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750" yWindow="600" windowWidth="23280" windowHeight="12315"/>
  </bookViews>
  <sheets>
    <sheet name="OVERVIEW" sheetId="1" r:id="rId1"/>
    <sheet name="MAIN" sheetId="8" r:id="rId2"/>
    <sheet name="A) Latest" sheetId="9" r:id="rId3"/>
    <sheet name="B) Birth register only" sheetId="10" r:id="rId4"/>
    <sheet name="C) Random" sheetId="11" r:id="rId5"/>
    <sheet name="D) Mom" sheetId="12" r:id="rId6"/>
    <sheet name="E) Dad" sheetId="13" r:id="rId7"/>
    <sheet name="F) weights" sheetId="14" r:id="rId8"/>
    <sheet name="G) residence age 10" sheetId="15" r:id="rId9"/>
  </sheets>
  <calcPr calcId="145621"/>
</workbook>
</file>

<file path=xl/calcChain.xml><?xml version="1.0" encoding="utf-8"?>
<calcChain xmlns="http://schemas.openxmlformats.org/spreadsheetml/2006/main">
  <c r="A47" i="14" l="1"/>
  <c r="A46" i="14"/>
  <c r="A45" i="14"/>
  <c r="A44" i="14"/>
  <c r="A43" i="14"/>
  <c r="A42" i="14"/>
  <c r="A41" i="14"/>
  <c r="A40" i="14"/>
  <c r="A39" i="14"/>
  <c r="A38" i="14"/>
  <c r="A37" i="14"/>
  <c r="A36" i="14"/>
  <c r="A35" i="14"/>
  <c r="A34" i="14"/>
  <c r="A33" i="14"/>
  <c r="A32" i="14"/>
  <c r="A31" i="14"/>
  <c r="A30" i="14"/>
  <c r="A29" i="14"/>
  <c r="A28" i="14"/>
  <c r="A27" i="14"/>
  <c r="A26" i="14"/>
  <c r="A25" i="14"/>
  <c r="A24" i="14"/>
  <c r="A23" i="14"/>
  <c r="A22" i="14"/>
  <c r="A21" i="14"/>
  <c r="A20" i="14"/>
  <c r="A19" i="14"/>
  <c r="A18" i="14"/>
  <c r="A17" i="14"/>
  <c r="A16" i="14"/>
  <c r="A15" i="14"/>
  <c r="A14" i="14"/>
  <c r="A13" i="14"/>
  <c r="A12" i="14"/>
  <c r="A11" i="14"/>
  <c r="A10" i="14"/>
  <c r="A9" i="14"/>
  <c r="A8" i="14"/>
  <c r="A7" i="14"/>
  <c r="A6" i="14"/>
  <c r="A5" i="14"/>
  <c r="L4" i="14"/>
  <c r="K4" i="14"/>
  <c r="J4" i="14"/>
  <c r="I4" i="14"/>
  <c r="H4" i="14"/>
  <c r="G4" i="14"/>
  <c r="F4" i="14"/>
  <c r="E4" i="14"/>
  <c r="D4" i="14"/>
  <c r="C4" i="14"/>
  <c r="B4" i="14"/>
  <c r="A4" i="14"/>
  <c r="L3" i="14"/>
  <c r="K3" i="14"/>
  <c r="J3" i="14"/>
  <c r="I3" i="14"/>
  <c r="H3" i="14"/>
  <c r="G3" i="14"/>
  <c r="F3" i="14"/>
  <c r="E3" i="14"/>
  <c r="D3" i="14"/>
  <c r="C3" i="14"/>
  <c r="B3" i="14"/>
  <c r="A2" i="14"/>
  <c r="A47" i="15"/>
  <c r="A46" i="15"/>
  <c r="A45" i="15"/>
  <c r="A44" i="15"/>
  <c r="A43" i="15"/>
  <c r="A42" i="15"/>
  <c r="A41" i="15"/>
  <c r="A40" i="15"/>
  <c r="A39" i="15"/>
  <c r="A38" i="15"/>
  <c r="A37" i="15"/>
  <c r="A36" i="15"/>
  <c r="A35" i="15"/>
  <c r="A34" i="15"/>
  <c r="A33" i="15"/>
  <c r="A32" i="15"/>
  <c r="A31" i="15"/>
  <c r="A30" i="15"/>
  <c r="A29" i="15"/>
  <c r="A28" i="15"/>
  <c r="A27" i="15"/>
  <c r="A26" i="15"/>
  <c r="A25" i="15"/>
  <c r="A24" i="15"/>
  <c r="A23" i="15"/>
  <c r="A22" i="15"/>
  <c r="A21" i="15"/>
  <c r="A20" i="15"/>
  <c r="A19" i="15"/>
  <c r="A18" i="15"/>
  <c r="A17" i="15"/>
  <c r="A16" i="15"/>
  <c r="A15" i="15"/>
  <c r="A14" i="15"/>
  <c r="A13" i="15"/>
  <c r="A12" i="15"/>
  <c r="A11" i="15"/>
  <c r="A10" i="15"/>
  <c r="A9" i="15"/>
  <c r="A8" i="15"/>
  <c r="A7" i="15"/>
  <c r="A6" i="15"/>
  <c r="A5" i="15"/>
  <c r="L4" i="15"/>
  <c r="K4" i="15"/>
  <c r="J4" i="15"/>
  <c r="I4" i="15"/>
  <c r="H4" i="15"/>
  <c r="G4" i="15"/>
  <c r="F4" i="15"/>
  <c r="E4" i="15"/>
  <c r="D4" i="15"/>
  <c r="C4" i="15"/>
  <c r="B4" i="15"/>
  <c r="A4" i="15"/>
  <c r="L3" i="15"/>
  <c r="K3" i="15"/>
  <c r="J3" i="15"/>
  <c r="I3" i="15"/>
  <c r="H3" i="15"/>
  <c r="G3" i="15"/>
  <c r="F3" i="15"/>
  <c r="E3" i="15"/>
  <c r="D3" i="15"/>
  <c r="C3" i="15"/>
  <c r="B3" i="15"/>
  <c r="A2" i="15"/>
  <c r="A47" i="13"/>
  <c r="A46" i="13"/>
  <c r="A45" i="13"/>
  <c r="A44" i="13"/>
  <c r="A43" i="13"/>
  <c r="A42" i="13"/>
  <c r="A41" i="13"/>
  <c r="A40" i="13"/>
  <c r="A39" i="13"/>
  <c r="A38" i="13"/>
  <c r="A37" i="13"/>
  <c r="A36" i="13"/>
  <c r="A35" i="13"/>
  <c r="A34" i="13"/>
  <c r="A33" i="13"/>
  <c r="A32" i="13"/>
  <c r="A31" i="13"/>
  <c r="A30" i="13"/>
  <c r="A29" i="13"/>
  <c r="A28" i="13"/>
  <c r="A27" i="13"/>
  <c r="A26" i="13"/>
  <c r="A25" i="13"/>
  <c r="A24" i="13"/>
  <c r="A23" i="13"/>
  <c r="A22" i="13"/>
  <c r="A21" i="13"/>
  <c r="A20" i="13"/>
  <c r="A19" i="13"/>
  <c r="A18" i="13"/>
  <c r="A17" i="13"/>
  <c r="A16" i="13"/>
  <c r="A15" i="13"/>
  <c r="A14" i="13"/>
  <c r="A13" i="13"/>
  <c r="A12" i="13"/>
  <c r="A11" i="13"/>
  <c r="A10" i="13"/>
  <c r="A9" i="13"/>
  <c r="A8" i="13"/>
  <c r="A7" i="13"/>
  <c r="A6" i="13"/>
  <c r="A5" i="13"/>
  <c r="L4" i="13"/>
  <c r="K4" i="13"/>
  <c r="J4" i="13"/>
  <c r="I4" i="13"/>
  <c r="H4" i="13"/>
  <c r="G4" i="13"/>
  <c r="F4" i="13"/>
  <c r="E4" i="13"/>
  <c r="D4" i="13"/>
  <c r="C4" i="13"/>
  <c r="B4" i="13"/>
  <c r="A4" i="13"/>
  <c r="L3" i="13"/>
  <c r="K3" i="13"/>
  <c r="J3" i="13"/>
  <c r="I3" i="13"/>
  <c r="H3" i="13"/>
  <c r="G3" i="13"/>
  <c r="F3" i="13"/>
  <c r="E3" i="13"/>
  <c r="D3" i="13"/>
  <c r="C3" i="13"/>
  <c r="B3" i="13"/>
  <c r="A2" i="13"/>
  <c r="A47" i="12" l="1"/>
  <c r="A46" i="12"/>
  <c r="A45" i="12"/>
  <c r="A44" i="12"/>
  <c r="A43" i="12"/>
  <c r="A42" i="12"/>
  <c r="A41" i="12"/>
  <c r="A40" i="12"/>
  <c r="A39" i="12"/>
  <c r="A38" i="12"/>
  <c r="A37" i="12"/>
  <c r="A36" i="12"/>
  <c r="A35" i="12"/>
  <c r="A34" i="12"/>
  <c r="A33" i="12"/>
  <c r="A32" i="12"/>
  <c r="A31" i="12"/>
  <c r="A30" i="12"/>
  <c r="A29" i="12"/>
  <c r="A28" i="12"/>
  <c r="A27" i="12"/>
  <c r="A26" i="12"/>
  <c r="A25" i="12"/>
  <c r="A24" i="12"/>
  <c r="A23" i="12"/>
  <c r="A22" i="12"/>
  <c r="A21" i="12"/>
  <c r="A20" i="12"/>
  <c r="A19" i="12"/>
  <c r="A18" i="12"/>
  <c r="A17" i="12"/>
  <c r="A16" i="12"/>
  <c r="A15" i="12"/>
  <c r="A14" i="12"/>
  <c r="A13" i="12"/>
  <c r="A12" i="12"/>
  <c r="A11" i="12"/>
  <c r="A10" i="12"/>
  <c r="A9" i="12"/>
  <c r="A8" i="12"/>
  <c r="A7" i="12"/>
  <c r="A6" i="12"/>
  <c r="A5" i="12"/>
  <c r="L4" i="12"/>
  <c r="K4" i="12"/>
  <c r="J4" i="12"/>
  <c r="I4" i="12"/>
  <c r="H4" i="12"/>
  <c r="G4" i="12"/>
  <c r="F4" i="12"/>
  <c r="E4" i="12"/>
  <c r="D4" i="12"/>
  <c r="C4" i="12"/>
  <c r="B4" i="12"/>
  <c r="A4" i="12"/>
  <c r="L3" i="12"/>
  <c r="K3" i="12"/>
  <c r="J3" i="12"/>
  <c r="I3" i="12"/>
  <c r="H3" i="12"/>
  <c r="G3" i="12"/>
  <c r="F3" i="12"/>
  <c r="E3" i="12"/>
  <c r="D3" i="12"/>
  <c r="C3" i="12"/>
  <c r="B3" i="12"/>
  <c r="A2" i="12"/>
  <c r="A47" i="11" l="1"/>
  <c r="A46" i="11"/>
  <c r="A45" i="11"/>
  <c r="A44" i="11"/>
  <c r="A43" i="11"/>
  <c r="A42" i="11"/>
  <c r="A41" i="11"/>
  <c r="A40" i="11"/>
  <c r="A39" i="11"/>
  <c r="A38" i="11"/>
  <c r="A37" i="11"/>
  <c r="A36" i="11"/>
  <c r="A35" i="11"/>
  <c r="A34" i="11"/>
  <c r="A33" i="11"/>
  <c r="A32" i="11"/>
  <c r="A31" i="11"/>
  <c r="A30" i="11"/>
  <c r="A29" i="11"/>
  <c r="A28" i="11"/>
  <c r="A27" i="11"/>
  <c r="A26" i="11"/>
  <c r="A25" i="11"/>
  <c r="A24" i="11"/>
  <c r="A23" i="11"/>
  <c r="A22" i="11"/>
  <c r="A21" i="11"/>
  <c r="A20" i="11"/>
  <c r="A19" i="11"/>
  <c r="A18" i="11"/>
  <c r="A17" i="11"/>
  <c r="A16" i="11"/>
  <c r="A15" i="11"/>
  <c r="A14" i="11"/>
  <c r="A13" i="11"/>
  <c r="A12" i="11"/>
  <c r="A11" i="11"/>
  <c r="A10" i="11"/>
  <c r="A9" i="11"/>
  <c r="A8" i="11"/>
  <c r="A7" i="11"/>
  <c r="A6" i="11"/>
  <c r="A5" i="11"/>
  <c r="L4" i="11"/>
  <c r="K4" i="11"/>
  <c r="J4" i="11"/>
  <c r="I4" i="11"/>
  <c r="H4" i="11"/>
  <c r="G4" i="11"/>
  <c r="F4" i="11"/>
  <c r="E4" i="11"/>
  <c r="D4" i="11"/>
  <c r="C4" i="11"/>
  <c r="B4" i="11"/>
  <c r="A4" i="11"/>
  <c r="L3" i="11"/>
  <c r="K3" i="11"/>
  <c r="J3" i="11"/>
  <c r="I3" i="11"/>
  <c r="H3" i="11"/>
  <c r="G3" i="11"/>
  <c r="F3" i="11"/>
  <c r="E3" i="11"/>
  <c r="D3" i="11"/>
  <c r="C3" i="11"/>
  <c r="B3" i="11"/>
  <c r="A2" i="11"/>
  <c r="A47" i="10"/>
  <c r="A46" i="10"/>
  <c r="A45" i="10"/>
  <c r="A44" i="10"/>
  <c r="A43" i="10"/>
  <c r="A42" i="10"/>
  <c r="A41" i="10"/>
  <c r="A40" i="10"/>
  <c r="A39" i="10"/>
  <c r="A38" i="10"/>
  <c r="A37" i="10"/>
  <c r="A36" i="10"/>
  <c r="A35" i="10"/>
  <c r="A34" i="10"/>
  <c r="A33" i="10"/>
  <c r="A32" i="10"/>
  <c r="A31" i="10"/>
  <c r="A30" i="10"/>
  <c r="A29" i="10"/>
  <c r="A28" i="10"/>
  <c r="A27" i="10"/>
  <c r="A26" i="10"/>
  <c r="A25" i="10"/>
  <c r="A24" i="10"/>
  <c r="A23" i="10"/>
  <c r="A22" i="10"/>
  <c r="A21" i="10"/>
  <c r="A20" i="10"/>
  <c r="A19" i="10"/>
  <c r="A18" i="10"/>
  <c r="A17" i="10"/>
  <c r="A16" i="10"/>
  <c r="A15" i="10"/>
  <c r="A14" i="10"/>
  <c r="A13" i="10"/>
  <c r="A12" i="10"/>
  <c r="A11" i="10"/>
  <c r="A10" i="10"/>
  <c r="A9" i="10"/>
  <c r="A8" i="10"/>
  <c r="A7" i="10"/>
  <c r="A6" i="10"/>
  <c r="A5" i="10"/>
  <c r="L4" i="10"/>
  <c r="K4" i="10"/>
  <c r="J4" i="10"/>
  <c r="I4" i="10"/>
  <c r="H4" i="10"/>
  <c r="G4" i="10"/>
  <c r="F4" i="10"/>
  <c r="E4" i="10"/>
  <c r="D4" i="10"/>
  <c r="C4" i="10"/>
  <c r="B4" i="10"/>
  <c r="A4" i="10"/>
  <c r="L3" i="10"/>
  <c r="K3" i="10"/>
  <c r="J3" i="10"/>
  <c r="I3" i="10"/>
  <c r="H3" i="10"/>
  <c r="G3" i="10"/>
  <c r="F3" i="10"/>
  <c r="E3" i="10"/>
  <c r="D3" i="10"/>
  <c r="C3" i="10"/>
  <c r="B3" i="10"/>
  <c r="A2" i="10"/>
  <c r="A47" i="9"/>
  <c r="A46" i="9"/>
  <c r="A45" i="9"/>
  <c r="A44" i="9"/>
  <c r="A43" i="9"/>
  <c r="A42" i="9"/>
  <c r="A41" i="9"/>
  <c r="A40" i="9"/>
  <c r="A39" i="9"/>
  <c r="A38" i="9"/>
  <c r="A37" i="9"/>
  <c r="A36" i="9"/>
  <c r="A35" i="9"/>
  <c r="A34" i="9"/>
  <c r="A33" i="9"/>
  <c r="A32" i="9"/>
  <c r="A31" i="9"/>
  <c r="A30" i="9"/>
  <c r="A29" i="9"/>
  <c r="A28" i="9"/>
  <c r="A27" i="9"/>
  <c r="A26" i="9"/>
  <c r="A25" i="9"/>
  <c r="A24" i="9"/>
  <c r="A23" i="9"/>
  <c r="A22" i="9"/>
  <c r="A21" i="9"/>
  <c r="A20" i="9"/>
  <c r="A19" i="9"/>
  <c r="A18" i="9"/>
  <c r="A17" i="9"/>
  <c r="A16" i="9"/>
  <c r="A15" i="9"/>
  <c r="A14" i="9"/>
  <c r="A13" i="9"/>
  <c r="A12" i="9"/>
  <c r="A11" i="9"/>
  <c r="A10" i="9"/>
  <c r="A9" i="9"/>
  <c r="A8" i="9"/>
  <c r="A7" i="9"/>
  <c r="A6" i="9"/>
  <c r="A5" i="9"/>
  <c r="L4" i="9"/>
  <c r="K4" i="9"/>
  <c r="J4" i="9"/>
  <c r="I4" i="9"/>
  <c r="H4" i="9"/>
  <c r="G4" i="9"/>
  <c r="F4" i="9"/>
  <c r="E4" i="9"/>
  <c r="D4" i="9"/>
  <c r="C4" i="9"/>
  <c r="B4" i="9"/>
  <c r="A4" i="9"/>
  <c r="L3" i="9"/>
  <c r="K3" i="9"/>
  <c r="J3" i="9"/>
  <c r="I3" i="9"/>
  <c r="H3" i="9"/>
  <c r="G3" i="9"/>
  <c r="F3" i="9"/>
  <c r="E3" i="9"/>
  <c r="D3" i="9"/>
  <c r="C3" i="9"/>
  <c r="B3" i="9"/>
  <c r="A2" i="9"/>
  <c r="A2" i="8" l="1"/>
  <c r="B3" i="8"/>
  <c r="C3" i="8"/>
  <c r="D3" i="8"/>
  <c r="E3" i="8"/>
  <c r="F3" i="8"/>
  <c r="G3" i="8"/>
  <c r="H3" i="8"/>
  <c r="I3" i="8"/>
  <c r="J3" i="8"/>
  <c r="K3" i="8"/>
  <c r="L3" i="8"/>
  <c r="A4" i="8"/>
  <c r="B4" i="8"/>
  <c r="C4" i="8"/>
  <c r="D4" i="8"/>
  <c r="E4" i="8"/>
  <c r="F4" i="8"/>
  <c r="G4" i="8"/>
  <c r="H4" i="8"/>
  <c r="I4" i="8"/>
  <c r="J4" i="8"/>
  <c r="K4" i="8"/>
  <c r="L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</calcChain>
</file>

<file path=xl/sharedStrings.xml><?xml version="1.0" encoding="utf-8"?>
<sst xmlns="http://schemas.openxmlformats.org/spreadsheetml/2006/main" count="976" uniqueCount="28">
  <si>
    <t>Sheet</t>
  </si>
  <si>
    <t>Analysis</t>
  </si>
  <si>
    <t>Specification</t>
  </si>
  <si>
    <t>Main</t>
  </si>
  <si>
    <t>CORR</t>
  </si>
  <si>
    <t/>
  </si>
  <si>
    <t>-</t>
  </si>
  <si>
    <t>A) Latest parents</t>
  </si>
  <si>
    <t>B) Only parents from birth register</t>
  </si>
  <si>
    <t>C) Totally random parents</t>
  </si>
  <si>
    <t>D) Mom</t>
  </si>
  <si>
    <t>E) Dad</t>
  </si>
  <si>
    <t>F) Frequency weights</t>
  </si>
  <si>
    <t>G) Only in DK prior to age 10</t>
  </si>
  <si>
    <t>OVERVIEW: Intergenerational - correlations</t>
  </si>
  <si>
    <t>Table X. Correlation matrix. IC-sample, earliest parents</t>
  </si>
  <si>
    <t>Parent Diagnosis</t>
  </si>
  <si>
    <t>Child diagnosis</t>
  </si>
  <si>
    <t>Table X. Correlation matrix. IC-sample, mom</t>
  </si>
  <si>
    <t>Mom Diagnosis</t>
  </si>
  <si>
    <t>Table X. Correlation matrix. IC-sample, dad</t>
  </si>
  <si>
    <t>Table X. Correlation matrix. IC-sample w. Weights, earliest parents</t>
  </si>
  <si>
    <t>Table X. Correlation matrix. IC-sample, residence in DK prior to age 10, earliest parents</t>
  </si>
  <si>
    <t>Dad Diagnosis</t>
  </si>
  <si>
    <t>Table X. Correlation matrix. IC-sample, latest parents</t>
  </si>
  <si>
    <t>Table X. Correlation matrix. IC-sample, birth registers parents only</t>
  </si>
  <si>
    <t>Table X. Correlation matrix. IC-sample, random parents</t>
  </si>
  <si>
    <t>OBS: overlap N is weith frequency weights.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</si>
</sst>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2" xfId="0" applyBorder="1"/>
    <xf numFmtId="0" fontId="0" fillId="0" borderId="0" xfId="0" applyNumberFormat="1"/>
    <xf numFmtId="2" fontId="0" fillId="0" borderId="0" xfId="0" applyNumberFormat="1"/>
    <xf numFmtId="0" fontId="0" fillId="0" borderId="3" xfId="0" applyBorder="1"/>
    <xf numFmtId="0" fontId="0" fillId="0" borderId="3" xfId="0" applyNumberFormat="1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7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1"/>
  <sheetViews>
    <sheetView tabSelected="1" zoomScale="98" zoomScaleNormal="98" workbookViewId="0">
      <selection activeCell="F20" sqref="F20"/>
    </sheetView>
  </sheetViews>
  <sheetFormatPr defaultRowHeight="15" x14ac:dyDescent="0.25"/>
  <sheetData>
    <row r="2" spans="2:4" x14ac:dyDescent="0.25">
      <c r="B2" s="2" t="s">
        <v>14</v>
      </c>
      <c r="C2" s="2"/>
      <c r="D2" s="2"/>
    </row>
    <row r="3" spans="2:4" x14ac:dyDescent="0.25">
      <c r="B3" t="s">
        <v>0</v>
      </c>
      <c r="C3" t="s">
        <v>1</v>
      </c>
      <c r="D3" t="s">
        <v>2</v>
      </c>
    </row>
    <row r="4" spans="2:4" x14ac:dyDescent="0.25">
      <c r="B4">
        <v>1</v>
      </c>
      <c r="C4" t="s">
        <v>4</v>
      </c>
      <c r="D4" t="s">
        <v>3</v>
      </c>
    </row>
    <row r="5" spans="2:4" x14ac:dyDescent="0.25">
      <c r="B5">
        <v>2</v>
      </c>
      <c r="C5" t="s">
        <v>4</v>
      </c>
      <c r="D5" t="s">
        <v>7</v>
      </c>
    </row>
    <row r="6" spans="2:4" x14ac:dyDescent="0.25">
      <c r="B6">
        <v>3</v>
      </c>
      <c r="C6" t="s">
        <v>4</v>
      </c>
      <c r="D6" t="s">
        <v>8</v>
      </c>
    </row>
    <row r="7" spans="2:4" x14ac:dyDescent="0.25">
      <c r="B7">
        <v>4</v>
      </c>
      <c r="C7" t="s">
        <v>4</v>
      </c>
      <c r="D7" t="s">
        <v>9</v>
      </c>
    </row>
    <row r="8" spans="2:4" x14ac:dyDescent="0.25">
      <c r="B8">
        <v>5</v>
      </c>
      <c r="C8" t="s">
        <v>4</v>
      </c>
      <c r="D8" t="s">
        <v>10</v>
      </c>
    </row>
    <row r="9" spans="2:4" x14ac:dyDescent="0.25">
      <c r="B9">
        <v>6</v>
      </c>
      <c r="C9" t="s">
        <v>4</v>
      </c>
      <c r="D9" t="s">
        <v>11</v>
      </c>
    </row>
    <row r="10" spans="2:4" x14ac:dyDescent="0.25">
      <c r="B10">
        <v>7</v>
      </c>
      <c r="C10" t="s">
        <v>4</v>
      </c>
      <c r="D10" t="s">
        <v>12</v>
      </c>
    </row>
    <row r="11" spans="2:4" x14ac:dyDescent="0.25">
      <c r="B11">
        <v>8</v>
      </c>
      <c r="C11" t="s">
        <v>4</v>
      </c>
      <c r="D11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opLeftCell="A28" workbookViewId="0">
      <selection activeCell="O23" sqref="O23"/>
    </sheetView>
  </sheetViews>
  <sheetFormatPr defaultRowHeight="15" x14ac:dyDescent="0.25"/>
  <cols>
    <col min="1" max="1" width="16.42578125" bestFit="1" customWidth="1"/>
  </cols>
  <sheetData>
    <row r="1" spans="1:12" x14ac:dyDescent="0.25">
      <c r="A1" s="8" t="s">
        <v>15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x14ac:dyDescent="0.25">
      <c r="A2" s="1" t="str">
        <f>""</f>
        <v/>
      </c>
      <c r="B2" s="9" t="s">
        <v>16</v>
      </c>
      <c r="C2" s="9"/>
      <c r="D2" s="9"/>
      <c r="E2" s="9"/>
      <c r="F2" s="9"/>
      <c r="G2" s="9"/>
      <c r="H2" s="9"/>
      <c r="I2" s="9"/>
      <c r="J2" s="9"/>
      <c r="K2" s="9"/>
      <c r="L2" s="9"/>
    </row>
    <row r="3" spans="1:12" x14ac:dyDescent="0.25">
      <c r="A3" s="2" t="s">
        <v>17</v>
      </c>
      <c r="B3" s="3" t="str">
        <f>"Any diagnosis"</f>
        <v>Any diagnosis</v>
      </c>
      <c r="C3" s="3" t="str">
        <f>"Substance abuse"</f>
        <v>Substance abuse</v>
      </c>
      <c r="D3" s="3" t="str">
        <f>"Skizophrenia"</f>
        <v>Skizophrenia</v>
      </c>
      <c r="E3" s="3" t="str">
        <f>"Bipolar"</f>
        <v>Bipolar</v>
      </c>
      <c r="F3" s="3" t="str">
        <f>"Other mood"</f>
        <v>Other mood</v>
      </c>
      <c r="G3" s="3" t="str">
        <f>"Neurotic"</f>
        <v>Neurotic</v>
      </c>
      <c r="H3" s="3" t="str">
        <f>"OCD"</f>
        <v>OCD</v>
      </c>
      <c r="I3" s="3" t="str">
        <f>"Eating disorder"</f>
        <v>Eating disorder</v>
      </c>
      <c r="J3" s="3" t="str">
        <f>"Personality"</f>
        <v>Personality</v>
      </c>
      <c r="K3" s="3" t="str">
        <f>"Developmental"</f>
        <v>Developmental</v>
      </c>
      <c r="L3" s="3" t="str">
        <f>"Externalizing"</f>
        <v>Externalizing</v>
      </c>
    </row>
    <row r="4" spans="1:12" x14ac:dyDescent="0.25">
      <c r="A4" s="1" t="str">
        <f>"Any diagnosis"</f>
        <v>Any diagnosis</v>
      </c>
      <c r="B4" t="str">
        <f>""</f>
        <v/>
      </c>
      <c r="C4" t="str">
        <f>""</f>
        <v/>
      </c>
      <c r="D4" t="str">
        <f>""</f>
        <v/>
      </c>
      <c r="E4" t="str">
        <f>""</f>
        <v/>
      </c>
      <c r="F4" t="str">
        <f>""</f>
        <v/>
      </c>
      <c r="G4" t="str">
        <f>""</f>
        <v/>
      </c>
      <c r="H4" t="str">
        <f>""</f>
        <v/>
      </c>
      <c r="I4" t="str">
        <f>""</f>
        <v/>
      </c>
      <c r="J4" t="str">
        <f>""</f>
        <v/>
      </c>
      <c r="K4" t="str">
        <f>""</f>
        <v/>
      </c>
      <c r="L4" t="str">
        <f>""</f>
        <v/>
      </c>
    </row>
    <row r="5" spans="1:12" x14ac:dyDescent="0.25">
      <c r="A5" t="str">
        <f>"Correlation"</f>
        <v>Correlation</v>
      </c>
      <c r="B5" s="4">
        <v>0.28599999999999998</v>
      </c>
      <c r="C5" s="4">
        <v>0.24399999999999999</v>
      </c>
      <c r="D5" s="4">
        <v>0.20799999999999999</v>
      </c>
      <c r="E5" s="4">
        <v>0.17899999999999999</v>
      </c>
      <c r="F5" s="4">
        <v>0.23100000000000001</v>
      </c>
      <c r="G5" s="4">
        <v>0.26300000000000001</v>
      </c>
      <c r="H5" s="4">
        <v>0.17599999999999999</v>
      </c>
      <c r="I5" s="4">
        <v>0.16300000000000001</v>
      </c>
      <c r="J5" s="4">
        <v>0.27600000000000002</v>
      </c>
      <c r="K5" s="4">
        <v>0.251</v>
      </c>
      <c r="L5" s="4">
        <v>0.3</v>
      </c>
    </row>
    <row r="6" spans="1:12" x14ac:dyDescent="0.25">
      <c r="A6" t="str">
        <f>"p-value"</f>
        <v>p-value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</row>
    <row r="7" spans="1:12" x14ac:dyDescent="0.25">
      <c r="A7" t="str">
        <f>"Overlap N"</f>
        <v>Overlap N</v>
      </c>
      <c r="B7" s="4">
        <v>36131</v>
      </c>
      <c r="C7" s="4">
        <v>12058</v>
      </c>
      <c r="D7" s="4">
        <v>4970</v>
      </c>
      <c r="E7" s="4">
        <v>2755</v>
      </c>
      <c r="F7" s="4">
        <v>15824</v>
      </c>
      <c r="G7" s="4">
        <v>23975</v>
      </c>
      <c r="H7" s="4">
        <v>693</v>
      </c>
      <c r="I7" s="4">
        <v>695</v>
      </c>
      <c r="J7" s="4">
        <v>10064</v>
      </c>
      <c r="K7" s="4">
        <v>172</v>
      </c>
      <c r="L7" s="4">
        <v>1723</v>
      </c>
    </row>
    <row r="8" spans="1:12" x14ac:dyDescent="0.25">
      <c r="A8" s="1" t="str">
        <f>"Substance abuse"</f>
        <v>Substance abuse</v>
      </c>
      <c r="B8" s="5" t="s">
        <v>5</v>
      </c>
      <c r="C8" s="5" t="s">
        <v>5</v>
      </c>
      <c r="D8" s="5" t="s">
        <v>5</v>
      </c>
      <c r="E8" s="5" t="s">
        <v>5</v>
      </c>
      <c r="F8" s="5" t="s">
        <v>5</v>
      </c>
      <c r="G8" s="5" t="s">
        <v>5</v>
      </c>
      <c r="H8" s="5" t="s">
        <v>5</v>
      </c>
      <c r="I8" s="5" t="s">
        <v>5</v>
      </c>
      <c r="J8" s="5" t="s">
        <v>5</v>
      </c>
      <c r="K8" s="5" t="s">
        <v>5</v>
      </c>
      <c r="L8" s="5" t="s">
        <v>5</v>
      </c>
    </row>
    <row r="9" spans="1:12" x14ac:dyDescent="0.25">
      <c r="A9" t="str">
        <f>"Correlation"</f>
        <v>Correlation</v>
      </c>
      <c r="B9" s="4">
        <v>0.26600000000000001</v>
      </c>
      <c r="C9" s="4">
        <v>0.28699999999999998</v>
      </c>
      <c r="D9" s="4">
        <v>0.20899999999999999</v>
      </c>
      <c r="E9" s="4">
        <v>0.154</v>
      </c>
      <c r="F9" s="4">
        <v>0.19900000000000001</v>
      </c>
      <c r="G9" s="4">
        <v>0.23300000000000001</v>
      </c>
      <c r="H9" s="4">
        <v>0.11799999999999999</v>
      </c>
      <c r="I9" s="4">
        <v>0.127</v>
      </c>
      <c r="J9" s="4">
        <v>0.23799999999999999</v>
      </c>
      <c r="K9" s="4">
        <v>0.15</v>
      </c>
      <c r="L9" s="4">
        <v>0.24199999999999999</v>
      </c>
    </row>
    <row r="10" spans="1:12" x14ac:dyDescent="0.25">
      <c r="A10" t="str">
        <f>"p-value"</f>
        <v>p-value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</row>
    <row r="11" spans="1:12" x14ac:dyDescent="0.25">
      <c r="A11" t="str">
        <f>"Overlap N"</f>
        <v>Overlap N</v>
      </c>
      <c r="B11" s="4">
        <v>6944</v>
      </c>
      <c r="C11" s="4">
        <v>3031</v>
      </c>
      <c r="D11" s="4">
        <v>1110</v>
      </c>
      <c r="E11" s="4">
        <v>535</v>
      </c>
      <c r="F11" s="4">
        <v>2984</v>
      </c>
      <c r="G11" s="4">
        <v>4577</v>
      </c>
      <c r="H11" s="4">
        <v>116</v>
      </c>
      <c r="I11" s="4">
        <v>128</v>
      </c>
      <c r="J11" s="4">
        <v>2039</v>
      </c>
      <c r="K11" s="4">
        <v>28</v>
      </c>
      <c r="L11" s="4">
        <v>375</v>
      </c>
    </row>
    <row r="12" spans="1:12" x14ac:dyDescent="0.25">
      <c r="A12" s="1" t="str">
        <f>"Skizophrenia"</f>
        <v>Skizophrenia</v>
      </c>
      <c r="B12" s="5" t="s">
        <v>5</v>
      </c>
      <c r="C12" s="5" t="s">
        <v>5</v>
      </c>
      <c r="D12" s="5" t="s">
        <v>5</v>
      </c>
      <c r="E12" s="5" t="s">
        <v>5</v>
      </c>
      <c r="F12" s="5" t="s">
        <v>5</v>
      </c>
      <c r="G12" s="5" t="s">
        <v>5</v>
      </c>
      <c r="H12" s="5" t="s">
        <v>5</v>
      </c>
      <c r="I12" s="5" t="s">
        <v>5</v>
      </c>
      <c r="J12" s="5" t="s">
        <v>5</v>
      </c>
      <c r="K12" s="5" t="s">
        <v>5</v>
      </c>
      <c r="L12" s="5" t="s">
        <v>5</v>
      </c>
    </row>
    <row r="13" spans="1:12" x14ac:dyDescent="0.25">
      <c r="A13" t="str">
        <f>"Correlation"</f>
        <v>Correlation</v>
      </c>
      <c r="B13" s="4">
        <v>0.22</v>
      </c>
      <c r="C13" s="4">
        <v>0.187</v>
      </c>
      <c r="D13" s="4">
        <v>0.245</v>
      </c>
      <c r="E13" s="4">
        <v>0.14699999999999999</v>
      </c>
      <c r="F13" s="4">
        <v>0.16300000000000001</v>
      </c>
      <c r="G13" s="4">
        <v>0.19400000000000001</v>
      </c>
      <c r="H13" s="4">
        <v>0.126</v>
      </c>
      <c r="I13" s="4">
        <v>0.112</v>
      </c>
      <c r="J13" s="4">
        <v>0.21099999999999999</v>
      </c>
      <c r="K13" s="4">
        <v>0.182</v>
      </c>
      <c r="L13" s="4">
        <v>0.13900000000000001</v>
      </c>
    </row>
    <row r="14" spans="1:12" x14ac:dyDescent="0.25">
      <c r="A14" t="str">
        <f>"p-value"</f>
        <v>p-value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</row>
    <row r="15" spans="1:12" x14ac:dyDescent="0.25">
      <c r="A15" t="str">
        <f>"Overlap N"</f>
        <v>Overlap N</v>
      </c>
      <c r="B15" s="4">
        <v>5377</v>
      </c>
      <c r="C15" s="4">
        <v>1869</v>
      </c>
      <c r="D15" s="4">
        <v>1120</v>
      </c>
      <c r="E15" s="4">
        <v>450</v>
      </c>
      <c r="F15" s="4">
        <v>2283</v>
      </c>
      <c r="G15" s="4">
        <v>3533</v>
      </c>
      <c r="H15" s="4">
        <v>106</v>
      </c>
      <c r="I15" s="4">
        <v>102</v>
      </c>
      <c r="J15" s="4">
        <v>1605</v>
      </c>
      <c r="K15" s="4">
        <v>30</v>
      </c>
      <c r="L15" s="4">
        <v>194</v>
      </c>
    </row>
    <row r="16" spans="1:12" x14ac:dyDescent="0.25">
      <c r="A16" s="1" t="str">
        <f>"Bipolar"</f>
        <v>Bipolar</v>
      </c>
      <c r="B16" s="5" t="s">
        <v>5</v>
      </c>
      <c r="C16" s="5" t="s">
        <v>5</v>
      </c>
      <c r="D16" s="5" t="s">
        <v>5</v>
      </c>
      <c r="E16" s="5" t="s">
        <v>5</v>
      </c>
      <c r="F16" s="5" t="s">
        <v>5</v>
      </c>
      <c r="G16" s="5" t="s">
        <v>5</v>
      </c>
      <c r="H16" s="5" t="s">
        <v>5</v>
      </c>
      <c r="I16" s="5" t="s">
        <v>5</v>
      </c>
      <c r="J16" s="5" t="s">
        <v>5</v>
      </c>
      <c r="K16" s="5" t="s">
        <v>5</v>
      </c>
      <c r="L16" s="5" t="s">
        <v>5</v>
      </c>
    </row>
    <row r="17" spans="1:12" x14ac:dyDescent="0.25">
      <c r="A17" t="str">
        <f>"Correlation"</f>
        <v>Correlation</v>
      </c>
      <c r="B17" s="4">
        <v>0.188</v>
      </c>
      <c r="C17" s="4">
        <v>0.151</v>
      </c>
      <c r="D17" s="4">
        <v>0.16</v>
      </c>
      <c r="E17" s="4">
        <v>0.32900000000000001</v>
      </c>
      <c r="F17" s="4">
        <v>0.18099999999999999</v>
      </c>
      <c r="G17" s="4">
        <v>0.13</v>
      </c>
      <c r="H17" s="4">
        <v>0.10299999999999999</v>
      </c>
      <c r="I17" s="4">
        <v>8.6999999999999994E-2</v>
      </c>
      <c r="J17" s="4">
        <v>0.17</v>
      </c>
      <c r="K17" s="4">
        <v>0.13200000000000001</v>
      </c>
      <c r="L17" s="4">
        <v>0.13700000000000001</v>
      </c>
    </row>
    <row r="18" spans="1:12" x14ac:dyDescent="0.25">
      <c r="A18" t="str">
        <f>"p-value"</f>
        <v>p-value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1E-3</v>
      </c>
      <c r="J18" s="4">
        <v>0</v>
      </c>
      <c r="K18" s="4">
        <v>6.0000000000000001E-3</v>
      </c>
      <c r="L18" s="4">
        <v>0</v>
      </c>
    </row>
    <row r="19" spans="1:12" x14ac:dyDescent="0.25">
      <c r="A19" t="str">
        <f>"Overlap N"</f>
        <v>Overlap N</v>
      </c>
      <c r="B19" s="4">
        <v>1452</v>
      </c>
      <c r="C19" s="4">
        <v>488</v>
      </c>
      <c r="D19" s="4">
        <v>241</v>
      </c>
      <c r="E19" s="4">
        <v>357</v>
      </c>
      <c r="F19" s="4">
        <v>734</v>
      </c>
      <c r="G19" s="4">
        <v>839</v>
      </c>
      <c r="H19" s="4">
        <v>28</v>
      </c>
      <c r="I19" s="4">
        <v>26</v>
      </c>
      <c r="J19" s="4">
        <v>420</v>
      </c>
      <c r="K19" s="4">
        <v>7</v>
      </c>
      <c r="L19" s="4">
        <v>60</v>
      </c>
    </row>
    <row r="20" spans="1:12" x14ac:dyDescent="0.25">
      <c r="A20" s="1" t="str">
        <f>"Other mood"</f>
        <v>Other mood</v>
      </c>
      <c r="B20" s="5" t="s">
        <v>5</v>
      </c>
      <c r="C20" s="5" t="s">
        <v>5</v>
      </c>
      <c r="D20" s="5" t="s">
        <v>5</v>
      </c>
      <c r="E20" s="5" t="s">
        <v>5</v>
      </c>
      <c r="F20" s="5" t="s">
        <v>5</v>
      </c>
      <c r="G20" s="5" t="s">
        <v>5</v>
      </c>
      <c r="H20" s="5" t="s">
        <v>5</v>
      </c>
      <c r="I20" s="5" t="s">
        <v>5</v>
      </c>
      <c r="J20" s="5" t="s">
        <v>5</v>
      </c>
      <c r="K20" s="5" t="s">
        <v>5</v>
      </c>
      <c r="L20" s="5" t="s">
        <v>5</v>
      </c>
    </row>
    <row r="21" spans="1:12" x14ac:dyDescent="0.25">
      <c r="A21" t="str">
        <f>"Correlation"</f>
        <v>Correlation</v>
      </c>
      <c r="B21" s="4">
        <v>0.20300000000000001</v>
      </c>
      <c r="C21" s="4">
        <v>0.14699999999999999</v>
      </c>
      <c r="D21" s="4">
        <v>0.122</v>
      </c>
      <c r="E21" s="4">
        <v>0.15</v>
      </c>
      <c r="F21" s="4">
        <v>0.19800000000000001</v>
      </c>
      <c r="G21" s="4">
        <v>0.17599999999999999</v>
      </c>
      <c r="H21" s="4">
        <v>0.104</v>
      </c>
      <c r="I21" s="4">
        <v>0.122</v>
      </c>
      <c r="J21" s="4">
        <v>0.17699999999999999</v>
      </c>
      <c r="K21" s="4">
        <v>0.127</v>
      </c>
      <c r="L21" s="4">
        <v>0.14699999999999999</v>
      </c>
    </row>
    <row r="22" spans="1:12" x14ac:dyDescent="0.25">
      <c r="A22" t="str">
        <f>"p-value"</f>
        <v>p-value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</row>
    <row r="23" spans="1:12" x14ac:dyDescent="0.25">
      <c r="A23" t="str">
        <f>"Overlap N"</f>
        <v>Overlap N</v>
      </c>
      <c r="B23" s="4">
        <v>10693</v>
      </c>
      <c r="C23" s="4">
        <v>3307</v>
      </c>
      <c r="D23" s="4">
        <v>1347</v>
      </c>
      <c r="E23" s="4">
        <v>914</v>
      </c>
      <c r="F23" s="4">
        <v>5226</v>
      </c>
      <c r="G23" s="4">
        <v>6924</v>
      </c>
      <c r="H23" s="4">
        <v>188</v>
      </c>
      <c r="I23" s="4">
        <v>217</v>
      </c>
      <c r="J23" s="4">
        <v>2834</v>
      </c>
      <c r="K23" s="4">
        <v>41</v>
      </c>
      <c r="L23" s="4">
        <v>401</v>
      </c>
    </row>
    <row r="24" spans="1:12" x14ac:dyDescent="0.25">
      <c r="A24" s="1" t="str">
        <f>"Neurotic"</f>
        <v>Neurotic</v>
      </c>
      <c r="B24" s="5" t="s">
        <v>5</v>
      </c>
      <c r="C24" s="5" t="s">
        <v>5</v>
      </c>
      <c r="D24" s="5" t="s">
        <v>5</v>
      </c>
      <c r="E24" s="5" t="s">
        <v>5</v>
      </c>
      <c r="F24" s="5" t="s">
        <v>5</v>
      </c>
      <c r="G24" s="5" t="s">
        <v>5</v>
      </c>
      <c r="H24" s="5" t="s">
        <v>5</v>
      </c>
      <c r="I24" s="5" t="s">
        <v>5</v>
      </c>
      <c r="J24" s="5" t="s">
        <v>5</v>
      </c>
      <c r="K24" s="5" t="s">
        <v>5</v>
      </c>
      <c r="L24" s="5" t="s">
        <v>5</v>
      </c>
    </row>
    <row r="25" spans="1:12" x14ac:dyDescent="0.25">
      <c r="A25" t="str">
        <f>"Correlation"</f>
        <v>Correlation</v>
      </c>
      <c r="B25" s="4">
        <v>0.27400000000000002</v>
      </c>
      <c r="C25" s="4">
        <v>0.22900000000000001</v>
      </c>
      <c r="D25" s="4">
        <v>0.19</v>
      </c>
      <c r="E25" s="4">
        <v>0.158</v>
      </c>
      <c r="F25" s="4">
        <v>0.219</v>
      </c>
      <c r="G25" s="4">
        <v>0.26200000000000001</v>
      </c>
      <c r="H25" s="4">
        <v>0.14599999999999999</v>
      </c>
      <c r="I25" s="4">
        <v>0.128</v>
      </c>
      <c r="J25" s="4">
        <v>0.254</v>
      </c>
      <c r="K25" s="4">
        <v>0.17899999999999999</v>
      </c>
      <c r="L25" s="4">
        <v>0.21199999999999999</v>
      </c>
    </row>
    <row r="26" spans="1:12" x14ac:dyDescent="0.25">
      <c r="A26" t="str">
        <f>"p-value"</f>
        <v>p-value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</row>
    <row r="27" spans="1:12" x14ac:dyDescent="0.25">
      <c r="A27" t="str">
        <f>"Overlap N"</f>
        <v>Overlap N</v>
      </c>
      <c r="B27" s="4">
        <v>20700</v>
      </c>
      <c r="C27" s="4">
        <v>6992</v>
      </c>
      <c r="D27" s="4">
        <v>2849</v>
      </c>
      <c r="E27" s="4">
        <v>1540</v>
      </c>
      <c r="F27" s="4">
        <v>9121</v>
      </c>
      <c r="G27" s="4">
        <v>14155</v>
      </c>
      <c r="H27" s="4">
        <v>377</v>
      </c>
      <c r="I27" s="4">
        <v>364</v>
      </c>
      <c r="J27" s="4">
        <v>5846</v>
      </c>
      <c r="K27" s="4">
        <v>85</v>
      </c>
      <c r="L27" s="4">
        <v>839</v>
      </c>
    </row>
    <row r="28" spans="1:12" x14ac:dyDescent="0.25">
      <c r="A28" s="1" t="str">
        <f>"OCD"</f>
        <v>OCD</v>
      </c>
      <c r="B28" s="5" t="s">
        <v>5</v>
      </c>
      <c r="C28" s="5" t="s">
        <v>5</v>
      </c>
      <c r="D28" s="5" t="s">
        <v>5</v>
      </c>
      <c r="E28" s="5" t="s">
        <v>5</v>
      </c>
      <c r="F28" s="5" t="s">
        <v>5</v>
      </c>
      <c r="G28" s="5" t="s">
        <v>5</v>
      </c>
      <c r="H28" s="5" t="s">
        <v>5</v>
      </c>
      <c r="I28" s="5" t="s">
        <v>5</v>
      </c>
      <c r="J28" s="5" t="s">
        <v>5</v>
      </c>
      <c r="K28" s="5" t="s">
        <v>5</v>
      </c>
      <c r="L28" s="5" t="s">
        <v>5</v>
      </c>
    </row>
    <row r="29" spans="1:12" x14ac:dyDescent="0.25">
      <c r="A29" t="str">
        <f>"Correlation"</f>
        <v>Correlation</v>
      </c>
      <c r="B29" s="4">
        <v>0.125</v>
      </c>
      <c r="C29" s="4">
        <v>9.5000000000000001E-2</v>
      </c>
      <c r="D29" s="4">
        <v>0.08</v>
      </c>
      <c r="E29" s="4">
        <v>7.8E-2</v>
      </c>
      <c r="F29" s="4">
        <v>0.104</v>
      </c>
      <c r="G29" s="4">
        <v>0.122</v>
      </c>
      <c r="H29" s="4">
        <v>0.23699999999999999</v>
      </c>
      <c r="I29" s="4">
        <v>8.4000000000000005E-2</v>
      </c>
      <c r="J29" s="4">
        <v>0.11600000000000001</v>
      </c>
      <c r="K29" s="4">
        <v>6.5000000000000002E-2</v>
      </c>
      <c r="L29" s="4">
        <v>7.8E-2</v>
      </c>
    </row>
    <row r="30" spans="1:12" x14ac:dyDescent="0.25">
      <c r="A30" t="str">
        <f>"p-value"</f>
        <v>p-value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0.122</v>
      </c>
      <c r="L30" s="4">
        <v>0</v>
      </c>
    </row>
    <row r="31" spans="1:12" x14ac:dyDescent="0.25">
      <c r="A31" t="str">
        <f>"Overlap N"</f>
        <v>Overlap N</v>
      </c>
      <c r="B31" s="4">
        <v>2148</v>
      </c>
      <c r="C31" s="4">
        <v>672</v>
      </c>
      <c r="D31" s="4">
        <v>276</v>
      </c>
      <c r="E31" s="4">
        <v>163</v>
      </c>
      <c r="F31" s="4">
        <v>949</v>
      </c>
      <c r="G31" s="4">
        <v>1453</v>
      </c>
      <c r="H31" s="4">
        <v>112</v>
      </c>
      <c r="I31" s="4">
        <v>45</v>
      </c>
      <c r="J31" s="4">
        <v>571</v>
      </c>
      <c r="K31" s="4">
        <v>7</v>
      </c>
      <c r="L31" s="4">
        <v>71</v>
      </c>
    </row>
    <row r="32" spans="1:12" x14ac:dyDescent="0.25">
      <c r="A32" s="1" t="str">
        <f>"Eating disorder"</f>
        <v>Eating disorder</v>
      </c>
      <c r="B32" s="5" t="s">
        <v>5</v>
      </c>
      <c r="C32" s="5" t="s">
        <v>5</v>
      </c>
      <c r="D32" s="5" t="s">
        <v>5</v>
      </c>
      <c r="E32" s="5" t="s">
        <v>5</v>
      </c>
      <c r="F32" s="5" t="s">
        <v>5</v>
      </c>
      <c r="G32" s="5" t="s">
        <v>5</v>
      </c>
      <c r="H32" s="5" t="s">
        <v>5</v>
      </c>
      <c r="I32" s="5" t="s">
        <v>5</v>
      </c>
      <c r="J32" s="5" t="s">
        <v>5</v>
      </c>
      <c r="K32" s="5" t="s">
        <v>5</v>
      </c>
      <c r="L32" s="5" t="s">
        <v>5</v>
      </c>
    </row>
    <row r="33" spans="1:12" x14ac:dyDescent="0.25">
      <c r="A33" t="str">
        <f>"Correlation"</f>
        <v>Correlation</v>
      </c>
      <c r="B33" s="4">
        <v>8.6999999999999994E-2</v>
      </c>
      <c r="C33" s="4">
        <v>5.8999999999999997E-2</v>
      </c>
      <c r="D33" s="4">
        <v>5.8000000000000003E-2</v>
      </c>
      <c r="E33" s="4">
        <v>6.3E-2</v>
      </c>
      <c r="F33" s="4">
        <v>8.1000000000000003E-2</v>
      </c>
      <c r="G33" s="4">
        <v>7.4999999999999997E-2</v>
      </c>
      <c r="H33" s="4">
        <v>0.104</v>
      </c>
      <c r="I33" s="4">
        <v>0.151</v>
      </c>
      <c r="J33" s="4">
        <v>0.08</v>
      </c>
      <c r="K33" s="4">
        <v>0.12</v>
      </c>
      <c r="L33" s="4">
        <v>5.5E-2</v>
      </c>
    </row>
    <row r="34" spans="1:12" x14ac:dyDescent="0.25">
      <c r="A34" t="str">
        <f>"p-value"</f>
        <v>p-value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1E-3</v>
      </c>
      <c r="L34" s="4">
        <v>1E-3</v>
      </c>
    </row>
    <row r="35" spans="1:12" x14ac:dyDescent="0.25">
      <c r="A35" t="str">
        <f>"Overlap N"</f>
        <v>Overlap N</v>
      </c>
      <c r="B35" s="4">
        <v>2528</v>
      </c>
      <c r="C35" s="4">
        <v>754</v>
      </c>
      <c r="D35" s="4">
        <v>322</v>
      </c>
      <c r="E35" s="4">
        <v>196</v>
      </c>
      <c r="F35" s="4">
        <v>1143</v>
      </c>
      <c r="G35" s="4">
        <v>1619</v>
      </c>
      <c r="H35" s="4">
        <v>64</v>
      </c>
      <c r="I35" s="4">
        <v>90</v>
      </c>
      <c r="J35" s="4">
        <v>633</v>
      </c>
      <c r="K35" s="4">
        <v>14</v>
      </c>
      <c r="L35" s="4">
        <v>80</v>
      </c>
    </row>
    <row r="36" spans="1:12" x14ac:dyDescent="0.25">
      <c r="A36" s="1" t="str">
        <f>"Personality"</f>
        <v>Personality</v>
      </c>
      <c r="B36" s="5" t="s">
        <v>5</v>
      </c>
      <c r="C36" s="5" t="s">
        <v>5</v>
      </c>
      <c r="D36" s="5" t="s">
        <v>5</v>
      </c>
      <c r="E36" s="5" t="s">
        <v>5</v>
      </c>
      <c r="F36" s="5" t="s">
        <v>5</v>
      </c>
      <c r="G36" s="5" t="s">
        <v>5</v>
      </c>
      <c r="H36" s="5" t="s">
        <v>5</v>
      </c>
      <c r="I36" s="5" t="s">
        <v>5</v>
      </c>
      <c r="J36" s="5" t="s">
        <v>5</v>
      </c>
      <c r="K36" s="5" t="s">
        <v>5</v>
      </c>
      <c r="L36" s="5" t="s">
        <v>5</v>
      </c>
    </row>
    <row r="37" spans="1:12" x14ac:dyDescent="0.25">
      <c r="A37" t="str">
        <f>"Correlation"</f>
        <v>Correlation</v>
      </c>
      <c r="B37" s="4">
        <v>0.24399999999999999</v>
      </c>
      <c r="C37" s="4">
        <v>0.219</v>
      </c>
      <c r="D37" s="4">
        <v>0.16300000000000001</v>
      </c>
      <c r="E37" s="4">
        <v>0.124</v>
      </c>
      <c r="F37" s="4">
        <v>0.185</v>
      </c>
      <c r="G37" s="4">
        <v>0.22800000000000001</v>
      </c>
      <c r="H37" s="4">
        <v>0.122</v>
      </c>
      <c r="I37" s="4">
        <v>0.14299999999999999</v>
      </c>
      <c r="J37" s="4">
        <v>0.255</v>
      </c>
      <c r="K37" s="4">
        <v>0.108</v>
      </c>
      <c r="L37" s="4">
        <v>0.20799999999999999</v>
      </c>
    </row>
    <row r="38" spans="1:12" x14ac:dyDescent="0.25">
      <c r="A38" t="str">
        <f>"p-value"</f>
        <v>p-value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</row>
    <row r="39" spans="1:12" x14ac:dyDescent="0.25">
      <c r="A39" t="str">
        <f>"Overlap N"</f>
        <v>Overlap N</v>
      </c>
      <c r="B39" s="4">
        <v>7886</v>
      </c>
      <c r="C39" s="4">
        <v>2868</v>
      </c>
      <c r="D39" s="4">
        <v>1082</v>
      </c>
      <c r="E39" s="4">
        <v>551</v>
      </c>
      <c r="F39" s="4">
        <v>3406</v>
      </c>
      <c r="G39" s="4">
        <v>5381</v>
      </c>
      <c r="H39" s="4">
        <v>141</v>
      </c>
      <c r="I39" s="4">
        <v>166</v>
      </c>
      <c r="J39" s="4">
        <v>2551</v>
      </c>
      <c r="K39" s="4">
        <v>25</v>
      </c>
      <c r="L39" s="4">
        <v>372</v>
      </c>
    </row>
    <row r="40" spans="1:12" x14ac:dyDescent="0.25">
      <c r="A40" s="1" t="str">
        <f>"Developmental"</f>
        <v>Developmental</v>
      </c>
      <c r="B40" s="5" t="s">
        <v>5</v>
      </c>
      <c r="C40" s="5" t="s">
        <v>5</v>
      </c>
      <c r="D40" s="5" t="s">
        <v>5</v>
      </c>
      <c r="E40" s="5" t="s">
        <v>5</v>
      </c>
      <c r="F40" s="5" t="s">
        <v>5</v>
      </c>
      <c r="G40" s="5" t="s">
        <v>5</v>
      </c>
      <c r="H40" s="5" t="s">
        <v>5</v>
      </c>
      <c r="I40" s="5" t="s">
        <v>5</v>
      </c>
      <c r="J40" s="5" t="s">
        <v>5</v>
      </c>
      <c r="K40" s="5" t="s">
        <v>5</v>
      </c>
      <c r="L40" s="5" t="s">
        <v>5</v>
      </c>
    </row>
    <row r="41" spans="1:12" x14ac:dyDescent="0.25">
      <c r="A41" t="str">
        <f>"Correlation"</f>
        <v>Correlation</v>
      </c>
      <c r="B41" s="4">
        <v>0.13700000000000001</v>
      </c>
      <c r="C41" s="4">
        <v>5.0999999999999997E-2</v>
      </c>
      <c r="D41" s="4">
        <v>0.106</v>
      </c>
      <c r="E41" s="4">
        <v>6.5000000000000002E-2</v>
      </c>
      <c r="F41" s="4">
        <v>0.10299999999999999</v>
      </c>
      <c r="G41" s="4">
        <v>0.121</v>
      </c>
      <c r="H41" s="4">
        <v>0.11600000000000001</v>
      </c>
      <c r="I41" s="4">
        <v>0.11600000000000001</v>
      </c>
      <c r="J41" s="4">
        <v>0.13600000000000001</v>
      </c>
      <c r="K41" s="4">
        <v>0.39200000000000002</v>
      </c>
      <c r="L41" s="4">
        <v>0.185</v>
      </c>
    </row>
    <row r="42" spans="1:12" x14ac:dyDescent="0.25">
      <c r="A42" t="str">
        <f>"p-value"</f>
        <v>p-value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</row>
    <row r="43" spans="1:12" x14ac:dyDescent="0.25">
      <c r="A43" t="str">
        <f>"Overlap N"</f>
        <v>Overlap N</v>
      </c>
      <c r="B43" s="4">
        <v>3099</v>
      </c>
      <c r="C43" s="4">
        <v>766</v>
      </c>
      <c r="D43" s="4">
        <v>437</v>
      </c>
      <c r="E43" s="4">
        <v>210</v>
      </c>
      <c r="F43" s="4">
        <v>1314</v>
      </c>
      <c r="G43" s="4">
        <v>2013</v>
      </c>
      <c r="H43" s="4">
        <v>73</v>
      </c>
      <c r="I43" s="4">
        <v>76</v>
      </c>
      <c r="J43" s="4">
        <v>863</v>
      </c>
      <c r="K43" s="4">
        <v>75</v>
      </c>
      <c r="L43" s="4">
        <v>184</v>
      </c>
    </row>
    <row r="44" spans="1:12" x14ac:dyDescent="0.25">
      <c r="A44" s="1" t="str">
        <f>"Externalizing"</f>
        <v>Externalizing</v>
      </c>
      <c r="B44" s="5" t="s">
        <v>5</v>
      </c>
      <c r="C44" s="5" t="s">
        <v>5</v>
      </c>
      <c r="D44" s="5" t="s">
        <v>5</v>
      </c>
      <c r="E44" s="5" t="s">
        <v>5</v>
      </c>
      <c r="F44" s="5" t="s">
        <v>5</v>
      </c>
      <c r="G44" s="5" t="s">
        <v>5</v>
      </c>
      <c r="H44" s="5" t="s">
        <v>5</v>
      </c>
      <c r="I44" s="5" t="s">
        <v>5</v>
      </c>
      <c r="J44" s="5" t="s">
        <v>5</v>
      </c>
      <c r="K44" s="5" t="s">
        <v>5</v>
      </c>
      <c r="L44" s="5" t="s">
        <v>5</v>
      </c>
    </row>
    <row r="45" spans="1:12" x14ac:dyDescent="0.25">
      <c r="A45" t="str">
        <f>"Correlation"</f>
        <v>Correlation</v>
      </c>
      <c r="B45" s="4">
        <v>0.249</v>
      </c>
      <c r="C45" s="4">
        <v>0.219</v>
      </c>
      <c r="D45" s="4">
        <v>0.14399999999999999</v>
      </c>
      <c r="E45" s="4">
        <v>0.112</v>
      </c>
      <c r="F45" s="4">
        <v>0.189</v>
      </c>
      <c r="G45" s="4">
        <v>0.219</v>
      </c>
      <c r="H45" s="4">
        <v>0.12</v>
      </c>
      <c r="I45" s="4">
        <v>0.13</v>
      </c>
      <c r="J45" s="4">
        <v>0.23799999999999999</v>
      </c>
      <c r="K45" s="4">
        <v>0.19500000000000001</v>
      </c>
      <c r="L45" s="4">
        <v>0.40699999999999997</v>
      </c>
    </row>
    <row r="46" spans="1:12" x14ac:dyDescent="0.25">
      <c r="A46" t="str">
        <f>"p-value"</f>
        <v>p-value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</row>
    <row r="47" spans="1:12" ht="15.75" thickBot="1" x14ac:dyDescent="0.3">
      <c r="A47" s="6" t="str">
        <f>"Overlap N"</f>
        <v>Overlap N</v>
      </c>
      <c r="B47" s="7">
        <v>8457</v>
      </c>
      <c r="C47" s="7">
        <v>3031</v>
      </c>
      <c r="D47" s="7">
        <v>1059</v>
      </c>
      <c r="E47" s="7">
        <v>553</v>
      </c>
      <c r="F47" s="7">
        <v>3651</v>
      </c>
      <c r="G47" s="7">
        <v>5572</v>
      </c>
      <c r="H47" s="7">
        <v>148</v>
      </c>
      <c r="I47" s="7">
        <v>164</v>
      </c>
      <c r="J47" s="7">
        <v>2544</v>
      </c>
      <c r="K47" s="7">
        <v>45</v>
      </c>
      <c r="L47" s="7">
        <v>898</v>
      </c>
    </row>
  </sheetData>
  <mergeCells count="2">
    <mergeCell ref="A1:L1"/>
    <mergeCell ref="B2:L2"/>
  </mergeCells>
  <conditionalFormatting sqref="N15 B7:L7 B11:L11 B15:L15 B19:J19 B23:L23 B27:L27 B31:J31 B35:G35 B39:L39 B43:G43 B47:L47 J35:L35 J43:L43 L19">
    <cfRule type="cellIs" dxfId="69" priority="27" operator="lessThan">
      <formula>6</formula>
    </cfRule>
  </conditionalFormatting>
  <conditionalFormatting sqref="I35">
    <cfRule type="cellIs" dxfId="68" priority="25" operator="lessThan">
      <formula>6</formula>
    </cfRule>
  </conditionalFormatting>
  <conditionalFormatting sqref="I33">
    <cfRule type="colorScale" priority="2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H35">
    <cfRule type="cellIs" dxfId="67" priority="23" operator="lessThan">
      <formula>6</formula>
    </cfRule>
  </conditionalFormatting>
  <conditionalFormatting sqref="H33">
    <cfRule type="colorScale" priority="2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K31">
    <cfRule type="cellIs" dxfId="66" priority="21" operator="lessThan">
      <formula>6</formula>
    </cfRule>
  </conditionalFormatting>
  <conditionalFormatting sqref="K29">
    <cfRule type="colorScale" priority="2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L31">
    <cfRule type="cellIs" dxfId="65" priority="19" operator="lessThan">
      <formula>6</formula>
    </cfRule>
  </conditionalFormatting>
  <conditionalFormatting sqref="L29">
    <cfRule type="colorScale" priority="1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I43">
    <cfRule type="cellIs" dxfId="64" priority="7" operator="lessThan">
      <formula>6</formula>
    </cfRule>
  </conditionalFormatting>
  <conditionalFormatting sqref="I41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H43">
    <cfRule type="cellIs" dxfId="63" priority="5" operator="lessThan">
      <formula>6</formula>
    </cfRule>
  </conditionalFormatting>
  <conditionalFormatting sqref="H41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K19">
    <cfRule type="cellIs" dxfId="62" priority="3" operator="lessThan">
      <formula>6</formula>
    </cfRule>
  </conditionalFormatting>
  <conditionalFormatting sqref="K17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5:L5 B9:L9 B13:L13 B17:J17 B21:L21 B25:L25 B29:J29 B33:G33 B37:L37 B41:G41 B45:L45 J33:L33 J41:L41 L17">
    <cfRule type="colorScale" priority="6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5:XFD5 A9:XFD9 A13:XFD13 A17:XFD17 A21:XFD21 A25:XFD25 A29:XFD29 A33:XFD33 A37:XFD37 A41:XFD41 A45:XFD45">
    <cfRule type="colorScale" priority="1">
      <colorScale>
        <cfvo type="min"/>
        <cfvo type="max"/>
        <color theme="0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opLeftCell="A28" workbookViewId="0">
      <selection activeCell="O40" sqref="O40"/>
    </sheetView>
  </sheetViews>
  <sheetFormatPr defaultRowHeight="15" x14ac:dyDescent="0.25"/>
  <cols>
    <col min="1" max="1" width="16.42578125" bestFit="1" customWidth="1"/>
  </cols>
  <sheetData>
    <row r="1" spans="1:12" x14ac:dyDescent="0.25">
      <c r="A1" s="8" t="s">
        <v>24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x14ac:dyDescent="0.25">
      <c r="A2" s="1" t="str">
        <f>""</f>
        <v/>
      </c>
      <c r="B2" s="9" t="s">
        <v>16</v>
      </c>
      <c r="C2" s="9"/>
      <c r="D2" s="9"/>
      <c r="E2" s="9"/>
      <c r="F2" s="9"/>
      <c r="G2" s="9"/>
      <c r="H2" s="9"/>
      <c r="I2" s="9"/>
      <c r="J2" s="9"/>
      <c r="K2" s="9"/>
      <c r="L2" s="9"/>
    </row>
    <row r="3" spans="1:12" x14ac:dyDescent="0.25">
      <c r="A3" s="2" t="s">
        <v>17</v>
      </c>
      <c r="B3" s="3" t="str">
        <f>"Any diagnosis"</f>
        <v>Any diagnosis</v>
      </c>
      <c r="C3" s="3" t="str">
        <f>"Substance abuse"</f>
        <v>Substance abuse</v>
      </c>
      <c r="D3" s="3" t="str">
        <f>"Skizophrenia"</f>
        <v>Skizophrenia</v>
      </c>
      <c r="E3" s="3" t="str">
        <f>"Bipolar"</f>
        <v>Bipolar</v>
      </c>
      <c r="F3" s="3" t="str">
        <f>"Other mood"</f>
        <v>Other mood</v>
      </c>
      <c r="G3" s="3" t="str">
        <f>"Neurotic"</f>
        <v>Neurotic</v>
      </c>
      <c r="H3" s="3" t="str">
        <f>"OCD"</f>
        <v>OCD</v>
      </c>
      <c r="I3" s="3" t="str">
        <f>"Eating disorder"</f>
        <v>Eating disorder</v>
      </c>
      <c r="J3" s="3" t="str">
        <f>"Personality"</f>
        <v>Personality</v>
      </c>
      <c r="K3" s="3" t="str">
        <f>"Developmental"</f>
        <v>Developmental</v>
      </c>
      <c r="L3" s="3" t="str">
        <f>"Externalizing"</f>
        <v>Externalizing</v>
      </c>
    </row>
    <row r="4" spans="1:12" x14ac:dyDescent="0.25">
      <c r="A4" s="1" t="str">
        <f>"Any diagnosis"</f>
        <v>Any diagnosis</v>
      </c>
      <c r="B4" t="str">
        <f>""</f>
        <v/>
      </c>
      <c r="C4" t="str">
        <f>""</f>
        <v/>
      </c>
      <c r="D4" t="str">
        <f>""</f>
        <v/>
      </c>
      <c r="E4" t="str">
        <f>""</f>
        <v/>
      </c>
      <c r="F4" t="str">
        <f>""</f>
        <v/>
      </c>
      <c r="G4" t="str">
        <f>""</f>
        <v/>
      </c>
      <c r="H4" t="str">
        <f>""</f>
        <v/>
      </c>
      <c r="I4" t="str">
        <f>""</f>
        <v/>
      </c>
      <c r="J4" t="str">
        <f>""</f>
        <v/>
      </c>
      <c r="K4" t="str">
        <f>""</f>
        <v/>
      </c>
      <c r="L4" t="str">
        <f>""</f>
        <v/>
      </c>
    </row>
    <row r="5" spans="1:12" x14ac:dyDescent="0.25">
      <c r="A5" t="str">
        <f>"Correlation"</f>
        <v>Correlation</v>
      </c>
      <c r="B5" s="4">
        <v>0.28499999999999998</v>
      </c>
      <c r="C5" s="4">
        <v>0.24399999999999999</v>
      </c>
      <c r="D5" s="4">
        <v>0.20699999999999999</v>
      </c>
      <c r="E5" s="4">
        <v>0.17899999999999999</v>
      </c>
      <c r="F5" s="4">
        <v>0.23100000000000001</v>
      </c>
      <c r="G5" s="4">
        <v>0.26300000000000001</v>
      </c>
      <c r="H5" s="4">
        <v>0.17499999999999999</v>
      </c>
      <c r="I5" s="4">
        <v>0.16300000000000001</v>
      </c>
      <c r="J5" s="4">
        <v>0.27500000000000002</v>
      </c>
      <c r="K5" s="4">
        <v>0.254</v>
      </c>
      <c r="L5" s="4">
        <v>0.3</v>
      </c>
    </row>
    <row r="6" spans="1:12" x14ac:dyDescent="0.25">
      <c r="A6" t="str">
        <f>"p-value"</f>
        <v>p-value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</row>
    <row r="7" spans="1:12" x14ac:dyDescent="0.25">
      <c r="A7" t="str">
        <f>"Overlap N"</f>
        <v>Overlap N</v>
      </c>
      <c r="B7" s="4">
        <v>36090</v>
      </c>
      <c r="C7" s="4">
        <v>11991</v>
      </c>
      <c r="D7" s="4">
        <v>4929</v>
      </c>
      <c r="E7" s="4">
        <v>2756</v>
      </c>
      <c r="F7" s="4">
        <v>15850</v>
      </c>
      <c r="G7" s="4">
        <v>23964</v>
      </c>
      <c r="H7" s="4">
        <v>691</v>
      </c>
      <c r="I7" s="4">
        <v>695</v>
      </c>
      <c r="J7" s="4">
        <v>10007</v>
      </c>
      <c r="K7" s="4">
        <v>176</v>
      </c>
      <c r="L7" s="4">
        <v>1724</v>
      </c>
    </row>
    <row r="8" spans="1:12" x14ac:dyDescent="0.25">
      <c r="A8" s="1" t="str">
        <f>"Substance abuse"</f>
        <v>Substance abuse</v>
      </c>
      <c r="B8" s="5" t="s">
        <v>5</v>
      </c>
      <c r="C8" s="5" t="s">
        <v>5</v>
      </c>
      <c r="D8" s="5" t="s">
        <v>5</v>
      </c>
      <c r="E8" s="5" t="s">
        <v>5</v>
      </c>
      <c r="F8" s="5" t="s">
        <v>5</v>
      </c>
      <c r="G8" s="5" t="s">
        <v>5</v>
      </c>
      <c r="H8" s="5" t="s">
        <v>5</v>
      </c>
      <c r="I8" s="5" t="s">
        <v>5</v>
      </c>
      <c r="J8" s="5" t="s">
        <v>5</v>
      </c>
      <c r="K8" s="5" t="s">
        <v>5</v>
      </c>
      <c r="L8" s="5" t="s">
        <v>5</v>
      </c>
    </row>
    <row r="9" spans="1:12" x14ac:dyDescent="0.25">
      <c r="A9" t="str">
        <f>"Correlation"</f>
        <v>Correlation</v>
      </c>
      <c r="B9" s="4">
        <v>0.26600000000000001</v>
      </c>
      <c r="C9" s="4">
        <v>0.28799999999999998</v>
      </c>
      <c r="D9" s="4">
        <v>0.21</v>
      </c>
      <c r="E9" s="4">
        <v>0.153</v>
      </c>
      <c r="F9" s="4">
        <v>0.19800000000000001</v>
      </c>
      <c r="G9" s="4">
        <v>0.23400000000000001</v>
      </c>
      <c r="H9" s="4">
        <v>0.11700000000000001</v>
      </c>
      <c r="I9" s="4">
        <v>0.127</v>
      </c>
      <c r="J9" s="4">
        <v>0.23799999999999999</v>
      </c>
      <c r="K9" s="4">
        <v>0.14299999999999999</v>
      </c>
      <c r="L9" s="4">
        <v>0.24099999999999999</v>
      </c>
    </row>
    <row r="10" spans="1:12" x14ac:dyDescent="0.25">
      <c r="A10" t="str">
        <f>"p-value"</f>
        <v>p-value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</row>
    <row r="11" spans="1:12" x14ac:dyDescent="0.25">
      <c r="A11" t="str">
        <f>"Overlap N"</f>
        <v>Overlap N</v>
      </c>
      <c r="B11" s="4">
        <v>6940</v>
      </c>
      <c r="C11" s="4">
        <v>3022</v>
      </c>
      <c r="D11" s="4">
        <v>1105</v>
      </c>
      <c r="E11" s="4">
        <v>534</v>
      </c>
      <c r="F11" s="4">
        <v>2986</v>
      </c>
      <c r="G11" s="4">
        <v>4585</v>
      </c>
      <c r="H11" s="4">
        <v>115</v>
      </c>
      <c r="I11" s="4">
        <v>128</v>
      </c>
      <c r="J11" s="4">
        <v>2029</v>
      </c>
      <c r="K11" s="4">
        <v>27</v>
      </c>
      <c r="L11" s="4">
        <v>373</v>
      </c>
    </row>
    <row r="12" spans="1:12" x14ac:dyDescent="0.25">
      <c r="A12" s="1" t="str">
        <f>"Skizophrenia"</f>
        <v>Skizophrenia</v>
      </c>
      <c r="B12" s="5" t="s">
        <v>5</v>
      </c>
      <c r="C12" s="5" t="s">
        <v>5</v>
      </c>
      <c r="D12" s="5" t="s">
        <v>5</v>
      </c>
      <c r="E12" s="5" t="s">
        <v>5</v>
      </c>
      <c r="F12" s="5" t="s">
        <v>5</v>
      </c>
      <c r="G12" s="5" t="s">
        <v>5</v>
      </c>
      <c r="H12" s="5" t="s">
        <v>5</v>
      </c>
      <c r="I12" s="5" t="s">
        <v>5</v>
      </c>
      <c r="J12" s="5" t="s">
        <v>5</v>
      </c>
      <c r="K12" s="5" t="s">
        <v>5</v>
      </c>
      <c r="L12" s="5" t="s">
        <v>5</v>
      </c>
    </row>
    <row r="13" spans="1:12" x14ac:dyDescent="0.25">
      <c r="A13" t="str">
        <f>"Correlation"</f>
        <v>Correlation</v>
      </c>
      <c r="B13" s="4">
        <v>0.221</v>
      </c>
      <c r="C13" s="4">
        <v>0.188</v>
      </c>
      <c r="D13" s="4">
        <v>0.245</v>
      </c>
      <c r="E13" s="4">
        <v>0.14699999999999999</v>
      </c>
      <c r="F13" s="4">
        <v>0.16400000000000001</v>
      </c>
      <c r="G13" s="4">
        <v>0.19400000000000001</v>
      </c>
      <c r="H13" s="4">
        <v>0.128</v>
      </c>
      <c r="I13" s="4">
        <v>0.112</v>
      </c>
      <c r="J13" s="4">
        <v>0.21199999999999999</v>
      </c>
      <c r="K13" s="4">
        <v>0.19</v>
      </c>
      <c r="L13" s="4">
        <v>0.14199999999999999</v>
      </c>
    </row>
    <row r="14" spans="1:12" x14ac:dyDescent="0.25">
      <c r="A14" t="str">
        <f>"p-value"</f>
        <v>p-value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</row>
    <row r="15" spans="1:12" x14ac:dyDescent="0.25">
      <c r="A15" t="str">
        <f>"Overlap N"</f>
        <v>Overlap N</v>
      </c>
      <c r="B15" s="4">
        <v>5378</v>
      </c>
      <c r="C15" s="4">
        <v>1866</v>
      </c>
      <c r="D15" s="4">
        <v>1113</v>
      </c>
      <c r="E15" s="4">
        <v>450</v>
      </c>
      <c r="F15" s="4">
        <v>2293</v>
      </c>
      <c r="G15" s="4">
        <v>3537</v>
      </c>
      <c r="H15" s="4">
        <v>107</v>
      </c>
      <c r="I15" s="4">
        <v>102</v>
      </c>
      <c r="J15" s="4">
        <v>1604</v>
      </c>
      <c r="K15" s="4">
        <v>32</v>
      </c>
      <c r="L15" s="4">
        <v>197</v>
      </c>
    </row>
    <row r="16" spans="1:12" x14ac:dyDescent="0.25">
      <c r="A16" s="1" t="str">
        <f>"Bipolar"</f>
        <v>Bipolar</v>
      </c>
      <c r="B16" s="5" t="s">
        <v>5</v>
      </c>
      <c r="C16" s="5" t="s">
        <v>5</v>
      </c>
      <c r="D16" s="5" t="s">
        <v>5</v>
      </c>
      <c r="E16" s="5" t="s">
        <v>5</v>
      </c>
      <c r="F16" s="5" t="s">
        <v>5</v>
      </c>
      <c r="G16" s="5" t="s">
        <v>5</v>
      </c>
      <c r="H16" s="5" t="s">
        <v>5</v>
      </c>
      <c r="I16" s="5" t="s">
        <v>5</v>
      </c>
      <c r="J16" s="5" t="s">
        <v>5</v>
      </c>
      <c r="K16" s="5" t="s">
        <v>5</v>
      </c>
      <c r="L16" s="5" t="s">
        <v>5</v>
      </c>
    </row>
    <row r="17" spans="1:12" x14ac:dyDescent="0.25">
      <c r="A17" t="str">
        <f>"Correlation"</f>
        <v>Correlation</v>
      </c>
      <c r="B17" s="4">
        <v>0.187</v>
      </c>
      <c r="C17" s="4">
        <v>0.14799999999999999</v>
      </c>
      <c r="D17" s="4">
        <v>0.16200000000000001</v>
      </c>
      <c r="E17" s="4">
        <v>0.32800000000000001</v>
      </c>
      <c r="F17" s="4">
        <v>0.18</v>
      </c>
      <c r="G17" s="4">
        <v>0.129</v>
      </c>
      <c r="H17" s="4">
        <v>9.8000000000000004E-2</v>
      </c>
      <c r="I17" s="4">
        <v>8.6999999999999994E-2</v>
      </c>
      <c r="J17" s="4">
        <v>0.17</v>
      </c>
      <c r="K17" s="4">
        <v>0.13</v>
      </c>
      <c r="L17" s="4">
        <v>0.13200000000000001</v>
      </c>
    </row>
    <row r="18" spans="1:12" x14ac:dyDescent="0.25">
      <c r="A18" t="str">
        <f>"p-value"</f>
        <v>p-value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1E-3</v>
      </c>
      <c r="J18" s="4">
        <v>0</v>
      </c>
      <c r="K18" s="4">
        <v>7.0000000000000001E-3</v>
      </c>
      <c r="L18" s="4">
        <v>0</v>
      </c>
    </row>
    <row r="19" spans="1:12" x14ac:dyDescent="0.25">
      <c r="A19" t="str">
        <f>"Overlap N"</f>
        <v>Overlap N</v>
      </c>
      <c r="B19" s="4">
        <v>1447</v>
      </c>
      <c r="C19" s="4">
        <v>480</v>
      </c>
      <c r="D19" s="4">
        <v>242</v>
      </c>
      <c r="E19" s="4">
        <v>356</v>
      </c>
      <c r="F19" s="4">
        <v>733</v>
      </c>
      <c r="G19" s="4">
        <v>836</v>
      </c>
      <c r="H19" s="4">
        <v>27</v>
      </c>
      <c r="I19" s="4">
        <v>26</v>
      </c>
      <c r="J19" s="4">
        <v>418</v>
      </c>
      <c r="K19" s="4">
        <v>7</v>
      </c>
      <c r="L19" s="4">
        <v>58</v>
      </c>
    </row>
    <row r="20" spans="1:12" x14ac:dyDescent="0.25">
      <c r="A20" s="1" t="str">
        <f>"Other mood"</f>
        <v>Other mood</v>
      </c>
      <c r="B20" s="5" t="s">
        <v>5</v>
      </c>
      <c r="C20" s="5" t="s">
        <v>5</v>
      </c>
      <c r="D20" s="5" t="s">
        <v>5</v>
      </c>
      <c r="E20" s="5" t="s">
        <v>5</v>
      </c>
      <c r="F20" s="5" t="s">
        <v>5</v>
      </c>
      <c r="G20" s="5" t="s">
        <v>5</v>
      </c>
      <c r="H20" s="5" t="s">
        <v>5</v>
      </c>
      <c r="I20" s="5" t="s">
        <v>5</v>
      </c>
      <c r="J20" s="5" t="s">
        <v>5</v>
      </c>
      <c r="K20" s="5" t="s">
        <v>5</v>
      </c>
      <c r="L20" s="5" t="s">
        <v>5</v>
      </c>
    </row>
    <row r="21" spans="1:12" x14ac:dyDescent="0.25">
      <c r="A21" t="str">
        <f>"Correlation"</f>
        <v>Correlation</v>
      </c>
      <c r="B21" s="4">
        <v>0.20200000000000001</v>
      </c>
      <c r="C21" s="4">
        <v>0.14499999999999999</v>
      </c>
      <c r="D21" s="4">
        <v>0.122</v>
      </c>
      <c r="E21" s="4">
        <v>0.151</v>
      </c>
      <c r="F21" s="4">
        <v>0.19800000000000001</v>
      </c>
      <c r="G21" s="4">
        <v>0.17599999999999999</v>
      </c>
      <c r="H21" s="4">
        <v>0.10199999999999999</v>
      </c>
      <c r="I21" s="4">
        <v>0.121</v>
      </c>
      <c r="J21" s="4">
        <v>0.17599999999999999</v>
      </c>
      <c r="K21" s="4">
        <v>0.124</v>
      </c>
      <c r="L21" s="4">
        <v>0.14799999999999999</v>
      </c>
    </row>
    <row r="22" spans="1:12" x14ac:dyDescent="0.25">
      <c r="A22" t="str">
        <f>"p-value"</f>
        <v>p-value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</row>
    <row r="23" spans="1:12" x14ac:dyDescent="0.25">
      <c r="A23" t="str">
        <f>"Overlap N"</f>
        <v>Overlap N</v>
      </c>
      <c r="B23" s="4">
        <v>10669</v>
      </c>
      <c r="C23" s="4">
        <v>3264</v>
      </c>
      <c r="D23" s="4">
        <v>1340</v>
      </c>
      <c r="E23" s="4">
        <v>917</v>
      </c>
      <c r="F23" s="4">
        <v>5234</v>
      </c>
      <c r="G23" s="4">
        <v>6919</v>
      </c>
      <c r="H23" s="4">
        <v>186</v>
      </c>
      <c r="I23" s="4">
        <v>216</v>
      </c>
      <c r="J23" s="4">
        <v>2821</v>
      </c>
      <c r="K23" s="4">
        <v>41</v>
      </c>
      <c r="L23" s="4">
        <v>403</v>
      </c>
    </row>
    <row r="24" spans="1:12" x14ac:dyDescent="0.25">
      <c r="A24" s="1" t="str">
        <f>"Neurotic"</f>
        <v>Neurotic</v>
      </c>
      <c r="B24" s="5" t="s">
        <v>5</v>
      </c>
      <c r="C24" s="5" t="s">
        <v>5</v>
      </c>
      <c r="D24" s="5" t="s">
        <v>5</v>
      </c>
      <c r="E24" s="5" t="s">
        <v>5</v>
      </c>
      <c r="F24" s="5" t="s">
        <v>5</v>
      </c>
      <c r="G24" s="5" t="s">
        <v>5</v>
      </c>
      <c r="H24" s="5" t="s">
        <v>5</v>
      </c>
      <c r="I24" s="5" t="s">
        <v>5</v>
      </c>
      <c r="J24" s="5" t="s">
        <v>5</v>
      </c>
      <c r="K24" s="5" t="s">
        <v>5</v>
      </c>
      <c r="L24" s="5" t="s">
        <v>5</v>
      </c>
    </row>
    <row r="25" spans="1:12" x14ac:dyDescent="0.25">
      <c r="A25" t="str">
        <f>"Correlation"</f>
        <v>Correlation</v>
      </c>
      <c r="B25" s="4">
        <v>0.27400000000000002</v>
      </c>
      <c r="C25" s="4">
        <v>0.22900000000000001</v>
      </c>
      <c r="D25" s="4">
        <v>0.19</v>
      </c>
      <c r="E25" s="4">
        <v>0.159</v>
      </c>
      <c r="F25" s="4">
        <v>0.22</v>
      </c>
      <c r="G25" s="4">
        <v>0.26100000000000001</v>
      </c>
      <c r="H25" s="4">
        <v>0.14599999999999999</v>
      </c>
      <c r="I25" s="4">
        <v>0.128</v>
      </c>
      <c r="J25" s="4">
        <v>0.254</v>
      </c>
      <c r="K25" s="4">
        <v>0.18099999999999999</v>
      </c>
      <c r="L25" s="4">
        <v>0.21099999999999999</v>
      </c>
    </row>
    <row r="26" spans="1:12" x14ac:dyDescent="0.25">
      <c r="A26" t="str">
        <f>"p-value"</f>
        <v>p-value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</row>
    <row r="27" spans="1:12" x14ac:dyDescent="0.25">
      <c r="A27" t="str">
        <f>"Overlap N"</f>
        <v>Overlap N</v>
      </c>
      <c r="B27" s="4">
        <v>20666</v>
      </c>
      <c r="C27" s="4">
        <v>6953</v>
      </c>
      <c r="D27" s="4">
        <v>2828</v>
      </c>
      <c r="E27" s="4">
        <v>1542</v>
      </c>
      <c r="F27" s="4">
        <v>9145</v>
      </c>
      <c r="G27" s="4">
        <v>14138</v>
      </c>
      <c r="H27" s="4">
        <v>376</v>
      </c>
      <c r="I27" s="4">
        <v>364</v>
      </c>
      <c r="J27" s="4">
        <v>5821</v>
      </c>
      <c r="K27" s="4">
        <v>87</v>
      </c>
      <c r="L27" s="4">
        <v>837</v>
      </c>
    </row>
    <row r="28" spans="1:12" x14ac:dyDescent="0.25">
      <c r="A28" s="1" t="str">
        <f>"OCD"</f>
        <v>OCD</v>
      </c>
      <c r="B28" s="5" t="s">
        <v>5</v>
      </c>
      <c r="C28" s="5" t="s">
        <v>5</v>
      </c>
      <c r="D28" s="5" t="s">
        <v>5</v>
      </c>
      <c r="E28" s="5" t="s">
        <v>5</v>
      </c>
      <c r="F28" s="5" t="s">
        <v>5</v>
      </c>
      <c r="G28" s="5" t="s">
        <v>5</v>
      </c>
      <c r="H28" s="5" t="s">
        <v>5</v>
      </c>
      <c r="I28" s="5" t="s">
        <v>5</v>
      </c>
      <c r="J28" s="5" t="s">
        <v>5</v>
      </c>
      <c r="K28" s="5" t="s">
        <v>5</v>
      </c>
      <c r="L28" s="5" t="s">
        <v>5</v>
      </c>
    </row>
    <row r="29" spans="1:12" x14ac:dyDescent="0.25">
      <c r="A29" t="str">
        <f>"Correlation"</f>
        <v>Correlation</v>
      </c>
      <c r="B29" s="4">
        <v>0.126</v>
      </c>
      <c r="C29" s="4">
        <v>9.6000000000000002E-2</v>
      </c>
      <c r="D29" s="4">
        <v>8.1000000000000003E-2</v>
      </c>
      <c r="E29" s="4">
        <v>7.8E-2</v>
      </c>
      <c r="F29" s="4">
        <v>0.104</v>
      </c>
      <c r="G29" s="4">
        <v>0.123</v>
      </c>
      <c r="H29" s="4">
        <v>0.23499999999999999</v>
      </c>
      <c r="I29" s="4">
        <v>8.4000000000000005E-2</v>
      </c>
      <c r="J29" s="4">
        <v>0.11700000000000001</v>
      </c>
      <c r="K29" s="4">
        <v>4.4999999999999998E-2</v>
      </c>
      <c r="L29" s="4">
        <v>7.8E-2</v>
      </c>
    </row>
    <row r="30" spans="1:12" x14ac:dyDescent="0.25">
      <c r="A30" t="str">
        <f>"p-value"</f>
        <v>p-value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0.30399999999999999</v>
      </c>
      <c r="L30" s="4">
        <v>0</v>
      </c>
    </row>
    <row r="31" spans="1:12" x14ac:dyDescent="0.25">
      <c r="A31" t="str">
        <f>"Overlap N"</f>
        <v>Overlap N</v>
      </c>
      <c r="B31" s="4">
        <v>2150</v>
      </c>
      <c r="C31" s="4">
        <v>671</v>
      </c>
      <c r="D31" s="4">
        <v>276</v>
      </c>
      <c r="E31" s="4">
        <v>163</v>
      </c>
      <c r="F31" s="4">
        <v>951</v>
      </c>
      <c r="G31" s="4">
        <v>1457</v>
      </c>
      <c r="H31" s="4">
        <v>111</v>
      </c>
      <c r="I31" s="4">
        <v>45</v>
      </c>
      <c r="J31" s="4">
        <v>571</v>
      </c>
      <c r="K31" s="4">
        <v>6</v>
      </c>
      <c r="L31" s="4">
        <v>71</v>
      </c>
    </row>
    <row r="32" spans="1:12" x14ac:dyDescent="0.25">
      <c r="A32" s="1" t="str">
        <f>"Eating disorder"</f>
        <v>Eating disorder</v>
      </c>
      <c r="B32" s="5" t="s">
        <v>5</v>
      </c>
      <c r="C32" s="5" t="s">
        <v>5</v>
      </c>
      <c r="D32" s="5" t="s">
        <v>5</v>
      </c>
      <c r="E32" s="5" t="s">
        <v>5</v>
      </c>
      <c r="F32" s="5" t="s">
        <v>5</v>
      </c>
      <c r="G32" s="5" t="s">
        <v>5</v>
      </c>
      <c r="H32" s="5" t="s">
        <v>5</v>
      </c>
      <c r="I32" s="5" t="s">
        <v>5</v>
      </c>
      <c r="J32" s="5" t="s">
        <v>5</v>
      </c>
      <c r="K32" s="5" t="s">
        <v>5</v>
      </c>
      <c r="L32" s="5" t="s">
        <v>5</v>
      </c>
    </row>
    <row r="33" spans="1:12" x14ac:dyDescent="0.25">
      <c r="A33" t="str">
        <f>"Correlation"</f>
        <v>Correlation</v>
      </c>
      <c r="B33" s="4">
        <v>8.6999999999999994E-2</v>
      </c>
      <c r="C33" s="4">
        <v>6.0999999999999999E-2</v>
      </c>
      <c r="D33" s="4">
        <v>5.8999999999999997E-2</v>
      </c>
      <c r="E33" s="4">
        <v>6.4000000000000001E-2</v>
      </c>
      <c r="F33" s="4">
        <v>8.2000000000000003E-2</v>
      </c>
      <c r="G33" s="4">
        <v>7.4999999999999997E-2</v>
      </c>
      <c r="H33" s="4">
        <v>0.104</v>
      </c>
      <c r="I33" s="4">
        <v>0.151</v>
      </c>
      <c r="J33" s="4">
        <v>8.1000000000000003E-2</v>
      </c>
      <c r="K33" s="4">
        <v>0.108</v>
      </c>
      <c r="L33" s="4">
        <v>5.0999999999999997E-2</v>
      </c>
    </row>
    <row r="34" spans="1:12" x14ac:dyDescent="0.25">
      <c r="A34" t="str">
        <f>"p-value"</f>
        <v>p-value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3.0000000000000001E-3</v>
      </c>
      <c r="L34" s="4">
        <v>3.0000000000000001E-3</v>
      </c>
    </row>
    <row r="35" spans="1:12" x14ac:dyDescent="0.25">
      <c r="A35" t="str">
        <f>"Overlap N"</f>
        <v>Overlap N</v>
      </c>
      <c r="B35" s="4">
        <v>2529</v>
      </c>
      <c r="C35" s="4">
        <v>755</v>
      </c>
      <c r="D35" s="4">
        <v>322</v>
      </c>
      <c r="E35" s="4">
        <v>197</v>
      </c>
      <c r="F35" s="4">
        <v>1145</v>
      </c>
      <c r="G35" s="4">
        <v>1619</v>
      </c>
      <c r="H35" s="4">
        <v>64</v>
      </c>
      <c r="I35" s="4">
        <v>90</v>
      </c>
      <c r="J35" s="4">
        <v>635</v>
      </c>
      <c r="K35" s="4">
        <v>13</v>
      </c>
      <c r="L35" s="4">
        <v>78</v>
      </c>
    </row>
    <row r="36" spans="1:12" x14ac:dyDescent="0.25">
      <c r="A36" s="1" t="str">
        <f>"Personality"</f>
        <v>Personality</v>
      </c>
      <c r="B36" s="5" t="s">
        <v>5</v>
      </c>
      <c r="C36" s="5" t="s">
        <v>5</v>
      </c>
      <c r="D36" s="5" t="s">
        <v>5</v>
      </c>
      <c r="E36" s="5" t="s">
        <v>5</v>
      </c>
      <c r="F36" s="5" t="s">
        <v>5</v>
      </c>
      <c r="G36" s="5" t="s">
        <v>5</v>
      </c>
      <c r="H36" s="5" t="s">
        <v>5</v>
      </c>
      <c r="I36" s="5" t="s">
        <v>5</v>
      </c>
      <c r="J36" s="5" t="s">
        <v>5</v>
      </c>
      <c r="K36" s="5" t="s">
        <v>5</v>
      </c>
      <c r="L36" s="5" t="s">
        <v>5</v>
      </c>
    </row>
    <row r="37" spans="1:12" x14ac:dyDescent="0.25">
      <c r="A37" t="str">
        <f>"Correlation"</f>
        <v>Correlation</v>
      </c>
      <c r="B37" s="4">
        <v>0.24399999999999999</v>
      </c>
      <c r="C37" s="4">
        <v>0.219</v>
      </c>
      <c r="D37" s="4">
        <v>0.16300000000000001</v>
      </c>
      <c r="E37" s="4">
        <v>0.124</v>
      </c>
      <c r="F37" s="4">
        <v>0.187</v>
      </c>
      <c r="G37" s="4">
        <v>0.22800000000000001</v>
      </c>
      <c r="H37" s="4">
        <v>0.121</v>
      </c>
      <c r="I37" s="4">
        <v>0.14199999999999999</v>
      </c>
      <c r="J37" s="4">
        <v>0.255</v>
      </c>
      <c r="K37" s="4">
        <v>0.111</v>
      </c>
      <c r="L37" s="4">
        <v>0.20799999999999999</v>
      </c>
    </row>
    <row r="38" spans="1:12" x14ac:dyDescent="0.25">
      <c r="A38" t="str">
        <f>"p-value"</f>
        <v>p-value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</row>
    <row r="39" spans="1:12" x14ac:dyDescent="0.25">
      <c r="A39" t="str">
        <f>"Overlap N"</f>
        <v>Overlap N</v>
      </c>
      <c r="B39" s="4">
        <v>7873</v>
      </c>
      <c r="C39" s="4">
        <v>2848</v>
      </c>
      <c r="D39" s="4">
        <v>1078</v>
      </c>
      <c r="E39" s="4">
        <v>551</v>
      </c>
      <c r="F39" s="4">
        <v>3422</v>
      </c>
      <c r="G39" s="4">
        <v>5379</v>
      </c>
      <c r="H39" s="4">
        <v>140</v>
      </c>
      <c r="I39" s="4">
        <v>165</v>
      </c>
      <c r="J39" s="4">
        <v>2548</v>
      </c>
      <c r="K39" s="4">
        <v>26</v>
      </c>
      <c r="L39" s="4">
        <v>373</v>
      </c>
    </row>
    <row r="40" spans="1:12" x14ac:dyDescent="0.25">
      <c r="A40" s="1" t="str">
        <f>"Developmental"</f>
        <v>Developmental</v>
      </c>
      <c r="B40" s="5" t="s">
        <v>5</v>
      </c>
      <c r="C40" s="5" t="s">
        <v>5</v>
      </c>
      <c r="D40" s="5" t="s">
        <v>5</v>
      </c>
      <c r="E40" s="5" t="s">
        <v>5</v>
      </c>
      <c r="F40" s="5" t="s">
        <v>5</v>
      </c>
      <c r="G40" s="5" t="s">
        <v>5</v>
      </c>
      <c r="H40" s="5" t="s">
        <v>5</v>
      </c>
      <c r="I40" s="5" t="s">
        <v>5</v>
      </c>
      <c r="J40" s="5" t="s">
        <v>5</v>
      </c>
      <c r="K40" s="5" t="s">
        <v>5</v>
      </c>
      <c r="L40" s="5" t="s">
        <v>5</v>
      </c>
    </row>
    <row r="41" spans="1:12" x14ac:dyDescent="0.25">
      <c r="A41" t="str">
        <f>"Correlation"</f>
        <v>Correlation</v>
      </c>
      <c r="B41" s="4">
        <v>0.13900000000000001</v>
      </c>
      <c r="C41" s="4">
        <v>5.0999999999999997E-2</v>
      </c>
      <c r="D41" s="4">
        <v>0.10199999999999999</v>
      </c>
      <c r="E41" s="4">
        <v>6.6000000000000003E-2</v>
      </c>
      <c r="F41" s="4">
        <v>0.104</v>
      </c>
      <c r="G41" s="4">
        <v>0.122</v>
      </c>
      <c r="H41" s="4">
        <v>0.11700000000000001</v>
      </c>
      <c r="I41" s="4">
        <v>0.11600000000000001</v>
      </c>
      <c r="J41" s="4">
        <v>0.13400000000000001</v>
      </c>
      <c r="K41" s="4">
        <v>0.39</v>
      </c>
      <c r="L41" s="4">
        <v>0.188</v>
      </c>
    </row>
    <row r="42" spans="1:12" x14ac:dyDescent="0.25">
      <c r="A42" t="str">
        <f>"p-value"</f>
        <v>p-value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</row>
    <row r="43" spans="1:12" x14ac:dyDescent="0.25">
      <c r="A43" t="str">
        <f>"Overlap N"</f>
        <v>Overlap N</v>
      </c>
      <c r="B43" s="4">
        <v>3111</v>
      </c>
      <c r="C43" s="4">
        <v>760</v>
      </c>
      <c r="D43" s="4">
        <v>427</v>
      </c>
      <c r="E43" s="4">
        <v>211</v>
      </c>
      <c r="F43" s="4">
        <v>1322</v>
      </c>
      <c r="G43" s="4">
        <v>2023</v>
      </c>
      <c r="H43" s="4">
        <v>73</v>
      </c>
      <c r="I43" s="4">
        <v>76</v>
      </c>
      <c r="J43" s="4">
        <v>854</v>
      </c>
      <c r="K43" s="4">
        <v>75</v>
      </c>
      <c r="L43" s="4">
        <v>187</v>
      </c>
    </row>
    <row r="44" spans="1:12" x14ac:dyDescent="0.25">
      <c r="A44" s="1" t="str">
        <f>"Externalizing"</f>
        <v>Externalizing</v>
      </c>
      <c r="B44" s="5" t="s">
        <v>5</v>
      </c>
      <c r="C44" s="5" t="s">
        <v>5</v>
      </c>
      <c r="D44" s="5" t="s">
        <v>5</v>
      </c>
      <c r="E44" s="5" t="s">
        <v>5</v>
      </c>
      <c r="F44" s="5" t="s">
        <v>5</v>
      </c>
      <c r="G44" s="5" t="s">
        <v>5</v>
      </c>
      <c r="H44" s="5" t="s">
        <v>5</v>
      </c>
      <c r="I44" s="5" t="s">
        <v>5</v>
      </c>
      <c r="J44" s="5" t="s">
        <v>5</v>
      </c>
      <c r="K44" s="5" t="s">
        <v>5</v>
      </c>
      <c r="L44" s="5" t="s">
        <v>5</v>
      </c>
    </row>
    <row r="45" spans="1:12" x14ac:dyDescent="0.25">
      <c r="A45" t="str">
        <f>"Correlation"</f>
        <v>Correlation</v>
      </c>
      <c r="B45" s="4">
        <v>0.249</v>
      </c>
      <c r="C45" s="4">
        <v>0.219</v>
      </c>
      <c r="D45" s="4">
        <v>0.14399999999999999</v>
      </c>
      <c r="E45" s="4">
        <v>0.112</v>
      </c>
      <c r="F45" s="4">
        <v>0.189</v>
      </c>
      <c r="G45" s="4">
        <v>0.22</v>
      </c>
      <c r="H45" s="4">
        <v>0.122</v>
      </c>
      <c r="I45" s="4">
        <v>0.13</v>
      </c>
      <c r="J45" s="4">
        <v>0.23699999999999999</v>
      </c>
      <c r="K45" s="4">
        <v>0.20699999999999999</v>
      </c>
      <c r="L45" s="4">
        <v>0.40899999999999997</v>
      </c>
    </row>
    <row r="46" spans="1:12" x14ac:dyDescent="0.25">
      <c r="A46" t="str">
        <f>"p-value"</f>
        <v>p-value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</row>
    <row r="47" spans="1:12" ht="15.75" thickBot="1" x14ac:dyDescent="0.3">
      <c r="A47" s="6" t="str">
        <f>"Overlap N"</f>
        <v>Overlap N</v>
      </c>
      <c r="B47" s="7">
        <v>8457</v>
      </c>
      <c r="C47" s="7">
        <v>3014</v>
      </c>
      <c r="D47" s="7">
        <v>1051</v>
      </c>
      <c r="E47" s="7">
        <v>553</v>
      </c>
      <c r="F47" s="7">
        <v>3656</v>
      </c>
      <c r="G47" s="7">
        <v>5579</v>
      </c>
      <c r="H47" s="7">
        <v>149</v>
      </c>
      <c r="I47" s="7">
        <v>164</v>
      </c>
      <c r="J47" s="7">
        <v>2527</v>
      </c>
      <c r="K47" s="7">
        <v>49</v>
      </c>
      <c r="L47" s="7">
        <v>903</v>
      </c>
    </row>
  </sheetData>
  <mergeCells count="2">
    <mergeCell ref="A1:L1"/>
    <mergeCell ref="B2:L2"/>
  </mergeCells>
  <conditionalFormatting sqref="N15 B7:L7 B11:L11 B15:L15 B19:J19 B23:L23 B27:L27 B31:J31 B35:G35 B39:L39 B43:G43 B47:L47 J35:L35 J43:L43 L19">
    <cfRule type="cellIs" dxfId="61" priority="16" operator="lessThan">
      <formula>6</formula>
    </cfRule>
  </conditionalFormatting>
  <conditionalFormatting sqref="I35">
    <cfRule type="cellIs" dxfId="60" priority="15" operator="lessThan">
      <formula>6</formula>
    </cfRule>
  </conditionalFormatting>
  <conditionalFormatting sqref="I33">
    <cfRule type="colorScale" priority="1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H35">
    <cfRule type="cellIs" dxfId="59" priority="13" operator="lessThan">
      <formula>6</formula>
    </cfRule>
  </conditionalFormatting>
  <conditionalFormatting sqref="H33">
    <cfRule type="colorScale" priority="1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K31">
    <cfRule type="cellIs" dxfId="58" priority="11" operator="lessThan">
      <formula>6</formula>
    </cfRule>
  </conditionalFormatting>
  <conditionalFormatting sqref="K29">
    <cfRule type="colorScale" priority="1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L31">
    <cfRule type="cellIs" dxfId="57" priority="9" operator="lessThan">
      <formula>6</formula>
    </cfRule>
  </conditionalFormatting>
  <conditionalFormatting sqref="L29">
    <cfRule type="colorScale" priority="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I43">
    <cfRule type="cellIs" dxfId="56" priority="7" operator="lessThan">
      <formula>6</formula>
    </cfRule>
  </conditionalFormatting>
  <conditionalFormatting sqref="I41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H43">
    <cfRule type="cellIs" dxfId="55" priority="5" operator="lessThan">
      <formula>6</formula>
    </cfRule>
  </conditionalFormatting>
  <conditionalFormatting sqref="H41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K19">
    <cfRule type="cellIs" dxfId="54" priority="3" operator="lessThan">
      <formula>6</formula>
    </cfRule>
  </conditionalFormatting>
  <conditionalFormatting sqref="K17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5:L5 B9:L9 B13:L13 B17:J17 B21:L21 B25:L25 B29:J29 B33:G33 B37:L37 B41:G41 B45:L45 J33:L33 J41:L41 L17">
    <cfRule type="colorScale" priority="1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5:XFD5 A9:XFD9 A13:XFD13 A17:XFD17 A21:XFD21 A25:XFD25 A29:XFD29 A33:XFD33 A37:XFD37 A41:XFD41 A45:XFD45">
    <cfRule type="colorScale" priority="1">
      <colorScale>
        <cfvo type="min"/>
        <cfvo type="max"/>
        <color theme="0"/>
        <color rgb="FFF8696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opLeftCell="A31" workbookViewId="0">
      <selection activeCell="N1" sqref="N1"/>
    </sheetView>
  </sheetViews>
  <sheetFormatPr defaultRowHeight="15" x14ac:dyDescent="0.25"/>
  <cols>
    <col min="1" max="1" width="16.42578125" bestFit="1" customWidth="1"/>
  </cols>
  <sheetData>
    <row r="1" spans="1:12" x14ac:dyDescent="0.25">
      <c r="A1" s="8" t="s">
        <v>25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x14ac:dyDescent="0.25">
      <c r="A2" s="1" t="str">
        <f>""</f>
        <v/>
      </c>
      <c r="B2" s="9" t="s">
        <v>16</v>
      </c>
      <c r="C2" s="9"/>
      <c r="D2" s="9"/>
      <c r="E2" s="9"/>
      <c r="F2" s="9"/>
      <c r="G2" s="9"/>
      <c r="H2" s="9"/>
      <c r="I2" s="9"/>
      <c r="J2" s="9"/>
      <c r="K2" s="9"/>
      <c r="L2" s="9"/>
    </row>
    <row r="3" spans="1:12" x14ac:dyDescent="0.25">
      <c r="A3" s="2" t="s">
        <v>17</v>
      </c>
      <c r="B3" s="3" t="str">
        <f>"Any diagnosis"</f>
        <v>Any diagnosis</v>
      </c>
      <c r="C3" s="3" t="str">
        <f>"Substance abuse"</f>
        <v>Substance abuse</v>
      </c>
      <c r="D3" s="3" t="str">
        <f>"Skizophrenia"</f>
        <v>Skizophrenia</v>
      </c>
      <c r="E3" s="3" t="str">
        <f>"Bipolar"</f>
        <v>Bipolar</v>
      </c>
      <c r="F3" s="3" t="str">
        <f>"Other mood"</f>
        <v>Other mood</v>
      </c>
      <c r="G3" s="3" t="str">
        <f>"Neurotic"</f>
        <v>Neurotic</v>
      </c>
      <c r="H3" s="3" t="str">
        <f>"OCD"</f>
        <v>OCD</v>
      </c>
      <c r="I3" s="3" t="str">
        <f>"Eating disorder"</f>
        <v>Eating disorder</v>
      </c>
      <c r="J3" s="3" t="str">
        <f>"Personality"</f>
        <v>Personality</v>
      </c>
      <c r="K3" s="3" t="str">
        <f>"Developmental"</f>
        <v>Developmental</v>
      </c>
      <c r="L3" s="3" t="str">
        <f>"Externalizing"</f>
        <v>Externalizing</v>
      </c>
    </row>
    <row r="4" spans="1:12" x14ac:dyDescent="0.25">
      <c r="A4" s="1" t="str">
        <f>"Any diagnosis"</f>
        <v>Any diagnosis</v>
      </c>
      <c r="B4" t="str">
        <f>""</f>
        <v/>
      </c>
      <c r="C4" t="str">
        <f>""</f>
        <v/>
      </c>
      <c r="D4" t="str">
        <f>""</f>
        <v/>
      </c>
      <c r="E4" t="str">
        <f>""</f>
        <v/>
      </c>
      <c r="F4" t="str">
        <f>""</f>
        <v/>
      </c>
      <c r="G4" t="str">
        <f>""</f>
        <v/>
      </c>
      <c r="H4" t="str">
        <f>""</f>
        <v/>
      </c>
      <c r="I4" t="str">
        <f>""</f>
        <v/>
      </c>
      <c r="J4" t="str">
        <f>""</f>
        <v/>
      </c>
      <c r="K4" t="str">
        <f>""</f>
        <v/>
      </c>
      <c r="L4" t="str">
        <f>""</f>
        <v/>
      </c>
    </row>
    <row r="5" spans="1:12" x14ac:dyDescent="0.25">
      <c r="A5" t="str">
        <f>"Correlation"</f>
        <v>Correlation</v>
      </c>
      <c r="B5" s="4">
        <v>0.27300000000000002</v>
      </c>
      <c r="C5" s="4">
        <v>0.23300000000000001</v>
      </c>
      <c r="D5" s="4">
        <v>0.20300000000000001</v>
      </c>
      <c r="E5" s="4">
        <v>0.187</v>
      </c>
      <c r="F5" s="4">
        <v>0.224</v>
      </c>
      <c r="G5" s="4">
        <v>0.254</v>
      </c>
      <c r="H5" s="4">
        <v>0.17299999999999999</v>
      </c>
      <c r="I5" s="4">
        <v>0.16600000000000001</v>
      </c>
      <c r="J5" s="4">
        <v>0.27200000000000002</v>
      </c>
      <c r="K5" s="4">
        <v>0.245</v>
      </c>
      <c r="L5" s="4">
        <v>0.30499999999999999</v>
      </c>
    </row>
    <row r="6" spans="1:12" x14ac:dyDescent="0.25">
      <c r="A6" t="str">
        <f>"p-value"</f>
        <v>p-value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</row>
    <row r="7" spans="1:12" x14ac:dyDescent="0.25">
      <c r="A7" t="str">
        <f>"Overlap N"</f>
        <v>Overlap N</v>
      </c>
      <c r="B7" s="4">
        <v>27324</v>
      </c>
      <c r="C7" s="4">
        <v>7024</v>
      </c>
      <c r="D7" s="4">
        <v>3493</v>
      </c>
      <c r="E7" s="4">
        <v>2062</v>
      </c>
      <c r="F7" s="4">
        <v>11947</v>
      </c>
      <c r="G7" s="4">
        <v>18511</v>
      </c>
      <c r="H7" s="4">
        <v>555</v>
      </c>
      <c r="I7" s="4">
        <v>671</v>
      </c>
      <c r="J7" s="4">
        <v>7493</v>
      </c>
      <c r="K7" s="4">
        <v>123</v>
      </c>
      <c r="L7" s="4">
        <v>1307</v>
      </c>
    </row>
    <row r="8" spans="1:12" x14ac:dyDescent="0.25">
      <c r="A8" s="1" t="str">
        <f>"Substance abuse"</f>
        <v>Substance abuse</v>
      </c>
      <c r="B8" s="5" t="s">
        <v>5</v>
      </c>
      <c r="C8" s="5" t="s">
        <v>5</v>
      </c>
      <c r="D8" s="5" t="s">
        <v>5</v>
      </c>
      <c r="E8" s="5" t="s">
        <v>5</v>
      </c>
      <c r="F8" s="5" t="s">
        <v>5</v>
      </c>
      <c r="G8" s="5" t="s">
        <v>5</v>
      </c>
      <c r="H8" s="5" t="s">
        <v>5</v>
      </c>
      <c r="I8" s="5" t="s">
        <v>5</v>
      </c>
      <c r="J8" s="5" t="s">
        <v>5</v>
      </c>
      <c r="K8" s="5" t="s">
        <v>5</v>
      </c>
      <c r="L8" s="5" t="s">
        <v>5</v>
      </c>
    </row>
    <row r="9" spans="1:12" x14ac:dyDescent="0.25">
      <c r="A9" t="str">
        <f>"Correlation"</f>
        <v>Correlation</v>
      </c>
      <c r="B9" s="4">
        <v>0.246</v>
      </c>
      <c r="C9" s="4">
        <v>0.26700000000000002</v>
      </c>
      <c r="D9" s="4">
        <v>0.19500000000000001</v>
      </c>
      <c r="E9" s="4">
        <v>0.16600000000000001</v>
      </c>
      <c r="F9" s="4">
        <v>0.191</v>
      </c>
      <c r="G9" s="4">
        <v>0.219</v>
      </c>
      <c r="H9" s="4">
        <v>0.123</v>
      </c>
      <c r="I9" s="4">
        <v>0.127</v>
      </c>
      <c r="J9" s="4">
        <v>0.22600000000000001</v>
      </c>
      <c r="K9" s="4">
        <v>0.124</v>
      </c>
      <c r="L9" s="4">
        <v>0.23599999999999999</v>
      </c>
    </row>
    <row r="10" spans="1:12" x14ac:dyDescent="0.25">
      <c r="A10" t="str">
        <f>"p-value"</f>
        <v>p-value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</row>
    <row r="11" spans="1:12" x14ac:dyDescent="0.25">
      <c r="A11" t="str">
        <f>"Overlap N"</f>
        <v>Overlap N</v>
      </c>
      <c r="B11" s="4">
        <v>5163</v>
      </c>
      <c r="C11" s="4">
        <v>1766</v>
      </c>
      <c r="D11" s="4">
        <v>749</v>
      </c>
      <c r="E11" s="4">
        <v>413</v>
      </c>
      <c r="F11" s="4">
        <v>2227</v>
      </c>
      <c r="G11" s="4">
        <v>3463</v>
      </c>
      <c r="H11" s="4">
        <v>96</v>
      </c>
      <c r="I11" s="4">
        <v>121</v>
      </c>
      <c r="J11" s="4">
        <v>1475</v>
      </c>
      <c r="K11" s="4">
        <v>17</v>
      </c>
      <c r="L11" s="4">
        <v>273</v>
      </c>
    </row>
    <row r="12" spans="1:12" x14ac:dyDescent="0.25">
      <c r="A12" s="1" t="str">
        <f>"Skizophrenia"</f>
        <v>Skizophrenia</v>
      </c>
      <c r="B12" s="5" t="s">
        <v>5</v>
      </c>
      <c r="C12" s="5" t="s">
        <v>5</v>
      </c>
      <c r="D12" s="5" t="s">
        <v>5</v>
      </c>
      <c r="E12" s="5" t="s">
        <v>5</v>
      </c>
      <c r="F12" s="5" t="s">
        <v>5</v>
      </c>
      <c r="G12" s="5" t="s">
        <v>5</v>
      </c>
      <c r="H12" s="5" t="s">
        <v>5</v>
      </c>
      <c r="I12" s="5" t="s">
        <v>5</v>
      </c>
      <c r="J12" s="5" t="s">
        <v>5</v>
      </c>
      <c r="K12" s="5" t="s">
        <v>5</v>
      </c>
      <c r="L12" s="5" t="s">
        <v>5</v>
      </c>
    </row>
    <row r="13" spans="1:12" x14ac:dyDescent="0.25">
      <c r="A13" t="str">
        <f>"Correlation"</f>
        <v>Correlation</v>
      </c>
      <c r="B13" s="4">
        <v>0.20899999999999999</v>
      </c>
      <c r="C13" s="4">
        <v>0.17899999999999999</v>
      </c>
      <c r="D13" s="4">
        <v>0.23599999999999999</v>
      </c>
      <c r="E13" s="4">
        <v>0.14499999999999999</v>
      </c>
      <c r="F13" s="4">
        <v>0.157</v>
      </c>
      <c r="G13" s="4">
        <v>0.187</v>
      </c>
      <c r="H13" s="4">
        <v>0.129</v>
      </c>
      <c r="I13" s="4">
        <v>0.11600000000000001</v>
      </c>
      <c r="J13" s="4">
        <v>0.20200000000000001</v>
      </c>
      <c r="K13" s="4">
        <v>0.17599999999999999</v>
      </c>
      <c r="L13" s="4">
        <v>0.14399999999999999</v>
      </c>
    </row>
    <row r="14" spans="1:12" x14ac:dyDescent="0.25">
      <c r="A14" t="str">
        <f>"p-value"</f>
        <v>p-value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</row>
    <row r="15" spans="1:12" x14ac:dyDescent="0.25">
      <c r="A15" t="str">
        <f>"Overlap N"</f>
        <v>Overlap N</v>
      </c>
      <c r="B15" s="4">
        <v>4033</v>
      </c>
      <c r="C15" s="4">
        <v>1092</v>
      </c>
      <c r="D15" s="4">
        <v>780</v>
      </c>
      <c r="E15" s="4">
        <v>324</v>
      </c>
      <c r="F15" s="4">
        <v>1701</v>
      </c>
      <c r="G15" s="4">
        <v>2706</v>
      </c>
      <c r="H15" s="4">
        <v>86</v>
      </c>
      <c r="I15" s="4">
        <v>98</v>
      </c>
      <c r="J15" s="4">
        <v>1166</v>
      </c>
      <c r="K15" s="4">
        <v>21</v>
      </c>
      <c r="L15" s="4">
        <v>147</v>
      </c>
    </row>
    <row r="16" spans="1:12" x14ac:dyDescent="0.25">
      <c r="A16" s="1" t="str">
        <f>"Bipolar"</f>
        <v>Bipolar</v>
      </c>
      <c r="B16" s="5" t="s">
        <v>5</v>
      </c>
      <c r="C16" s="5" t="s">
        <v>5</v>
      </c>
      <c r="D16" s="5" t="s">
        <v>5</v>
      </c>
      <c r="E16" s="5" t="s">
        <v>5</v>
      </c>
      <c r="F16" s="5" t="s">
        <v>5</v>
      </c>
      <c r="G16" s="5" t="s">
        <v>5</v>
      </c>
      <c r="H16" s="5" t="s">
        <v>5</v>
      </c>
      <c r="I16" s="5" t="s">
        <v>5</v>
      </c>
      <c r="J16" s="5" t="s">
        <v>5</v>
      </c>
      <c r="K16" s="5" t="s">
        <v>5</v>
      </c>
      <c r="L16" s="5" t="s">
        <v>5</v>
      </c>
    </row>
    <row r="17" spans="1:12" x14ac:dyDescent="0.25">
      <c r="A17" t="str">
        <f>"Correlation"</f>
        <v>Correlation</v>
      </c>
      <c r="B17" s="4">
        <v>0.16600000000000001</v>
      </c>
      <c r="C17" s="4">
        <v>0.125</v>
      </c>
      <c r="D17" s="4">
        <v>0.154</v>
      </c>
      <c r="E17" s="4">
        <v>0.32400000000000001</v>
      </c>
      <c r="F17" s="4">
        <v>0.16700000000000001</v>
      </c>
      <c r="G17" s="4">
        <v>0.11700000000000001</v>
      </c>
      <c r="H17" s="4">
        <v>0.112</v>
      </c>
      <c r="I17" s="4">
        <v>9.5000000000000001E-2</v>
      </c>
      <c r="J17" s="4">
        <v>0.16</v>
      </c>
      <c r="K17" s="4" t="s">
        <v>6</v>
      </c>
      <c r="L17" s="4">
        <v>0.11700000000000001</v>
      </c>
    </row>
    <row r="18" spans="1:12" x14ac:dyDescent="0.25">
      <c r="A18" t="str">
        <f>"p-value"</f>
        <v>p-value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 t="s">
        <v>6</v>
      </c>
      <c r="L18" s="4">
        <v>0</v>
      </c>
    </row>
    <row r="19" spans="1:12" x14ac:dyDescent="0.25">
      <c r="A19" t="str">
        <f>"Overlap N"</f>
        <v>Overlap N</v>
      </c>
      <c r="B19" s="4">
        <v>1052</v>
      </c>
      <c r="C19" s="4">
        <v>259</v>
      </c>
      <c r="D19" s="4">
        <v>168</v>
      </c>
      <c r="E19" s="4">
        <v>267</v>
      </c>
      <c r="F19" s="4">
        <v>535</v>
      </c>
      <c r="G19" s="4">
        <v>622</v>
      </c>
      <c r="H19" s="4">
        <v>24</v>
      </c>
      <c r="I19" s="4">
        <v>26</v>
      </c>
      <c r="J19" s="4">
        <v>302</v>
      </c>
      <c r="K19" s="4" t="s">
        <v>6</v>
      </c>
      <c r="L19" s="4">
        <v>39</v>
      </c>
    </row>
    <row r="20" spans="1:12" x14ac:dyDescent="0.25">
      <c r="A20" s="1" t="str">
        <f>"Other mood"</f>
        <v>Other mood</v>
      </c>
      <c r="B20" s="5" t="s">
        <v>5</v>
      </c>
      <c r="C20" s="5" t="s">
        <v>5</v>
      </c>
      <c r="D20" s="5" t="s">
        <v>5</v>
      </c>
      <c r="E20" s="5" t="s">
        <v>5</v>
      </c>
      <c r="F20" s="5" t="s">
        <v>5</v>
      </c>
      <c r="G20" s="5" t="s">
        <v>5</v>
      </c>
      <c r="H20" s="5" t="s">
        <v>5</v>
      </c>
      <c r="I20" s="5" t="s">
        <v>5</v>
      </c>
      <c r="J20" s="5" t="s">
        <v>5</v>
      </c>
      <c r="K20" s="5" t="s">
        <v>5</v>
      </c>
      <c r="L20" s="5" t="s">
        <v>5</v>
      </c>
    </row>
    <row r="21" spans="1:12" x14ac:dyDescent="0.25">
      <c r="A21" t="str">
        <f>"Correlation"</f>
        <v>Correlation</v>
      </c>
      <c r="B21" s="4">
        <v>0.189</v>
      </c>
      <c r="C21" s="4">
        <v>0.13800000000000001</v>
      </c>
      <c r="D21" s="4">
        <v>0.11600000000000001</v>
      </c>
      <c r="E21" s="4">
        <v>0.156</v>
      </c>
      <c r="F21" s="4">
        <v>0.189</v>
      </c>
      <c r="G21" s="4">
        <v>0.16500000000000001</v>
      </c>
      <c r="H21" s="4">
        <v>0.10100000000000001</v>
      </c>
      <c r="I21" s="4">
        <v>0.127</v>
      </c>
      <c r="J21" s="4">
        <v>0.17499999999999999</v>
      </c>
      <c r="K21" s="4">
        <v>0.11600000000000001</v>
      </c>
      <c r="L21" s="4">
        <v>0.14899999999999999</v>
      </c>
    </row>
    <row r="22" spans="1:12" x14ac:dyDescent="0.25">
      <c r="A22" t="str">
        <f>"p-value"</f>
        <v>p-value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</row>
    <row r="23" spans="1:12" x14ac:dyDescent="0.25">
      <c r="A23" t="str">
        <f>"Overlap N"</f>
        <v>Overlap N</v>
      </c>
      <c r="B23" s="4">
        <v>8033</v>
      </c>
      <c r="C23" s="4">
        <v>1909</v>
      </c>
      <c r="D23" s="4">
        <v>934</v>
      </c>
      <c r="E23" s="4">
        <v>692</v>
      </c>
      <c r="F23" s="4">
        <v>3940</v>
      </c>
      <c r="G23" s="4">
        <v>5291</v>
      </c>
      <c r="H23" s="4">
        <v>150</v>
      </c>
      <c r="I23" s="4">
        <v>212</v>
      </c>
      <c r="J23" s="4">
        <v>2124</v>
      </c>
      <c r="K23" s="4">
        <v>28</v>
      </c>
      <c r="L23" s="4">
        <v>303</v>
      </c>
    </row>
    <row r="24" spans="1:12" x14ac:dyDescent="0.25">
      <c r="A24" s="1" t="str">
        <f>"Neurotic"</f>
        <v>Neurotic</v>
      </c>
      <c r="B24" s="5" t="s">
        <v>5</v>
      </c>
      <c r="C24" s="5" t="s">
        <v>5</v>
      </c>
      <c r="D24" s="5" t="s">
        <v>5</v>
      </c>
      <c r="E24" s="5" t="s">
        <v>5</v>
      </c>
      <c r="F24" s="5" t="s">
        <v>5</v>
      </c>
      <c r="G24" s="5" t="s">
        <v>5</v>
      </c>
      <c r="H24" s="5" t="s">
        <v>5</v>
      </c>
      <c r="I24" s="5" t="s">
        <v>5</v>
      </c>
      <c r="J24" s="5" t="s">
        <v>5</v>
      </c>
      <c r="K24" s="5" t="s">
        <v>5</v>
      </c>
      <c r="L24" s="5" t="s">
        <v>5</v>
      </c>
    </row>
    <row r="25" spans="1:12" x14ac:dyDescent="0.25">
      <c r="A25" t="str">
        <f>"Correlation"</f>
        <v>Correlation</v>
      </c>
      <c r="B25" s="4">
        <v>0.25800000000000001</v>
      </c>
      <c r="C25" s="4">
        <v>0.21299999999999999</v>
      </c>
      <c r="D25" s="4">
        <v>0.185</v>
      </c>
      <c r="E25" s="4">
        <v>0.16400000000000001</v>
      </c>
      <c r="F25" s="4">
        <v>0.21</v>
      </c>
      <c r="G25" s="4">
        <v>0.249</v>
      </c>
      <c r="H25" s="4">
        <v>0.14799999999999999</v>
      </c>
      <c r="I25" s="4">
        <v>0.13</v>
      </c>
      <c r="J25" s="4">
        <v>0.247</v>
      </c>
      <c r="K25" s="4">
        <v>0.17599999999999999</v>
      </c>
      <c r="L25" s="4">
        <v>0.21199999999999999</v>
      </c>
    </row>
    <row r="26" spans="1:12" x14ac:dyDescent="0.25">
      <c r="A26" t="str">
        <f>"p-value"</f>
        <v>p-value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</row>
    <row r="27" spans="1:12" x14ac:dyDescent="0.25">
      <c r="A27" t="str">
        <f>"Overlap N"</f>
        <v>Overlap N</v>
      </c>
      <c r="B27" s="4">
        <v>15613</v>
      </c>
      <c r="C27" s="4">
        <v>4020</v>
      </c>
      <c r="D27" s="4">
        <v>2001</v>
      </c>
      <c r="E27" s="4">
        <v>1152</v>
      </c>
      <c r="F27" s="4">
        <v>6847</v>
      </c>
      <c r="G27" s="4">
        <v>10901</v>
      </c>
      <c r="H27" s="4">
        <v>307</v>
      </c>
      <c r="I27" s="4">
        <v>350</v>
      </c>
      <c r="J27" s="4">
        <v>4337</v>
      </c>
      <c r="K27" s="4">
        <v>61</v>
      </c>
      <c r="L27" s="4">
        <v>628</v>
      </c>
    </row>
    <row r="28" spans="1:12" x14ac:dyDescent="0.25">
      <c r="A28" s="1" t="str">
        <f>"OCD"</f>
        <v>OCD</v>
      </c>
      <c r="B28" s="5" t="s">
        <v>5</v>
      </c>
      <c r="C28" s="5" t="s">
        <v>5</v>
      </c>
      <c r="D28" s="5" t="s">
        <v>5</v>
      </c>
      <c r="E28" s="5" t="s">
        <v>5</v>
      </c>
      <c r="F28" s="5" t="s">
        <v>5</v>
      </c>
      <c r="G28" s="5" t="s">
        <v>5</v>
      </c>
      <c r="H28" s="5" t="s">
        <v>5</v>
      </c>
      <c r="I28" s="5" t="s">
        <v>5</v>
      </c>
      <c r="J28" s="5" t="s">
        <v>5</v>
      </c>
      <c r="K28" s="5" t="s">
        <v>5</v>
      </c>
      <c r="L28" s="5" t="s">
        <v>5</v>
      </c>
    </row>
    <row r="29" spans="1:12" x14ac:dyDescent="0.25">
      <c r="A29" t="str">
        <f>"Correlation"</f>
        <v>Correlation</v>
      </c>
      <c r="B29" s="4">
        <v>0.115</v>
      </c>
      <c r="C29" s="4">
        <v>9.5000000000000001E-2</v>
      </c>
      <c r="D29" s="4">
        <v>8.3000000000000004E-2</v>
      </c>
      <c r="E29" s="4">
        <v>9.5000000000000001E-2</v>
      </c>
      <c r="F29" s="4">
        <v>0.10199999999999999</v>
      </c>
      <c r="G29" s="4">
        <v>0.107</v>
      </c>
      <c r="H29" s="4">
        <v>0.222</v>
      </c>
      <c r="I29" s="4">
        <v>0.09</v>
      </c>
      <c r="J29" s="4">
        <v>0.11700000000000001</v>
      </c>
      <c r="K29" s="4">
        <v>8.4000000000000005E-2</v>
      </c>
      <c r="L29" s="4">
        <v>7.8E-2</v>
      </c>
    </row>
    <row r="30" spans="1:12" x14ac:dyDescent="0.25">
      <c r="A30" t="str">
        <f>"p-value"</f>
        <v>p-value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6.8000000000000005E-2</v>
      </c>
      <c r="L30" s="4">
        <v>0</v>
      </c>
    </row>
    <row r="31" spans="1:12" x14ac:dyDescent="0.25">
      <c r="A31" t="str">
        <f>"Overlap N"</f>
        <v>Overlap N</v>
      </c>
      <c r="B31" s="4">
        <v>1607</v>
      </c>
      <c r="C31" s="4">
        <v>401</v>
      </c>
      <c r="D31" s="4">
        <v>201</v>
      </c>
      <c r="E31" s="4">
        <v>133</v>
      </c>
      <c r="F31" s="4">
        <v>725</v>
      </c>
      <c r="G31" s="4">
        <v>1088</v>
      </c>
      <c r="H31" s="4">
        <v>85</v>
      </c>
      <c r="I31" s="4">
        <v>45</v>
      </c>
      <c r="J31" s="4">
        <v>434</v>
      </c>
      <c r="K31" s="4">
        <v>6</v>
      </c>
      <c r="L31" s="4">
        <v>53</v>
      </c>
    </row>
    <row r="32" spans="1:12" x14ac:dyDescent="0.25">
      <c r="A32" s="1" t="str">
        <f>"Eating disorder"</f>
        <v>Eating disorder</v>
      </c>
      <c r="B32" s="5" t="s">
        <v>5</v>
      </c>
      <c r="C32" s="5" t="s">
        <v>5</v>
      </c>
      <c r="D32" s="5" t="s">
        <v>5</v>
      </c>
      <c r="E32" s="5" t="s">
        <v>5</v>
      </c>
      <c r="F32" s="5" t="s">
        <v>5</v>
      </c>
      <c r="G32" s="5" t="s">
        <v>5</v>
      </c>
      <c r="H32" s="5" t="s">
        <v>5</v>
      </c>
      <c r="I32" s="5" t="s">
        <v>5</v>
      </c>
      <c r="J32" s="5" t="s">
        <v>5</v>
      </c>
      <c r="K32" s="5" t="s">
        <v>5</v>
      </c>
      <c r="L32" s="5" t="s">
        <v>5</v>
      </c>
    </row>
    <row r="33" spans="1:12" x14ac:dyDescent="0.25">
      <c r="A33" t="str">
        <f>"Correlation"</f>
        <v>Correlation</v>
      </c>
      <c r="B33" s="4">
        <v>0.09</v>
      </c>
      <c r="C33" s="4">
        <v>5.8999999999999997E-2</v>
      </c>
      <c r="D33" s="4">
        <v>5.7000000000000002E-2</v>
      </c>
      <c r="E33" s="4">
        <v>6.8000000000000005E-2</v>
      </c>
      <c r="F33" s="4">
        <v>8.3000000000000004E-2</v>
      </c>
      <c r="G33" s="4">
        <v>7.6999999999999999E-2</v>
      </c>
      <c r="H33" s="4">
        <v>0.104</v>
      </c>
      <c r="I33" s="4">
        <v>0.156</v>
      </c>
      <c r="J33" s="4">
        <v>7.9000000000000001E-2</v>
      </c>
      <c r="K33" s="4">
        <v>0.10199999999999999</v>
      </c>
      <c r="L33" s="4">
        <v>4.9000000000000002E-2</v>
      </c>
    </row>
    <row r="34" spans="1:12" x14ac:dyDescent="0.25">
      <c r="A34" t="str">
        <f>"p-value"</f>
        <v>p-value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1.4999999999999999E-2</v>
      </c>
      <c r="L34" s="4">
        <v>0.01</v>
      </c>
    </row>
    <row r="35" spans="1:12" x14ac:dyDescent="0.25">
      <c r="A35" t="str">
        <f>"Overlap N"</f>
        <v>Overlap N</v>
      </c>
      <c r="B35" s="4">
        <v>1940</v>
      </c>
      <c r="C35" s="4">
        <v>437</v>
      </c>
      <c r="D35" s="4">
        <v>227</v>
      </c>
      <c r="E35" s="4">
        <v>147</v>
      </c>
      <c r="F35" s="4">
        <v>877</v>
      </c>
      <c r="G35" s="4">
        <v>1267</v>
      </c>
      <c r="H35" s="4">
        <v>52</v>
      </c>
      <c r="I35" s="4">
        <v>89</v>
      </c>
      <c r="J35" s="4">
        <v>469</v>
      </c>
      <c r="K35" s="4">
        <v>9</v>
      </c>
      <c r="L35" s="4">
        <v>57</v>
      </c>
    </row>
    <row r="36" spans="1:12" x14ac:dyDescent="0.25">
      <c r="A36" s="1" t="str">
        <f>"Personality"</f>
        <v>Personality</v>
      </c>
      <c r="B36" s="5" t="s">
        <v>5</v>
      </c>
      <c r="C36" s="5" t="s">
        <v>5</v>
      </c>
      <c r="D36" s="5" t="s">
        <v>5</v>
      </c>
      <c r="E36" s="5" t="s">
        <v>5</v>
      </c>
      <c r="F36" s="5" t="s">
        <v>5</v>
      </c>
      <c r="G36" s="5" t="s">
        <v>5</v>
      </c>
      <c r="H36" s="5" t="s">
        <v>5</v>
      </c>
      <c r="I36" s="5" t="s">
        <v>5</v>
      </c>
      <c r="J36" s="5" t="s">
        <v>5</v>
      </c>
      <c r="K36" s="5" t="s">
        <v>5</v>
      </c>
      <c r="L36" s="5" t="s">
        <v>5</v>
      </c>
    </row>
    <row r="37" spans="1:12" x14ac:dyDescent="0.25">
      <c r="A37" t="str">
        <f>"Correlation"</f>
        <v>Correlation</v>
      </c>
      <c r="B37" s="4">
        <v>0.224</v>
      </c>
      <c r="C37" s="4">
        <v>0.2</v>
      </c>
      <c r="D37" s="4">
        <v>0.151</v>
      </c>
      <c r="E37" s="4">
        <v>0.129</v>
      </c>
      <c r="F37" s="4">
        <v>0.17199999999999999</v>
      </c>
      <c r="G37" s="4">
        <v>0.21299999999999999</v>
      </c>
      <c r="H37" s="4">
        <v>0.11700000000000001</v>
      </c>
      <c r="I37" s="4">
        <v>0.14799999999999999</v>
      </c>
      <c r="J37" s="4">
        <v>0.24</v>
      </c>
      <c r="K37" s="4">
        <v>8.8999999999999996E-2</v>
      </c>
      <c r="L37" s="4">
        <v>0.20399999999999999</v>
      </c>
    </row>
    <row r="38" spans="1:12" x14ac:dyDescent="0.25">
      <c r="A38" t="str">
        <f>"p-value"</f>
        <v>p-value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1.0999999999999999E-2</v>
      </c>
      <c r="L38" s="4">
        <v>0</v>
      </c>
    </row>
    <row r="39" spans="1:12" x14ac:dyDescent="0.25">
      <c r="A39" t="str">
        <f>"Overlap N"</f>
        <v>Overlap N</v>
      </c>
      <c r="B39" s="4">
        <v>5876</v>
      </c>
      <c r="C39" s="4">
        <v>1637</v>
      </c>
      <c r="D39" s="4">
        <v>736</v>
      </c>
      <c r="E39" s="4">
        <v>414</v>
      </c>
      <c r="F39" s="4">
        <v>2510</v>
      </c>
      <c r="G39" s="4">
        <v>4090</v>
      </c>
      <c r="H39" s="4">
        <v>111</v>
      </c>
      <c r="I39" s="4">
        <v>162</v>
      </c>
      <c r="J39" s="4">
        <v>1846</v>
      </c>
      <c r="K39" s="4">
        <v>16</v>
      </c>
      <c r="L39" s="4">
        <v>275</v>
      </c>
    </row>
    <row r="40" spans="1:12" x14ac:dyDescent="0.25">
      <c r="A40" s="1" t="str">
        <f>"Developmental"</f>
        <v>Developmental</v>
      </c>
      <c r="B40" s="5" t="s">
        <v>5</v>
      </c>
      <c r="C40" s="5" t="s">
        <v>5</v>
      </c>
      <c r="D40" s="5" t="s">
        <v>5</v>
      </c>
      <c r="E40" s="5" t="s">
        <v>5</v>
      </c>
      <c r="F40" s="5" t="s">
        <v>5</v>
      </c>
      <c r="G40" s="5" t="s">
        <v>5</v>
      </c>
      <c r="H40" s="5" t="s">
        <v>5</v>
      </c>
      <c r="I40" s="5" t="s">
        <v>5</v>
      </c>
      <c r="J40" s="5" t="s">
        <v>5</v>
      </c>
      <c r="K40" s="5" t="s">
        <v>5</v>
      </c>
      <c r="L40" s="5" t="s">
        <v>5</v>
      </c>
    </row>
    <row r="41" spans="1:12" x14ac:dyDescent="0.25">
      <c r="A41" t="str">
        <f>"Correlation"</f>
        <v>Correlation</v>
      </c>
      <c r="B41" s="4">
        <v>0.154</v>
      </c>
      <c r="C41" s="4">
        <v>7.9000000000000001E-2</v>
      </c>
      <c r="D41" s="4">
        <v>0.11700000000000001</v>
      </c>
      <c r="E41" s="4">
        <v>8.5000000000000006E-2</v>
      </c>
      <c r="F41" s="4">
        <v>0.115</v>
      </c>
      <c r="G41" s="4">
        <v>0.13800000000000001</v>
      </c>
      <c r="H41" s="4">
        <v>0.121</v>
      </c>
      <c r="I41" s="4">
        <v>0.11700000000000001</v>
      </c>
      <c r="J41" s="4">
        <v>0.14799999999999999</v>
      </c>
      <c r="K41" s="4">
        <v>0.40200000000000002</v>
      </c>
      <c r="L41" s="4">
        <v>0.20300000000000001</v>
      </c>
    </row>
    <row r="42" spans="1:12" x14ac:dyDescent="0.25">
      <c r="A42" t="str">
        <f>"p-value"</f>
        <v>p-value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</row>
    <row r="43" spans="1:12" x14ac:dyDescent="0.25">
      <c r="A43" t="str">
        <f>"Overlap N"</f>
        <v>Overlap N</v>
      </c>
      <c r="B43" s="4">
        <v>2513</v>
      </c>
      <c r="C43" s="4">
        <v>509</v>
      </c>
      <c r="D43" s="4">
        <v>331</v>
      </c>
      <c r="E43" s="4">
        <v>171</v>
      </c>
      <c r="F43" s="4">
        <v>1058</v>
      </c>
      <c r="G43" s="4">
        <v>1677</v>
      </c>
      <c r="H43" s="4">
        <v>61</v>
      </c>
      <c r="I43" s="4">
        <v>73</v>
      </c>
      <c r="J43" s="4">
        <v>686</v>
      </c>
      <c r="K43" s="4">
        <v>59</v>
      </c>
      <c r="L43" s="4">
        <v>154</v>
      </c>
    </row>
    <row r="44" spans="1:12" x14ac:dyDescent="0.25">
      <c r="A44" s="1" t="str">
        <f>"Externalizing"</f>
        <v>Externalizing</v>
      </c>
      <c r="B44" s="5" t="s">
        <v>5</v>
      </c>
      <c r="C44" s="5" t="s">
        <v>5</v>
      </c>
      <c r="D44" s="5" t="s">
        <v>5</v>
      </c>
      <c r="E44" s="5" t="s">
        <v>5</v>
      </c>
      <c r="F44" s="5" t="s">
        <v>5</v>
      </c>
      <c r="G44" s="5" t="s">
        <v>5</v>
      </c>
      <c r="H44" s="5" t="s">
        <v>5</v>
      </c>
      <c r="I44" s="5" t="s">
        <v>5</v>
      </c>
      <c r="J44" s="5" t="s">
        <v>5</v>
      </c>
      <c r="K44" s="5" t="s">
        <v>5</v>
      </c>
      <c r="L44" s="5" t="s">
        <v>5</v>
      </c>
    </row>
    <row r="45" spans="1:12" x14ac:dyDescent="0.25">
      <c r="A45" t="str">
        <f>"Correlation"</f>
        <v>Correlation</v>
      </c>
      <c r="B45" s="4">
        <v>0.245</v>
      </c>
      <c r="C45" s="4">
        <v>0.222</v>
      </c>
      <c r="D45" s="4">
        <v>0.14299999999999999</v>
      </c>
      <c r="E45" s="4">
        <v>0.13100000000000001</v>
      </c>
      <c r="F45" s="4">
        <v>0.19400000000000001</v>
      </c>
      <c r="G45" s="4">
        <v>0.218</v>
      </c>
      <c r="H45" s="4">
        <v>0.124</v>
      </c>
      <c r="I45" s="4">
        <v>0.13200000000000001</v>
      </c>
      <c r="J45" s="4">
        <v>0.24199999999999999</v>
      </c>
      <c r="K45" s="4">
        <v>0.189</v>
      </c>
      <c r="L45" s="4">
        <v>0.41099999999999998</v>
      </c>
    </row>
    <row r="46" spans="1:12" x14ac:dyDescent="0.25">
      <c r="A46" t="str">
        <f>"p-value"</f>
        <v>p-value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</row>
    <row r="47" spans="1:12" ht="15.75" thickBot="1" x14ac:dyDescent="0.3">
      <c r="A47" s="6" t="str">
        <f>"Overlap N"</f>
        <v>Overlap N</v>
      </c>
      <c r="B47" s="7">
        <v>6593</v>
      </c>
      <c r="C47" s="7">
        <v>1882</v>
      </c>
      <c r="D47" s="7">
        <v>755</v>
      </c>
      <c r="E47" s="7">
        <v>444</v>
      </c>
      <c r="F47" s="7">
        <v>2875</v>
      </c>
      <c r="G47" s="7">
        <v>4416</v>
      </c>
      <c r="H47" s="7">
        <v>123</v>
      </c>
      <c r="I47" s="7">
        <v>158</v>
      </c>
      <c r="J47" s="7">
        <v>1973</v>
      </c>
      <c r="K47" s="7">
        <v>32</v>
      </c>
      <c r="L47" s="7">
        <v>699</v>
      </c>
    </row>
  </sheetData>
  <mergeCells count="2">
    <mergeCell ref="A1:L1"/>
    <mergeCell ref="B2:L2"/>
  </mergeCells>
  <conditionalFormatting sqref="N15 B7:L7 B11:L11 B15:L15 B19:J19 B23:L23 B27:L27 B31:J31 B35:G35 B39:L39 B43:G43 B47:L47 J35:L35 J43:L43 L19">
    <cfRule type="cellIs" dxfId="53" priority="16" operator="lessThan">
      <formula>6</formula>
    </cfRule>
  </conditionalFormatting>
  <conditionalFormatting sqref="I35">
    <cfRule type="cellIs" dxfId="52" priority="15" operator="lessThan">
      <formula>6</formula>
    </cfRule>
  </conditionalFormatting>
  <conditionalFormatting sqref="I33">
    <cfRule type="colorScale" priority="1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H35">
    <cfRule type="cellIs" dxfId="51" priority="13" operator="lessThan">
      <formula>6</formula>
    </cfRule>
  </conditionalFormatting>
  <conditionalFormatting sqref="H33">
    <cfRule type="colorScale" priority="1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K31">
    <cfRule type="cellIs" dxfId="50" priority="11" operator="lessThan">
      <formula>6</formula>
    </cfRule>
  </conditionalFormatting>
  <conditionalFormatting sqref="K29">
    <cfRule type="colorScale" priority="1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L31">
    <cfRule type="cellIs" dxfId="49" priority="9" operator="lessThan">
      <formula>6</formula>
    </cfRule>
  </conditionalFormatting>
  <conditionalFormatting sqref="L29">
    <cfRule type="colorScale" priority="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I43">
    <cfRule type="cellIs" dxfId="48" priority="7" operator="lessThan">
      <formula>6</formula>
    </cfRule>
  </conditionalFormatting>
  <conditionalFormatting sqref="I41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H43">
    <cfRule type="cellIs" dxfId="47" priority="5" operator="lessThan">
      <formula>6</formula>
    </cfRule>
  </conditionalFormatting>
  <conditionalFormatting sqref="H41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K19">
    <cfRule type="cellIs" dxfId="46" priority="3" operator="lessThan">
      <formula>6</formula>
    </cfRule>
  </conditionalFormatting>
  <conditionalFormatting sqref="K17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5:L5 B9:L9 B13:L13 B17:J17 B21:L21 B25:L25 B29:J29 B33:G33 B37:L37 B41:G41 B45:L45 J33:L33 J41:L41 L17">
    <cfRule type="colorScale" priority="1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5:XFD5 A9:XFD9 A13:XFD13 A17:XFD17 A21:XFD21 A25:XFD25 A29:XFD29 A33:XFD33 A37:XFD37 A41:XFD41 A45:XFD45">
    <cfRule type="colorScale" priority="1">
      <colorScale>
        <cfvo type="min"/>
        <cfvo type="max"/>
        <color theme="0"/>
        <color rgb="FFF8696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>
      <selection activeCell="O32" sqref="O32"/>
    </sheetView>
  </sheetViews>
  <sheetFormatPr defaultRowHeight="15" x14ac:dyDescent="0.25"/>
  <cols>
    <col min="1" max="1" width="16.42578125" bestFit="1" customWidth="1"/>
  </cols>
  <sheetData>
    <row r="1" spans="1:12" x14ac:dyDescent="0.25">
      <c r="A1" s="8" t="s">
        <v>26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x14ac:dyDescent="0.25">
      <c r="A2" s="1" t="str">
        <f>""</f>
        <v/>
      </c>
      <c r="B2" s="9" t="s">
        <v>16</v>
      </c>
      <c r="C2" s="9"/>
      <c r="D2" s="9"/>
      <c r="E2" s="9"/>
      <c r="F2" s="9"/>
      <c r="G2" s="9"/>
      <c r="H2" s="9"/>
      <c r="I2" s="9"/>
      <c r="J2" s="9"/>
      <c r="K2" s="9"/>
      <c r="L2" s="9"/>
    </row>
    <row r="3" spans="1:12" x14ac:dyDescent="0.25">
      <c r="A3" s="2" t="s">
        <v>17</v>
      </c>
      <c r="B3" s="3" t="str">
        <f>"Any diagnosis"</f>
        <v>Any diagnosis</v>
      </c>
      <c r="C3" s="3" t="str">
        <f>"Substance abuse"</f>
        <v>Substance abuse</v>
      </c>
      <c r="D3" s="3" t="str">
        <f>"Skizophrenia"</f>
        <v>Skizophrenia</v>
      </c>
      <c r="E3" s="3" t="str">
        <f>"Bipolar"</f>
        <v>Bipolar</v>
      </c>
      <c r="F3" s="3" t="str">
        <f>"Other mood"</f>
        <v>Other mood</v>
      </c>
      <c r="G3" s="3" t="str">
        <f>"Neurotic"</f>
        <v>Neurotic</v>
      </c>
      <c r="H3" s="3" t="str">
        <f>"OCD"</f>
        <v>OCD</v>
      </c>
      <c r="I3" s="3" t="str">
        <f>"Eating disorder"</f>
        <v>Eating disorder</v>
      </c>
      <c r="J3" s="3" t="str">
        <f>"Personality"</f>
        <v>Personality</v>
      </c>
      <c r="K3" s="3" t="str">
        <f>"Developmental"</f>
        <v>Developmental</v>
      </c>
      <c r="L3" s="3" t="str">
        <f>"Externalizing"</f>
        <v>Externalizing</v>
      </c>
    </row>
    <row r="4" spans="1:12" x14ac:dyDescent="0.25">
      <c r="A4" s="1" t="str">
        <f>"Any diagnosis"</f>
        <v>Any diagnosis</v>
      </c>
      <c r="B4" t="str">
        <f>""</f>
        <v/>
      </c>
      <c r="C4" t="str">
        <f>""</f>
        <v/>
      </c>
      <c r="D4" t="str">
        <f>""</f>
        <v/>
      </c>
      <c r="E4" t="str">
        <f>""</f>
        <v/>
      </c>
      <c r="F4" t="str">
        <f>""</f>
        <v/>
      </c>
      <c r="G4" t="str">
        <f>""</f>
        <v/>
      </c>
      <c r="H4" t="str">
        <f>""</f>
        <v/>
      </c>
      <c r="I4" t="str">
        <f>""</f>
        <v/>
      </c>
      <c r="J4" t="str">
        <f>""</f>
        <v/>
      </c>
      <c r="K4" t="str">
        <f>""</f>
        <v/>
      </c>
      <c r="L4" t="str">
        <f>""</f>
        <v/>
      </c>
    </row>
    <row r="5" spans="1:12" x14ac:dyDescent="0.25">
      <c r="A5" t="str">
        <f>"Correlation"</f>
        <v>Correlation</v>
      </c>
      <c r="B5" s="4">
        <v>1E-3</v>
      </c>
      <c r="C5" s="4">
        <v>-5.0000000000000001E-3</v>
      </c>
      <c r="D5" s="4">
        <v>-3.0000000000000001E-3</v>
      </c>
      <c r="E5" s="4">
        <v>-5.0000000000000001E-3</v>
      </c>
      <c r="F5" s="4">
        <v>1E-3</v>
      </c>
      <c r="G5" s="4">
        <v>2E-3</v>
      </c>
      <c r="H5" s="4">
        <v>1.2E-2</v>
      </c>
      <c r="I5" s="4">
        <v>2E-3</v>
      </c>
      <c r="J5" s="4">
        <v>-7.0000000000000001E-3</v>
      </c>
      <c r="K5" s="4">
        <v>3.2000000000000001E-2</v>
      </c>
      <c r="L5" s="4">
        <v>1.2999999999999999E-2</v>
      </c>
    </row>
    <row r="6" spans="1:12" x14ac:dyDescent="0.25">
      <c r="A6" t="str">
        <f>"p-value"</f>
        <v>p-value</v>
      </c>
      <c r="B6" s="4">
        <v>0.64100000000000001</v>
      </c>
      <c r="C6" s="4">
        <v>0.13500000000000001</v>
      </c>
      <c r="D6" s="4">
        <v>0.57799999999999996</v>
      </c>
      <c r="E6" s="4">
        <v>0.46100000000000002</v>
      </c>
      <c r="F6" s="4">
        <v>0.64600000000000002</v>
      </c>
      <c r="G6" s="4">
        <v>0.51200000000000001</v>
      </c>
      <c r="H6" s="4">
        <v>0.23899999999999999</v>
      </c>
      <c r="I6" s="4">
        <v>0.86299999999999999</v>
      </c>
      <c r="J6" s="4">
        <v>7.2999999999999995E-2</v>
      </c>
      <c r="K6" s="4">
        <v>0.13800000000000001</v>
      </c>
      <c r="L6" s="4">
        <v>0.104</v>
      </c>
    </row>
    <row r="7" spans="1:12" x14ac:dyDescent="0.25">
      <c r="A7" t="str">
        <f>"Overlap N"</f>
        <v>Overlap N</v>
      </c>
      <c r="B7" s="4">
        <v>22233</v>
      </c>
      <c r="C7" s="4">
        <v>6449</v>
      </c>
      <c r="D7" s="4">
        <v>2609</v>
      </c>
      <c r="E7" s="4">
        <v>1462</v>
      </c>
      <c r="F7" s="4">
        <v>9102</v>
      </c>
      <c r="G7" s="4">
        <v>14002</v>
      </c>
      <c r="H7" s="4">
        <v>362</v>
      </c>
      <c r="I7" s="4">
        <v>362</v>
      </c>
      <c r="J7" s="4">
        <v>4709</v>
      </c>
      <c r="K7" s="4">
        <v>70</v>
      </c>
      <c r="L7" s="4">
        <v>653</v>
      </c>
    </row>
    <row r="8" spans="1:12" x14ac:dyDescent="0.25">
      <c r="A8" s="1" t="str">
        <f>"Substance abuse"</f>
        <v>Substance abuse</v>
      </c>
      <c r="B8" s="5" t="s">
        <v>5</v>
      </c>
      <c r="C8" s="5" t="s">
        <v>5</v>
      </c>
      <c r="D8" s="5" t="s">
        <v>5</v>
      </c>
      <c r="E8" s="5" t="s">
        <v>5</v>
      </c>
      <c r="F8" s="5" t="s">
        <v>5</v>
      </c>
      <c r="G8" s="5" t="s">
        <v>5</v>
      </c>
      <c r="H8" s="5" t="s">
        <v>5</v>
      </c>
      <c r="I8" s="5" t="s">
        <v>5</v>
      </c>
      <c r="J8" s="5" t="s">
        <v>5</v>
      </c>
      <c r="K8" s="5" t="s">
        <v>5</v>
      </c>
      <c r="L8" s="5" t="s">
        <v>5</v>
      </c>
    </row>
    <row r="9" spans="1:12" x14ac:dyDescent="0.25">
      <c r="A9" t="str">
        <f>"Correlation"</f>
        <v>Correlation</v>
      </c>
      <c r="B9" s="4">
        <v>8.0000000000000002E-3</v>
      </c>
      <c r="C9" s="4">
        <v>3.0000000000000001E-3</v>
      </c>
      <c r="D9" s="4">
        <v>4.0000000000000001E-3</v>
      </c>
      <c r="E9" s="4">
        <v>1.4E-2</v>
      </c>
      <c r="F9" s="4">
        <v>8.0000000000000002E-3</v>
      </c>
      <c r="G9" s="4">
        <v>4.0000000000000001E-3</v>
      </c>
      <c r="H9" s="4">
        <v>-5.0000000000000001E-3</v>
      </c>
      <c r="I9" s="4">
        <v>0.02</v>
      </c>
      <c r="J9" s="4">
        <v>8.0000000000000002E-3</v>
      </c>
      <c r="K9" s="4" t="s">
        <v>6</v>
      </c>
      <c r="L9" s="4">
        <v>4.0000000000000001E-3</v>
      </c>
    </row>
    <row r="10" spans="1:12" x14ac:dyDescent="0.25">
      <c r="A10" t="str">
        <f>"p-value"</f>
        <v>p-value</v>
      </c>
      <c r="B10" s="4">
        <v>6.7000000000000004E-2</v>
      </c>
      <c r="C10" s="4">
        <v>0.63800000000000001</v>
      </c>
      <c r="D10" s="4">
        <v>0.66900000000000004</v>
      </c>
      <c r="E10" s="4">
        <v>0.183</v>
      </c>
      <c r="F10" s="4">
        <v>0.189</v>
      </c>
      <c r="G10" s="4">
        <v>0.40500000000000003</v>
      </c>
      <c r="H10" s="4">
        <v>0.89</v>
      </c>
      <c r="I10" s="4">
        <v>0.252</v>
      </c>
      <c r="J10" s="4">
        <v>0.24399999999999999</v>
      </c>
      <c r="K10" s="4" t="s">
        <v>6</v>
      </c>
      <c r="L10" s="4">
        <v>0.75700000000000001</v>
      </c>
    </row>
    <row r="11" spans="1:12" x14ac:dyDescent="0.25">
      <c r="A11" t="str">
        <f>"Overlap N"</f>
        <v>Overlap N</v>
      </c>
      <c r="B11" s="4">
        <v>3592</v>
      </c>
      <c r="C11" s="4">
        <v>1048</v>
      </c>
      <c r="D11" s="4">
        <v>424</v>
      </c>
      <c r="E11" s="4">
        <v>255</v>
      </c>
      <c r="F11" s="4">
        <v>1476</v>
      </c>
      <c r="G11" s="4">
        <v>2233</v>
      </c>
      <c r="H11" s="4">
        <v>52</v>
      </c>
      <c r="I11" s="4">
        <v>65</v>
      </c>
      <c r="J11" s="4">
        <v>791</v>
      </c>
      <c r="K11" s="4" t="s">
        <v>6</v>
      </c>
      <c r="L11" s="4">
        <v>100</v>
      </c>
    </row>
    <row r="12" spans="1:12" x14ac:dyDescent="0.25">
      <c r="A12" s="1" t="str">
        <f>"Skizophrenia"</f>
        <v>Skizophrenia</v>
      </c>
      <c r="B12" s="5" t="s">
        <v>5</v>
      </c>
      <c r="C12" s="5" t="s">
        <v>5</v>
      </c>
      <c r="D12" s="5" t="s">
        <v>5</v>
      </c>
      <c r="E12" s="5" t="s">
        <v>5</v>
      </c>
      <c r="F12" s="5" t="s">
        <v>5</v>
      </c>
      <c r="G12" s="5" t="s">
        <v>5</v>
      </c>
      <c r="H12" s="5" t="s">
        <v>5</v>
      </c>
      <c r="I12" s="5" t="s">
        <v>5</v>
      </c>
      <c r="J12" s="5" t="s">
        <v>5</v>
      </c>
      <c r="K12" s="5" t="s">
        <v>5</v>
      </c>
      <c r="L12" s="5" t="s">
        <v>5</v>
      </c>
    </row>
    <row r="13" spans="1:12" x14ac:dyDescent="0.25">
      <c r="A13" t="str">
        <f>"Correlation"</f>
        <v>Correlation</v>
      </c>
      <c r="B13" s="4">
        <v>-3.0000000000000001E-3</v>
      </c>
      <c r="C13" s="4">
        <v>0</v>
      </c>
      <c r="D13" s="4">
        <v>-1E-3</v>
      </c>
      <c r="E13" s="4">
        <v>1.0999999999999999E-2</v>
      </c>
      <c r="F13" s="4">
        <v>-2E-3</v>
      </c>
      <c r="G13" s="4">
        <v>-3.0000000000000001E-3</v>
      </c>
      <c r="H13" s="4">
        <v>1.7000000000000001E-2</v>
      </c>
      <c r="I13" s="4">
        <v>2.5999999999999999E-2</v>
      </c>
      <c r="J13" s="4">
        <v>1.4999999999999999E-2</v>
      </c>
      <c r="K13" s="4">
        <v>-3.2000000000000001E-2</v>
      </c>
      <c r="L13" s="4">
        <v>-1.7999999999999999E-2</v>
      </c>
    </row>
    <row r="14" spans="1:12" x14ac:dyDescent="0.25">
      <c r="A14" t="str">
        <f>"p-value"</f>
        <v>p-value</v>
      </c>
      <c r="B14" s="4">
        <v>0.5</v>
      </c>
      <c r="C14" s="4">
        <v>0.95799999999999996</v>
      </c>
      <c r="D14" s="4">
        <v>0.91300000000000003</v>
      </c>
      <c r="E14" s="4">
        <v>0.33100000000000002</v>
      </c>
      <c r="F14" s="4">
        <v>0.70499999999999996</v>
      </c>
      <c r="G14" s="4">
        <v>0.58199999999999996</v>
      </c>
      <c r="H14" s="4">
        <v>0.36899999999999999</v>
      </c>
      <c r="I14" s="4">
        <v>0.16500000000000001</v>
      </c>
      <c r="J14" s="4">
        <v>3.5999999999999997E-2</v>
      </c>
      <c r="K14" s="4">
        <v>0.59299999999999997</v>
      </c>
      <c r="L14" s="4">
        <v>0.315</v>
      </c>
    </row>
    <row r="15" spans="1:12" x14ac:dyDescent="0.25">
      <c r="A15" t="str">
        <f>"Overlap N"</f>
        <v>Overlap N</v>
      </c>
      <c r="B15" s="4">
        <v>2942</v>
      </c>
      <c r="C15" s="4">
        <v>881</v>
      </c>
      <c r="D15" s="4">
        <v>351</v>
      </c>
      <c r="E15" s="4">
        <v>213</v>
      </c>
      <c r="F15" s="4">
        <v>1203</v>
      </c>
      <c r="G15" s="4">
        <v>1847</v>
      </c>
      <c r="H15" s="4">
        <v>52</v>
      </c>
      <c r="I15" s="4">
        <v>58</v>
      </c>
      <c r="J15" s="4">
        <v>699</v>
      </c>
      <c r="K15" s="4">
        <v>6</v>
      </c>
      <c r="L15" s="4">
        <v>73</v>
      </c>
    </row>
    <row r="16" spans="1:12" x14ac:dyDescent="0.25">
      <c r="A16" s="1" t="str">
        <f>"Bipolar"</f>
        <v>Bipolar</v>
      </c>
      <c r="B16" s="5" t="s">
        <v>5</v>
      </c>
      <c r="C16" s="5" t="s">
        <v>5</v>
      </c>
      <c r="D16" s="5" t="s">
        <v>5</v>
      </c>
      <c r="E16" s="5" t="s">
        <v>5</v>
      </c>
      <c r="F16" s="5" t="s">
        <v>5</v>
      </c>
      <c r="G16" s="5" t="s">
        <v>5</v>
      </c>
      <c r="H16" s="5" t="s">
        <v>5</v>
      </c>
      <c r="I16" s="5" t="s">
        <v>5</v>
      </c>
      <c r="J16" s="5" t="s">
        <v>5</v>
      </c>
      <c r="K16" s="5" t="s">
        <v>5</v>
      </c>
      <c r="L16" s="5" t="s">
        <v>5</v>
      </c>
    </row>
    <row r="17" spans="1:12" x14ac:dyDescent="0.25">
      <c r="A17" t="str">
        <f>"Correlation"</f>
        <v>Correlation</v>
      </c>
      <c r="B17" s="4">
        <v>2E-3</v>
      </c>
      <c r="C17" s="4">
        <v>7.0000000000000001E-3</v>
      </c>
      <c r="D17" s="4">
        <v>2.9000000000000001E-2</v>
      </c>
      <c r="E17" s="4">
        <v>2.5000000000000001E-2</v>
      </c>
      <c r="F17" s="4">
        <v>6.0000000000000001E-3</v>
      </c>
      <c r="G17" s="4">
        <v>6.0000000000000001E-3</v>
      </c>
      <c r="H17" s="4">
        <v>-4.7E-2</v>
      </c>
      <c r="I17" s="4">
        <v>-0.04</v>
      </c>
      <c r="J17" s="4">
        <v>1E-3</v>
      </c>
      <c r="K17" s="4" t="s">
        <v>6</v>
      </c>
      <c r="L17" s="4">
        <v>0.02</v>
      </c>
    </row>
    <row r="18" spans="1:12" x14ac:dyDescent="0.25">
      <c r="A18" t="str">
        <f>"p-value"</f>
        <v>p-value</v>
      </c>
      <c r="B18" s="4">
        <v>0.84199999999999997</v>
      </c>
      <c r="C18" s="4">
        <v>0.5</v>
      </c>
      <c r="D18" s="4">
        <v>4.7E-2</v>
      </c>
      <c r="E18" s="4">
        <v>0.14599999999999999</v>
      </c>
      <c r="F18" s="4">
        <v>0.56100000000000005</v>
      </c>
      <c r="G18" s="4">
        <v>0.45700000000000002</v>
      </c>
      <c r="H18" s="4">
        <v>0.312</v>
      </c>
      <c r="I18" s="4">
        <v>0.32800000000000001</v>
      </c>
      <c r="J18" s="4">
        <v>0.90700000000000003</v>
      </c>
      <c r="K18" s="4" t="s">
        <v>6</v>
      </c>
      <c r="L18" s="4">
        <v>0.39100000000000001</v>
      </c>
    </row>
    <row r="19" spans="1:12" x14ac:dyDescent="0.25">
      <c r="A19" t="str">
        <f>"Overlap N"</f>
        <v>Overlap N</v>
      </c>
      <c r="B19" s="4">
        <v>800</v>
      </c>
      <c r="C19" s="4">
        <v>245</v>
      </c>
      <c r="D19" s="4">
        <v>114</v>
      </c>
      <c r="E19" s="4">
        <v>64</v>
      </c>
      <c r="F19" s="4">
        <v>335</v>
      </c>
      <c r="G19" s="4">
        <v>515</v>
      </c>
      <c r="H19" s="4">
        <v>8</v>
      </c>
      <c r="I19" s="4">
        <v>9</v>
      </c>
      <c r="J19" s="4">
        <v>174</v>
      </c>
      <c r="K19" s="4" t="s">
        <v>6</v>
      </c>
      <c r="L19" s="4">
        <v>26</v>
      </c>
    </row>
    <row r="20" spans="1:12" x14ac:dyDescent="0.25">
      <c r="A20" s="1" t="str">
        <f>"Other mood"</f>
        <v>Other mood</v>
      </c>
      <c r="B20" s="5" t="s">
        <v>5</v>
      </c>
      <c r="C20" s="5" t="s">
        <v>5</v>
      </c>
      <c r="D20" s="5" t="s">
        <v>5</v>
      </c>
      <c r="E20" s="5" t="s">
        <v>5</v>
      </c>
      <c r="F20" s="5" t="s">
        <v>5</v>
      </c>
      <c r="G20" s="5" t="s">
        <v>5</v>
      </c>
      <c r="H20" s="5" t="s">
        <v>5</v>
      </c>
      <c r="I20" s="5" t="s">
        <v>5</v>
      </c>
      <c r="J20" s="5" t="s">
        <v>5</v>
      </c>
      <c r="K20" s="5" t="s">
        <v>5</v>
      </c>
      <c r="L20" s="5" t="s">
        <v>5</v>
      </c>
    </row>
    <row r="21" spans="1:12" x14ac:dyDescent="0.25">
      <c r="A21" t="str">
        <f>"Correlation"</f>
        <v>Correlation</v>
      </c>
      <c r="B21" s="4">
        <v>5.0000000000000001E-3</v>
      </c>
      <c r="C21" s="4">
        <v>4.0000000000000001E-3</v>
      </c>
      <c r="D21" s="4">
        <v>1.7000000000000001E-2</v>
      </c>
      <c r="E21" s="4">
        <v>1.2999999999999999E-2</v>
      </c>
      <c r="F21" s="4">
        <v>5.0000000000000001E-3</v>
      </c>
      <c r="G21" s="4">
        <v>3.0000000000000001E-3</v>
      </c>
      <c r="H21" s="4">
        <v>3.0000000000000001E-3</v>
      </c>
      <c r="I21" s="4">
        <v>1E-3</v>
      </c>
      <c r="J21" s="4">
        <v>3.0000000000000001E-3</v>
      </c>
      <c r="K21" s="4">
        <v>3.6999999999999998E-2</v>
      </c>
      <c r="L21" s="4">
        <v>8.9999999999999993E-3</v>
      </c>
    </row>
    <row r="22" spans="1:12" x14ac:dyDescent="0.25">
      <c r="A22" t="str">
        <f>"p-value"</f>
        <v>p-value</v>
      </c>
      <c r="B22" s="4">
        <v>0.16800000000000001</v>
      </c>
      <c r="C22" s="4">
        <v>0.438</v>
      </c>
      <c r="D22" s="4">
        <v>1.2999999999999999E-2</v>
      </c>
      <c r="E22" s="4">
        <v>0.11799999999999999</v>
      </c>
      <c r="F22" s="4">
        <v>0.27600000000000002</v>
      </c>
      <c r="G22" s="4">
        <v>0.52400000000000002</v>
      </c>
      <c r="H22" s="4">
        <v>0.83899999999999997</v>
      </c>
      <c r="I22" s="4">
        <v>0.92100000000000004</v>
      </c>
      <c r="J22" s="4">
        <v>0.56200000000000006</v>
      </c>
      <c r="K22" s="4">
        <v>0.221</v>
      </c>
      <c r="L22" s="4">
        <v>0.44900000000000001</v>
      </c>
    </row>
    <row r="23" spans="1:12" x14ac:dyDescent="0.25">
      <c r="A23" t="str">
        <f>"Overlap N"</f>
        <v>Overlap N</v>
      </c>
      <c r="B23" s="4">
        <v>6722</v>
      </c>
      <c r="C23" s="4">
        <v>1991</v>
      </c>
      <c r="D23" s="4">
        <v>855</v>
      </c>
      <c r="E23" s="4">
        <v>477</v>
      </c>
      <c r="F23" s="4">
        <v>2760</v>
      </c>
      <c r="G23" s="4">
        <v>4200</v>
      </c>
      <c r="H23" s="4">
        <v>104</v>
      </c>
      <c r="I23" s="4">
        <v>108</v>
      </c>
      <c r="J23" s="4">
        <v>1461</v>
      </c>
      <c r="K23" s="4">
        <v>23</v>
      </c>
      <c r="L23" s="4">
        <v>194</v>
      </c>
    </row>
    <row r="24" spans="1:12" x14ac:dyDescent="0.25">
      <c r="A24" s="1" t="str">
        <f>"Neurotic"</f>
        <v>Neurotic</v>
      </c>
      <c r="B24" s="5" t="s">
        <v>5</v>
      </c>
      <c r="C24" s="5" t="s">
        <v>5</v>
      </c>
      <c r="D24" s="5" t="s">
        <v>5</v>
      </c>
      <c r="E24" s="5" t="s">
        <v>5</v>
      </c>
      <c r="F24" s="5" t="s">
        <v>5</v>
      </c>
      <c r="G24" s="5" t="s">
        <v>5</v>
      </c>
      <c r="H24" s="5" t="s">
        <v>5</v>
      </c>
      <c r="I24" s="5" t="s">
        <v>5</v>
      </c>
      <c r="J24" s="5" t="s">
        <v>5</v>
      </c>
      <c r="K24" s="5" t="s">
        <v>5</v>
      </c>
      <c r="L24" s="5" t="s">
        <v>5</v>
      </c>
    </row>
    <row r="25" spans="1:12" x14ac:dyDescent="0.25">
      <c r="A25" t="str">
        <f>"Correlation"</f>
        <v>Correlation</v>
      </c>
      <c r="B25" s="4">
        <v>5.0000000000000001E-3</v>
      </c>
      <c r="C25" s="4">
        <v>-3.0000000000000001E-3</v>
      </c>
      <c r="D25" s="4">
        <v>3.0000000000000001E-3</v>
      </c>
      <c r="E25" s="4">
        <v>-1E-3</v>
      </c>
      <c r="F25" s="4">
        <v>3.0000000000000001E-3</v>
      </c>
      <c r="G25" s="4">
        <v>3.0000000000000001E-3</v>
      </c>
      <c r="H25" s="4">
        <v>2E-3</v>
      </c>
      <c r="I25" s="4">
        <v>7.0000000000000001E-3</v>
      </c>
      <c r="J25" s="4">
        <v>-2E-3</v>
      </c>
      <c r="K25" s="4">
        <v>2E-3</v>
      </c>
      <c r="L25" s="4">
        <v>0.01</v>
      </c>
    </row>
    <row r="26" spans="1:12" x14ac:dyDescent="0.25">
      <c r="A26" t="str">
        <f>"p-value"</f>
        <v>p-value</v>
      </c>
      <c r="B26" s="4">
        <v>9.5000000000000001E-2</v>
      </c>
      <c r="C26" s="4">
        <v>0.46600000000000003</v>
      </c>
      <c r="D26" s="4">
        <v>0.64200000000000002</v>
      </c>
      <c r="E26" s="4">
        <v>0.94</v>
      </c>
      <c r="F26" s="4">
        <v>0.39700000000000002</v>
      </c>
      <c r="G26" s="4">
        <v>0.36399999999999999</v>
      </c>
      <c r="H26" s="4">
        <v>0.84599999999999997</v>
      </c>
      <c r="I26" s="4">
        <v>0.54500000000000004</v>
      </c>
      <c r="J26" s="4">
        <v>0.73599999999999999</v>
      </c>
      <c r="K26" s="4">
        <v>0.92600000000000005</v>
      </c>
      <c r="L26" s="4">
        <v>0.312</v>
      </c>
    </row>
    <row r="27" spans="1:12" x14ac:dyDescent="0.25">
      <c r="A27" t="str">
        <f>"Overlap N"</f>
        <v>Overlap N</v>
      </c>
      <c r="B27" s="4">
        <v>11947</v>
      </c>
      <c r="C27" s="4">
        <v>3446</v>
      </c>
      <c r="D27" s="4">
        <v>1418</v>
      </c>
      <c r="E27" s="4">
        <v>789</v>
      </c>
      <c r="F27" s="4">
        <v>4873</v>
      </c>
      <c r="G27" s="4">
        <v>7480</v>
      </c>
      <c r="H27" s="4">
        <v>184</v>
      </c>
      <c r="I27" s="4">
        <v>199</v>
      </c>
      <c r="J27" s="4">
        <v>2547</v>
      </c>
      <c r="K27" s="4">
        <v>32</v>
      </c>
      <c r="L27" s="4">
        <v>345</v>
      </c>
    </row>
    <row r="28" spans="1:12" x14ac:dyDescent="0.25">
      <c r="A28" s="1" t="str">
        <f>"OCD"</f>
        <v>OCD</v>
      </c>
      <c r="B28" s="5" t="s">
        <v>5</v>
      </c>
      <c r="C28" s="5" t="s">
        <v>5</v>
      </c>
      <c r="D28" s="5" t="s">
        <v>5</v>
      </c>
      <c r="E28" s="5" t="s">
        <v>5</v>
      </c>
      <c r="F28" s="5" t="s">
        <v>5</v>
      </c>
      <c r="G28" s="5" t="s">
        <v>5</v>
      </c>
      <c r="H28" s="5" t="s">
        <v>5</v>
      </c>
      <c r="I28" s="5" t="s">
        <v>5</v>
      </c>
      <c r="J28" s="5" t="s">
        <v>5</v>
      </c>
      <c r="K28" s="5" t="s">
        <v>5</v>
      </c>
      <c r="L28" s="5" t="s">
        <v>5</v>
      </c>
    </row>
    <row r="29" spans="1:12" x14ac:dyDescent="0.25">
      <c r="A29" t="str">
        <f>"Correlation"</f>
        <v>Correlation</v>
      </c>
      <c r="B29" s="4">
        <v>5.0000000000000001E-3</v>
      </c>
      <c r="C29" s="4">
        <v>-6.0000000000000001E-3</v>
      </c>
      <c r="D29" s="4">
        <v>3.0000000000000001E-3</v>
      </c>
      <c r="E29" s="4">
        <v>2E-3</v>
      </c>
      <c r="F29" s="4">
        <v>-1.0999999999999999E-2</v>
      </c>
      <c r="G29" s="4">
        <v>1.2E-2</v>
      </c>
      <c r="H29" s="4">
        <v>-8.9999999999999993E-3</v>
      </c>
      <c r="I29" s="4">
        <v>0.03</v>
      </c>
      <c r="J29" s="4">
        <v>-1E-3</v>
      </c>
      <c r="K29" s="4">
        <v>6.5000000000000002E-2</v>
      </c>
      <c r="L29" s="4">
        <v>4.0000000000000001E-3</v>
      </c>
    </row>
    <row r="30" spans="1:12" x14ac:dyDescent="0.25">
      <c r="A30" t="str">
        <f>"p-value"</f>
        <v>p-value</v>
      </c>
      <c r="B30" s="4">
        <v>0.42799999999999999</v>
      </c>
      <c r="C30" s="4">
        <v>0.48599999999999999</v>
      </c>
      <c r="D30" s="4">
        <v>0.78700000000000003</v>
      </c>
      <c r="E30" s="4">
        <v>0.878</v>
      </c>
      <c r="F30" s="4">
        <v>0.17</v>
      </c>
      <c r="G30" s="4">
        <v>9.2999999999999999E-2</v>
      </c>
      <c r="H30" s="4">
        <v>0.83199999999999996</v>
      </c>
      <c r="I30" s="4">
        <v>0.214</v>
      </c>
      <c r="J30" s="4">
        <v>0.97699999999999998</v>
      </c>
      <c r="K30" s="4">
        <v>0.121</v>
      </c>
      <c r="L30" s="4">
        <v>0.81299999999999994</v>
      </c>
    </row>
    <row r="31" spans="1:12" x14ac:dyDescent="0.25">
      <c r="A31" t="str">
        <f>"Overlap N"</f>
        <v>Overlap N</v>
      </c>
      <c r="B31" s="4">
        <v>1496</v>
      </c>
      <c r="C31" s="4">
        <v>420</v>
      </c>
      <c r="D31" s="4">
        <v>178</v>
      </c>
      <c r="E31" s="4">
        <v>100</v>
      </c>
      <c r="F31" s="4">
        <v>568</v>
      </c>
      <c r="G31" s="4">
        <v>971</v>
      </c>
      <c r="H31" s="4">
        <v>21</v>
      </c>
      <c r="I31" s="4">
        <v>30</v>
      </c>
      <c r="J31" s="4">
        <v>318</v>
      </c>
      <c r="K31" s="4">
        <v>7</v>
      </c>
      <c r="L31" s="4">
        <v>42</v>
      </c>
    </row>
    <row r="32" spans="1:12" x14ac:dyDescent="0.25">
      <c r="A32" s="1" t="str">
        <f>"Eating disorder"</f>
        <v>Eating disorder</v>
      </c>
      <c r="B32" s="5" t="s">
        <v>5</v>
      </c>
      <c r="C32" s="5" t="s">
        <v>5</v>
      </c>
      <c r="D32" s="5" t="s">
        <v>5</v>
      </c>
      <c r="E32" s="5" t="s">
        <v>5</v>
      </c>
      <c r="F32" s="5" t="s">
        <v>5</v>
      </c>
      <c r="G32" s="5" t="s">
        <v>5</v>
      </c>
      <c r="H32" s="5" t="s">
        <v>5</v>
      </c>
      <c r="I32" s="5" t="s">
        <v>5</v>
      </c>
      <c r="J32" s="5" t="s">
        <v>5</v>
      </c>
      <c r="K32" s="5" t="s">
        <v>5</v>
      </c>
      <c r="L32" s="5" t="s">
        <v>5</v>
      </c>
    </row>
    <row r="33" spans="1:12" x14ac:dyDescent="0.25">
      <c r="A33" t="str">
        <f>"Correlation"</f>
        <v>Correlation</v>
      </c>
      <c r="B33" s="4">
        <v>3.0000000000000001E-3</v>
      </c>
      <c r="C33" s="4">
        <v>-3.0000000000000001E-3</v>
      </c>
      <c r="D33" s="4">
        <v>1.2E-2</v>
      </c>
      <c r="E33" s="4">
        <v>0.01</v>
      </c>
      <c r="F33" s="4">
        <v>8.9999999999999993E-3</v>
      </c>
      <c r="G33" s="4">
        <v>4.0000000000000001E-3</v>
      </c>
      <c r="H33" s="4">
        <v>3.5999999999999997E-2</v>
      </c>
      <c r="I33" s="4">
        <v>-2.1000000000000001E-2</v>
      </c>
      <c r="J33" s="4">
        <v>-2E-3</v>
      </c>
      <c r="K33" s="4" t="s">
        <v>6</v>
      </c>
      <c r="L33" s="4">
        <v>-5.0000000000000001E-3</v>
      </c>
    </row>
    <row r="34" spans="1:12" x14ac:dyDescent="0.25">
      <c r="A34" t="str">
        <f>"p-value"</f>
        <v>p-value</v>
      </c>
      <c r="B34" s="4">
        <v>0.56799999999999995</v>
      </c>
      <c r="C34" s="4">
        <v>0.69899999999999995</v>
      </c>
      <c r="D34" s="4">
        <v>0.24399999999999999</v>
      </c>
      <c r="E34" s="4">
        <v>0.45400000000000001</v>
      </c>
      <c r="F34" s="4">
        <v>0.20799999999999999</v>
      </c>
      <c r="G34" s="4">
        <v>0.55100000000000005</v>
      </c>
      <c r="H34" s="4">
        <v>8.2000000000000003E-2</v>
      </c>
      <c r="I34" s="4">
        <v>0.42199999999999999</v>
      </c>
      <c r="J34" s="4">
        <v>0.86199999999999999</v>
      </c>
      <c r="K34" s="4" t="s">
        <v>6</v>
      </c>
      <c r="L34" s="4">
        <v>0.89100000000000001</v>
      </c>
    </row>
    <row r="35" spans="1:12" x14ac:dyDescent="0.25">
      <c r="A35" t="str">
        <f>"Overlap N"</f>
        <v>Overlap N</v>
      </c>
      <c r="B35" s="4">
        <v>1997</v>
      </c>
      <c r="C35" s="4">
        <v>574</v>
      </c>
      <c r="D35" s="4">
        <v>252</v>
      </c>
      <c r="E35" s="4">
        <v>141</v>
      </c>
      <c r="F35" s="4">
        <v>841</v>
      </c>
      <c r="G35" s="4">
        <v>1260</v>
      </c>
      <c r="H35" s="4">
        <v>40</v>
      </c>
      <c r="I35" s="4">
        <v>27</v>
      </c>
      <c r="J35" s="4">
        <v>425</v>
      </c>
      <c r="K35" s="4" t="s">
        <v>6</v>
      </c>
      <c r="L35" s="4">
        <v>53</v>
      </c>
    </row>
    <row r="36" spans="1:12" x14ac:dyDescent="0.25">
      <c r="A36" s="1" t="str">
        <f>"Personality"</f>
        <v>Personality</v>
      </c>
      <c r="B36" s="5" t="s">
        <v>5</v>
      </c>
      <c r="C36" s="5" t="s">
        <v>5</v>
      </c>
      <c r="D36" s="5" t="s">
        <v>5</v>
      </c>
      <c r="E36" s="5" t="s">
        <v>5</v>
      </c>
      <c r="F36" s="5" t="s">
        <v>5</v>
      </c>
      <c r="G36" s="5" t="s">
        <v>5</v>
      </c>
      <c r="H36" s="5" t="s">
        <v>5</v>
      </c>
      <c r="I36" s="5" t="s">
        <v>5</v>
      </c>
      <c r="J36" s="5" t="s">
        <v>5</v>
      </c>
      <c r="K36" s="5" t="s">
        <v>5</v>
      </c>
      <c r="L36" s="5" t="s">
        <v>5</v>
      </c>
    </row>
    <row r="37" spans="1:12" x14ac:dyDescent="0.25">
      <c r="A37" t="str">
        <f>"Correlation"</f>
        <v>Correlation</v>
      </c>
      <c r="B37" s="4">
        <v>0</v>
      </c>
      <c r="C37" s="4">
        <v>3.0000000000000001E-3</v>
      </c>
      <c r="D37" s="4">
        <v>3.0000000000000001E-3</v>
      </c>
      <c r="E37" s="4">
        <v>0.02</v>
      </c>
      <c r="F37" s="4">
        <v>0.01</v>
      </c>
      <c r="G37" s="4">
        <v>1E-3</v>
      </c>
      <c r="H37" s="4">
        <v>5.0000000000000001E-3</v>
      </c>
      <c r="I37" s="4">
        <v>1.4E-2</v>
      </c>
      <c r="J37" s="4">
        <v>5.0000000000000001E-3</v>
      </c>
      <c r="K37" s="4">
        <v>1.7000000000000001E-2</v>
      </c>
      <c r="L37" s="4">
        <v>-1.9E-2</v>
      </c>
    </row>
    <row r="38" spans="1:12" x14ac:dyDescent="0.25">
      <c r="A38" t="str">
        <f>"p-value"</f>
        <v>p-value</v>
      </c>
      <c r="B38" s="4">
        <v>1</v>
      </c>
      <c r="C38" s="4">
        <v>0.63700000000000001</v>
      </c>
      <c r="D38" s="4">
        <v>0.68100000000000005</v>
      </c>
      <c r="E38" s="4">
        <v>0.04</v>
      </c>
      <c r="F38" s="4">
        <v>7.2999999999999995E-2</v>
      </c>
      <c r="G38" s="4">
        <v>0.79300000000000004</v>
      </c>
      <c r="H38" s="4">
        <v>0.754</v>
      </c>
      <c r="I38" s="4">
        <v>0.39100000000000001</v>
      </c>
      <c r="J38" s="4">
        <v>0.443</v>
      </c>
      <c r="K38" s="4">
        <v>0.54800000000000004</v>
      </c>
      <c r="L38" s="4">
        <v>0.19</v>
      </c>
    </row>
    <row r="39" spans="1:12" x14ac:dyDescent="0.25">
      <c r="A39" t="str">
        <f>"Overlap N"</f>
        <v>Overlap N</v>
      </c>
      <c r="B39" s="4">
        <v>4257</v>
      </c>
      <c r="C39" s="4">
        <v>1275</v>
      </c>
      <c r="D39" s="4">
        <v>515</v>
      </c>
      <c r="E39" s="4">
        <v>320</v>
      </c>
      <c r="F39" s="4">
        <v>1811</v>
      </c>
      <c r="G39" s="4">
        <v>2688</v>
      </c>
      <c r="H39" s="4">
        <v>68</v>
      </c>
      <c r="I39" s="4">
        <v>76</v>
      </c>
      <c r="J39" s="4">
        <v>948</v>
      </c>
      <c r="K39" s="4">
        <v>13</v>
      </c>
      <c r="L39" s="4">
        <v>104</v>
      </c>
    </row>
    <row r="40" spans="1:12" x14ac:dyDescent="0.25">
      <c r="A40" s="1" t="str">
        <f>"Developmental"</f>
        <v>Developmental</v>
      </c>
      <c r="B40" s="5" t="s">
        <v>5</v>
      </c>
      <c r="C40" s="5" t="s">
        <v>5</v>
      </c>
      <c r="D40" s="5" t="s">
        <v>5</v>
      </c>
      <c r="E40" s="5" t="s">
        <v>5</v>
      </c>
      <c r="F40" s="5" t="s">
        <v>5</v>
      </c>
      <c r="G40" s="5" t="s">
        <v>5</v>
      </c>
      <c r="H40" s="5" t="s">
        <v>5</v>
      </c>
      <c r="I40" s="5" t="s">
        <v>5</v>
      </c>
      <c r="J40" s="5" t="s">
        <v>5</v>
      </c>
      <c r="K40" s="5" t="s">
        <v>5</v>
      </c>
      <c r="L40" s="5" t="s">
        <v>5</v>
      </c>
    </row>
    <row r="41" spans="1:12" x14ac:dyDescent="0.25">
      <c r="A41" t="str">
        <f>"Correlation"</f>
        <v>Correlation</v>
      </c>
      <c r="B41" s="4">
        <v>-8.9999999999999993E-3</v>
      </c>
      <c r="C41" s="4">
        <v>-1.7999999999999999E-2</v>
      </c>
      <c r="D41" s="4">
        <v>-2.7E-2</v>
      </c>
      <c r="E41" s="4">
        <v>-0.04</v>
      </c>
      <c r="F41" s="4">
        <v>-4.0000000000000001E-3</v>
      </c>
      <c r="G41" s="4">
        <v>-6.0000000000000001E-3</v>
      </c>
      <c r="H41" s="4">
        <v>1.4999999999999999E-2</v>
      </c>
      <c r="I41" s="4">
        <v>-1.4999999999999999E-2</v>
      </c>
      <c r="J41" s="4">
        <v>-3.5000000000000003E-2</v>
      </c>
      <c r="K41" s="4">
        <v>9.2999999999999999E-2</v>
      </c>
      <c r="L41" s="4">
        <v>-4.0000000000000001E-3</v>
      </c>
    </row>
    <row r="42" spans="1:12" x14ac:dyDescent="0.25">
      <c r="A42" t="str">
        <f>"p-value"</f>
        <v>p-value</v>
      </c>
      <c r="B42" s="4">
        <v>0.125</v>
      </c>
      <c r="C42" s="4">
        <v>2.1000000000000001E-2</v>
      </c>
      <c r="D42" s="4">
        <v>1.4E-2</v>
      </c>
      <c r="E42" s="4">
        <v>4.0000000000000001E-3</v>
      </c>
      <c r="F42" s="4">
        <v>0.58899999999999997</v>
      </c>
      <c r="G42" s="4">
        <v>0.36299999999999999</v>
      </c>
      <c r="H42" s="4">
        <v>0.47599999999999998</v>
      </c>
      <c r="I42" s="4">
        <v>0.60199999999999998</v>
      </c>
      <c r="J42" s="4">
        <v>0</v>
      </c>
      <c r="K42" s="4">
        <v>1.4999999999999999E-2</v>
      </c>
      <c r="L42" s="4">
        <v>0.89400000000000002</v>
      </c>
    </row>
    <row r="43" spans="1:12" x14ac:dyDescent="0.25">
      <c r="A43" t="str">
        <f>"Overlap N"</f>
        <v>Overlap N</v>
      </c>
      <c r="B43" s="4">
        <v>2021</v>
      </c>
      <c r="C43" s="4">
        <v>561</v>
      </c>
      <c r="D43" s="4">
        <v>210</v>
      </c>
      <c r="E43" s="4">
        <v>107</v>
      </c>
      <c r="F43" s="4">
        <v>836</v>
      </c>
      <c r="G43" s="4">
        <v>1278</v>
      </c>
      <c r="H43" s="4">
        <v>36</v>
      </c>
      <c r="I43" s="4">
        <v>30</v>
      </c>
      <c r="J43" s="4">
        <v>374</v>
      </c>
      <c r="K43" s="4">
        <v>12</v>
      </c>
      <c r="L43" s="4">
        <v>56</v>
      </c>
    </row>
    <row r="44" spans="1:12" x14ac:dyDescent="0.25">
      <c r="A44" s="1" t="str">
        <f>"Externalizing"</f>
        <v>Externalizing</v>
      </c>
      <c r="B44" s="5" t="s">
        <v>5</v>
      </c>
      <c r="C44" s="5" t="s">
        <v>5</v>
      </c>
      <c r="D44" s="5" t="s">
        <v>5</v>
      </c>
      <c r="E44" s="5" t="s">
        <v>5</v>
      </c>
      <c r="F44" s="5" t="s">
        <v>5</v>
      </c>
      <c r="G44" s="5" t="s">
        <v>5</v>
      </c>
      <c r="H44" s="5" t="s">
        <v>5</v>
      </c>
      <c r="I44" s="5" t="s">
        <v>5</v>
      </c>
      <c r="J44" s="5" t="s">
        <v>5</v>
      </c>
      <c r="K44" s="5" t="s">
        <v>5</v>
      </c>
      <c r="L44" s="5" t="s">
        <v>5</v>
      </c>
    </row>
    <row r="45" spans="1:12" x14ac:dyDescent="0.25">
      <c r="A45" t="str">
        <f>"Correlation"</f>
        <v>Correlation</v>
      </c>
      <c r="B45" s="4">
        <v>0</v>
      </c>
      <c r="C45" s="4">
        <v>2E-3</v>
      </c>
      <c r="D45" s="4">
        <v>-0.01</v>
      </c>
      <c r="E45" s="4">
        <v>4.0000000000000001E-3</v>
      </c>
      <c r="F45" s="4">
        <v>-2E-3</v>
      </c>
      <c r="G45" s="4">
        <v>2E-3</v>
      </c>
      <c r="H45" s="4">
        <v>-8.9999999999999993E-3</v>
      </c>
      <c r="I45" s="4">
        <v>-1.6E-2</v>
      </c>
      <c r="J45" s="4">
        <v>-1E-3</v>
      </c>
      <c r="K45" s="4">
        <v>3.5999999999999997E-2</v>
      </c>
      <c r="L45" s="4">
        <v>1.6E-2</v>
      </c>
    </row>
    <row r="46" spans="1:12" x14ac:dyDescent="0.25">
      <c r="A46" t="str">
        <f>"p-value"</f>
        <v>p-value</v>
      </c>
      <c r="B46" s="4">
        <v>0.94599999999999995</v>
      </c>
      <c r="C46" s="4">
        <v>0.68899999999999995</v>
      </c>
      <c r="D46" s="4">
        <v>0.215</v>
      </c>
      <c r="E46" s="4">
        <v>0.64</v>
      </c>
      <c r="F46" s="4">
        <v>0.78700000000000003</v>
      </c>
      <c r="G46" s="4">
        <v>0.625</v>
      </c>
      <c r="H46" s="4">
        <v>0.67</v>
      </c>
      <c r="I46" s="4">
        <v>0.40600000000000003</v>
      </c>
      <c r="J46" s="4">
        <v>0.86899999999999999</v>
      </c>
      <c r="K46" s="4">
        <v>0.24299999999999999</v>
      </c>
      <c r="L46" s="4">
        <v>0.221</v>
      </c>
    </row>
    <row r="47" spans="1:12" ht="15.75" thickBot="1" x14ac:dyDescent="0.3">
      <c r="A47" s="6" t="str">
        <f>"Overlap N"</f>
        <v>Overlap N</v>
      </c>
      <c r="B47" s="7">
        <v>4552</v>
      </c>
      <c r="C47" s="7">
        <v>1359</v>
      </c>
      <c r="D47" s="7">
        <v>512</v>
      </c>
      <c r="E47" s="7">
        <v>313</v>
      </c>
      <c r="F47" s="7">
        <v>1847</v>
      </c>
      <c r="G47" s="7">
        <v>2882</v>
      </c>
      <c r="H47" s="7">
        <v>66</v>
      </c>
      <c r="I47" s="7">
        <v>66</v>
      </c>
      <c r="J47" s="7">
        <v>983</v>
      </c>
      <c r="K47" s="7">
        <v>16</v>
      </c>
      <c r="L47" s="7">
        <v>140</v>
      </c>
    </row>
  </sheetData>
  <mergeCells count="2">
    <mergeCell ref="A1:L1"/>
    <mergeCell ref="B2:L2"/>
  </mergeCells>
  <conditionalFormatting sqref="N15 B7:L7 B11:J11 B15:L15 B19:J19 B23:L23 B27:L27 B31:J31 B35:G35 B39:L39 B43:G43 B47:L47 J35:L35 J43:L43 L19 L11">
    <cfRule type="cellIs" dxfId="45" priority="22" operator="lessThan">
      <formula>6</formula>
    </cfRule>
  </conditionalFormatting>
  <conditionalFormatting sqref="I35">
    <cfRule type="cellIs" dxfId="44" priority="21" operator="lessThan">
      <formula>6</formula>
    </cfRule>
  </conditionalFormatting>
  <conditionalFormatting sqref="I33">
    <cfRule type="colorScale" priority="2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H35">
    <cfRule type="cellIs" dxfId="43" priority="19" operator="lessThan">
      <formula>6</formula>
    </cfRule>
  </conditionalFormatting>
  <conditionalFormatting sqref="H33">
    <cfRule type="colorScale" priority="1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K31">
    <cfRule type="cellIs" dxfId="42" priority="17" operator="lessThan">
      <formula>6</formula>
    </cfRule>
  </conditionalFormatting>
  <conditionalFormatting sqref="K29">
    <cfRule type="colorScale" priority="1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L31">
    <cfRule type="cellIs" dxfId="41" priority="15" operator="lessThan">
      <formula>6</formula>
    </cfRule>
  </conditionalFormatting>
  <conditionalFormatting sqref="L29">
    <cfRule type="colorScale" priority="1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I43">
    <cfRule type="cellIs" dxfId="40" priority="13" operator="lessThan">
      <formula>6</formula>
    </cfRule>
  </conditionalFormatting>
  <conditionalFormatting sqref="I41">
    <cfRule type="colorScale" priority="1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H43">
    <cfRule type="cellIs" dxfId="39" priority="11" operator="lessThan">
      <formula>6</formula>
    </cfRule>
  </conditionalFormatting>
  <conditionalFormatting sqref="H41">
    <cfRule type="colorScale" priority="1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5:L5 B9:J9 B13:L13 B17:J17 B21:L21 B25:L25 B29:J29 B33:G33 B37:L37 B41:G41 B45:L45 J33:L33 J41:L41 L17 L9">
    <cfRule type="colorScale" priority="2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5:XFD5 A9:J9 A13:XFD13 A17:J17 A21:XFD21 A25:XFD25 A29:XFD29 A33:XFD33 A37:XFD37 A41:XFD41 A45:XFD45 L17:XFD17 L9:XFD9">
    <cfRule type="colorScale" priority="7">
      <colorScale>
        <cfvo type="min"/>
        <cfvo type="max"/>
        <color theme="0"/>
        <color rgb="FFF8696B"/>
      </colorScale>
    </cfRule>
  </conditionalFormatting>
  <conditionalFormatting sqref="K19">
    <cfRule type="cellIs" dxfId="38" priority="5" operator="lessThan">
      <formula>6</formula>
    </cfRule>
  </conditionalFormatting>
  <conditionalFormatting sqref="K17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K17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K11">
    <cfRule type="cellIs" dxfId="37" priority="2" operator="lessThan">
      <formula>6</formula>
    </cfRule>
  </conditionalFormatting>
  <conditionalFormatting sqref="K9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K9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opLeftCell="A28" workbookViewId="0">
      <selection activeCell="M47" sqref="M47"/>
    </sheetView>
  </sheetViews>
  <sheetFormatPr defaultRowHeight="15" x14ac:dyDescent="0.25"/>
  <cols>
    <col min="1" max="1" width="16.42578125" bestFit="1" customWidth="1"/>
  </cols>
  <sheetData>
    <row r="1" spans="1:12" x14ac:dyDescent="0.25">
      <c r="A1" s="8" t="s">
        <v>18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x14ac:dyDescent="0.25">
      <c r="A2" s="1" t="str">
        <f>""</f>
        <v/>
      </c>
      <c r="B2" s="9" t="s">
        <v>19</v>
      </c>
      <c r="C2" s="9"/>
      <c r="D2" s="9"/>
      <c r="E2" s="9"/>
      <c r="F2" s="9"/>
      <c r="G2" s="9"/>
      <c r="H2" s="9"/>
      <c r="I2" s="9"/>
      <c r="J2" s="9"/>
      <c r="K2" s="9"/>
      <c r="L2" s="9"/>
    </row>
    <row r="3" spans="1:12" x14ac:dyDescent="0.25">
      <c r="A3" s="2" t="s">
        <v>17</v>
      </c>
      <c r="B3" s="3" t="str">
        <f>"Any diagnosis"</f>
        <v>Any diagnosis</v>
      </c>
      <c r="C3" s="3" t="str">
        <f>"Substance abuse"</f>
        <v>Substance abuse</v>
      </c>
      <c r="D3" s="3" t="str">
        <f>"Skizophrenia"</f>
        <v>Skizophrenia</v>
      </c>
      <c r="E3" s="3" t="str">
        <f>"Bipolar"</f>
        <v>Bipolar</v>
      </c>
      <c r="F3" s="3" t="str">
        <f>"Other mood"</f>
        <v>Other mood</v>
      </c>
      <c r="G3" s="3" t="str">
        <f>"Neurotic"</f>
        <v>Neurotic</v>
      </c>
      <c r="H3" s="3" t="str">
        <f>"OCD"</f>
        <v>OCD</v>
      </c>
      <c r="I3" s="3" t="str">
        <f>"Eating disorder"</f>
        <v>Eating disorder</v>
      </c>
      <c r="J3" s="3" t="str">
        <f>"Personality"</f>
        <v>Personality</v>
      </c>
      <c r="K3" s="3" t="str">
        <f>"Developmental"</f>
        <v>Developmental</v>
      </c>
      <c r="L3" s="3" t="str">
        <f>"Externalizing"</f>
        <v>Externalizing</v>
      </c>
    </row>
    <row r="4" spans="1:12" x14ac:dyDescent="0.25">
      <c r="A4" s="1" t="str">
        <f>"Any diagnosis"</f>
        <v>Any diagnosis</v>
      </c>
      <c r="B4" t="str">
        <f>""</f>
        <v/>
      </c>
      <c r="C4" t="str">
        <f>""</f>
        <v/>
      </c>
      <c r="D4" t="str">
        <f>""</f>
        <v/>
      </c>
      <c r="E4" t="str">
        <f>""</f>
        <v/>
      </c>
      <c r="F4" t="str">
        <f>""</f>
        <v/>
      </c>
      <c r="G4" t="str">
        <f>""</f>
        <v/>
      </c>
      <c r="H4" t="str">
        <f>""</f>
        <v/>
      </c>
      <c r="I4" t="str">
        <f>""</f>
        <v/>
      </c>
      <c r="J4" t="str">
        <f>""</f>
        <v/>
      </c>
      <c r="K4" t="str">
        <f>""</f>
        <v/>
      </c>
      <c r="L4" t="str">
        <f>""</f>
        <v/>
      </c>
    </row>
    <row r="5" spans="1:12" x14ac:dyDescent="0.25">
      <c r="A5" t="str">
        <f>"Correlation"</f>
        <v>Correlation</v>
      </c>
      <c r="B5" s="4">
        <v>0.27700000000000002</v>
      </c>
      <c r="C5" s="4">
        <v>0.24</v>
      </c>
      <c r="D5" s="4">
        <v>0.21</v>
      </c>
      <c r="E5" s="4">
        <v>0.193</v>
      </c>
      <c r="F5" s="4">
        <v>0.22900000000000001</v>
      </c>
      <c r="G5" s="4">
        <v>0.26</v>
      </c>
      <c r="H5" s="4">
        <v>0.17899999999999999</v>
      </c>
      <c r="I5" s="4">
        <v>0.16400000000000001</v>
      </c>
      <c r="J5" s="4">
        <v>0.27400000000000002</v>
      </c>
      <c r="K5" s="4">
        <v>0.23</v>
      </c>
      <c r="L5" s="4">
        <v>0.30599999999999999</v>
      </c>
    </row>
    <row r="6" spans="1:12" x14ac:dyDescent="0.25">
      <c r="A6" t="str">
        <f>"p-value"</f>
        <v>p-value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</row>
    <row r="7" spans="1:12" x14ac:dyDescent="0.25">
      <c r="A7" t="str">
        <f>"Overlap N"</f>
        <v>Overlap N</v>
      </c>
      <c r="B7" s="4">
        <v>24163</v>
      </c>
      <c r="C7" s="4">
        <v>5077</v>
      </c>
      <c r="D7" s="4">
        <v>2918</v>
      </c>
      <c r="E7" s="4">
        <v>1751</v>
      </c>
      <c r="F7" s="4">
        <v>10464</v>
      </c>
      <c r="G7" s="4">
        <v>16467</v>
      </c>
      <c r="H7" s="4">
        <v>495</v>
      </c>
      <c r="I7" s="4">
        <v>676</v>
      </c>
      <c r="J7" s="4">
        <v>6614</v>
      </c>
      <c r="K7" s="4">
        <v>87</v>
      </c>
      <c r="L7" s="4">
        <v>986</v>
      </c>
    </row>
    <row r="8" spans="1:12" x14ac:dyDescent="0.25">
      <c r="A8" s="1" t="str">
        <f>"Substance abuse"</f>
        <v>Substance abuse</v>
      </c>
      <c r="B8" s="5" t="s">
        <v>5</v>
      </c>
      <c r="C8" s="5" t="s">
        <v>5</v>
      </c>
      <c r="D8" s="5" t="s">
        <v>5</v>
      </c>
      <c r="E8" s="5" t="s">
        <v>5</v>
      </c>
      <c r="F8" s="5" t="s">
        <v>5</v>
      </c>
      <c r="G8" s="5" t="s">
        <v>5</v>
      </c>
      <c r="H8" s="5" t="s">
        <v>5</v>
      </c>
      <c r="I8" s="5" t="s">
        <v>5</v>
      </c>
      <c r="J8" s="5" t="s">
        <v>5</v>
      </c>
      <c r="K8" s="5" t="s">
        <v>5</v>
      </c>
      <c r="L8" s="5" t="s">
        <v>5</v>
      </c>
    </row>
    <row r="9" spans="1:12" x14ac:dyDescent="0.25">
      <c r="A9" t="str">
        <f>"Correlation"</f>
        <v>Correlation</v>
      </c>
      <c r="B9" s="4">
        <v>0.252</v>
      </c>
      <c r="C9" s="4">
        <v>0.27900000000000003</v>
      </c>
      <c r="D9" s="4">
        <v>0.20100000000000001</v>
      </c>
      <c r="E9" s="4">
        <v>0.184</v>
      </c>
      <c r="F9" s="4">
        <v>0.2</v>
      </c>
      <c r="G9" s="4">
        <v>0.22600000000000001</v>
      </c>
      <c r="H9" s="4">
        <v>0.13700000000000001</v>
      </c>
      <c r="I9" s="4">
        <v>0.124</v>
      </c>
      <c r="J9" s="4">
        <v>0.23100000000000001</v>
      </c>
      <c r="K9" s="4">
        <v>0.10199999999999999</v>
      </c>
      <c r="L9" s="4">
        <v>0.247</v>
      </c>
    </row>
    <row r="10" spans="1:12" x14ac:dyDescent="0.25">
      <c r="A10" t="str">
        <f>"p-value"</f>
        <v>p-value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1.0999999999999999E-2</v>
      </c>
      <c r="L10" s="4">
        <v>0</v>
      </c>
    </row>
    <row r="11" spans="1:12" x14ac:dyDescent="0.25">
      <c r="A11" t="str">
        <f>"Overlap N"</f>
        <v>Overlap N</v>
      </c>
      <c r="B11" s="4">
        <v>4750</v>
      </c>
      <c r="C11" s="4">
        <v>1381</v>
      </c>
      <c r="D11" s="4">
        <v>644</v>
      </c>
      <c r="E11" s="4">
        <v>385</v>
      </c>
      <c r="F11" s="4">
        <v>2038</v>
      </c>
      <c r="G11" s="4">
        <v>3199</v>
      </c>
      <c r="H11" s="4">
        <v>92</v>
      </c>
      <c r="I11" s="4">
        <v>122</v>
      </c>
      <c r="J11" s="4">
        <v>1345</v>
      </c>
      <c r="K11" s="4">
        <v>11</v>
      </c>
      <c r="L11" s="4">
        <v>223</v>
      </c>
    </row>
    <row r="12" spans="1:12" x14ac:dyDescent="0.25">
      <c r="A12" s="1" t="str">
        <f>"Skizophrenia"</f>
        <v>Skizophrenia</v>
      </c>
      <c r="B12" s="5" t="s">
        <v>5</v>
      </c>
      <c r="C12" s="5" t="s">
        <v>5</v>
      </c>
      <c r="D12" s="5" t="s">
        <v>5</v>
      </c>
      <c r="E12" s="5" t="s">
        <v>5</v>
      </c>
      <c r="F12" s="5" t="s">
        <v>5</v>
      </c>
      <c r="G12" s="5" t="s">
        <v>5</v>
      </c>
      <c r="H12" s="5" t="s">
        <v>5</v>
      </c>
      <c r="I12" s="5" t="s">
        <v>5</v>
      </c>
      <c r="J12" s="5" t="s">
        <v>5</v>
      </c>
      <c r="K12" s="5" t="s">
        <v>5</v>
      </c>
      <c r="L12" s="5" t="s">
        <v>5</v>
      </c>
    </row>
    <row r="13" spans="1:12" x14ac:dyDescent="0.25">
      <c r="A13" t="str">
        <f>"Correlation"</f>
        <v>Correlation</v>
      </c>
      <c r="B13" s="4">
        <v>0.20599999999999999</v>
      </c>
      <c r="C13" s="4">
        <v>0.17599999999999999</v>
      </c>
      <c r="D13" s="4">
        <v>0.23400000000000001</v>
      </c>
      <c r="E13" s="4">
        <v>0.14499999999999999</v>
      </c>
      <c r="F13" s="4">
        <v>0.159</v>
      </c>
      <c r="G13" s="4">
        <v>0.185</v>
      </c>
      <c r="H13" s="4">
        <v>0.11899999999999999</v>
      </c>
      <c r="I13" s="4">
        <v>0.11600000000000001</v>
      </c>
      <c r="J13" s="4">
        <v>0.19800000000000001</v>
      </c>
      <c r="K13" s="4">
        <v>0.156</v>
      </c>
      <c r="L13" s="4">
        <v>0.151</v>
      </c>
    </row>
    <row r="14" spans="1:12" x14ac:dyDescent="0.25">
      <c r="A14" t="str">
        <f>"p-value"</f>
        <v>p-value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</row>
    <row r="15" spans="1:12" x14ac:dyDescent="0.25">
      <c r="A15" t="str">
        <f>"Overlap N"</f>
        <v>Overlap N</v>
      </c>
      <c r="B15" s="4">
        <v>3602</v>
      </c>
      <c r="C15" s="4">
        <v>789</v>
      </c>
      <c r="D15" s="4">
        <v>655</v>
      </c>
      <c r="E15" s="4">
        <v>276</v>
      </c>
      <c r="F15" s="4">
        <v>1514</v>
      </c>
      <c r="G15" s="4">
        <v>2418</v>
      </c>
      <c r="H15" s="4">
        <v>72</v>
      </c>
      <c r="I15" s="4">
        <v>101</v>
      </c>
      <c r="J15" s="4">
        <v>1029</v>
      </c>
      <c r="K15" s="4">
        <v>14</v>
      </c>
      <c r="L15" s="4">
        <v>117</v>
      </c>
    </row>
    <row r="16" spans="1:12" x14ac:dyDescent="0.25">
      <c r="A16" s="1" t="str">
        <f>"Bipolar"</f>
        <v>Bipolar</v>
      </c>
      <c r="B16" s="5" t="s">
        <v>5</v>
      </c>
      <c r="C16" s="5" t="s">
        <v>5</v>
      </c>
      <c r="D16" s="5" t="s">
        <v>5</v>
      </c>
      <c r="E16" s="5" t="s">
        <v>5</v>
      </c>
      <c r="F16" s="5" t="s">
        <v>5</v>
      </c>
      <c r="G16" s="5" t="s">
        <v>5</v>
      </c>
      <c r="H16" s="5" t="s">
        <v>5</v>
      </c>
      <c r="I16" s="5" t="s">
        <v>5</v>
      </c>
      <c r="J16" s="5" t="s">
        <v>5</v>
      </c>
      <c r="K16" s="5" t="s">
        <v>5</v>
      </c>
      <c r="L16" s="5" t="s">
        <v>5</v>
      </c>
    </row>
    <row r="17" spans="1:12" x14ac:dyDescent="0.25">
      <c r="A17" t="str">
        <f>"Correlation"</f>
        <v>Correlation</v>
      </c>
      <c r="B17" s="4">
        <v>0.17799999999999999</v>
      </c>
      <c r="C17" s="4">
        <v>0.13600000000000001</v>
      </c>
      <c r="D17" s="4">
        <v>0.17399999999999999</v>
      </c>
      <c r="E17" s="4">
        <v>0.32700000000000001</v>
      </c>
      <c r="F17" s="4">
        <v>0.17699999999999999</v>
      </c>
      <c r="G17" s="4">
        <v>0.13600000000000001</v>
      </c>
      <c r="H17" s="4">
        <v>0.123</v>
      </c>
      <c r="I17" s="4">
        <v>8.5999999999999993E-2</v>
      </c>
      <c r="J17" s="4">
        <v>0.16900000000000001</v>
      </c>
      <c r="K17" s="4" t="s">
        <v>6</v>
      </c>
      <c r="L17" s="4">
        <v>0.128</v>
      </c>
    </row>
    <row r="18" spans="1:12" x14ac:dyDescent="0.25">
      <c r="A18" t="str">
        <f>"p-value"</f>
        <v>p-value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1E-3</v>
      </c>
      <c r="J18" s="4">
        <v>0</v>
      </c>
      <c r="K18" s="4" t="s">
        <v>6</v>
      </c>
      <c r="L18" s="4">
        <v>0</v>
      </c>
    </row>
    <row r="19" spans="1:12" x14ac:dyDescent="0.25">
      <c r="A19" t="str">
        <f>"Overlap N"</f>
        <v>Overlap N</v>
      </c>
      <c r="B19" s="4">
        <v>982</v>
      </c>
      <c r="C19" s="4">
        <v>200</v>
      </c>
      <c r="D19" s="4">
        <v>158</v>
      </c>
      <c r="E19" s="4">
        <v>237</v>
      </c>
      <c r="F19" s="4">
        <v>496</v>
      </c>
      <c r="G19" s="4">
        <v>598</v>
      </c>
      <c r="H19" s="4">
        <v>23</v>
      </c>
      <c r="I19" s="4">
        <v>25</v>
      </c>
      <c r="J19" s="4">
        <v>281</v>
      </c>
      <c r="K19" s="4" t="s">
        <v>6</v>
      </c>
      <c r="L19" s="4">
        <v>32</v>
      </c>
    </row>
    <row r="20" spans="1:12" x14ac:dyDescent="0.25">
      <c r="A20" s="1" t="str">
        <f>"Other mood"</f>
        <v>Other mood</v>
      </c>
      <c r="B20" s="5" t="s">
        <v>5</v>
      </c>
      <c r="C20" s="5" t="s">
        <v>5</v>
      </c>
      <c r="D20" s="5" t="s">
        <v>5</v>
      </c>
      <c r="E20" s="5" t="s">
        <v>5</v>
      </c>
      <c r="F20" s="5" t="s">
        <v>5</v>
      </c>
      <c r="G20" s="5" t="s">
        <v>5</v>
      </c>
      <c r="H20" s="5" t="s">
        <v>5</v>
      </c>
      <c r="I20" s="5" t="s">
        <v>5</v>
      </c>
      <c r="J20" s="5" t="s">
        <v>5</v>
      </c>
      <c r="K20" s="5" t="s">
        <v>5</v>
      </c>
      <c r="L20" s="5" t="s">
        <v>5</v>
      </c>
    </row>
    <row r="21" spans="1:12" x14ac:dyDescent="0.25">
      <c r="A21" t="str">
        <f>"Correlation"</f>
        <v>Correlation</v>
      </c>
      <c r="B21" s="4">
        <v>0.19700000000000001</v>
      </c>
      <c r="C21" s="4">
        <v>0.14899999999999999</v>
      </c>
      <c r="D21" s="4">
        <v>0.11899999999999999</v>
      </c>
      <c r="E21" s="4">
        <v>0.156</v>
      </c>
      <c r="F21" s="4">
        <v>0.19500000000000001</v>
      </c>
      <c r="G21" s="4">
        <v>0.17399999999999999</v>
      </c>
      <c r="H21" s="4">
        <v>0.11</v>
      </c>
      <c r="I21" s="4">
        <v>0.124</v>
      </c>
      <c r="J21" s="4">
        <v>0.18099999999999999</v>
      </c>
      <c r="K21" s="4">
        <v>0.13300000000000001</v>
      </c>
      <c r="L21" s="4">
        <v>0.14599999999999999</v>
      </c>
    </row>
    <row r="22" spans="1:12" x14ac:dyDescent="0.25">
      <c r="A22" t="str">
        <f>"p-value"</f>
        <v>p-value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</row>
    <row r="23" spans="1:12" x14ac:dyDescent="0.25">
      <c r="A23" t="str">
        <f>"Overlap N"</f>
        <v>Overlap N</v>
      </c>
      <c r="B23" s="4">
        <v>7188</v>
      </c>
      <c r="C23" s="4">
        <v>1409</v>
      </c>
      <c r="D23" s="4">
        <v>772</v>
      </c>
      <c r="E23" s="4">
        <v>577</v>
      </c>
      <c r="F23" s="4">
        <v>3485</v>
      </c>
      <c r="G23" s="4">
        <v>4768</v>
      </c>
      <c r="H23" s="4">
        <v>137</v>
      </c>
      <c r="I23" s="4">
        <v>212</v>
      </c>
      <c r="J23" s="4">
        <v>1901</v>
      </c>
      <c r="K23" s="4">
        <v>23</v>
      </c>
      <c r="L23" s="4">
        <v>224</v>
      </c>
    </row>
    <row r="24" spans="1:12" x14ac:dyDescent="0.25">
      <c r="A24" s="1" t="str">
        <f>"Neurotic"</f>
        <v>Neurotic</v>
      </c>
      <c r="B24" s="5" t="s">
        <v>5</v>
      </c>
      <c r="C24" s="5" t="s">
        <v>5</v>
      </c>
      <c r="D24" s="5" t="s">
        <v>5</v>
      </c>
      <c r="E24" s="5" t="s">
        <v>5</v>
      </c>
      <c r="F24" s="5" t="s">
        <v>5</v>
      </c>
      <c r="G24" s="5" t="s">
        <v>5</v>
      </c>
      <c r="H24" s="5" t="s">
        <v>5</v>
      </c>
      <c r="I24" s="5" t="s">
        <v>5</v>
      </c>
      <c r="J24" s="5" t="s">
        <v>5</v>
      </c>
      <c r="K24" s="5" t="s">
        <v>5</v>
      </c>
      <c r="L24" s="5" t="s">
        <v>5</v>
      </c>
    </row>
    <row r="25" spans="1:12" x14ac:dyDescent="0.25">
      <c r="A25" t="str">
        <f>"Correlation"</f>
        <v>Correlation</v>
      </c>
      <c r="B25" s="4">
        <v>0.26400000000000001</v>
      </c>
      <c r="C25" s="4">
        <v>0.224</v>
      </c>
      <c r="D25" s="4">
        <v>0.193</v>
      </c>
      <c r="E25" s="4">
        <v>0.16800000000000001</v>
      </c>
      <c r="F25" s="4">
        <v>0.216</v>
      </c>
      <c r="G25" s="4">
        <v>0.255</v>
      </c>
      <c r="H25" s="4">
        <v>0.151</v>
      </c>
      <c r="I25" s="4">
        <v>0.128</v>
      </c>
      <c r="J25" s="4">
        <v>0.25</v>
      </c>
      <c r="K25" s="4">
        <v>0.155</v>
      </c>
      <c r="L25" s="4">
        <v>0.214</v>
      </c>
    </row>
    <row r="26" spans="1:12" x14ac:dyDescent="0.25">
      <c r="A26" t="str">
        <f>"p-value"</f>
        <v>p-value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</row>
    <row r="27" spans="1:12" x14ac:dyDescent="0.25">
      <c r="A27" t="str">
        <f>"Overlap N"</f>
        <v>Overlap N</v>
      </c>
      <c r="B27" s="4">
        <v>13987</v>
      </c>
      <c r="C27" s="4">
        <v>2986</v>
      </c>
      <c r="D27" s="4">
        <v>1692</v>
      </c>
      <c r="E27" s="4">
        <v>978</v>
      </c>
      <c r="F27" s="4">
        <v>6052</v>
      </c>
      <c r="G27" s="4">
        <v>9789</v>
      </c>
      <c r="H27" s="4">
        <v>272</v>
      </c>
      <c r="I27" s="4">
        <v>353</v>
      </c>
      <c r="J27" s="4">
        <v>3852</v>
      </c>
      <c r="K27" s="4">
        <v>41</v>
      </c>
      <c r="L27" s="4">
        <v>478</v>
      </c>
    </row>
    <row r="28" spans="1:12" x14ac:dyDescent="0.25">
      <c r="A28" s="1" t="str">
        <f>"OCD"</f>
        <v>OCD</v>
      </c>
      <c r="B28" s="5" t="s">
        <v>5</v>
      </c>
      <c r="C28" s="5" t="s">
        <v>5</v>
      </c>
      <c r="D28" s="5" t="s">
        <v>5</v>
      </c>
      <c r="E28" s="5" t="s">
        <v>5</v>
      </c>
      <c r="F28" s="5" t="s">
        <v>5</v>
      </c>
      <c r="G28" s="5" t="s">
        <v>5</v>
      </c>
      <c r="H28" s="5" t="s">
        <v>5</v>
      </c>
      <c r="I28" s="5" t="s">
        <v>5</v>
      </c>
      <c r="J28" s="5" t="s">
        <v>5</v>
      </c>
      <c r="K28" s="5" t="s">
        <v>5</v>
      </c>
      <c r="L28" s="5" t="s">
        <v>5</v>
      </c>
    </row>
    <row r="29" spans="1:12" x14ac:dyDescent="0.25">
      <c r="A29" t="str">
        <f>"Correlation"</f>
        <v>Correlation</v>
      </c>
      <c r="B29" s="4">
        <v>0.114</v>
      </c>
      <c r="C29" s="4">
        <v>8.3000000000000004E-2</v>
      </c>
      <c r="D29" s="4">
        <v>0.09</v>
      </c>
      <c r="E29" s="4">
        <v>8.3000000000000004E-2</v>
      </c>
      <c r="F29" s="4">
        <v>0.104</v>
      </c>
      <c r="G29" s="4">
        <v>0.111</v>
      </c>
      <c r="H29" s="4">
        <v>0.218</v>
      </c>
      <c r="I29" s="4">
        <v>8.8999999999999996E-2</v>
      </c>
      <c r="J29" s="4">
        <v>0.11600000000000001</v>
      </c>
      <c r="K29" s="4">
        <v>0.121</v>
      </c>
      <c r="L29" s="4">
        <v>8.4000000000000005E-2</v>
      </c>
    </row>
    <row r="30" spans="1:12" x14ac:dyDescent="0.25">
      <c r="A30" t="str">
        <f>"p-value"</f>
        <v>p-value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1.7999999999999999E-2</v>
      </c>
      <c r="L30" s="4">
        <v>0</v>
      </c>
    </row>
    <row r="31" spans="1:12" x14ac:dyDescent="0.25">
      <c r="A31" t="str">
        <f>"Overlap N"</f>
        <v>Overlap N</v>
      </c>
      <c r="B31" s="4">
        <v>1389</v>
      </c>
      <c r="C31" s="4">
        <v>263</v>
      </c>
      <c r="D31" s="4">
        <v>169</v>
      </c>
      <c r="E31" s="4">
        <v>102</v>
      </c>
      <c r="F31" s="4">
        <v>627</v>
      </c>
      <c r="G31" s="4">
        <v>956</v>
      </c>
      <c r="H31" s="4">
        <v>73</v>
      </c>
      <c r="I31" s="4">
        <v>45</v>
      </c>
      <c r="J31" s="4">
        <v>376</v>
      </c>
      <c r="K31" s="4">
        <v>6</v>
      </c>
      <c r="L31" s="4">
        <v>41</v>
      </c>
    </row>
    <row r="32" spans="1:12" x14ac:dyDescent="0.25">
      <c r="A32" s="1" t="str">
        <f>"Eating disorder"</f>
        <v>Eating disorder</v>
      </c>
      <c r="B32" s="5" t="s">
        <v>5</v>
      </c>
      <c r="C32" s="5" t="s">
        <v>5</v>
      </c>
      <c r="D32" s="5" t="s">
        <v>5</v>
      </c>
      <c r="E32" s="5" t="s">
        <v>5</v>
      </c>
      <c r="F32" s="5" t="s">
        <v>5</v>
      </c>
      <c r="G32" s="5" t="s">
        <v>5</v>
      </c>
      <c r="H32" s="5" t="s">
        <v>5</v>
      </c>
      <c r="I32" s="5" t="s">
        <v>5</v>
      </c>
      <c r="J32" s="5" t="s">
        <v>5</v>
      </c>
      <c r="K32" s="5" t="s">
        <v>5</v>
      </c>
      <c r="L32" s="5" t="s">
        <v>5</v>
      </c>
    </row>
    <row r="33" spans="1:12" x14ac:dyDescent="0.25">
      <c r="A33" t="str">
        <f>"Correlation"</f>
        <v>Correlation</v>
      </c>
      <c r="B33" s="4">
        <v>9.0999999999999998E-2</v>
      </c>
      <c r="C33" s="4">
        <v>6.3E-2</v>
      </c>
      <c r="D33" s="4">
        <v>6.7000000000000004E-2</v>
      </c>
      <c r="E33" s="4">
        <v>6.8000000000000005E-2</v>
      </c>
      <c r="F33" s="4">
        <v>8.4000000000000005E-2</v>
      </c>
      <c r="G33" s="4">
        <v>8.1000000000000003E-2</v>
      </c>
      <c r="H33" s="4">
        <v>0.109</v>
      </c>
      <c r="I33" s="4">
        <v>0.152</v>
      </c>
      <c r="J33" s="4">
        <v>8.6999999999999994E-2</v>
      </c>
      <c r="K33" s="4" t="s">
        <v>6</v>
      </c>
      <c r="L33" s="4">
        <v>6.8000000000000005E-2</v>
      </c>
    </row>
    <row r="34" spans="1:12" x14ac:dyDescent="0.25">
      <c r="A34" t="str">
        <f>"p-value"</f>
        <v>p-value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 t="s">
        <v>6</v>
      </c>
      <c r="L34" s="4">
        <v>1E-3</v>
      </c>
    </row>
    <row r="35" spans="1:12" x14ac:dyDescent="0.25">
      <c r="A35" t="str">
        <f>"Overlap N"</f>
        <v>Overlap N</v>
      </c>
      <c r="B35" s="4">
        <v>1683</v>
      </c>
      <c r="C35" s="4">
        <v>310</v>
      </c>
      <c r="D35" s="4">
        <v>194</v>
      </c>
      <c r="E35" s="4">
        <v>122</v>
      </c>
      <c r="F35" s="4">
        <v>755</v>
      </c>
      <c r="G35" s="4">
        <v>1114</v>
      </c>
      <c r="H35" s="4">
        <v>47</v>
      </c>
      <c r="I35" s="4">
        <v>88</v>
      </c>
      <c r="J35" s="4">
        <v>424</v>
      </c>
      <c r="K35" s="4" t="s">
        <v>6</v>
      </c>
      <c r="L35" s="4">
        <v>48</v>
      </c>
    </row>
    <row r="36" spans="1:12" x14ac:dyDescent="0.25">
      <c r="A36" s="1" t="str">
        <f>"Personality"</f>
        <v>Personality</v>
      </c>
      <c r="B36" s="5" t="s">
        <v>5</v>
      </c>
      <c r="C36" s="5" t="s">
        <v>5</v>
      </c>
      <c r="D36" s="5" t="s">
        <v>5</v>
      </c>
      <c r="E36" s="5" t="s">
        <v>5</v>
      </c>
      <c r="F36" s="5" t="s">
        <v>5</v>
      </c>
      <c r="G36" s="5" t="s">
        <v>5</v>
      </c>
      <c r="H36" s="5" t="s">
        <v>5</v>
      </c>
      <c r="I36" s="5" t="s">
        <v>5</v>
      </c>
      <c r="J36" s="5" t="s">
        <v>5</v>
      </c>
      <c r="K36" s="5" t="s">
        <v>5</v>
      </c>
      <c r="L36" s="5" t="s">
        <v>5</v>
      </c>
    </row>
    <row r="37" spans="1:12" x14ac:dyDescent="0.25">
      <c r="A37" t="str">
        <f>"Correlation"</f>
        <v>Correlation</v>
      </c>
      <c r="B37" s="4">
        <v>0.23300000000000001</v>
      </c>
      <c r="C37" s="4">
        <v>0.216</v>
      </c>
      <c r="D37" s="4">
        <v>0.16</v>
      </c>
      <c r="E37" s="4">
        <v>0.13600000000000001</v>
      </c>
      <c r="F37" s="4">
        <v>0.184</v>
      </c>
      <c r="G37" s="4">
        <v>0.221</v>
      </c>
      <c r="H37" s="4">
        <v>0.13200000000000001</v>
      </c>
      <c r="I37" s="4">
        <v>0.14399999999999999</v>
      </c>
      <c r="J37" s="4">
        <v>0.248</v>
      </c>
      <c r="K37" s="4">
        <v>5.1999999999999998E-2</v>
      </c>
      <c r="L37" s="4">
        <v>0.216</v>
      </c>
    </row>
    <row r="38" spans="1:12" x14ac:dyDescent="0.25">
      <c r="A38" t="str">
        <f>"p-value"</f>
        <v>p-value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0.20599999999999999</v>
      </c>
      <c r="L38" s="4">
        <v>0</v>
      </c>
    </row>
    <row r="39" spans="1:12" x14ac:dyDescent="0.25">
      <c r="A39" t="str">
        <f>"Overlap N"</f>
        <v>Overlap N</v>
      </c>
      <c r="B39" s="4">
        <v>5359</v>
      </c>
      <c r="C39" s="4">
        <v>1265</v>
      </c>
      <c r="D39" s="4">
        <v>631</v>
      </c>
      <c r="E39" s="4">
        <v>360</v>
      </c>
      <c r="F39" s="4">
        <v>2287</v>
      </c>
      <c r="G39" s="4">
        <v>3731</v>
      </c>
      <c r="H39" s="4">
        <v>106</v>
      </c>
      <c r="I39" s="4">
        <v>162</v>
      </c>
      <c r="J39" s="4">
        <v>1694</v>
      </c>
      <c r="K39" s="4">
        <v>9</v>
      </c>
      <c r="L39" s="4">
        <v>222</v>
      </c>
    </row>
    <row r="40" spans="1:12" x14ac:dyDescent="0.25">
      <c r="A40" s="1" t="str">
        <f>"Developmental"</f>
        <v>Developmental</v>
      </c>
      <c r="B40" s="5" t="s">
        <v>5</v>
      </c>
      <c r="C40" s="5" t="s">
        <v>5</v>
      </c>
      <c r="D40" s="5" t="s">
        <v>5</v>
      </c>
      <c r="E40" s="5" t="s">
        <v>5</v>
      </c>
      <c r="F40" s="5" t="s">
        <v>5</v>
      </c>
      <c r="G40" s="5" t="s">
        <v>5</v>
      </c>
      <c r="H40" s="5" t="s">
        <v>5</v>
      </c>
      <c r="I40" s="5" t="s">
        <v>5</v>
      </c>
      <c r="J40" s="5" t="s">
        <v>5</v>
      </c>
      <c r="K40" s="5" t="s">
        <v>5</v>
      </c>
      <c r="L40" s="5" t="s">
        <v>5</v>
      </c>
    </row>
    <row r="41" spans="1:12" x14ac:dyDescent="0.25">
      <c r="A41" t="str">
        <f>"Correlation"</f>
        <v>Correlation</v>
      </c>
      <c r="B41" s="4">
        <v>0.14199999999999999</v>
      </c>
      <c r="C41" s="4">
        <v>5.8999999999999997E-2</v>
      </c>
      <c r="D41" s="4">
        <v>0.11</v>
      </c>
      <c r="E41" s="4">
        <v>8.4000000000000005E-2</v>
      </c>
      <c r="F41" s="4">
        <v>0.109</v>
      </c>
      <c r="G41" s="4">
        <v>0.127</v>
      </c>
      <c r="H41" s="4">
        <v>0.13400000000000001</v>
      </c>
      <c r="I41" s="4">
        <v>0.11600000000000001</v>
      </c>
      <c r="J41" s="4">
        <v>0.13600000000000001</v>
      </c>
      <c r="K41" s="4">
        <v>0.36699999999999999</v>
      </c>
      <c r="L41" s="4">
        <v>0.19600000000000001</v>
      </c>
    </row>
    <row r="42" spans="1:12" x14ac:dyDescent="0.25">
      <c r="A42" t="str">
        <f>"p-value"</f>
        <v>p-value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</row>
    <row r="43" spans="1:12" x14ac:dyDescent="0.25">
      <c r="A43" t="str">
        <f>"Overlap N"</f>
        <v>Overlap N</v>
      </c>
      <c r="B43" s="4">
        <v>2121</v>
      </c>
      <c r="C43" s="4">
        <v>320</v>
      </c>
      <c r="D43" s="4">
        <v>261</v>
      </c>
      <c r="E43" s="4">
        <v>142</v>
      </c>
      <c r="F43" s="4">
        <v>889</v>
      </c>
      <c r="G43" s="4">
        <v>1415</v>
      </c>
      <c r="H43" s="4">
        <v>58</v>
      </c>
      <c r="I43" s="4">
        <v>74</v>
      </c>
      <c r="J43" s="4">
        <v>570</v>
      </c>
      <c r="K43" s="4">
        <v>38</v>
      </c>
      <c r="L43" s="4">
        <v>113</v>
      </c>
    </row>
    <row r="44" spans="1:12" x14ac:dyDescent="0.25">
      <c r="A44" s="1" t="str">
        <f>"Externalizing"</f>
        <v>Externalizing</v>
      </c>
      <c r="B44" s="5" t="s">
        <v>5</v>
      </c>
      <c r="C44" s="5" t="s">
        <v>5</v>
      </c>
      <c r="D44" s="5" t="s">
        <v>5</v>
      </c>
      <c r="E44" s="5" t="s">
        <v>5</v>
      </c>
      <c r="F44" s="5" t="s">
        <v>5</v>
      </c>
      <c r="G44" s="5" t="s">
        <v>5</v>
      </c>
      <c r="H44" s="5" t="s">
        <v>5</v>
      </c>
      <c r="I44" s="5" t="s">
        <v>5</v>
      </c>
      <c r="J44" s="5" t="s">
        <v>5</v>
      </c>
      <c r="K44" s="5" t="s">
        <v>5</v>
      </c>
      <c r="L44" s="5" t="s">
        <v>5</v>
      </c>
    </row>
    <row r="45" spans="1:12" x14ac:dyDescent="0.25">
      <c r="A45" t="str">
        <f>"Correlation"</f>
        <v>Correlation</v>
      </c>
      <c r="B45" s="4">
        <v>0.23300000000000001</v>
      </c>
      <c r="C45" s="4">
        <v>0.20399999999999999</v>
      </c>
      <c r="D45" s="4">
        <v>0.13600000000000001</v>
      </c>
      <c r="E45" s="4">
        <v>0.13</v>
      </c>
      <c r="F45" s="4">
        <v>0.19</v>
      </c>
      <c r="G45" s="4">
        <v>0.21</v>
      </c>
      <c r="H45" s="4">
        <v>0.13300000000000001</v>
      </c>
      <c r="I45" s="4">
        <v>0.13300000000000001</v>
      </c>
      <c r="J45" s="4">
        <v>0.23499999999999999</v>
      </c>
      <c r="K45" s="4">
        <v>0.189</v>
      </c>
      <c r="L45" s="4">
        <v>0.40400000000000003</v>
      </c>
    </row>
    <row r="46" spans="1:12" x14ac:dyDescent="0.25">
      <c r="A46" t="str">
        <f>"p-value"</f>
        <v>p-value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</row>
    <row r="47" spans="1:12" ht="15.75" thickBot="1" x14ac:dyDescent="0.3">
      <c r="A47" s="6" t="str">
        <f>"Overlap N"</f>
        <v>Overlap N</v>
      </c>
      <c r="B47" s="7">
        <v>5695</v>
      </c>
      <c r="C47" s="7">
        <v>1274</v>
      </c>
      <c r="D47" s="7">
        <v>598</v>
      </c>
      <c r="E47" s="7">
        <v>370</v>
      </c>
      <c r="F47" s="7">
        <v>2475</v>
      </c>
      <c r="G47" s="7">
        <v>3824</v>
      </c>
      <c r="H47" s="7">
        <v>113</v>
      </c>
      <c r="I47" s="7">
        <v>161</v>
      </c>
      <c r="J47" s="7">
        <v>1705</v>
      </c>
      <c r="K47" s="7">
        <v>24</v>
      </c>
      <c r="L47" s="7">
        <v>529</v>
      </c>
    </row>
  </sheetData>
  <mergeCells count="2">
    <mergeCell ref="A1:L1"/>
    <mergeCell ref="B2:L2"/>
  </mergeCells>
  <conditionalFormatting sqref="N15 B7:L7 B11:L11 B15:L15 B19:J19 B23:L23 B27:L27 B31:J31 B35:G35 B39:L39 B43:G43 B47:L47 J35:L35 J43:L43 L19">
    <cfRule type="cellIs" dxfId="36" priority="16" operator="lessThan">
      <formula>6</formula>
    </cfRule>
  </conditionalFormatting>
  <conditionalFormatting sqref="I35">
    <cfRule type="cellIs" dxfId="35" priority="15" operator="lessThan">
      <formula>6</formula>
    </cfRule>
  </conditionalFormatting>
  <conditionalFormatting sqref="I33">
    <cfRule type="colorScale" priority="1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H35">
    <cfRule type="cellIs" dxfId="34" priority="13" operator="lessThan">
      <formula>6</formula>
    </cfRule>
  </conditionalFormatting>
  <conditionalFormatting sqref="H33">
    <cfRule type="colorScale" priority="1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K31">
    <cfRule type="cellIs" dxfId="33" priority="11" operator="lessThan">
      <formula>6</formula>
    </cfRule>
  </conditionalFormatting>
  <conditionalFormatting sqref="K29">
    <cfRule type="colorScale" priority="1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L31">
    <cfRule type="cellIs" dxfId="32" priority="9" operator="lessThan">
      <formula>6</formula>
    </cfRule>
  </conditionalFormatting>
  <conditionalFormatting sqref="L29">
    <cfRule type="colorScale" priority="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I43">
    <cfRule type="cellIs" dxfId="31" priority="7" operator="lessThan">
      <formula>6</formula>
    </cfRule>
  </conditionalFormatting>
  <conditionalFormatting sqref="I41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H43">
    <cfRule type="cellIs" dxfId="30" priority="5" operator="lessThan">
      <formula>6</formula>
    </cfRule>
  </conditionalFormatting>
  <conditionalFormatting sqref="H41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K19">
    <cfRule type="cellIs" dxfId="29" priority="3" operator="lessThan">
      <formula>6</formula>
    </cfRule>
  </conditionalFormatting>
  <conditionalFormatting sqref="K17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5:L5 B9:L9 B13:L13 B17:J17 B21:L21 B25:L25 B29:J29 B33:G33 B37:L37 B41:G41 B45:L45 J33:L33 J41:L41 L17">
    <cfRule type="colorScale" priority="1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5:XFD5 A9:XFD9 A13:XFD13 A17:XFD17 A21:XFD21 A25:XFD25 A29:XFD29 A33:XFD33 A37:XFD37 A41:XFD41 A45:XFD45">
    <cfRule type="colorScale" priority="1">
      <colorScale>
        <cfvo type="min"/>
        <cfvo type="max"/>
        <color theme="0"/>
        <color rgb="FFF8696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>
      <selection activeCell="O14" sqref="O14"/>
    </sheetView>
  </sheetViews>
  <sheetFormatPr defaultRowHeight="15" x14ac:dyDescent="0.25"/>
  <cols>
    <col min="1" max="1" width="16.42578125" bestFit="1" customWidth="1"/>
  </cols>
  <sheetData>
    <row r="1" spans="1:12" x14ac:dyDescent="0.25">
      <c r="A1" s="8" t="s">
        <v>20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x14ac:dyDescent="0.25">
      <c r="A2" s="1" t="str">
        <f>""</f>
        <v/>
      </c>
      <c r="B2" s="9" t="s">
        <v>23</v>
      </c>
      <c r="C2" s="9"/>
      <c r="D2" s="9"/>
      <c r="E2" s="9"/>
      <c r="F2" s="9"/>
      <c r="G2" s="9"/>
      <c r="H2" s="9"/>
      <c r="I2" s="9"/>
      <c r="J2" s="9"/>
      <c r="K2" s="9"/>
      <c r="L2" s="9"/>
    </row>
    <row r="3" spans="1:12" x14ac:dyDescent="0.25">
      <c r="A3" s="2" t="s">
        <v>17</v>
      </c>
      <c r="B3" s="3" t="str">
        <f>"Any diagnosis"</f>
        <v>Any diagnosis</v>
      </c>
      <c r="C3" s="3" t="str">
        <f>"Substance abuse"</f>
        <v>Substance abuse</v>
      </c>
      <c r="D3" s="3" t="str">
        <f>"Skizophrenia"</f>
        <v>Skizophrenia</v>
      </c>
      <c r="E3" s="3" t="str">
        <f>"Bipolar"</f>
        <v>Bipolar</v>
      </c>
      <c r="F3" s="3" t="str">
        <f>"Other mood"</f>
        <v>Other mood</v>
      </c>
      <c r="G3" s="3" t="str">
        <f>"Neurotic"</f>
        <v>Neurotic</v>
      </c>
      <c r="H3" s="3" t="str">
        <f>"OCD"</f>
        <v>OCD</v>
      </c>
      <c r="I3" s="3" t="str">
        <f>"Eating disorder"</f>
        <v>Eating disorder</v>
      </c>
      <c r="J3" s="3" t="str">
        <f>"Personality"</f>
        <v>Personality</v>
      </c>
      <c r="K3" s="3" t="str">
        <f>"Developmental"</f>
        <v>Developmental</v>
      </c>
      <c r="L3" s="3" t="str">
        <f>"Externalizing"</f>
        <v>Externalizing</v>
      </c>
    </row>
    <row r="4" spans="1:12" x14ac:dyDescent="0.25">
      <c r="A4" s="1" t="str">
        <f>"Any diagnosis"</f>
        <v>Any diagnosis</v>
      </c>
      <c r="B4" t="str">
        <f>""</f>
        <v/>
      </c>
      <c r="C4" t="str">
        <f>""</f>
        <v/>
      </c>
      <c r="D4" t="str">
        <f>""</f>
        <v/>
      </c>
      <c r="E4" t="str">
        <f>""</f>
        <v/>
      </c>
      <c r="F4" t="str">
        <f>""</f>
        <v/>
      </c>
      <c r="G4" t="str">
        <f>""</f>
        <v/>
      </c>
      <c r="H4" t="str">
        <f>""</f>
        <v/>
      </c>
      <c r="I4" t="str">
        <f>""</f>
        <v/>
      </c>
      <c r="J4" t="str">
        <f>""</f>
        <v/>
      </c>
      <c r="K4" t="str">
        <f>""</f>
        <v/>
      </c>
      <c r="L4" t="str">
        <f>""</f>
        <v/>
      </c>
    </row>
    <row r="5" spans="1:12" x14ac:dyDescent="0.25">
      <c r="A5" t="str">
        <f>"Correlation"</f>
        <v>Correlation</v>
      </c>
      <c r="B5" s="4">
        <v>0.221</v>
      </c>
      <c r="C5" s="4">
        <v>0.216</v>
      </c>
      <c r="D5" s="4">
        <v>0.17100000000000001</v>
      </c>
      <c r="E5" s="4">
        <v>0.124</v>
      </c>
      <c r="F5" s="4">
        <v>0.17</v>
      </c>
      <c r="G5" s="4">
        <v>0.19600000000000001</v>
      </c>
      <c r="H5" s="4">
        <v>0.13800000000000001</v>
      </c>
      <c r="I5" s="4">
        <v>8.6999999999999994E-2</v>
      </c>
      <c r="J5" s="4">
        <v>0.217</v>
      </c>
      <c r="K5" s="4">
        <v>0.247</v>
      </c>
      <c r="L5" s="4">
        <v>0.252</v>
      </c>
    </row>
    <row r="6" spans="1:12" x14ac:dyDescent="0.25">
      <c r="A6" t="str">
        <f>"p-value"</f>
        <v>p-value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2.9000000000000001E-2</v>
      </c>
      <c r="J6" s="4">
        <v>0</v>
      </c>
      <c r="K6" s="4">
        <v>0</v>
      </c>
      <c r="L6" s="4">
        <v>0</v>
      </c>
    </row>
    <row r="7" spans="1:12" x14ac:dyDescent="0.25">
      <c r="A7" t="str">
        <f>"Overlap N"</f>
        <v>Overlap N</v>
      </c>
      <c r="B7" s="4">
        <v>17487</v>
      </c>
      <c r="C7" s="4">
        <v>7907</v>
      </c>
      <c r="D7" s="4">
        <v>2247</v>
      </c>
      <c r="E7" s="4">
        <v>1022</v>
      </c>
      <c r="F7" s="4">
        <v>6163</v>
      </c>
      <c r="G7" s="4">
        <v>9852</v>
      </c>
      <c r="H7" s="4">
        <v>200</v>
      </c>
      <c r="I7" s="4">
        <v>20</v>
      </c>
      <c r="J7" s="4">
        <v>3907</v>
      </c>
      <c r="K7" s="4">
        <v>85</v>
      </c>
      <c r="L7" s="4">
        <v>764</v>
      </c>
    </row>
    <row r="8" spans="1:12" x14ac:dyDescent="0.25">
      <c r="A8" s="1" t="str">
        <f>"Substance abuse"</f>
        <v>Substance abuse</v>
      </c>
      <c r="B8" s="5" t="s">
        <v>5</v>
      </c>
      <c r="C8" s="5" t="s">
        <v>5</v>
      </c>
      <c r="D8" s="5" t="s">
        <v>5</v>
      </c>
      <c r="E8" s="5" t="s">
        <v>5</v>
      </c>
      <c r="F8" s="5" t="s">
        <v>5</v>
      </c>
      <c r="G8" s="5" t="s">
        <v>5</v>
      </c>
      <c r="H8" s="5" t="s">
        <v>5</v>
      </c>
      <c r="I8" s="5" t="s">
        <v>5</v>
      </c>
      <c r="J8" s="5" t="s">
        <v>5</v>
      </c>
      <c r="K8" s="5" t="s">
        <v>5</v>
      </c>
      <c r="L8" s="5" t="s">
        <v>5</v>
      </c>
    </row>
    <row r="9" spans="1:12" x14ac:dyDescent="0.25">
      <c r="A9" t="str">
        <f>"Correlation"</f>
        <v>Correlation</v>
      </c>
      <c r="B9" s="4">
        <v>0.21299999999999999</v>
      </c>
      <c r="C9" s="4">
        <v>0.251</v>
      </c>
      <c r="D9" s="4">
        <v>0.187</v>
      </c>
      <c r="E9" s="4">
        <v>7.2999999999999995E-2</v>
      </c>
      <c r="F9" s="4">
        <v>0.14399999999999999</v>
      </c>
      <c r="G9" s="4">
        <v>0.17699999999999999</v>
      </c>
      <c r="H9" s="4">
        <v>5.2999999999999999E-2</v>
      </c>
      <c r="I9" s="4">
        <v>0.13900000000000001</v>
      </c>
      <c r="J9" s="4">
        <v>0.19700000000000001</v>
      </c>
      <c r="K9" s="4">
        <v>0.17899999999999999</v>
      </c>
      <c r="L9" s="4">
        <v>0.20599999999999999</v>
      </c>
    </row>
    <row r="10" spans="1:12" x14ac:dyDescent="0.25">
      <c r="A10" t="str">
        <f>"p-value"</f>
        <v>p-value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4.7E-2</v>
      </c>
      <c r="I10" s="4">
        <v>1.2999999999999999E-2</v>
      </c>
      <c r="J10" s="4">
        <v>0</v>
      </c>
      <c r="K10" s="4">
        <v>0</v>
      </c>
      <c r="L10" s="4">
        <v>0</v>
      </c>
    </row>
    <row r="11" spans="1:12" x14ac:dyDescent="0.25">
      <c r="A11" t="str">
        <f>"Overlap N"</f>
        <v>Overlap N</v>
      </c>
      <c r="B11" s="4">
        <v>3466</v>
      </c>
      <c r="C11" s="4">
        <v>1940</v>
      </c>
      <c r="D11" s="4">
        <v>523</v>
      </c>
      <c r="E11" s="4">
        <v>156</v>
      </c>
      <c r="F11" s="4">
        <v>1132</v>
      </c>
      <c r="G11" s="4">
        <v>1895</v>
      </c>
      <c r="H11" s="4">
        <v>25</v>
      </c>
      <c r="I11" s="4">
        <v>6</v>
      </c>
      <c r="J11" s="4">
        <v>814</v>
      </c>
      <c r="K11" s="4">
        <v>17</v>
      </c>
      <c r="L11" s="4">
        <v>163</v>
      </c>
    </row>
    <row r="12" spans="1:12" x14ac:dyDescent="0.25">
      <c r="A12" s="1" t="str">
        <f>"Skizophrenia"</f>
        <v>Skizophrenia</v>
      </c>
      <c r="B12" s="5" t="s">
        <v>5</v>
      </c>
      <c r="C12" s="5" t="s">
        <v>5</v>
      </c>
      <c r="D12" s="5" t="s">
        <v>5</v>
      </c>
      <c r="E12" s="5" t="s">
        <v>5</v>
      </c>
      <c r="F12" s="5" t="s">
        <v>5</v>
      </c>
      <c r="G12" s="5" t="s">
        <v>5</v>
      </c>
      <c r="H12" s="5" t="s">
        <v>5</v>
      </c>
      <c r="I12" s="5" t="s">
        <v>5</v>
      </c>
      <c r="J12" s="5" t="s">
        <v>5</v>
      </c>
      <c r="K12" s="5" t="s">
        <v>5</v>
      </c>
      <c r="L12" s="5" t="s">
        <v>5</v>
      </c>
    </row>
    <row r="13" spans="1:12" x14ac:dyDescent="0.25">
      <c r="A13" t="str">
        <f>"Correlation"</f>
        <v>Correlation</v>
      </c>
      <c r="B13" s="4">
        <v>0.18</v>
      </c>
      <c r="C13" s="4">
        <v>0.17</v>
      </c>
      <c r="D13" s="4">
        <v>0.217</v>
      </c>
      <c r="E13" s="4">
        <v>0.11899999999999999</v>
      </c>
      <c r="F13" s="4">
        <v>0.129</v>
      </c>
      <c r="G13" s="4">
        <v>0.14799999999999999</v>
      </c>
      <c r="H13" s="4">
        <v>0.122</v>
      </c>
      <c r="I13" s="4" t="s">
        <v>6</v>
      </c>
      <c r="J13" s="4">
        <v>0.183</v>
      </c>
      <c r="K13" s="4">
        <v>0.189</v>
      </c>
      <c r="L13" s="4">
        <v>0.109</v>
      </c>
    </row>
    <row r="14" spans="1:12" x14ac:dyDescent="0.25">
      <c r="A14" t="str">
        <f>"p-value"</f>
        <v>p-value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 t="s">
        <v>6</v>
      </c>
      <c r="J14" s="4">
        <v>0</v>
      </c>
      <c r="K14" s="4">
        <v>0</v>
      </c>
      <c r="L14" s="4">
        <v>0</v>
      </c>
    </row>
    <row r="15" spans="1:12" x14ac:dyDescent="0.25">
      <c r="A15" t="str">
        <f>"Overlap N"</f>
        <v>Overlap N</v>
      </c>
      <c r="B15" s="4">
        <v>2702</v>
      </c>
      <c r="C15" s="4">
        <v>1240</v>
      </c>
      <c r="D15" s="4">
        <v>527</v>
      </c>
      <c r="E15" s="4">
        <v>176</v>
      </c>
      <c r="F15" s="4">
        <v>921</v>
      </c>
      <c r="G15" s="4">
        <v>1469</v>
      </c>
      <c r="H15" s="4">
        <v>35</v>
      </c>
      <c r="I15" s="4" t="s">
        <v>6</v>
      </c>
      <c r="J15" s="4">
        <v>668</v>
      </c>
      <c r="K15" s="4">
        <v>16</v>
      </c>
      <c r="L15" s="4">
        <v>82</v>
      </c>
    </row>
    <row r="16" spans="1:12" x14ac:dyDescent="0.25">
      <c r="A16" s="1" t="str">
        <f>"Bipolar"</f>
        <v>Bipolar</v>
      </c>
      <c r="B16" s="5" t="s">
        <v>5</v>
      </c>
      <c r="C16" s="5" t="s">
        <v>5</v>
      </c>
      <c r="D16" s="5" t="s">
        <v>5</v>
      </c>
      <c r="E16" s="5" t="s">
        <v>5</v>
      </c>
      <c r="F16" s="5" t="s">
        <v>5</v>
      </c>
      <c r="G16" s="5" t="s">
        <v>5</v>
      </c>
      <c r="H16" s="5" t="s">
        <v>5</v>
      </c>
      <c r="I16" s="5" t="s">
        <v>5</v>
      </c>
      <c r="J16" s="5" t="s">
        <v>5</v>
      </c>
      <c r="K16" s="5" t="s">
        <v>5</v>
      </c>
      <c r="L16" s="5" t="s">
        <v>5</v>
      </c>
    </row>
    <row r="17" spans="1:12" x14ac:dyDescent="0.25">
      <c r="A17" t="str">
        <f>"Correlation"</f>
        <v>Correlation</v>
      </c>
      <c r="B17" s="4">
        <v>0.13800000000000001</v>
      </c>
      <c r="C17" s="4">
        <v>0.13800000000000001</v>
      </c>
      <c r="D17" s="4">
        <v>0.124</v>
      </c>
      <c r="E17" s="4">
        <v>0.25700000000000001</v>
      </c>
      <c r="F17" s="4">
        <v>0.13300000000000001</v>
      </c>
      <c r="G17" s="4">
        <v>8.6999999999999994E-2</v>
      </c>
      <c r="H17" s="4" t="s">
        <v>6</v>
      </c>
      <c r="I17" s="4" t="s">
        <v>6</v>
      </c>
      <c r="J17" s="4">
        <v>0.13100000000000001</v>
      </c>
      <c r="K17" s="4" t="s">
        <v>6</v>
      </c>
      <c r="L17" s="4">
        <v>0.123</v>
      </c>
    </row>
    <row r="18" spans="1:12" x14ac:dyDescent="0.25">
      <c r="A18" t="str">
        <f>"p-value"</f>
        <v>p-value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 t="s">
        <v>6</v>
      </c>
      <c r="I18" s="4" t="s">
        <v>6</v>
      </c>
      <c r="J18" s="4">
        <v>0</v>
      </c>
      <c r="K18" s="4" t="s">
        <v>6</v>
      </c>
      <c r="L18" s="4">
        <v>0</v>
      </c>
    </row>
    <row r="19" spans="1:12" x14ac:dyDescent="0.25">
      <c r="A19" t="str">
        <f>"Overlap N"</f>
        <v>Overlap N</v>
      </c>
      <c r="B19" s="4">
        <v>688</v>
      </c>
      <c r="C19" s="4">
        <v>326</v>
      </c>
      <c r="D19" s="4">
        <v>102</v>
      </c>
      <c r="E19" s="4">
        <v>126</v>
      </c>
      <c r="F19" s="4">
        <v>281</v>
      </c>
      <c r="G19" s="4">
        <v>329</v>
      </c>
      <c r="H19" s="4" t="s">
        <v>6</v>
      </c>
      <c r="I19" s="4" t="s">
        <v>6</v>
      </c>
      <c r="J19" s="4">
        <v>159</v>
      </c>
      <c r="K19" s="4" t="s">
        <v>6</v>
      </c>
      <c r="L19" s="4">
        <v>28</v>
      </c>
    </row>
    <row r="20" spans="1:12" x14ac:dyDescent="0.25">
      <c r="A20" s="1" t="str">
        <f>"Other mood"</f>
        <v>Other mood</v>
      </c>
      <c r="B20" s="5" t="s">
        <v>5</v>
      </c>
      <c r="C20" s="5" t="s">
        <v>5</v>
      </c>
      <c r="D20" s="5" t="s">
        <v>5</v>
      </c>
      <c r="E20" s="5" t="s">
        <v>5</v>
      </c>
      <c r="F20" s="5" t="s">
        <v>5</v>
      </c>
      <c r="G20" s="5" t="s">
        <v>5</v>
      </c>
      <c r="H20" s="5" t="s">
        <v>5</v>
      </c>
      <c r="I20" s="5" t="s">
        <v>5</v>
      </c>
      <c r="J20" s="5" t="s">
        <v>5</v>
      </c>
      <c r="K20" s="5" t="s">
        <v>5</v>
      </c>
      <c r="L20" s="5" t="s">
        <v>5</v>
      </c>
    </row>
    <row r="21" spans="1:12" x14ac:dyDescent="0.25">
      <c r="A21" t="str">
        <f>"Correlation"</f>
        <v>Correlation</v>
      </c>
      <c r="B21" s="4">
        <v>0.14899999999999999</v>
      </c>
      <c r="C21" s="4">
        <v>0.126</v>
      </c>
      <c r="D21" s="4">
        <v>0.10299999999999999</v>
      </c>
      <c r="E21" s="4">
        <v>0.112</v>
      </c>
      <c r="F21" s="4">
        <v>0.14699999999999999</v>
      </c>
      <c r="G21" s="4">
        <v>0.126</v>
      </c>
      <c r="H21" s="4">
        <v>7.0000000000000007E-2</v>
      </c>
      <c r="I21" s="4" t="s">
        <v>6</v>
      </c>
      <c r="J21" s="4">
        <v>0.13100000000000001</v>
      </c>
      <c r="K21" s="4">
        <v>0.106</v>
      </c>
      <c r="L21" s="4">
        <v>0.123</v>
      </c>
    </row>
    <row r="22" spans="1:12" x14ac:dyDescent="0.25">
      <c r="A22" t="str">
        <f>"p-value"</f>
        <v>p-value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1E-3</v>
      </c>
      <c r="I22" s="4" t="s">
        <v>6</v>
      </c>
      <c r="J22" s="4">
        <v>0</v>
      </c>
      <c r="K22" s="4">
        <v>3.0000000000000001E-3</v>
      </c>
      <c r="L22" s="4">
        <v>0</v>
      </c>
    </row>
    <row r="23" spans="1:12" x14ac:dyDescent="0.25">
      <c r="A23" t="str">
        <f>"Overlap N"</f>
        <v>Overlap N</v>
      </c>
      <c r="B23" s="4">
        <v>5075</v>
      </c>
      <c r="C23" s="4">
        <v>2139</v>
      </c>
      <c r="D23" s="4">
        <v>620</v>
      </c>
      <c r="E23" s="4">
        <v>345</v>
      </c>
      <c r="F23" s="4">
        <v>2030</v>
      </c>
      <c r="G23" s="4">
        <v>2801</v>
      </c>
      <c r="H23" s="4">
        <v>51</v>
      </c>
      <c r="I23" s="4" t="s">
        <v>6</v>
      </c>
      <c r="J23" s="4">
        <v>1067</v>
      </c>
      <c r="K23" s="4">
        <v>18</v>
      </c>
      <c r="L23" s="4">
        <v>179</v>
      </c>
    </row>
    <row r="24" spans="1:12" x14ac:dyDescent="0.25">
      <c r="A24" s="1" t="str">
        <f>"Neurotic"</f>
        <v>Neurotic</v>
      </c>
      <c r="B24" s="5" t="s">
        <v>5</v>
      </c>
      <c r="C24" s="5" t="s">
        <v>5</v>
      </c>
      <c r="D24" s="5" t="s">
        <v>5</v>
      </c>
      <c r="E24" s="5" t="s">
        <v>5</v>
      </c>
      <c r="F24" s="5" t="s">
        <v>5</v>
      </c>
      <c r="G24" s="5" t="s">
        <v>5</v>
      </c>
      <c r="H24" s="5" t="s">
        <v>5</v>
      </c>
      <c r="I24" s="5" t="s">
        <v>5</v>
      </c>
      <c r="J24" s="5" t="s">
        <v>5</v>
      </c>
      <c r="K24" s="5" t="s">
        <v>5</v>
      </c>
      <c r="L24" s="5" t="s">
        <v>5</v>
      </c>
    </row>
    <row r="25" spans="1:12" x14ac:dyDescent="0.25">
      <c r="A25" t="str">
        <f>"Correlation"</f>
        <v>Correlation</v>
      </c>
      <c r="B25" s="4">
        <v>0.21199999999999999</v>
      </c>
      <c r="C25" s="4">
        <v>0.20200000000000001</v>
      </c>
      <c r="D25" s="4">
        <v>0.156</v>
      </c>
      <c r="E25" s="4">
        <v>0.115</v>
      </c>
      <c r="F25" s="4">
        <v>0.16500000000000001</v>
      </c>
      <c r="G25" s="4">
        <v>0.2</v>
      </c>
      <c r="H25" s="4">
        <v>0.112</v>
      </c>
      <c r="I25" s="4">
        <v>9.0999999999999998E-2</v>
      </c>
      <c r="J25" s="4">
        <v>0.20200000000000001</v>
      </c>
      <c r="K25" s="4">
        <v>0.186</v>
      </c>
      <c r="L25" s="4">
        <v>0.17599999999999999</v>
      </c>
    </row>
    <row r="26" spans="1:12" x14ac:dyDescent="0.25">
      <c r="A26" t="str">
        <f>"p-value"</f>
        <v>p-value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3.9E-2</v>
      </c>
      <c r="J26" s="4">
        <v>0</v>
      </c>
      <c r="K26" s="4">
        <v>0</v>
      </c>
      <c r="L26" s="4">
        <v>0</v>
      </c>
    </row>
    <row r="27" spans="1:12" x14ac:dyDescent="0.25">
      <c r="A27" t="str">
        <f>"Overlap N"</f>
        <v>Overlap N</v>
      </c>
      <c r="B27" s="4">
        <v>10057</v>
      </c>
      <c r="C27" s="4">
        <v>4560</v>
      </c>
      <c r="D27" s="4">
        <v>1277</v>
      </c>
      <c r="E27" s="4">
        <v>577</v>
      </c>
      <c r="F27" s="4">
        <v>3573</v>
      </c>
      <c r="G27" s="4">
        <v>5891</v>
      </c>
      <c r="H27" s="4">
        <v>107</v>
      </c>
      <c r="I27" s="4">
        <v>12</v>
      </c>
      <c r="J27" s="4">
        <v>2279</v>
      </c>
      <c r="K27" s="4">
        <v>44</v>
      </c>
      <c r="L27" s="4">
        <v>369</v>
      </c>
    </row>
    <row r="28" spans="1:12" x14ac:dyDescent="0.25">
      <c r="A28" s="1" t="str">
        <f>"OCD"</f>
        <v>OCD</v>
      </c>
      <c r="B28" s="5" t="s">
        <v>5</v>
      </c>
      <c r="C28" s="5" t="s">
        <v>5</v>
      </c>
      <c r="D28" s="5" t="s">
        <v>5</v>
      </c>
      <c r="E28" s="5" t="s">
        <v>5</v>
      </c>
      <c r="F28" s="5" t="s">
        <v>5</v>
      </c>
      <c r="G28" s="5" t="s">
        <v>5</v>
      </c>
      <c r="H28" s="5" t="s">
        <v>5</v>
      </c>
      <c r="I28" s="5" t="s">
        <v>5</v>
      </c>
      <c r="J28" s="5" t="s">
        <v>5</v>
      </c>
      <c r="K28" s="5" t="s">
        <v>5</v>
      </c>
      <c r="L28" s="5" t="s">
        <v>5</v>
      </c>
    </row>
    <row r="29" spans="1:12" x14ac:dyDescent="0.25">
      <c r="A29" t="str">
        <f>"Correlation"</f>
        <v>Correlation</v>
      </c>
      <c r="B29" s="4">
        <v>9.9000000000000005E-2</v>
      </c>
      <c r="C29" s="4">
        <v>8.5999999999999993E-2</v>
      </c>
      <c r="D29" s="4">
        <v>5.7000000000000002E-2</v>
      </c>
      <c r="E29" s="4">
        <v>5.2999999999999999E-2</v>
      </c>
      <c r="F29" s="4">
        <v>7.4999999999999997E-2</v>
      </c>
      <c r="G29" s="4">
        <v>9.8000000000000004E-2</v>
      </c>
      <c r="H29" s="4">
        <v>0.22800000000000001</v>
      </c>
      <c r="I29" s="4" t="s">
        <v>6</v>
      </c>
      <c r="J29" s="4">
        <v>8.6999999999999994E-2</v>
      </c>
      <c r="K29" s="4" t="s">
        <v>6</v>
      </c>
      <c r="L29" s="4">
        <v>7.1999999999999995E-2</v>
      </c>
    </row>
    <row r="30" spans="1:12" x14ac:dyDescent="0.25">
      <c r="A30" t="str">
        <f>"p-value"</f>
        <v>p-value</v>
      </c>
      <c r="B30" s="4">
        <v>0</v>
      </c>
      <c r="C30" s="4">
        <v>0</v>
      </c>
      <c r="D30" s="4">
        <v>0</v>
      </c>
      <c r="E30" s="4">
        <v>4.0000000000000001E-3</v>
      </c>
      <c r="F30" s="4">
        <v>0</v>
      </c>
      <c r="G30" s="4">
        <v>0</v>
      </c>
      <c r="H30" s="4">
        <v>0</v>
      </c>
      <c r="I30" s="4" t="s">
        <v>6</v>
      </c>
      <c r="J30" s="4">
        <v>0</v>
      </c>
      <c r="K30" s="4" t="s">
        <v>6</v>
      </c>
      <c r="L30" s="4">
        <v>3.0000000000000001E-3</v>
      </c>
    </row>
    <row r="31" spans="1:12" x14ac:dyDescent="0.25">
      <c r="A31" t="str">
        <f>"Overlap N"</f>
        <v>Overlap N</v>
      </c>
      <c r="B31" s="4">
        <v>1056</v>
      </c>
      <c r="C31" s="4">
        <v>448</v>
      </c>
      <c r="D31" s="4">
        <v>119</v>
      </c>
      <c r="E31" s="4">
        <v>61</v>
      </c>
      <c r="F31" s="4">
        <v>371</v>
      </c>
      <c r="G31" s="4">
        <v>621</v>
      </c>
      <c r="H31" s="4">
        <v>39</v>
      </c>
      <c r="I31" s="4" t="s">
        <v>6</v>
      </c>
      <c r="J31" s="4">
        <v>219</v>
      </c>
      <c r="K31" s="4" t="s">
        <v>6</v>
      </c>
      <c r="L31" s="4">
        <v>34</v>
      </c>
    </row>
    <row r="32" spans="1:12" x14ac:dyDescent="0.25">
      <c r="A32" s="1" t="str">
        <f>"Eating disorder"</f>
        <v>Eating disorder</v>
      </c>
      <c r="B32" s="5" t="s">
        <v>5</v>
      </c>
      <c r="C32" s="5" t="s">
        <v>5</v>
      </c>
      <c r="D32" s="5" t="s">
        <v>5</v>
      </c>
      <c r="E32" s="5" t="s">
        <v>5</v>
      </c>
      <c r="F32" s="5" t="s">
        <v>5</v>
      </c>
      <c r="G32" s="5" t="s">
        <v>5</v>
      </c>
      <c r="H32" s="5" t="s">
        <v>5</v>
      </c>
      <c r="I32" s="5" t="s">
        <v>5</v>
      </c>
      <c r="J32" s="5" t="s">
        <v>5</v>
      </c>
      <c r="K32" s="5" t="s">
        <v>5</v>
      </c>
      <c r="L32" s="5" t="s">
        <v>5</v>
      </c>
    </row>
    <row r="33" spans="1:12" x14ac:dyDescent="0.25">
      <c r="A33" t="str">
        <f>"Correlation"</f>
        <v>Correlation</v>
      </c>
      <c r="B33" s="4">
        <v>5.5E-2</v>
      </c>
      <c r="C33" s="4">
        <v>4.9000000000000002E-2</v>
      </c>
      <c r="D33" s="4">
        <v>3.1E-2</v>
      </c>
      <c r="E33" s="4">
        <v>0.04</v>
      </c>
      <c r="F33" s="4">
        <v>5.2999999999999999E-2</v>
      </c>
      <c r="G33" s="4">
        <v>4.4999999999999998E-2</v>
      </c>
      <c r="H33" s="4">
        <v>7.9000000000000001E-2</v>
      </c>
      <c r="I33" s="4" t="s">
        <v>6</v>
      </c>
      <c r="J33" s="4">
        <v>4.5999999999999999E-2</v>
      </c>
      <c r="K33" s="4">
        <v>0.152</v>
      </c>
      <c r="L33" s="4">
        <v>0.03</v>
      </c>
    </row>
    <row r="34" spans="1:12" x14ac:dyDescent="0.25">
      <c r="A34" t="str">
        <f>"p-value"</f>
        <v>p-value</v>
      </c>
      <c r="B34" s="4">
        <v>0</v>
      </c>
      <c r="C34" s="4">
        <v>0</v>
      </c>
      <c r="D34" s="4">
        <v>2.3E-2</v>
      </c>
      <c r="E34" s="4">
        <v>1.7999999999999999E-2</v>
      </c>
      <c r="F34" s="4">
        <v>0</v>
      </c>
      <c r="G34" s="4">
        <v>0</v>
      </c>
      <c r="H34" s="4">
        <v>1.2999999999999999E-2</v>
      </c>
      <c r="I34" s="4" t="s">
        <v>6</v>
      </c>
      <c r="J34" s="4">
        <v>0</v>
      </c>
      <c r="K34" s="4">
        <v>1E-3</v>
      </c>
      <c r="L34" s="4">
        <v>0.16800000000000001</v>
      </c>
    </row>
    <row r="35" spans="1:12" x14ac:dyDescent="0.25">
      <c r="A35" t="str">
        <f>"Overlap N"</f>
        <v>Overlap N</v>
      </c>
      <c r="B35" s="4">
        <v>1170</v>
      </c>
      <c r="C35" s="4">
        <v>493</v>
      </c>
      <c r="D35" s="4">
        <v>134</v>
      </c>
      <c r="E35" s="4">
        <v>74</v>
      </c>
      <c r="F35" s="4">
        <v>439</v>
      </c>
      <c r="G35" s="4">
        <v>641</v>
      </c>
      <c r="H35" s="4">
        <v>18</v>
      </c>
      <c r="I35" s="4" t="s">
        <v>6</v>
      </c>
      <c r="J35" s="4">
        <v>229</v>
      </c>
      <c r="K35" s="4">
        <v>9</v>
      </c>
      <c r="L35" s="4">
        <v>33</v>
      </c>
    </row>
    <row r="36" spans="1:12" x14ac:dyDescent="0.25">
      <c r="A36" s="1" t="str">
        <f>"Personality"</f>
        <v>Personality</v>
      </c>
      <c r="B36" s="5" t="s">
        <v>5</v>
      </c>
      <c r="C36" s="5" t="s">
        <v>5</v>
      </c>
      <c r="D36" s="5" t="s">
        <v>5</v>
      </c>
      <c r="E36" s="5" t="s">
        <v>5</v>
      </c>
      <c r="F36" s="5" t="s">
        <v>5</v>
      </c>
      <c r="G36" s="5" t="s">
        <v>5</v>
      </c>
      <c r="H36" s="5" t="s">
        <v>5</v>
      </c>
      <c r="I36" s="5" t="s">
        <v>5</v>
      </c>
      <c r="J36" s="5" t="s">
        <v>5</v>
      </c>
      <c r="K36" s="5" t="s">
        <v>5</v>
      </c>
      <c r="L36" s="5" t="s">
        <v>5</v>
      </c>
    </row>
    <row r="37" spans="1:12" x14ac:dyDescent="0.25">
      <c r="A37" t="str">
        <f>"Correlation"</f>
        <v>Correlation</v>
      </c>
      <c r="B37" s="4">
        <v>0.191</v>
      </c>
      <c r="C37" s="4">
        <v>0.192</v>
      </c>
      <c r="D37" s="4">
        <v>0.13900000000000001</v>
      </c>
      <c r="E37" s="4">
        <v>7.9000000000000001E-2</v>
      </c>
      <c r="F37" s="4">
        <v>0.13600000000000001</v>
      </c>
      <c r="G37" s="4">
        <v>0.17399999999999999</v>
      </c>
      <c r="H37" s="4">
        <v>7.9000000000000001E-2</v>
      </c>
      <c r="I37" s="4" t="s">
        <v>6</v>
      </c>
      <c r="J37" s="4">
        <v>0.20399999999999999</v>
      </c>
      <c r="K37" s="4">
        <v>0.14499999999999999</v>
      </c>
      <c r="L37" s="4">
        <v>0.16900000000000001</v>
      </c>
    </row>
    <row r="38" spans="1:12" x14ac:dyDescent="0.25">
      <c r="A38" t="str">
        <f>"p-value"</f>
        <v>p-value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1E-3</v>
      </c>
      <c r="I38" s="4" t="s">
        <v>6</v>
      </c>
      <c r="J38" s="4">
        <v>0</v>
      </c>
      <c r="K38" s="4">
        <v>0</v>
      </c>
      <c r="L38" s="4">
        <v>0</v>
      </c>
    </row>
    <row r="39" spans="1:12" x14ac:dyDescent="0.25">
      <c r="A39" t="str">
        <f>"Overlap N"</f>
        <v>Overlap N</v>
      </c>
      <c r="B39" s="4">
        <v>3873</v>
      </c>
      <c r="C39" s="4">
        <v>1855</v>
      </c>
      <c r="D39" s="4">
        <v>495</v>
      </c>
      <c r="E39" s="4">
        <v>194</v>
      </c>
      <c r="F39" s="4">
        <v>1313</v>
      </c>
      <c r="G39" s="4">
        <v>2237</v>
      </c>
      <c r="H39" s="4">
        <v>36</v>
      </c>
      <c r="I39" s="4" t="s">
        <v>6</v>
      </c>
      <c r="J39" s="4">
        <v>995</v>
      </c>
      <c r="K39" s="4">
        <v>16</v>
      </c>
      <c r="L39" s="4">
        <v>158</v>
      </c>
    </row>
    <row r="40" spans="1:12" x14ac:dyDescent="0.25">
      <c r="A40" s="1" t="str">
        <f>"Developmental"</f>
        <v>Developmental</v>
      </c>
      <c r="B40" s="5" t="s">
        <v>5</v>
      </c>
      <c r="C40" s="5" t="s">
        <v>5</v>
      </c>
      <c r="D40" s="5" t="s">
        <v>5</v>
      </c>
      <c r="E40" s="5" t="s">
        <v>5</v>
      </c>
      <c r="F40" s="5" t="s">
        <v>5</v>
      </c>
      <c r="G40" s="5" t="s">
        <v>5</v>
      </c>
      <c r="H40" s="5" t="s">
        <v>5</v>
      </c>
      <c r="I40" s="5" t="s">
        <v>5</v>
      </c>
      <c r="J40" s="5" t="s">
        <v>5</v>
      </c>
      <c r="K40" s="5" t="s">
        <v>5</v>
      </c>
      <c r="L40" s="5" t="s">
        <v>5</v>
      </c>
    </row>
    <row r="41" spans="1:12" x14ac:dyDescent="0.25">
      <c r="A41" t="str">
        <f>"Correlation"</f>
        <v>Correlation</v>
      </c>
      <c r="B41" s="4">
        <v>8.5999999999999993E-2</v>
      </c>
      <c r="C41" s="4">
        <v>0.04</v>
      </c>
      <c r="D41" s="4">
        <v>8.7999999999999995E-2</v>
      </c>
      <c r="E41" s="4">
        <v>2.3E-2</v>
      </c>
      <c r="F41" s="4">
        <v>6.8000000000000005E-2</v>
      </c>
      <c r="G41" s="4">
        <v>7.3999999999999996E-2</v>
      </c>
      <c r="H41" s="4">
        <v>4.9000000000000002E-2</v>
      </c>
      <c r="I41" s="4" t="s">
        <v>6</v>
      </c>
      <c r="J41" s="4">
        <v>0.104</v>
      </c>
      <c r="K41" s="4">
        <v>0.376</v>
      </c>
      <c r="L41" s="4">
        <v>0.13800000000000001</v>
      </c>
    </row>
    <row r="42" spans="1:12" x14ac:dyDescent="0.25">
      <c r="A42" t="str">
        <f>"p-value"</f>
        <v>p-value</v>
      </c>
      <c r="B42" s="4">
        <v>0</v>
      </c>
      <c r="C42" s="4">
        <v>0</v>
      </c>
      <c r="D42" s="4">
        <v>0</v>
      </c>
      <c r="E42" s="4">
        <v>0.187</v>
      </c>
      <c r="F42" s="4">
        <v>0</v>
      </c>
      <c r="G42" s="4">
        <v>0</v>
      </c>
      <c r="H42" s="4">
        <v>0.112</v>
      </c>
      <c r="I42" s="4" t="s">
        <v>6</v>
      </c>
      <c r="J42" s="4">
        <v>0</v>
      </c>
      <c r="K42" s="4">
        <v>0</v>
      </c>
      <c r="L42" s="4">
        <v>0</v>
      </c>
    </row>
    <row r="43" spans="1:12" x14ac:dyDescent="0.25">
      <c r="A43" t="str">
        <f>"Overlap N"</f>
        <v>Overlap N</v>
      </c>
      <c r="B43" s="4">
        <v>1391</v>
      </c>
      <c r="C43" s="4">
        <v>493</v>
      </c>
      <c r="D43" s="4">
        <v>199</v>
      </c>
      <c r="E43" s="4">
        <v>69</v>
      </c>
      <c r="F43" s="4">
        <v>496</v>
      </c>
      <c r="G43" s="4">
        <v>771</v>
      </c>
      <c r="H43" s="4">
        <v>15</v>
      </c>
      <c r="I43" s="4" t="s">
        <v>6</v>
      </c>
      <c r="J43" s="4">
        <v>332</v>
      </c>
      <c r="K43" s="4">
        <v>37</v>
      </c>
      <c r="L43" s="4">
        <v>72</v>
      </c>
    </row>
    <row r="44" spans="1:12" x14ac:dyDescent="0.25">
      <c r="A44" s="1" t="str">
        <f>"Externalizing"</f>
        <v>Externalizing</v>
      </c>
      <c r="B44" s="5" t="s">
        <v>5</v>
      </c>
      <c r="C44" s="5" t="s">
        <v>5</v>
      </c>
      <c r="D44" s="5" t="s">
        <v>5</v>
      </c>
      <c r="E44" s="5" t="s">
        <v>5</v>
      </c>
      <c r="F44" s="5" t="s">
        <v>5</v>
      </c>
      <c r="G44" s="5" t="s">
        <v>5</v>
      </c>
      <c r="H44" s="5" t="s">
        <v>5</v>
      </c>
      <c r="I44" s="5" t="s">
        <v>5</v>
      </c>
      <c r="J44" s="5" t="s">
        <v>5</v>
      </c>
      <c r="K44" s="5" t="s">
        <v>5</v>
      </c>
      <c r="L44" s="5" t="s">
        <v>5</v>
      </c>
    </row>
    <row r="45" spans="1:12" x14ac:dyDescent="0.25">
      <c r="A45" t="str">
        <f>"Correlation"</f>
        <v>Correlation</v>
      </c>
      <c r="B45" s="4">
        <v>0.193</v>
      </c>
      <c r="C45" s="4">
        <v>0.2</v>
      </c>
      <c r="D45" s="4">
        <v>0.13400000000000001</v>
      </c>
      <c r="E45" s="4">
        <v>6.4000000000000001E-2</v>
      </c>
      <c r="F45" s="4">
        <v>0.13200000000000001</v>
      </c>
      <c r="G45" s="4">
        <v>0.16400000000000001</v>
      </c>
      <c r="H45" s="4">
        <v>7.0000000000000007E-2</v>
      </c>
      <c r="I45" s="4" t="s">
        <v>6</v>
      </c>
      <c r="J45" s="4">
        <v>0.185</v>
      </c>
      <c r="K45" s="4">
        <v>0.18</v>
      </c>
      <c r="L45" s="4">
        <v>0.34899999999999998</v>
      </c>
    </row>
    <row r="46" spans="1:12" x14ac:dyDescent="0.25">
      <c r="A46" t="str">
        <f>"p-value"</f>
        <v>p-value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4.0000000000000001E-3</v>
      </c>
      <c r="I46" s="4" t="s">
        <v>6</v>
      </c>
      <c r="J46" s="4">
        <v>0</v>
      </c>
      <c r="K46" s="4">
        <v>0</v>
      </c>
      <c r="L46" s="4">
        <v>0</v>
      </c>
    </row>
    <row r="47" spans="1:12" ht="15.75" thickBot="1" x14ac:dyDescent="0.3">
      <c r="A47" s="6" t="str">
        <f>"Overlap N"</f>
        <v>Overlap N</v>
      </c>
      <c r="B47" s="7">
        <v>4132</v>
      </c>
      <c r="C47" s="7">
        <v>2024</v>
      </c>
      <c r="D47" s="7">
        <v>512</v>
      </c>
      <c r="E47" s="7">
        <v>189</v>
      </c>
      <c r="F47" s="7">
        <v>1367</v>
      </c>
      <c r="G47" s="7">
        <v>2289</v>
      </c>
      <c r="H47" s="7">
        <v>36</v>
      </c>
      <c r="I47" s="4" t="s">
        <v>6</v>
      </c>
      <c r="J47" s="7">
        <v>969</v>
      </c>
      <c r="K47" s="7">
        <v>21</v>
      </c>
      <c r="L47" s="7">
        <v>386</v>
      </c>
    </row>
  </sheetData>
  <mergeCells count="2">
    <mergeCell ref="A1:L1"/>
    <mergeCell ref="B2:L2"/>
  </mergeCells>
  <conditionalFormatting sqref="N15 B7:L7 B11:L11 B15:L15 B19:G19 B23:H23 B27:L27 B31:H31 B35:G35 B39:H39 B43:G43 B47:H47 J35:L35 J43:L43 L19 I19:J19 J23:L23 J31 J39:L39 J47:L47">
    <cfRule type="cellIs" dxfId="28" priority="43" operator="lessThan">
      <formula>6</formula>
    </cfRule>
  </conditionalFormatting>
  <conditionalFormatting sqref="H35">
    <cfRule type="cellIs" dxfId="27" priority="40" operator="lessThan">
      <formula>6</formula>
    </cfRule>
  </conditionalFormatting>
  <conditionalFormatting sqref="H33">
    <cfRule type="colorScale" priority="3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L31">
    <cfRule type="cellIs" dxfId="26" priority="36" operator="lessThan">
      <formula>6</formula>
    </cfRule>
  </conditionalFormatting>
  <conditionalFormatting sqref="L29">
    <cfRule type="colorScale" priority="3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H43">
    <cfRule type="cellIs" dxfId="25" priority="32" operator="lessThan">
      <formula>6</formula>
    </cfRule>
  </conditionalFormatting>
  <conditionalFormatting sqref="H41">
    <cfRule type="colorScale" priority="3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5:L5 B9:L9 B13:L13 B17:G17 B21:H21 B25:L25 B29:H29 B33:G33 B37:H37 B41:G41 B45:H45 J33:L33 J41:L41 L17 I17:J17 J21:L21 J29 J37:L37 J45:L45">
    <cfRule type="colorScale" priority="4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5:XFD5 A9:XFD9 A13:XFD13 A17:G17 A21:H21 A25:XFD25 A29:H29 A33:H33 A37:H37 A41:H41 A45:H45 I17:J17 L17:XFD17 J21:XFD21 J29 L29:XFD29 J33:XFD33 J37:XFD37 J41:XFD41 J45:XFD45">
    <cfRule type="colorScale" priority="28">
      <colorScale>
        <cfvo type="min"/>
        <cfvo type="max"/>
        <color theme="0"/>
        <color rgb="FFF8696B"/>
      </colorScale>
    </cfRule>
  </conditionalFormatting>
  <conditionalFormatting sqref="H19">
    <cfRule type="cellIs" dxfId="24" priority="26" operator="lessThan">
      <formula>6</formula>
    </cfRule>
  </conditionalFormatting>
  <conditionalFormatting sqref="H17">
    <cfRule type="colorScale" priority="2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H17">
    <cfRule type="colorScale" priority="2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K19">
    <cfRule type="cellIs" dxfId="23" priority="23" operator="lessThan">
      <formula>6</formula>
    </cfRule>
  </conditionalFormatting>
  <conditionalFormatting sqref="K17">
    <cfRule type="colorScale" priority="2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K17">
    <cfRule type="colorScale" priority="2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I23">
    <cfRule type="cellIs" dxfId="22" priority="20" operator="lessThan">
      <formula>6</formula>
    </cfRule>
  </conditionalFormatting>
  <conditionalFormatting sqref="I21">
    <cfRule type="colorScale" priority="2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I21">
    <cfRule type="colorScale" priority="1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I31">
    <cfRule type="cellIs" dxfId="21" priority="17" operator="lessThan">
      <formula>6</formula>
    </cfRule>
  </conditionalFormatting>
  <conditionalFormatting sqref="I29">
    <cfRule type="colorScale" priority="1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I29">
    <cfRule type="colorScale" priority="1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K31">
    <cfRule type="cellIs" dxfId="20" priority="14" operator="lessThan">
      <formula>6</formula>
    </cfRule>
  </conditionalFormatting>
  <conditionalFormatting sqref="K29">
    <cfRule type="colorScale" priority="1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K29">
    <cfRule type="colorScale" priority="1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I35">
    <cfRule type="cellIs" dxfId="19" priority="11" operator="lessThan">
      <formula>6</formula>
    </cfRule>
  </conditionalFormatting>
  <conditionalFormatting sqref="I33">
    <cfRule type="colorScale" priority="1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I33">
    <cfRule type="colorScale" priority="1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I39">
    <cfRule type="cellIs" dxfId="18" priority="8" operator="lessThan">
      <formula>6</formula>
    </cfRule>
  </conditionalFormatting>
  <conditionalFormatting sqref="I37">
    <cfRule type="colorScale" priority="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I37">
    <cfRule type="colorScale" priority="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I43">
    <cfRule type="cellIs" dxfId="17" priority="5" operator="lessThan">
      <formula>6</formula>
    </cfRule>
  </conditionalFormatting>
  <conditionalFormatting sqref="I41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I41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I47">
    <cfRule type="cellIs" dxfId="16" priority="2" operator="lessThan">
      <formula>6</formula>
    </cfRule>
  </conditionalFormatting>
  <conditionalFormatting sqref="I45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I45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workbookViewId="0">
      <selection activeCell="P18" sqref="P18"/>
    </sheetView>
  </sheetViews>
  <sheetFormatPr defaultRowHeight="15" x14ac:dyDescent="0.25"/>
  <cols>
    <col min="1" max="1" width="16.42578125" bestFit="1" customWidth="1"/>
  </cols>
  <sheetData>
    <row r="1" spans="1:14" x14ac:dyDescent="0.25">
      <c r="A1" s="8" t="s">
        <v>21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4" x14ac:dyDescent="0.25">
      <c r="A2" s="1" t="str">
        <f>""</f>
        <v/>
      </c>
      <c r="B2" s="9" t="s">
        <v>16</v>
      </c>
      <c r="C2" s="9"/>
      <c r="D2" s="9"/>
      <c r="E2" s="9"/>
      <c r="F2" s="9"/>
      <c r="G2" s="9"/>
      <c r="H2" s="9"/>
      <c r="I2" s="9"/>
      <c r="J2" s="9"/>
      <c r="K2" s="9"/>
      <c r="L2" s="9"/>
    </row>
    <row r="3" spans="1:14" x14ac:dyDescent="0.25">
      <c r="A3" s="2" t="s">
        <v>17</v>
      </c>
      <c r="B3" s="3" t="str">
        <f>"Any diagnosis"</f>
        <v>Any diagnosis</v>
      </c>
      <c r="C3" s="3" t="str">
        <f>"Substance abuse"</f>
        <v>Substance abuse</v>
      </c>
      <c r="D3" s="3" t="str">
        <f>"Skizophrenia"</f>
        <v>Skizophrenia</v>
      </c>
      <c r="E3" s="3" t="str">
        <f>"Bipolar"</f>
        <v>Bipolar</v>
      </c>
      <c r="F3" s="3" t="str">
        <f>"Other mood"</f>
        <v>Other mood</v>
      </c>
      <c r="G3" s="3" t="str">
        <f>"Neurotic"</f>
        <v>Neurotic</v>
      </c>
      <c r="H3" s="3" t="str">
        <f>"OCD"</f>
        <v>OCD</v>
      </c>
      <c r="I3" s="3" t="str">
        <f>"Eating disorder"</f>
        <v>Eating disorder</v>
      </c>
      <c r="J3" s="3" t="str">
        <f>"Personality"</f>
        <v>Personality</v>
      </c>
      <c r="K3" s="3" t="str">
        <f>"Developmental"</f>
        <v>Developmental</v>
      </c>
      <c r="L3" s="3" t="str">
        <f>"Externalizing"</f>
        <v>Externalizing</v>
      </c>
    </row>
    <row r="4" spans="1:14" x14ac:dyDescent="0.25">
      <c r="A4" s="1" t="str">
        <f>"Any diagnosis"</f>
        <v>Any diagnosis</v>
      </c>
      <c r="B4" t="str">
        <f>""</f>
        <v/>
      </c>
      <c r="C4" t="str">
        <f>""</f>
        <v/>
      </c>
      <c r="D4" t="str">
        <f>""</f>
        <v/>
      </c>
      <c r="E4" t="str">
        <f>""</f>
        <v/>
      </c>
      <c r="F4" t="str">
        <f>""</f>
        <v/>
      </c>
      <c r="G4" t="str">
        <f>""</f>
        <v/>
      </c>
      <c r="H4" t="str">
        <f>""</f>
        <v/>
      </c>
      <c r="I4" t="str">
        <f>""</f>
        <v/>
      </c>
      <c r="J4" t="str">
        <f>""</f>
        <v/>
      </c>
      <c r="K4" t="str">
        <f>""</f>
        <v/>
      </c>
      <c r="L4" t="str">
        <f>""</f>
        <v/>
      </c>
    </row>
    <row r="5" spans="1:14" x14ac:dyDescent="0.25">
      <c r="A5" t="str">
        <f>"Correlation"</f>
        <v>Correlation</v>
      </c>
      <c r="B5" s="4">
        <v>0.28399999999999997</v>
      </c>
      <c r="C5" s="4">
        <v>0.24199999999999999</v>
      </c>
      <c r="D5" s="4">
        <v>0.20799999999999999</v>
      </c>
      <c r="E5" s="4">
        <v>0.17599999999999999</v>
      </c>
      <c r="F5" s="4">
        <v>0.22800000000000001</v>
      </c>
      <c r="G5" s="4">
        <v>0.26200000000000001</v>
      </c>
      <c r="H5" s="4">
        <v>0.17399999999999999</v>
      </c>
      <c r="I5" s="4">
        <v>0.16400000000000001</v>
      </c>
      <c r="J5" s="4">
        <v>0.27400000000000002</v>
      </c>
      <c r="K5" s="4">
        <v>0.247</v>
      </c>
      <c r="L5" s="4">
        <v>0.29599999999999999</v>
      </c>
    </row>
    <row r="6" spans="1:14" x14ac:dyDescent="0.25">
      <c r="A6" t="str">
        <f>"p-value"</f>
        <v>p-value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</row>
    <row r="7" spans="1:14" x14ac:dyDescent="0.25">
      <c r="A7" t="str">
        <f>"Overlap N"</f>
        <v>Overlap N</v>
      </c>
      <c r="B7" s="4">
        <v>989429</v>
      </c>
      <c r="C7" s="4">
        <v>333390</v>
      </c>
      <c r="D7" s="4">
        <v>136086</v>
      </c>
      <c r="E7" s="4">
        <v>75624</v>
      </c>
      <c r="F7" s="4">
        <v>432548</v>
      </c>
      <c r="G7" s="4">
        <v>655178</v>
      </c>
      <c r="H7" s="4">
        <v>18892</v>
      </c>
      <c r="I7" s="4">
        <v>18878</v>
      </c>
      <c r="J7" s="4">
        <v>277194</v>
      </c>
      <c r="K7" s="4">
        <v>4534</v>
      </c>
      <c r="L7" s="4">
        <v>45338</v>
      </c>
      <c r="N7" t="s">
        <v>27</v>
      </c>
    </row>
    <row r="8" spans="1:14" x14ac:dyDescent="0.25">
      <c r="A8" s="1" t="str">
        <f>"Substance abuse"</f>
        <v>Substance abuse</v>
      </c>
      <c r="B8" s="5" t="s">
        <v>5</v>
      </c>
      <c r="C8" s="5" t="s">
        <v>5</v>
      </c>
      <c r="D8" s="5" t="s">
        <v>5</v>
      </c>
      <c r="E8" s="5" t="s">
        <v>5</v>
      </c>
      <c r="F8" s="5" t="s">
        <v>5</v>
      </c>
      <c r="G8" s="5" t="s">
        <v>5</v>
      </c>
      <c r="H8" s="5" t="s">
        <v>5</v>
      </c>
      <c r="I8" s="5" t="s">
        <v>5</v>
      </c>
      <c r="J8" s="5" t="s">
        <v>5</v>
      </c>
      <c r="K8" s="5" t="s">
        <v>5</v>
      </c>
      <c r="L8" s="5" t="s">
        <v>5</v>
      </c>
    </row>
    <row r="9" spans="1:14" x14ac:dyDescent="0.25">
      <c r="A9" t="str">
        <f>"Correlation"</f>
        <v>Correlation</v>
      </c>
      <c r="B9" s="4">
        <v>0.26500000000000001</v>
      </c>
      <c r="C9" s="4">
        <v>0.28499999999999998</v>
      </c>
      <c r="D9" s="4">
        <v>0.20899999999999999</v>
      </c>
      <c r="E9" s="4">
        <v>0.152</v>
      </c>
      <c r="F9" s="4">
        <v>0.19600000000000001</v>
      </c>
      <c r="G9" s="4">
        <v>0.23100000000000001</v>
      </c>
      <c r="H9" s="4">
        <v>0.11700000000000001</v>
      </c>
      <c r="I9" s="4">
        <v>0.125</v>
      </c>
      <c r="J9" s="4">
        <v>0.23699999999999999</v>
      </c>
      <c r="K9" s="4">
        <v>0.154</v>
      </c>
      <c r="L9" s="4">
        <v>0.24</v>
      </c>
    </row>
    <row r="10" spans="1:14" x14ac:dyDescent="0.25">
      <c r="A10" t="str">
        <f>"p-value"</f>
        <v>p-value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</row>
    <row r="11" spans="1:14" x14ac:dyDescent="0.25">
      <c r="A11" t="str">
        <f>"Overlap N"</f>
        <v>Overlap N</v>
      </c>
      <c r="B11" s="4">
        <v>191308</v>
      </c>
      <c r="C11" s="4">
        <v>83951</v>
      </c>
      <c r="D11" s="4">
        <v>30539</v>
      </c>
      <c r="E11" s="4">
        <v>14831</v>
      </c>
      <c r="F11" s="4">
        <v>82102</v>
      </c>
      <c r="G11" s="4">
        <v>125821</v>
      </c>
      <c r="H11" s="4">
        <v>3195</v>
      </c>
      <c r="I11" s="4">
        <v>3463</v>
      </c>
      <c r="J11" s="4">
        <v>56640</v>
      </c>
      <c r="K11" s="4">
        <v>776</v>
      </c>
      <c r="L11" s="4">
        <v>9978</v>
      </c>
    </row>
    <row r="12" spans="1:14" x14ac:dyDescent="0.25">
      <c r="A12" s="1" t="str">
        <f>"Skizophrenia"</f>
        <v>Skizophrenia</v>
      </c>
      <c r="B12" s="5" t="s">
        <v>5</v>
      </c>
      <c r="C12" s="5" t="s">
        <v>5</v>
      </c>
      <c r="D12" s="5" t="s">
        <v>5</v>
      </c>
      <c r="E12" s="5" t="s">
        <v>5</v>
      </c>
      <c r="F12" s="5" t="s">
        <v>5</v>
      </c>
      <c r="G12" s="5" t="s">
        <v>5</v>
      </c>
      <c r="H12" s="5" t="s">
        <v>5</v>
      </c>
      <c r="I12" s="5" t="s">
        <v>5</v>
      </c>
      <c r="J12" s="5" t="s">
        <v>5</v>
      </c>
      <c r="K12" s="5" t="s">
        <v>5</v>
      </c>
      <c r="L12" s="5" t="s">
        <v>5</v>
      </c>
    </row>
    <row r="13" spans="1:14" x14ac:dyDescent="0.25">
      <c r="A13" t="str">
        <f>"Correlation"</f>
        <v>Correlation</v>
      </c>
      <c r="B13" s="4">
        <v>0.219</v>
      </c>
      <c r="C13" s="4">
        <v>0.185</v>
      </c>
      <c r="D13" s="4">
        <v>0.245</v>
      </c>
      <c r="E13" s="4">
        <v>0.14599999999999999</v>
      </c>
      <c r="F13" s="4">
        <v>0.161</v>
      </c>
      <c r="G13" s="4">
        <v>0.192</v>
      </c>
      <c r="H13" s="4">
        <v>0.127</v>
      </c>
      <c r="I13" s="4">
        <v>0.113</v>
      </c>
      <c r="J13" s="4">
        <v>0.21</v>
      </c>
      <c r="K13" s="4">
        <v>0.186</v>
      </c>
      <c r="L13" s="4">
        <v>0.13800000000000001</v>
      </c>
    </row>
    <row r="14" spans="1:14" x14ac:dyDescent="0.25">
      <c r="A14" t="str">
        <f>"p-value"</f>
        <v>p-value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</row>
    <row r="15" spans="1:14" x14ac:dyDescent="0.25">
      <c r="A15" t="str">
        <f>"Overlap N"</f>
        <v>Overlap N</v>
      </c>
      <c r="B15" s="4">
        <v>147342</v>
      </c>
      <c r="C15" s="4">
        <v>51615</v>
      </c>
      <c r="D15" s="4">
        <v>30736</v>
      </c>
      <c r="E15" s="4">
        <v>12434</v>
      </c>
      <c r="F15" s="4">
        <v>62550</v>
      </c>
      <c r="G15" s="4">
        <v>96454</v>
      </c>
      <c r="H15" s="4">
        <v>2918</v>
      </c>
      <c r="I15" s="4">
        <v>2787</v>
      </c>
      <c r="J15" s="4">
        <v>44388</v>
      </c>
      <c r="K15" s="4">
        <v>825</v>
      </c>
      <c r="L15" s="4">
        <v>5159</v>
      </c>
    </row>
    <row r="16" spans="1:14" x14ac:dyDescent="0.25">
      <c r="A16" s="1" t="str">
        <f>"Bipolar"</f>
        <v>Bipolar</v>
      </c>
      <c r="B16" s="5" t="s">
        <v>5</v>
      </c>
      <c r="C16" s="5" t="s">
        <v>5</v>
      </c>
      <c r="D16" s="5" t="s">
        <v>5</v>
      </c>
      <c r="E16" s="5" t="s">
        <v>5</v>
      </c>
      <c r="F16" s="5" t="s">
        <v>5</v>
      </c>
      <c r="G16" s="5" t="s">
        <v>5</v>
      </c>
      <c r="H16" s="5" t="s">
        <v>5</v>
      </c>
      <c r="I16" s="5" t="s">
        <v>5</v>
      </c>
      <c r="J16" s="5" t="s">
        <v>5</v>
      </c>
      <c r="K16" s="5" t="s">
        <v>5</v>
      </c>
      <c r="L16" s="5" t="s">
        <v>5</v>
      </c>
    </row>
    <row r="17" spans="1:12" x14ac:dyDescent="0.25">
      <c r="A17" t="str">
        <f>"Correlation"</f>
        <v>Correlation</v>
      </c>
      <c r="B17" s="4">
        <v>0.188</v>
      </c>
      <c r="C17" s="4">
        <v>0.151</v>
      </c>
      <c r="D17" s="4">
        <v>0.16300000000000001</v>
      </c>
      <c r="E17" s="4">
        <v>0.32900000000000001</v>
      </c>
      <c r="F17" s="4">
        <v>0.18099999999999999</v>
      </c>
      <c r="G17" s="4">
        <v>0.13</v>
      </c>
      <c r="H17" s="4">
        <v>0.1</v>
      </c>
      <c r="I17" s="4">
        <v>8.5000000000000006E-2</v>
      </c>
      <c r="J17" s="4">
        <v>0.17</v>
      </c>
      <c r="K17" s="4">
        <v>0.13400000000000001</v>
      </c>
      <c r="L17" s="4">
        <v>0.14000000000000001</v>
      </c>
    </row>
    <row r="18" spans="1:12" x14ac:dyDescent="0.25">
      <c r="A18" t="str">
        <f>"p-value"</f>
        <v>p-value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</row>
    <row r="19" spans="1:12" x14ac:dyDescent="0.25">
      <c r="A19" t="str">
        <f>"Overlap N"</f>
        <v>Overlap N</v>
      </c>
      <c r="B19" s="4">
        <v>40508</v>
      </c>
      <c r="C19" s="4">
        <v>13833</v>
      </c>
      <c r="D19" s="4">
        <v>6812</v>
      </c>
      <c r="E19" s="4">
        <v>9990</v>
      </c>
      <c r="F19" s="4">
        <v>20486</v>
      </c>
      <c r="G19" s="4">
        <v>23395</v>
      </c>
      <c r="H19" s="4">
        <v>764</v>
      </c>
      <c r="I19" s="4">
        <v>707</v>
      </c>
      <c r="J19" s="4">
        <v>11802</v>
      </c>
      <c r="K19" s="4">
        <v>195</v>
      </c>
      <c r="L19" s="4">
        <v>1654</v>
      </c>
    </row>
    <row r="20" spans="1:12" x14ac:dyDescent="0.25">
      <c r="A20" s="1" t="str">
        <f>"Other mood"</f>
        <v>Other mood</v>
      </c>
      <c r="B20" s="5" t="s">
        <v>5</v>
      </c>
      <c r="C20" s="5" t="s">
        <v>5</v>
      </c>
      <c r="D20" s="5" t="s">
        <v>5</v>
      </c>
      <c r="E20" s="5" t="s">
        <v>5</v>
      </c>
      <c r="F20" s="5" t="s">
        <v>5</v>
      </c>
      <c r="G20" s="5" t="s">
        <v>5</v>
      </c>
      <c r="H20" s="5" t="s">
        <v>5</v>
      </c>
      <c r="I20" s="5" t="s">
        <v>5</v>
      </c>
      <c r="J20" s="5" t="s">
        <v>5</v>
      </c>
      <c r="K20" s="5" t="s">
        <v>5</v>
      </c>
      <c r="L20" s="5" t="s">
        <v>5</v>
      </c>
    </row>
    <row r="21" spans="1:12" x14ac:dyDescent="0.25">
      <c r="A21" t="str">
        <f>"Correlation"</f>
        <v>Correlation</v>
      </c>
      <c r="B21" s="4">
        <v>0.20100000000000001</v>
      </c>
      <c r="C21" s="4">
        <v>0.14599999999999999</v>
      </c>
      <c r="D21" s="4">
        <v>0.121</v>
      </c>
      <c r="E21" s="4">
        <v>0.14599999999999999</v>
      </c>
      <c r="F21" s="4">
        <v>0.19700000000000001</v>
      </c>
      <c r="G21" s="4">
        <v>0.17599999999999999</v>
      </c>
      <c r="H21" s="4">
        <v>0.105</v>
      </c>
      <c r="I21" s="4">
        <v>0.124</v>
      </c>
      <c r="J21" s="4">
        <v>0.17499999999999999</v>
      </c>
      <c r="K21" s="4">
        <v>0.125</v>
      </c>
      <c r="L21" s="4">
        <v>0.14399999999999999</v>
      </c>
    </row>
    <row r="22" spans="1:12" x14ac:dyDescent="0.25">
      <c r="A22" t="str">
        <f>"p-value"</f>
        <v>p-value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</row>
    <row r="23" spans="1:12" x14ac:dyDescent="0.25">
      <c r="A23" t="str">
        <f>"Overlap N"</f>
        <v>Overlap N</v>
      </c>
      <c r="B23" s="4">
        <v>296510</v>
      </c>
      <c r="C23" s="4">
        <v>92799</v>
      </c>
      <c r="D23" s="4">
        <v>37242</v>
      </c>
      <c r="E23" s="4">
        <v>25157</v>
      </c>
      <c r="F23" s="4">
        <v>144921</v>
      </c>
      <c r="G23" s="4">
        <v>191618</v>
      </c>
      <c r="H23" s="4">
        <v>5273</v>
      </c>
      <c r="I23" s="4">
        <v>6005</v>
      </c>
      <c r="J23" s="4">
        <v>79028</v>
      </c>
      <c r="K23" s="4">
        <v>1099</v>
      </c>
      <c r="L23" s="4">
        <v>10660</v>
      </c>
    </row>
    <row r="24" spans="1:12" x14ac:dyDescent="0.25">
      <c r="A24" s="1" t="str">
        <f>"Neurotic"</f>
        <v>Neurotic</v>
      </c>
      <c r="B24" s="5" t="s">
        <v>5</v>
      </c>
      <c r="C24" s="5" t="s">
        <v>5</v>
      </c>
      <c r="D24" s="5" t="s">
        <v>5</v>
      </c>
      <c r="E24" s="5" t="s">
        <v>5</v>
      </c>
      <c r="F24" s="5" t="s">
        <v>5</v>
      </c>
      <c r="G24" s="5" t="s">
        <v>5</v>
      </c>
      <c r="H24" s="5" t="s">
        <v>5</v>
      </c>
      <c r="I24" s="5" t="s">
        <v>5</v>
      </c>
      <c r="J24" s="5" t="s">
        <v>5</v>
      </c>
      <c r="K24" s="5" t="s">
        <v>5</v>
      </c>
      <c r="L24" s="5" t="s">
        <v>5</v>
      </c>
    </row>
    <row r="25" spans="1:12" x14ac:dyDescent="0.25">
      <c r="A25" t="str">
        <f>"Correlation"</f>
        <v>Correlation</v>
      </c>
      <c r="B25" s="4">
        <v>0.27200000000000002</v>
      </c>
      <c r="C25" s="4">
        <v>0.22700000000000001</v>
      </c>
      <c r="D25" s="4">
        <v>0.19</v>
      </c>
      <c r="E25" s="4">
        <v>0.155</v>
      </c>
      <c r="F25" s="4">
        <v>0.216</v>
      </c>
      <c r="G25" s="4">
        <v>0.26</v>
      </c>
      <c r="H25" s="4">
        <v>0.14499999999999999</v>
      </c>
      <c r="I25" s="4">
        <v>0.128</v>
      </c>
      <c r="J25" s="4">
        <v>0.252</v>
      </c>
      <c r="K25" s="4">
        <v>0.17599999999999999</v>
      </c>
      <c r="L25" s="4">
        <v>0.20799999999999999</v>
      </c>
    </row>
    <row r="26" spans="1:12" x14ac:dyDescent="0.25">
      <c r="A26" t="str">
        <f>"p-value"</f>
        <v>p-value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</row>
    <row r="27" spans="1:12" x14ac:dyDescent="0.25">
      <c r="A27" t="str">
        <f>"Overlap N"</f>
        <v>Overlap N</v>
      </c>
      <c r="B27" s="4">
        <v>569720</v>
      </c>
      <c r="C27" s="4">
        <v>194511</v>
      </c>
      <c r="D27" s="4">
        <v>78291</v>
      </c>
      <c r="E27" s="4">
        <v>42486</v>
      </c>
      <c r="F27" s="4">
        <v>250461</v>
      </c>
      <c r="G27" s="4">
        <v>388543</v>
      </c>
      <c r="H27" s="4">
        <v>10352</v>
      </c>
      <c r="I27" s="4">
        <v>9928</v>
      </c>
      <c r="J27" s="4">
        <v>161859</v>
      </c>
      <c r="K27" s="4">
        <v>2256</v>
      </c>
      <c r="L27" s="4">
        <v>22148</v>
      </c>
    </row>
    <row r="28" spans="1:12" x14ac:dyDescent="0.25">
      <c r="A28" s="1" t="str">
        <f>"OCD"</f>
        <v>OCD</v>
      </c>
      <c r="B28" s="5" t="s">
        <v>5</v>
      </c>
      <c r="C28" s="5" t="s">
        <v>5</v>
      </c>
      <c r="D28" s="5" t="s">
        <v>5</v>
      </c>
      <c r="E28" s="5" t="s">
        <v>5</v>
      </c>
      <c r="F28" s="5" t="s">
        <v>5</v>
      </c>
      <c r="G28" s="5" t="s">
        <v>5</v>
      </c>
      <c r="H28" s="5" t="s">
        <v>5</v>
      </c>
      <c r="I28" s="5" t="s">
        <v>5</v>
      </c>
      <c r="J28" s="5" t="s">
        <v>5</v>
      </c>
      <c r="K28" s="5" t="s">
        <v>5</v>
      </c>
      <c r="L28" s="5" t="s">
        <v>5</v>
      </c>
    </row>
    <row r="29" spans="1:12" x14ac:dyDescent="0.25">
      <c r="A29" t="str">
        <f>"Correlation"</f>
        <v>Correlation</v>
      </c>
      <c r="B29" s="4">
        <v>0.124</v>
      </c>
      <c r="C29" s="4">
        <v>9.1999999999999998E-2</v>
      </c>
      <c r="D29" s="4">
        <v>8.1000000000000003E-2</v>
      </c>
      <c r="E29" s="4">
        <v>7.5999999999999998E-2</v>
      </c>
      <c r="F29" s="4">
        <v>0.10199999999999999</v>
      </c>
      <c r="G29" s="4">
        <v>0.122</v>
      </c>
      <c r="H29" s="4">
        <v>0.23599999999999999</v>
      </c>
      <c r="I29" s="4">
        <v>8.5999999999999993E-2</v>
      </c>
      <c r="J29" s="4">
        <v>0.115</v>
      </c>
      <c r="K29" s="4">
        <v>7.0000000000000007E-2</v>
      </c>
      <c r="L29" s="4">
        <v>7.4999999999999997E-2</v>
      </c>
    </row>
    <row r="30" spans="1:12" x14ac:dyDescent="0.25">
      <c r="A30" t="str">
        <f>"p-value"</f>
        <v>p-value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</row>
    <row r="31" spans="1:12" x14ac:dyDescent="0.25">
      <c r="A31" t="str">
        <f>"Overlap N"</f>
        <v>Overlap N</v>
      </c>
      <c r="B31" s="4">
        <v>59217</v>
      </c>
      <c r="C31" s="4">
        <v>18630</v>
      </c>
      <c r="D31" s="4">
        <v>7673</v>
      </c>
      <c r="E31" s="4">
        <v>4494</v>
      </c>
      <c r="F31" s="4">
        <v>26096</v>
      </c>
      <c r="G31" s="4">
        <v>40060</v>
      </c>
      <c r="H31" s="4">
        <v>3076</v>
      </c>
      <c r="I31" s="4">
        <v>1242</v>
      </c>
      <c r="J31" s="4">
        <v>15890</v>
      </c>
      <c r="K31" s="4">
        <v>197</v>
      </c>
      <c r="L31" s="4">
        <v>1865</v>
      </c>
    </row>
    <row r="32" spans="1:12" x14ac:dyDescent="0.25">
      <c r="A32" s="1" t="str">
        <f>"Eating disorder"</f>
        <v>Eating disorder</v>
      </c>
      <c r="B32" s="5" t="s">
        <v>5</v>
      </c>
      <c r="C32" s="5" t="s">
        <v>5</v>
      </c>
      <c r="D32" s="5" t="s">
        <v>5</v>
      </c>
      <c r="E32" s="5" t="s">
        <v>5</v>
      </c>
      <c r="F32" s="5" t="s">
        <v>5</v>
      </c>
      <c r="G32" s="5" t="s">
        <v>5</v>
      </c>
      <c r="H32" s="5" t="s">
        <v>5</v>
      </c>
      <c r="I32" s="5" t="s">
        <v>5</v>
      </c>
      <c r="J32" s="5" t="s">
        <v>5</v>
      </c>
      <c r="K32" s="5" t="s">
        <v>5</v>
      </c>
      <c r="L32" s="5" t="s">
        <v>5</v>
      </c>
    </row>
    <row r="33" spans="1:12" x14ac:dyDescent="0.25">
      <c r="A33" t="str">
        <f>"Correlation"</f>
        <v>Correlation</v>
      </c>
      <c r="B33" s="4">
        <v>8.4000000000000005E-2</v>
      </c>
      <c r="C33" s="4">
        <v>5.8000000000000003E-2</v>
      </c>
      <c r="D33" s="4">
        <v>5.8999999999999997E-2</v>
      </c>
      <c r="E33" s="4">
        <v>6.0999999999999999E-2</v>
      </c>
      <c r="F33" s="4">
        <v>7.9000000000000001E-2</v>
      </c>
      <c r="G33" s="4">
        <v>7.3999999999999996E-2</v>
      </c>
      <c r="H33" s="4">
        <v>0.10299999999999999</v>
      </c>
      <c r="I33" s="4">
        <v>0.15</v>
      </c>
      <c r="J33" s="4">
        <v>7.8E-2</v>
      </c>
      <c r="K33" s="4">
        <v>0.121</v>
      </c>
      <c r="L33" s="4">
        <v>5.6000000000000001E-2</v>
      </c>
    </row>
    <row r="34" spans="1:12" x14ac:dyDescent="0.25">
      <c r="A34" t="str">
        <f>"p-value"</f>
        <v>p-value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</row>
    <row r="35" spans="1:12" x14ac:dyDescent="0.25">
      <c r="A35" t="str">
        <f>"Overlap N"</f>
        <v>Overlap N</v>
      </c>
      <c r="B35" s="4">
        <v>69309</v>
      </c>
      <c r="C35" s="4">
        <v>21021</v>
      </c>
      <c r="D35" s="4">
        <v>8930</v>
      </c>
      <c r="E35" s="4">
        <v>5399</v>
      </c>
      <c r="F35" s="4">
        <v>31316</v>
      </c>
      <c r="G35" s="4">
        <v>44352</v>
      </c>
      <c r="H35" s="4">
        <v>1762</v>
      </c>
      <c r="I35" s="4">
        <v>2447</v>
      </c>
      <c r="J35" s="4">
        <v>17527</v>
      </c>
      <c r="K35" s="4">
        <v>381</v>
      </c>
      <c r="L35" s="4">
        <v>2158</v>
      </c>
    </row>
    <row r="36" spans="1:12" x14ac:dyDescent="0.25">
      <c r="A36" s="1" t="str">
        <f>"Personality"</f>
        <v>Personality</v>
      </c>
      <c r="B36" s="5" t="s">
        <v>5</v>
      </c>
      <c r="C36" s="5" t="s">
        <v>5</v>
      </c>
      <c r="D36" s="5" t="s">
        <v>5</v>
      </c>
      <c r="E36" s="5" t="s">
        <v>5</v>
      </c>
      <c r="F36" s="5" t="s">
        <v>5</v>
      </c>
      <c r="G36" s="5" t="s">
        <v>5</v>
      </c>
      <c r="H36" s="5" t="s">
        <v>5</v>
      </c>
      <c r="I36" s="5" t="s">
        <v>5</v>
      </c>
      <c r="J36" s="5" t="s">
        <v>5</v>
      </c>
      <c r="K36" s="5" t="s">
        <v>5</v>
      </c>
      <c r="L36" s="5" t="s">
        <v>5</v>
      </c>
    </row>
    <row r="37" spans="1:12" x14ac:dyDescent="0.25">
      <c r="A37" t="str">
        <f>"Correlation"</f>
        <v>Correlation</v>
      </c>
      <c r="B37" s="4">
        <v>0.24299999999999999</v>
      </c>
      <c r="C37" s="4">
        <v>0.219</v>
      </c>
      <c r="D37" s="4">
        <v>0.16400000000000001</v>
      </c>
      <c r="E37" s="4">
        <v>0.122</v>
      </c>
      <c r="F37" s="4">
        <v>0.184</v>
      </c>
      <c r="G37" s="4">
        <v>0.22700000000000001</v>
      </c>
      <c r="H37" s="4">
        <v>0.123</v>
      </c>
      <c r="I37" s="4">
        <v>0.14399999999999999</v>
      </c>
      <c r="J37" s="4">
        <v>0.253</v>
      </c>
      <c r="K37" s="4">
        <v>0.108</v>
      </c>
      <c r="L37" s="4">
        <v>0.20599999999999999</v>
      </c>
    </row>
    <row r="38" spans="1:12" x14ac:dyDescent="0.25">
      <c r="A38" t="str">
        <f>"p-value"</f>
        <v>p-value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</row>
    <row r="39" spans="1:12" x14ac:dyDescent="0.25">
      <c r="A39" t="str">
        <f>"Overlap N"</f>
        <v>Overlap N</v>
      </c>
      <c r="B39" s="4">
        <v>220370</v>
      </c>
      <c r="C39" s="4">
        <v>80926</v>
      </c>
      <c r="D39" s="4">
        <v>30354</v>
      </c>
      <c r="E39" s="4">
        <v>15414</v>
      </c>
      <c r="F39" s="4">
        <v>95005</v>
      </c>
      <c r="G39" s="4">
        <v>149940</v>
      </c>
      <c r="H39" s="4">
        <v>3976</v>
      </c>
      <c r="I39" s="4">
        <v>4614</v>
      </c>
      <c r="J39" s="4">
        <v>71458</v>
      </c>
      <c r="K39" s="4">
        <v>686</v>
      </c>
      <c r="L39" s="4">
        <v>10036</v>
      </c>
    </row>
    <row r="40" spans="1:12" x14ac:dyDescent="0.25">
      <c r="A40" s="1" t="str">
        <f>"Developmental"</f>
        <v>Developmental</v>
      </c>
      <c r="B40" s="5" t="s">
        <v>5</v>
      </c>
      <c r="C40" s="5" t="s">
        <v>5</v>
      </c>
      <c r="D40" s="5" t="s">
        <v>5</v>
      </c>
      <c r="E40" s="5" t="s">
        <v>5</v>
      </c>
      <c r="F40" s="5" t="s">
        <v>5</v>
      </c>
      <c r="G40" s="5" t="s">
        <v>5</v>
      </c>
      <c r="H40" s="5" t="s">
        <v>5</v>
      </c>
      <c r="I40" s="5" t="s">
        <v>5</v>
      </c>
      <c r="J40" s="5" t="s">
        <v>5</v>
      </c>
      <c r="K40" s="5" t="s">
        <v>5</v>
      </c>
      <c r="L40" s="5" t="s">
        <v>5</v>
      </c>
    </row>
    <row r="41" spans="1:12" x14ac:dyDescent="0.25">
      <c r="A41" t="str">
        <f>"Correlation"</f>
        <v>Correlation</v>
      </c>
      <c r="B41" s="4">
        <v>0.13300000000000001</v>
      </c>
      <c r="C41" s="4">
        <v>4.7E-2</v>
      </c>
      <c r="D41" s="4">
        <v>0.10199999999999999</v>
      </c>
      <c r="E41" s="4">
        <v>6.0999999999999999E-2</v>
      </c>
      <c r="F41" s="4">
        <v>9.8000000000000004E-2</v>
      </c>
      <c r="G41" s="4">
        <v>0.11799999999999999</v>
      </c>
      <c r="H41" s="4">
        <v>0.112</v>
      </c>
      <c r="I41" s="4">
        <v>0.112</v>
      </c>
      <c r="J41" s="4">
        <v>0.13200000000000001</v>
      </c>
      <c r="K41" s="4">
        <v>0.38600000000000001</v>
      </c>
      <c r="L41" s="4">
        <v>0.18099999999999999</v>
      </c>
    </row>
    <row r="42" spans="1:12" x14ac:dyDescent="0.25">
      <c r="A42" t="str">
        <f>"p-value"</f>
        <v>p-value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</row>
    <row r="43" spans="1:12" x14ac:dyDescent="0.25">
      <c r="A43" t="str">
        <f>"Overlap N"</f>
        <v>Overlap N</v>
      </c>
      <c r="B43" s="4">
        <v>81233</v>
      </c>
      <c r="C43" s="4">
        <v>20193</v>
      </c>
      <c r="D43" s="4">
        <v>11381</v>
      </c>
      <c r="E43" s="4">
        <v>5468</v>
      </c>
      <c r="F43" s="4">
        <v>34305</v>
      </c>
      <c r="G43" s="4">
        <v>52615</v>
      </c>
      <c r="H43" s="4">
        <v>1886</v>
      </c>
      <c r="I43" s="4">
        <v>1946</v>
      </c>
      <c r="J43" s="4">
        <v>22762</v>
      </c>
      <c r="K43" s="4">
        <v>1895</v>
      </c>
      <c r="L43" s="4">
        <v>4652</v>
      </c>
    </row>
    <row r="44" spans="1:12" x14ac:dyDescent="0.25">
      <c r="A44" s="1" t="str">
        <f>"Externalizing"</f>
        <v>Externalizing</v>
      </c>
      <c r="B44" s="5" t="s">
        <v>5</v>
      </c>
      <c r="C44" s="5" t="s">
        <v>5</v>
      </c>
      <c r="D44" s="5" t="s">
        <v>5</v>
      </c>
      <c r="E44" s="5" t="s">
        <v>5</v>
      </c>
      <c r="F44" s="5" t="s">
        <v>5</v>
      </c>
      <c r="G44" s="5" t="s">
        <v>5</v>
      </c>
      <c r="H44" s="5" t="s">
        <v>5</v>
      </c>
      <c r="I44" s="5" t="s">
        <v>5</v>
      </c>
      <c r="J44" s="5" t="s">
        <v>5</v>
      </c>
      <c r="K44" s="5" t="s">
        <v>5</v>
      </c>
      <c r="L44" s="5" t="s">
        <v>5</v>
      </c>
    </row>
    <row r="45" spans="1:12" x14ac:dyDescent="0.25">
      <c r="A45" t="str">
        <f>"Correlation"</f>
        <v>Correlation</v>
      </c>
      <c r="B45" s="4">
        <v>0.247</v>
      </c>
      <c r="C45" s="4">
        <v>0.216</v>
      </c>
      <c r="D45" s="4">
        <v>0.14299999999999999</v>
      </c>
      <c r="E45" s="4">
        <v>0.111</v>
      </c>
      <c r="F45" s="4">
        <v>0.186</v>
      </c>
      <c r="G45" s="4">
        <v>0.218</v>
      </c>
      <c r="H45" s="4">
        <v>0.11700000000000001</v>
      </c>
      <c r="I45" s="4">
        <v>0.129</v>
      </c>
      <c r="J45" s="4">
        <v>0.23499999999999999</v>
      </c>
      <c r="K45" s="4">
        <v>0.187</v>
      </c>
      <c r="L45" s="4">
        <v>0.40500000000000003</v>
      </c>
    </row>
    <row r="46" spans="1:12" x14ac:dyDescent="0.25">
      <c r="A46" t="str">
        <f>"p-value"</f>
        <v>p-value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</row>
    <row r="47" spans="1:12" ht="15.75" thickBot="1" x14ac:dyDescent="0.3">
      <c r="A47" s="6" t="str">
        <f>"Overlap N"</f>
        <v>Overlap N</v>
      </c>
      <c r="B47" s="7">
        <v>228470</v>
      </c>
      <c r="C47" s="7">
        <v>82483</v>
      </c>
      <c r="D47" s="7">
        <v>28602</v>
      </c>
      <c r="E47" s="7">
        <v>15047</v>
      </c>
      <c r="F47" s="7">
        <v>98545</v>
      </c>
      <c r="G47" s="7">
        <v>150156</v>
      </c>
      <c r="H47" s="7">
        <v>3961</v>
      </c>
      <c r="I47" s="7">
        <v>4377</v>
      </c>
      <c r="J47" s="7">
        <v>68988</v>
      </c>
      <c r="K47" s="7">
        <v>1144</v>
      </c>
      <c r="L47" s="7">
        <v>23487</v>
      </c>
    </row>
  </sheetData>
  <mergeCells count="2">
    <mergeCell ref="A1:L1"/>
    <mergeCell ref="B2:L2"/>
  </mergeCells>
  <conditionalFormatting sqref="N15 B7:L7 B11:L11 B15:L15 B19:J19 B23:L23 B27:L27 B31:J31 B35:G35 B39:L39 B43:G43 B47:L47 J35:L35 J43:L43 L19">
    <cfRule type="cellIs" dxfId="15" priority="16" operator="lessThan">
      <formula>6</formula>
    </cfRule>
  </conditionalFormatting>
  <conditionalFormatting sqref="I35">
    <cfRule type="cellIs" dxfId="14" priority="15" operator="lessThan">
      <formula>6</formula>
    </cfRule>
  </conditionalFormatting>
  <conditionalFormatting sqref="I33">
    <cfRule type="colorScale" priority="1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H35">
    <cfRule type="cellIs" dxfId="13" priority="13" operator="lessThan">
      <formula>6</formula>
    </cfRule>
  </conditionalFormatting>
  <conditionalFormatting sqref="H33">
    <cfRule type="colorScale" priority="1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K31">
    <cfRule type="cellIs" dxfId="12" priority="11" operator="lessThan">
      <formula>6</formula>
    </cfRule>
  </conditionalFormatting>
  <conditionalFormatting sqref="K29">
    <cfRule type="colorScale" priority="1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L31">
    <cfRule type="cellIs" dxfId="11" priority="9" operator="lessThan">
      <formula>6</formula>
    </cfRule>
  </conditionalFormatting>
  <conditionalFormatting sqref="L29">
    <cfRule type="colorScale" priority="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I43">
    <cfRule type="cellIs" dxfId="10" priority="7" operator="lessThan">
      <formula>6</formula>
    </cfRule>
  </conditionalFormatting>
  <conditionalFormatting sqref="I41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H43">
    <cfRule type="cellIs" dxfId="9" priority="5" operator="lessThan">
      <formula>6</formula>
    </cfRule>
  </conditionalFormatting>
  <conditionalFormatting sqref="H41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K19">
    <cfRule type="cellIs" dxfId="8" priority="3" operator="lessThan">
      <formula>6</formula>
    </cfRule>
  </conditionalFormatting>
  <conditionalFormatting sqref="K17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5:L5 B9:L9 B13:L13 B17:J17 B21:L21 B25:L25 B29:J29 B33:G33 B37:L37 B41:G41 B45:L45 J33:L33 J41:L41 L17">
    <cfRule type="colorScale" priority="1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5:XFD5 A9:XFD9 A13:XFD13 A17:XFD17 A21:XFD21 A25:XFD25 A29:XFD29 A33:XFD33 A37:XFD37 A41:XFD41 A45:XFD45">
    <cfRule type="colorScale" priority="1">
      <colorScale>
        <cfvo type="min"/>
        <cfvo type="max"/>
        <color theme="0"/>
        <color rgb="FFF8696B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>
      <selection activeCell="N21" sqref="N21"/>
    </sheetView>
  </sheetViews>
  <sheetFormatPr defaultRowHeight="15" x14ac:dyDescent="0.25"/>
  <cols>
    <col min="1" max="1" width="16.42578125" bestFit="1" customWidth="1"/>
  </cols>
  <sheetData>
    <row r="1" spans="1:12" x14ac:dyDescent="0.25">
      <c r="A1" s="8" t="s">
        <v>22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x14ac:dyDescent="0.25">
      <c r="A2" s="1" t="str">
        <f>""</f>
        <v/>
      </c>
      <c r="B2" s="9" t="s">
        <v>16</v>
      </c>
      <c r="C2" s="9"/>
      <c r="D2" s="9"/>
      <c r="E2" s="9"/>
      <c r="F2" s="9"/>
      <c r="G2" s="9"/>
      <c r="H2" s="9"/>
      <c r="I2" s="9"/>
      <c r="J2" s="9"/>
      <c r="K2" s="9"/>
      <c r="L2" s="9"/>
    </row>
    <row r="3" spans="1:12" x14ac:dyDescent="0.25">
      <c r="A3" s="2" t="s">
        <v>17</v>
      </c>
      <c r="B3" s="3" t="str">
        <f>"Any diagnosis"</f>
        <v>Any diagnosis</v>
      </c>
      <c r="C3" s="3" t="str">
        <f>"Substance abuse"</f>
        <v>Substance abuse</v>
      </c>
      <c r="D3" s="3" t="str">
        <f>"Skizophrenia"</f>
        <v>Skizophrenia</v>
      </c>
      <c r="E3" s="3" t="str">
        <f>"Bipolar"</f>
        <v>Bipolar</v>
      </c>
      <c r="F3" s="3" t="str">
        <f>"Other mood"</f>
        <v>Other mood</v>
      </c>
      <c r="G3" s="3" t="str">
        <f>"Neurotic"</f>
        <v>Neurotic</v>
      </c>
      <c r="H3" s="3" t="str">
        <f>"OCD"</f>
        <v>OCD</v>
      </c>
      <c r="I3" s="3" t="str">
        <f>"Eating disorder"</f>
        <v>Eating disorder</v>
      </c>
      <c r="J3" s="3" t="str">
        <f>"Personality"</f>
        <v>Personality</v>
      </c>
      <c r="K3" s="3" t="str">
        <f>"Developmental"</f>
        <v>Developmental</v>
      </c>
      <c r="L3" s="3" t="str">
        <f>"Externalizing"</f>
        <v>Externalizing</v>
      </c>
    </row>
    <row r="4" spans="1:12" x14ac:dyDescent="0.25">
      <c r="A4" s="1" t="str">
        <f>"Any diagnosis"</f>
        <v>Any diagnosis</v>
      </c>
      <c r="B4" t="str">
        <f>""</f>
        <v/>
      </c>
      <c r="C4" t="str">
        <f>""</f>
        <v/>
      </c>
      <c r="D4" t="str">
        <f>""</f>
        <v/>
      </c>
      <c r="E4" t="str">
        <f>""</f>
        <v/>
      </c>
      <c r="F4" t="str">
        <f>""</f>
        <v/>
      </c>
      <c r="G4" t="str">
        <f>""</f>
        <v/>
      </c>
      <c r="H4" t="str">
        <f>""</f>
        <v/>
      </c>
      <c r="I4" t="str">
        <f>""</f>
        <v/>
      </c>
      <c r="J4" t="str">
        <f>""</f>
        <v/>
      </c>
      <c r="K4" t="str">
        <f>""</f>
        <v/>
      </c>
      <c r="L4" t="str">
        <f>""</f>
        <v/>
      </c>
    </row>
    <row r="5" spans="1:12" x14ac:dyDescent="0.25">
      <c r="A5" t="str">
        <f>"Correlation"</f>
        <v>Correlation</v>
      </c>
      <c r="B5" s="4">
        <v>0.28499999999999998</v>
      </c>
      <c r="C5" s="4">
        <v>0.24299999999999999</v>
      </c>
      <c r="D5" s="4">
        <v>0.20699999999999999</v>
      </c>
      <c r="E5" s="4">
        <v>0.17799999999999999</v>
      </c>
      <c r="F5" s="4">
        <v>0.23</v>
      </c>
      <c r="G5" s="4">
        <v>0.26200000000000001</v>
      </c>
      <c r="H5" s="4">
        <v>0.17399999999999999</v>
      </c>
      <c r="I5" s="4">
        <v>0.16300000000000001</v>
      </c>
      <c r="J5" s="4">
        <v>0.27600000000000002</v>
      </c>
      <c r="K5" s="4">
        <v>0.252</v>
      </c>
      <c r="L5" s="4">
        <v>0.29899999999999999</v>
      </c>
    </row>
    <row r="6" spans="1:12" x14ac:dyDescent="0.25">
      <c r="A6" t="str">
        <f>"p-value"</f>
        <v>p-value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</row>
    <row r="7" spans="1:12" x14ac:dyDescent="0.25">
      <c r="A7" t="str">
        <f>"Overlap N"</f>
        <v>Overlap N</v>
      </c>
      <c r="B7" s="4">
        <v>35905</v>
      </c>
      <c r="C7" s="4">
        <v>11980</v>
      </c>
      <c r="D7" s="4">
        <v>4935</v>
      </c>
      <c r="E7" s="4">
        <v>2743</v>
      </c>
      <c r="F7" s="4">
        <v>15731</v>
      </c>
      <c r="G7" s="4">
        <v>23834</v>
      </c>
      <c r="H7" s="4">
        <v>689</v>
      </c>
      <c r="I7" s="4">
        <v>694</v>
      </c>
      <c r="J7" s="4">
        <v>10027</v>
      </c>
      <c r="K7" s="4">
        <v>171</v>
      </c>
      <c r="L7" s="4">
        <v>1717</v>
      </c>
    </row>
    <row r="8" spans="1:12" x14ac:dyDescent="0.25">
      <c r="A8" s="1" t="str">
        <f>"Substance abuse"</f>
        <v>Substance abuse</v>
      </c>
      <c r="B8" s="5" t="s">
        <v>5</v>
      </c>
      <c r="C8" s="5" t="s">
        <v>5</v>
      </c>
      <c r="D8" s="5" t="s">
        <v>5</v>
      </c>
      <c r="E8" s="5" t="s">
        <v>5</v>
      </c>
      <c r="F8" s="5" t="s">
        <v>5</v>
      </c>
      <c r="G8" s="5" t="s">
        <v>5</v>
      </c>
      <c r="H8" s="5" t="s">
        <v>5</v>
      </c>
      <c r="I8" s="5" t="s">
        <v>5</v>
      </c>
      <c r="J8" s="5" t="s">
        <v>5</v>
      </c>
      <c r="K8" s="5" t="s">
        <v>5</v>
      </c>
      <c r="L8" s="5" t="s">
        <v>5</v>
      </c>
    </row>
    <row r="9" spans="1:12" x14ac:dyDescent="0.25">
      <c r="A9" t="str">
        <f>"Correlation"</f>
        <v>Correlation</v>
      </c>
      <c r="B9" s="4">
        <v>0.26500000000000001</v>
      </c>
      <c r="C9" s="4">
        <v>0.28599999999999998</v>
      </c>
      <c r="D9" s="4">
        <v>0.20899999999999999</v>
      </c>
      <c r="E9" s="4">
        <v>0.154</v>
      </c>
      <c r="F9" s="4">
        <v>0.19800000000000001</v>
      </c>
      <c r="G9" s="4">
        <v>0.23100000000000001</v>
      </c>
      <c r="H9" s="4">
        <v>0.11700000000000001</v>
      </c>
      <c r="I9" s="4">
        <v>0.126</v>
      </c>
      <c r="J9" s="4">
        <v>0.23799999999999999</v>
      </c>
      <c r="K9" s="4">
        <v>0.152</v>
      </c>
      <c r="L9" s="4">
        <v>0.24299999999999999</v>
      </c>
    </row>
    <row r="10" spans="1:12" x14ac:dyDescent="0.25">
      <c r="A10" t="str">
        <f>"p-value"</f>
        <v>p-value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</row>
    <row r="11" spans="1:12" x14ac:dyDescent="0.25">
      <c r="A11" t="str">
        <f>"Overlap N"</f>
        <v>Overlap N</v>
      </c>
      <c r="B11" s="4">
        <v>6853</v>
      </c>
      <c r="C11" s="4">
        <v>2993</v>
      </c>
      <c r="D11" s="4">
        <v>1096</v>
      </c>
      <c r="E11" s="4">
        <v>531</v>
      </c>
      <c r="F11" s="4">
        <v>2954</v>
      </c>
      <c r="G11" s="4">
        <v>4515</v>
      </c>
      <c r="H11" s="4">
        <v>115</v>
      </c>
      <c r="I11" s="4">
        <v>127</v>
      </c>
      <c r="J11" s="4">
        <v>2024</v>
      </c>
      <c r="K11" s="4">
        <v>28</v>
      </c>
      <c r="L11" s="4">
        <v>373</v>
      </c>
    </row>
    <row r="12" spans="1:12" x14ac:dyDescent="0.25">
      <c r="A12" s="1" t="str">
        <f>"Skizophrenia"</f>
        <v>Skizophrenia</v>
      </c>
      <c r="B12" s="5" t="s">
        <v>5</v>
      </c>
      <c r="C12" s="5" t="s">
        <v>5</v>
      </c>
      <c r="D12" s="5" t="s">
        <v>5</v>
      </c>
      <c r="E12" s="5" t="s">
        <v>5</v>
      </c>
      <c r="F12" s="5" t="s">
        <v>5</v>
      </c>
      <c r="G12" s="5" t="s">
        <v>5</v>
      </c>
      <c r="H12" s="5" t="s">
        <v>5</v>
      </c>
      <c r="I12" s="5" t="s">
        <v>5</v>
      </c>
      <c r="J12" s="5" t="s">
        <v>5</v>
      </c>
      <c r="K12" s="5" t="s">
        <v>5</v>
      </c>
      <c r="L12" s="5" t="s">
        <v>5</v>
      </c>
    </row>
    <row r="13" spans="1:12" x14ac:dyDescent="0.25">
      <c r="A13" t="str">
        <f>"Correlation"</f>
        <v>Correlation</v>
      </c>
      <c r="B13" s="4">
        <v>0.22</v>
      </c>
      <c r="C13" s="4">
        <v>0.187</v>
      </c>
      <c r="D13" s="4">
        <v>0.245</v>
      </c>
      <c r="E13" s="4">
        <v>0.14699999999999999</v>
      </c>
      <c r="F13" s="4">
        <v>0.16200000000000001</v>
      </c>
      <c r="G13" s="4">
        <v>0.19400000000000001</v>
      </c>
      <c r="H13" s="4">
        <v>0.127</v>
      </c>
      <c r="I13" s="4">
        <v>0.113</v>
      </c>
      <c r="J13" s="4">
        <v>0.21199999999999999</v>
      </c>
      <c r="K13" s="4">
        <v>0.184</v>
      </c>
      <c r="L13" s="4">
        <v>0.13900000000000001</v>
      </c>
    </row>
    <row r="14" spans="1:12" x14ac:dyDescent="0.25">
      <c r="A14" t="str">
        <f>"p-value"</f>
        <v>p-value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</row>
    <row r="15" spans="1:12" x14ac:dyDescent="0.25">
      <c r="A15" t="str">
        <f>"Overlap N"</f>
        <v>Overlap N</v>
      </c>
      <c r="B15" s="4">
        <v>5330</v>
      </c>
      <c r="C15" s="4">
        <v>1851</v>
      </c>
      <c r="D15" s="4">
        <v>1112</v>
      </c>
      <c r="E15" s="4">
        <v>447</v>
      </c>
      <c r="F15" s="4">
        <v>2264</v>
      </c>
      <c r="G15" s="4">
        <v>3505</v>
      </c>
      <c r="H15" s="4">
        <v>106</v>
      </c>
      <c r="I15" s="4">
        <v>102</v>
      </c>
      <c r="J15" s="4">
        <v>1599</v>
      </c>
      <c r="K15" s="4">
        <v>30</v>
      </c>
      <c r="L15" s="4">
        <v>193</v>
      </c>
    </row>
    <row r="16" spans="1:12" x14ac:dyDescent="0.25">
      <c r="A16" s="1" t="str">
        <f>"Bipolar"</f>
        <v>Bipolar</v>
      </c>
      <c r="B16" s="5" t="s">
        <v>5</v>
      </c>
      <c r="C16" s="5" t="s">
        <v>5</v>
      </c>
      <c r="D16" s="5" t="s">
        <v>5</v>
      </c>
      <c r="E16" s="5" t="s">
        <v>5</v>
      </c>
      <c r="F16" s="5" t="s">
        <v>5</v>
      </c>
      <c r="G16" s="5" t="s">
        <v>5</v>
      </c>
      <c r="H16" s="5" t="s">
        <v>5</v>
      </c>
      <c r="I16" s="5" t="s">
        <v>5</v>
      </c>
      <c r="J16" s="5" t="s">
        <v>5</v>
      </c>
      <c r="K16" s="5" t="s">
        <v>5</v>
      </c>
      <c r="L16" s="5" t="s">
        <v>5</v>
      </c>
    </row>
    <row r="17" spans="1:12" x14ac:dyDescent="0.25">
      <c r="A17" t="str">
        <f>"Correlation"</f>
        <v>Correlation</v>
      </c>
      <c r="B17" s="4">
        <v>0.188</v>
      </c>
      <c r="C17" s="4">
        <v>0.15</v>
      </c>
      <c r="D17" s="4">
        <v>0.161</v>
      </c>
      <c r="E17" s="4">
        <v>0.32900000000000001</v>
      </c>
      <c r="F17" s="4">
        <v>0.18099999999999999</v>
      </c>
      <c r="G17" s="4">
        <v>0.13</v>
      </c>
      <c r="H17" s="4">
        <v>9.8000000000000004E-2</v>
      </c>
      <c r="I17" s="4">
        <v>8.6999999999999994E-2</v>
      </c>
      <c r="J17" s="4">
        <v>0.17100000000000001</v>
      </c>
      <c r="K17" s="4">
        <v>0.13300000000000001</v>
      </c>
      <c r="L17" s="4">
        <v>0.13700000000000001</v>
      </c>
    </row>
    <row r="18" spans="1:12" x14ac:dyDescent="0.25">
      <c r="A18" t="str">
        <f>"p-value"</f>
        <v>p-value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1E-3</v>
      </c>
      <c r="J18" s="4">
        <v>0</v>
      </c>
      <c r="K18" s="4">
        <v>6.0000000000000001E-3</v>
      </c>
      <c r="L18" s="4">
        <v>0</v>
      </c>
    </row>
    <row r="19" spans="1:12" x14ac:dyDescent="0.25">
      <c r="A19" t="str">
        <f>"Overlap N"</f>
        <v>Overlap N</v>
      </c>
      <c r="B19" s="4">
        <v>1444</v>
      </c>
      <c r="C19" s="4">
        <v>484</v>
      </c>
      <c r="D19" s="4">
        <v>241</v>
      </c>
      <c r="E19" s="4">
        <v>356</v>
      </c>
      <c r="F19" s="4">
        <v>730</v>
      </c>
      <c r="G19" s="4">
        <v>834</v>
      </c>
      <c r="H19" s="4">
        <v>27</v>
      </c>
      <c r="I19" s="4">
        <v>26</v>
      </c>
      <c r="J19" s="4">
        <v>419</v>
      </c>
      <c r="K19" s="4">
        <v>7</v>
      </c>
      <c r="L19" s="4">
        <v>60</v>
      </c>
    </row>
    <row r="20" spans="1:12" x14ac:dyDescent="0.25">
      <c r="A20" s="1" t="str">
        <f>"Other mood"</f>
        <v>Other mood</v>
      </c>
      <c r="B20" s="5" t="s">
        <v>5</v>
      </c>
      <c r="C20" s="5" t="s">
        <v>5</v>
      </c>
      <c r="D20" s="5" t="s">
        <v>5</v>
      </c>
      <c r="E20" s="5" t="s">
        <v>5</v>
      </c>
      <c r="F20" s="5" t="s">
        <v>5</v>
      </c>
      <c r="G20" s="5" t="s">
        <v>5</v>
      </c>
      <c r="H20" s="5" t="s">
        <v>5</v>
      </c>
      <c r="I20" s="5" t="s">
        <v>5</v>
      </c>
      <c r="J20" s="5" t="s">
        <v>5</v>
      </c>
      <c r="K20" s="5" t="s">
        <v>5</v>
      </c>
      <c r="L20" s="5" t="s">
        <v>5</v>
      </c>
    </row>
    <row r="21" spans="1:12" x14ac:dyDescent="0.25">
      <c r="A21" t="str">
        <f>"Correlation"</f>
        <v>Correlation</v>
      </c>
      <c r="B21" s="4">
        <v>0.20200000000000001</v>
      </c>
      <c r="C21" s="4">
        <v>0.14699999999999999</v>
      </c>
      <c r="D21" s="4">
        <v>0.121</v>
      </c>
      <c r="E21" s="4">
        <v>0.15</v>
      </c>
      <c r="F21" s="4">
        <v>0.19700000000000001</v>
      </c>
      <c r="G21" s="4">
        <v>0.17599999999999999</v>
      </c>
      <c r="H21" s="4">
        <v>0.104</v>
      </c>
      <c r="I21" s="4">
        <v>0.122</v>
      </c>
      <c r="J21" s="4">
        <v>0.17599999999999999</v>
      </c>
      <c r="K21" s="4">
        <v>0.124</v>
      </c>
      <c r="L21" s="4">
        <v>0.14599999999999999</v>
      </c>
    </row>
    <row r="22" spans="1:12" x14ac:dyDescent="0.25">
      <c r="A22" t="str">
        <f>"p-value"</f>
        <v>p-value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</row>
    <row r="23" spans="1:12" x14ac:dyDescent="0.25">
      <c r="A23" t="str">
        <f>"Overlap N"</f>
        <v>Overlap N</v>
      </c>
      <c r="B23" s="4">
        <v>10636</v>
      </c>
      <c r="C23" s="4">
        <v>3287</v>
      </c>
      <c r="D23" s="4">
        <v>1337</v>
      </c>
      <c r="E23" s="4">
        <v>910</v>
      </c>
      <c r="F23" s="4">
        <v>5202</v>
      </c>
      <c r="G23" s="4">
        <v>6893</v>
      </c>
      <c r="H23" s="4">
        <v>188</v>
      </c>
      <c r="I23" s="4">
        <v>217</v>
      </c>
      <c r="J23" s="4">
        <v>2826</v>
      </c>
      <c r="K23" s="4">
        <v>40</v>
      </c>
      <c r="L23" s="4">
        <v>398</v>
      </c>
    </row>
    <row r="24" spans="1:12" x14ac:dyDescent="0.25">
      <c r="A24" s="1" t="str">
        <f>"Neurotic"</f>
        <v>Neurotic</v>
      </c>
      <c r="B24" s="5" t="s">
        <v>5</v>
      </c>
      <c r="C24" s="5" t="s">
        <v>5</v>
      </c>
      <c r="D24" s="5" t="s">
        <v>5</v>
      </c>
      <c r="E24" s="5" t="s">
        <v>5</v>
      </c>
      <c r="F24" s="5" t="s">
        <v>5</v>
      </c>
      <c r="G24" s="5" t="s">
        <v>5</v>
      </c>
      <c r="H24" s="5" t="s">
        <v>5</v>
      </c>
      <c r="I24" s="5" t="s">
        <v>5</v>
      </c>
      <c r="J24" s="5" t="s">
        <v>5</v>
      </c>
      <c r="K24" s="5" t="s">
        <v>5</v>
      </c>
      <c r="L24" s="5" t="s">
        <v>5</v>
      </c>
    </row>
    <row r="25" spans="1:12" x14ac:dyDescent="0.25">
      <c r="A25" t="str">
        <f>"Correlation"</f>
        <v>Correlation</v>
      </c>
      <c r="B25" s="4">
        <v>0.27400000000000002</v>
      </c>
      <c r="C25" s="4">
        <v>0.22900000000000001</v>
      </c>
      <c r="D25" s="4">
        <v>0.19</v>
      </c>
      <c r="E25" s="4">
        <v>0.158</v>
      </c>
      <c r="F25" s="4">
        <v>0.219</v>
      </c>
      <c r="G25" s="4">
        <v>0.26100000000000001</v>
      </c>
      <c r="H25" s="4">
        <v>0.14599999999999999</v>
      </c>
      <c r="I25" s="4">
        <v>0.128</v>
      </c>
      <c r="J25" s="4">
        <v>0.254</v>
      </c>
      <c r="K25" s="4">
        <v>0.17799999999999999</v>
      </c>
      <c r="L25" s="4">
        <v>0.21099999999999999</v>
      </c>
    </row>
    <row r="26" spans="1:12" x14ac:dyDescent="0.25">
      <c r="A26" t="str">
        <f>"p-value"</f>
        <v>p-value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</row>
    <row r="27" spans="1:12" x14ac:dyDescent="0.25">
      <c r="A27" t="str">
        <f>"Overlap N"</f>
        <v>Overlap N</v>
      </c>
      <c r="B27" s="4">
        <v>20565</v>
      </c>
      <c r="C27" s="4">
        <v>6942</v>
      </c>
      <c r="D27" s="4">
        <v>2829</v>
      </c>
      <c r="E27" s="4">
        <v>1534</v>
      </c>
      <c r="F27" s="4">
        <v>9072</v>
      </c>
      <c r="G27" s="4">
        <v>14062</v>
      </c>
      <c r="H27" s="4">
        <v>376</v>
      </c>
      <c r="I27" s="4">
        <v>364</v>
      </c>
      <c r="J27" s="4">
        <v>5829</v>
      </c>
      <c r="K27" s="4">
        <v>84</v>
      </c>
      <c r="L27" s="4">
        <v>834</v>
      </c>
    </row>
    <row r="28" spans="1:12" x14ac:dyDescent="0.25">
      <c r="A28" s="1" t="str">
        <f>"OCD"</f>
        <v>OCD</v>
      </c>
      <c r="B28" s="5" t="s">
        <v>5</v>
      </c>
      <c r="C28" s="5" t="s">
        <v>5</v>
      </c>
      <c r="D28" s="5" t="s">
        <v>5</v>
      </c>
      <c r="E28" s="5" t="s">
        <v>5</v>
      </c>
      <c r="F28" s="5" t="s">
        <v>5</v>
      </c>
      <c r="G28" s="5" t="s">
        <v>5</v>
      </c>
      <c r="H28" s="5" t="s">
        <v>5</v>
      </c>
      <c r="I28" s="5" t="s">
        <v>5</v>
      </c>
      <c r="J28" s="5" t="s">
        <v>5</v>
      </c>
      <c r="K28" s="5" t="s">
        <v>5</v>
      </c>
      <c r="L28" s="5" t="s">
        <v>5</v>
      </c>
    </row>
    <row r="29" spans="1:12" x14ac:dyDescent="0.25">
      <c r="A29" t="str">
        <f>"Correlation"</f>
        <v>Correlation</v>
      </c>
      <c r="B29" s="4">
        <v>0.124</v>
      </c>
      <c r="C29" s="4">
        <v>9.4E-2</v>
      </c>
      <c r="D29" s="4">
        <v>7.9000000000000001E-2</v>
      </c>
      <c r="E29" s="4">
        <v>7.8E-2</v>
      </c>
      <c r="F29" s="4">
        <v>0.10299999999999999</v>
      </c>
      <c r="G29" s="4">
        <v>0.121</v>
      </c>
      <c r="H29" s="4">
        <v>0.23400000000000001</v>
      </c>
      <c r="I29" s="4">
        <v>8.4000000000000005E-2</v>
      </c>
      <c r="J29" s="4">
        <v>0.115</v>
      </c>
      <c r="K29" s="4">
        <v>6.5000000000000002E-2</v>
      </c>
      <c r="L29" s="4">
        <v>7.8E-2</v>
      </c>
    </row>
    <row r="30" spans="1:12" x14ac:dyDescent="0.25">
      <c r="A30" t="str">
        <f>"p-value"</f>
        <v>p-value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0.122</v>
      </c>
      <c r="L30" s="4">
        <v>0</v>
      </c>
    </row>
    <row r="31" spans="1:12" x14ac:dyDescent="0.25">
      <c r="A31" t="str">
        <f>"Overlap N"</f>
        <v>Overlap N</v>
      </c>
      <c r="B31" s="4">
        <v>2145</v>
      </c>
      <c r="C31" s="4">
        <v>671</v>
      </c>
      <c r="D31" s="4">
        <v>275</v>
      </c>
      <c r="E31" s="4">
        <v>163</v>
      </c>
      <c r="F31" s="4">
        <v>947</v>
      </c>
      <c r="G31" s="4">
        <v>1451</v>
      </c>
      <c r="H31" s="4">
        <v>111</v>
      </c>
      <c r="I31" s="4">
        <v>45</v>
      </c>
      <c r="J31" s="4">
        <v>571</v>
      </c>
      <c r="K31" s="4">
        <v>7</v>
      </c>
      <c r="L31" s="4">
        <v>71</v>
      </c>
    </row>
    <row r="32" spans="1:12" x14ac:dyDescent="0.25">
      <c r="A32" s="1" t="str">
        <f>"Eating disorder"</f>
        <v>Eating disorder</v>
      </c>
      <c r="B32" s="5" t="s">
        <v>5</v>
      </c>
      <c r="C32" s="5" t="s">
        <v>5</v>
      </c>
      <c r="D32" s="5" t="s">
        <v>5</v>
      </c>
      <c r="E32" s="5" t="s">
        <v>5</v>
      </c>
      <c r="F32" s="5" t="s">
        <v>5</v>
      </c>
      <c r="G32" s="5" t="s">
        <v>5</v>
      </c>
      <c r="H32" s="5" t="s">
        <v>5</v>
      </c>
      <c r="I32" s="5" t="s">
        <v>5</v>
      </c>
      <c r="J32" s="5" t="s">
        <v>5</v>
      </c>
      <c r="K32" s="5" t="s">
        <v>5</v>
      </c>
      <c r="L32" s="5" t="s">
        <v>5</v>
      </c>
    </row>
    <row r="33" spans="1:12" x14ac:dyDescent="0.25">
      <c r="A33" t="str">
        <f>"Correlation"</f>
        <v>Correlation</v>
      </c>
      <c r="B33" s="4">
        <v>8.5999999999999993E-2</v>
      </c>
      <c r="C33" s="4">
        <v>5.8000000000000003E-2</v>
      </c>
      <c r="D33" s="4">
        <v>5.6000000000000001E-2</v>
      </c>
      <c r="E33" s="4">
        <v>6.3E-2</v>
      </c>
      <c r="F33" s="4">
        <v>0.08</v>
      </c>
      <c r="G33" s="4">
        <v>7.3999999999999996E-2</v>
      </c>
      <c r="H33" s="4">
        <v>0.10299999999999999</v>
      </c>
      <c r="I33" s="4">
        <v>0.15</v>
      </c>
      <c r="J33" s="4">
        <v>7.9000000000000001E-2</v>
      </c>
      <c r="K33" s="4">
        <v>0.12</v>
      </c>
      <c r="L33" s="4">
        <v>5.3999999999999999E-2</v>
      </c>
    </row>
    <row r="34" spans="1:12" x14ac:dyDescent="0.25">
      <c r="A34" t="str">
        <f>"p-value"</f>
        <v>p-value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1E-3</v>
      </c>
      <c r="L34" s="4">
        <v>1E-3</v>
      </c>
    </row>
    <row r="35" spans="1:12" x14ac:dyDescent="0.25">
      <c r="A35" t="str">
        <f>"Overlap N"</f>
        <v>Overlap N</v>
      </c>
      <c r="B35" s="4">
        <v>2515</v>
      </c>
      <c r="C35" s="4">
        <v>750</v>
      </c>
      <c r="D35" s="4">
        <v>319</v>
      </c>
      <c r="E35" s="4">
        <v>196</v>
      </c>
      <c r="F35" s="4">
        <v>1139</v>
      </c>
      <c r="G35" s="4">
        <v>1613</v>
      </c>
      <c r="H35" s="4">
        <v>64</v>
      </c>
      <c r="I35" s="4">
        <v>90</v>
      </c>
      <c r="J35" s="4">
        <v>631</v>
      </c>
      <c r="K35" s="4">
        <v>14</v>
      </c>
      <c r="L35" s="4">
        <v>80</v>
      </c>
    </row>
    <row r="36" spans="1:12" x14ac:dyDescent="0.25">
      <c r="A36" s="1" t="str">
        <f>"Personality"</f>
        <v>Personality</v>
      </c>
      <c r="B36" s="5" t="s">
        <v>5</v>
      </c>
      <c r="C36" s="5" t="s">
        <v>5</v>
      </c>
      <c r="D36" s="5" t="s">
        <v>5</v>
      </c>
      <c r="E36" s="5" t="s">
        <v>5</v>
      </c>
      <c r="F36" s="5" t="s">
        <v>5</v>
      </c>
      <c r="G36" s="5" t="s">
        <v>5</v>
      </c>
      <c r="H36" s="5" t="s">
        <v>5</v>
      </c>
      <c r="I36" s="5" t="s">
        <v>5</v>
      </c>
      <c r="J36" s="5" t="s">
        <v>5</v>
      </c>
      <c r="K36" s="5" t="s">
        <v>5</v>
      </c>
      <c r="L36" s="5" t="s">
        <v>5</v>
      </c>
    </row>
    <row r="37" spans="1:12" x14ac:dyDescent="0.25">
      <c r="A37" t="str">
        <f>"Correlation"</f>
        <v>Correlation</v>
      </c>
      <c r="B37" s="4">
        <v>0.24399999999999999</v>
      </c>
      <c r="C37" s="4">
        <v>0.22</v>
      </c>
      <c r="D37" s="4">
        <v>0.16300000000000001</v>
      </c>
      <c r="E37" s="4">
        <v>0.123</v>
      </c>
      <c r="F37" s="4">
        <v>0.184</v>
      </c>
      <c r="G37" s="4">
        <v>0.22800000000000001</v>
      </c>
      <c r="H37" s="4">
        <v>0.12</v>
      </c>
      <c r="I37" s="4">
        <v>0.14199999999999999</v>
      </c>
      <c r="J37" s="4">
        <v>0.254</v>
      </c>
      <c r="K37" s="4">
        <v>0.108</v>
      </c>
      <c r="L37" s="4">
        <v>0.20699999999999999</v>
      </c>
    </row>
    <row r="38" spans="1:12" x14ac:dyDescent="0.25">
      <c r="A38" t="str">
        <f>"p-value"</f>
        <v>p-value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</row>
    <row r="39" spans="1:12" x14ac:dyDescent="0.25">
      <c r="A39" t="str">
        <f>"Overlap N"</f>
        <v>Overlap N</v>
      </c>
      <c r="B39" s="4">
        <v>7846</v>
      </c>
      <c r="C39" s="4">
        <v>2857</v>
      </c>
      <c r="D39" s="4">
        <v>1079</v>
      </c>
      <c r="E39" s="4">
        <v>548</v>
      </c>
      <c r="F39" s="4">
        <v>3385</v>
      </c>
      <c r="G39" s="4">
        <v>5358</v>
      </c>
      <c r="H39" s="4">
        <v>140</v>
      </c>
      <c r="I39" s="4">
        <v>165</v>
      </c>
      <c r="J39" s="4">
        <v>2543</v>
      </c>
      <c r="K39" s="4">
        <v>25</v>
      </c>
      <c r="L39" s="4">
        <v>371</v>
      </c>
    </row>
    <row r="40" spans="1:12" x14ac:dyDescent="0.25">
      <c r="A40" s="1" t="str">
        <f>"Developmental"</f>
        <v>Developmental</v>
      </c>
      <c r="B40" s="5" t="s">
        <v>5</v>
      </c>
      <c r="C40" s="5" t="s">
        <v>5</v>
      </c>
      <c r="D40" s="5" t="s">
        <v>5</v>
      </c>
      <c r="E40" s="5" t="s">
        <v>5</v>
      </c>
      <c r="F40" s="5" t="s">
        <v>5</v>
      </c>
      <c r="G40" s="5" t="s">
        <v>5</v>
      </c>
      <c r="H40" s="5" t="s">
        <v>5</v>
      </c>
      <c r="I40" s="5" t="s">
        <v>5</v>
      </c>
      <c r="J40" s="5" t="s">
        <v>5</v>
      </c>
      <c r="K40" s="5" t="s">
        <v>5</v>
      </c>
      <c r="L40" s="5" t="s">
        <v>5</v>
      </c>
    </row>
    <row r="41" spans="1:12" x14ac:dyDescent="0.25">
      <c r="A41" t="str">
        <f>"Correlation"</f>
        <v>Correlation</v>
      </c>
      <c r="B41" s="4">
        <v>0.13600000000000001</v>
      </c>
      <c r="C41" s="4">
        <v>5.1999999999999998E-2</v>
      </c>
      <c r="D41" s="4">
        <v>0.106</v>
      </c>
      <c r="E41" s="4">
        <v>6.5000000000000002E-2</v>
      </c>
      <c r="F41" s="4">
        <v>0.10100000000000001</v>
      </c>
      <c r="G41" s="4">
        <v>0.12</v>
      </c>
      <c r="H41" s="4">
        <v>0.114</v>
      </c>
      <c r="I41" s="4">
        <v>0.11600000000000001</v>
      </c>
      <c r="J41" s="4">
        <v>0.13500000000000001</v>
      </c>
      <c r="K41" s="4">
        <v>0.39100000000000001</v>
      </c>
      <c r="L41" s="4">
        <v>0.184</v>
      </c>
    </row>
    <row r="42" spans="1:12" x14ac:dyDescent="0.25">
      <c r="A42" t="str">
        <f>"p-value"</f>
        <v>p-value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</row>
    <row r="43" spans="1:12" x14ac:dyDescent="0.25">
      <c r="A43" t="str">
        <f>"Overlap N"</f>
        <v>Overlap N</v>
      </c>
      <c r="B43" s="4">
        <v>3079</v>
      </c>
      <c r="C43" s="4">
        <v>765</v>
      </c>
      <c r="D43" s="4">
        <v>436</v>
      </c>
      <c r="E43" s="4">
        <v>209</v>
      </c>
      <c r="F43" s="4">
        <v>1301</v>
      </c>
      <c r="G43" s="4">
        <v>2002</v>
      </c>
      <c r="H43" s="4">
        <v>72</v>
      </c>
      <c r="I43" s="4">
        <v>76</v>
      </c>
      <c r="J43" s="4">
        <v>859</v>
      </c>
      <c r="K43" s="4">
        <v>74</v>
      </c>
      <c r="L43" s="4">
        <v>183</v>
      </c>
    </row>
    <row r="44" spans="1:12" x14ac:dyDescent="0.25">
      <c r="A44" s="1" t="str">
        <f>"Externalizing"</f>
        <v>Externalizing</v>
      </c>
      <c r="B44" s="5" t="s">
        <v>5</v>
      </c>
      <c r="C44" s="5" t="s">
        <v>5</v>
      </c>
      <c r="D44" s="5" t="s">
        <v>5</v>
      </c>
      <c r="E44" s="5" t="s">
        <v>5</v>
      </c>
      <c r="F44" s="5" t="s">
        <v>5</v>
      </c>
      <c r="G44" s="5" t="s">
        <v>5</v>
      </c>
      <c r="H44" s="5" t="s">
        <v>5</v>
      </c>
      <c r="I44" s="5" t="s">
        <v>5</v>
      </c>
      <c r="J44" s="5" t="s">
        <v>5</v>
      </c>
      <c r="K44" s="5" t="s">
        <v>5</v>
      </c>
      <c r="L44" s="5" t="s">
        <v>5</v>
      </c>
    </row>
    <row r="45" spans="1:12" x14ac:dyDescent="0.25">
      <c r="A45" t="str">
        <f>"Correlation"</f>
        <v>Correlation</v>
      </c>
      <c r="B45" s="4">
        <v>0.248</v>
      </c>
      <c r="C45" s="4">
        <v>0.219</v>
      </c>
      <c r="D45" s="4">
        <v>0.14399999999999999</v>
      </c>
      <c r="E45" s="4">
        <v>0.112</v>
      </c>
      <c r="F45" s="4">
        <v>0.188</v>
      </c>
      <c r="G45" s="4">
        <v>0.219</v>
      </c>
      <c r="H45" s="4">
        <v>0.12</v>
      </c>
      <c r="I45" s="4">
        <v>0.13</v>
      </c>
      <c r="J45" s="4">
        <v>0.23699999999999999</v>
      </c>
      <c r="K45" s="4">
        <v>0.191</v>
      </c>
      <c r="L45" s="4">
        <v>0.40699999999999997</v>
      </c>
    </row>
    <row r="46" spans="1:12" x14ac:dyDescent="0.25">
      <c r="A46" t="str">
        <f>"p-value"</f>
        <v>p-value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</row>
    <row r="47" spans="1:12" ht="15.75" thickBot="1" x14ac:dyDescent="0.3">
      <c r="A47" s="6" t="str">
        <f>"Overlap N"</f>
        <v>Overlap N</v>
      </c>
      <c r="B47" s="7">
        <v>8427</v>
      </c>
      <c r="C47" s="7">
        <v>3022</v>
      </c>
      <c r="D47" s="7">
        <v>1055</v>
      </c>
      <c r="E47" s="7">
        <v>552</v>
      </c>
      <c r="F47" s="7">
        <v>3636</v>
      </c>
      <c r="G47" s="7">
        <v>5554</v>
      </c>
      <c r="H47" s="7">
        <v>148</v>
      </c>
      <c r="I47" s="7">
        <v>164</v>
      </c>
      <c r="J47" s="7">
        <v>2534</v>
      </c>
      <c r="K47" s="7">
        <v>44</v>
      </c>
      <c r="L47" s="7">
        <v>896</v>
      </c>
    </row>
  </sheetData>
  <mergeCells count="2">
    <mergeCell ref="A1:L1"/>
    <mergeCell ref="B2:L2"/>
  </mergeCells>
  <conditionalFormatting sqref="N15 B7:L7 B11:L11 B15:L15 B19:J19 B23:L23 B27:L27 B31:J31 B35:G35 B39:L39 B43:G43 B47:L47 J35:L35 J43:L43 L19">
    <cfRule type="cellIs" dxfId="7" priority="16" operator="lessThan">
      <formula>6</formula>
    </cfRule>
  </conditionalFormatting>
  <conditionalFormatting sqref="I35">
    <cfRule type="cellIs" dxfId="6" priority="15" operator="lessThan">
      <formula>6</formula>
    </cfRule>
  </conditionalFormatting>
  <conditionalFormatting sqref="I33">
    <cfRule type="colorScale" priority="1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H35">
    <cfRule type="cellIs" dxfId="5" priority="13" operator="lessThan">
      <formula>6</formula>
    </cfRule>
  </conditionalFormatting>
  <conditionalFormatting sqref="H33">
    <cfRule type="colorScale" priority="1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K31">
    <cfRule type="cellIs" dxfId="4" priority="11" operator="lessThan">
      <formula>6</formula>
    </cfRule>
  </conditionalFormatting>
  <conditionalFormatting sqref="K29">
    <cfRule type="colorScale" priority="1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L31">
    <cfRule type="cellIs" dxfId="3" priority="9" operator="lessThan">
      <formula>6</formula>
    </cfRule>
  </conditionalFormatting>
  <conditionalFormatting sqref="L29">
    <cfRule type="colorScale" priority="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I43">
    <cfRule type="cellIs" dxfId="2" priority="7" operator="lessThan">
      <formula>6</formula>
    </cfRule>
  </conditionalFormatting>
  <conditionalFormatting sqref="I41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H43">
    <cfRule type="cellIs" dxfId="1" priority="5" operator="lessThan">
      <formula>6</formula>
    </cfRule>
  </conditionalFormatting>
  <conditionalFormatting sqref="H41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K19">
    <cfRule type="cellIs" dxfId="0" priority="3" operator="lessThan">
      <formula>6</formula>
    </cfRule>
  </conditionalFormatting>
  <conditionalFormatting sqref="K17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5:L5 B9:L9 B13:L13 B17:J17 B21:L21 B25:L25 B29:J29 B33:G33 B37:L37 B41:G41 B45:L45 J33:L33 J41:L41 L17">
    <cfRule type="colorScale" priority="1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5:XFD5 A9:XFD9 A13:XFD13 A17:XFD17 A21:XFD21 A25:XFD25 A29:XFD29 A33:XFD33 A37:XFD37 A41:XFD41 A45:XFD45">
    <cfRule type="colorScale" priority="1">
      <colorScale>
        <cfvo type="min"/>
        <cfvo type="max"/>
        <color theme="0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OVERVIEW</vt:lpstr>
      <vt:lpstr>MAIN</vt:lpstr>
      <vt:lpstr>A) Latest</vt:lpstr>
      <vt:lpstr>B) Birth register only</vt:lpstr>
      <vt:lpstr>C) Random</vt:lpstr>
      <vt:lpstr>D) Mom</vt:lpstr>
      <vt:lpstr>E) Dad</vt:lpstr>
      <vt:lpstr>F) weights</vt:lpstr>
      <vt:lpstr>G) residence age 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Sofie Tegner Anker</dc:creator>
  <cp:lastModifiedBy>Anne Sofie Tegner Anker</cp:lastModifiedBy>
  <dcterms:created xsi:type="dcterms:W3CDTF">2022-11-16T14:02:13Z</dcterms:created>
  <dcterms:modified xsi:type="dcterms:W3CDTF">2022-11-21T12:21:26Z</dcterms:modified>
</cp:coreProperties>
</file>