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ental Health_AS_SHA\family_diag\tables_figures\revised_tables_figures_jan23\"/>
    </mc:Choice>
  </mc:AlternateContent>
  <xr:revisionPtr revIDLastSave="0" documentId="13_ncr:1_{4D90E0AE-5EFC-48F2-902A-8D3B35777B0F}" xr6:coauthVersionLast="47" xr6:coauthVersionMax="47" xr10:uidLastSave="{00000000-0000-0000-0000-000000000000}"/>
  <bookViews>
    <workbookView xWindow="35376" yWindow="3216" windowWidth="21600" windowHeight="11232" activeTab="2" xr2:uid="{00000000-000D-0000-FFFF-FFFF00000000}"/>
  </bookViews>
  <sheets>
    <sheet name="Parents" sheetId="1" r:id="rId1"/>
    <sheet name="weight + residence restriction" sheetId="2" r:id="rId2"/>
    <sheet name="Overl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2" l="1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H22" i="2"/>
  <c r="F22" i="2"/>
  <c r="D22" i="2"/>
  <c r="B22" i="2"/>
  <c r="A22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H2" i="2"/>
  <c r="F2" i="2"/>
  <c r="D2" i="2"/>
  <c r="B2" i="2"/>
  <c r="A2" i="2"/>
  <c r="A79" i="1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3" i="1"/>
  <c r="H62" i="1"/>
  <c r="F62" i="1"/>
  <c r="D62" i="1"/>
  <c r="B62" i="1"/>
  <c r="A6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H42" i="1"/>
  <c r="F42" i="1"/>
  <c r="D42" i="1"/>
  <c r="B42" i="1"/>
  <c r="A42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3" i="1"/>
  <c r="H22" i="1"/>
  <c r="F22" i="1"/>
  <c r="D22" i="1"/>
  <c r="B22" i="1"/>
  <c r="A22" i="1"/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H2" i="1"/>
  <c r="F2" i="1"/>
  <c r="D2" i="1"/>
  <c r="B2" i="1"/>
  <c r="A2" i="1"/>
</calcChain>
</file>

<file path=xl/sharedStrings.xml><?xml version="1.0" encoding="utf-8"?>
<sst xmlns="http://schemas.openxmlformats.org/spreadsheetml/2006/main" count="259" uniqueCount="29">
  <si>
    <t>M</t>
  </si>
  <si>
    <t>SD</t>
  </si>
  <si>
    <t>Has parent</t>
  </si>
  <si>
    <t/>
  </si>
  <si>
    <t>Tab X. Descriptive statistics, IC-sample, earliest parents</t>
  </si>
  <si>
    <t>Tab X. Descriptive statistics, IC-sample, latest parents</t>
  </si>
  <si>
    <t>Tab X. Descriptive statistics, IC-sample, birth register parents</t>
  </si>
  <si>
    <t>Tab X. Descriptive statistics, IC-sample, random parents</t>
  </si>
  <si>
    <t>Tab X. Descriptive statistics, IC-sample w. Weighting</t>
  </si>
  <si>
    <t>Tab X. Descriptive statistics, IC-sample in DK before 10</t>
  </si>
  <si>
    <t>Any diagnosis</t>
  </si>
  <si>
    <t>Substance abuse</t>
  </si>
  <si>
    <t>Skizofrenia</t>
  </si>
  <si>
    <t>Bipolar</t>
  </si>
  <si>
    <t>Other mood</t>
  </si>
  <si>
    <t>Neurotic</t>
  </si>
  <si>
    <t>OCD</t>
  </si>
  <si>
    <t>Eating disorder</t>
  </si>
  <si>
    <t>Personality</t>
  </si>
  <si>
    <t>Developmental</t>
  </si>
  <si>
    <t>Externalizing</t>
  </si>
  <si>
    <t>Skizophrenia</t>
  </si>
  <si>
    <t>-</t>
  </si>
  <si>
    <t>Child diagnosis</t>
  </si>
  <si>
    <t>Parent diagnosis</t>
  </si>
  <si>
    <t>Table X. Overlap in diagnosis. Observation count. IC-sample, earliest parents</t>
  </si>
  <si>
    <t>Table X. Overlap in diagnosis. Observation count. IC-sample, earliest mom</t>
  </si>
  <si>
    <t>Table X. Overlap in diagnosis. Observation count. IC-sample, earliest dad</t>
  </si>
  <si>
    <t>OBS - all updated in this table. Saved the wrong numbers in last 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</si>
</sst>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18" fillId="0" borderId="0" xfId="0" applyFont="1"/>
    <xf numFmtId="0" fontId="16" fillId="0" borderId="1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3" borderId="0" xfId="0" applyFill="1"/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/>
    <xf numFmtId="0" fontId="0" fillId="0" borderId="12" xfId="0" applyFill="1" applyBorder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A60" workbookViewId="0">
      <selection activeCell="N31" sqref="N31"/>
    </sheetView>
  </sheetViews>
  <sheetFormatPr defaultRowHeight="15" x14ac:dyDescent="0.25"/>
  <cols>
    <col min="1" max="1" width="22.42578125" bestFit="1" customWidth="1"/>
  </cols>
  <sheetData>
    <row r="1" spans="1:9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t="str">
        <f>""</f>
        <v/>
      </c>
      <c r="B2" s="12" t="str">
        <f>"Child"</f>
        <v>Child</v>
      </c>
      <c r="C2" s="12"/>
      <c r="D2" s="12" t="str">
        <f>"Parent"</f>
        <v>Parent</v>
      </c>
      <c r="E2" s="12"/>
      <c r="F2" s="12" t="str">
        <f>"Mom"</f>
        <v>Mom</v>
      </c>
      <c r="G2" s="12"/>
      <c r="H2" s="12" t="str">
        <f>"Dad"</f>
        <v>Dad</v>
      </c>
      <c r="I2" s="12"/>
    </row>
    <row r="3" spans="1:9" x14ac:dyDescent="0.25">
      <c r="A3" s="1" t="str">
        <f>""</f>
        <v/>
      </c>
      <c r="B3" s="3" t="s">
        <v>0</v>
      </c>
      <c r="C3" s="3" t="s">
        <v>1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</row>
    <row r="4" spans="1:9" x14ac:dyDescent="0.25">
      <c r="A4" t="s">
        <v>2</v>
      </c>
      <c r="B4">
        <v>0.99399999999999999</v>
      </c>
      <c r="C4">
        <v>7.9000000000000001E-2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</row>
    <row r="5" spans="1:9" x14ac:dyDescent="0.25">
      <c r="A5" t="str">
        <f>"Has mom"</f>
        <v>Has mom</v>
      </c>
      <c r="B5">
        <v>0.99299999999999999</v>
      </c>
      <c r="C5">
        <v>8.4000000000000005E-2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</row>
    <row r="6" spans="1:9" x14ac:dyDescent="0.25">
      <c r="A6" t="str">
        <f>"Has dad"</f>
        <v>Has dad</v>
      </c>
      <c r="B6">
        <v>0.98299999999999998</v>
      </c>
      <c r="C6">
        <v>0.13100000000000001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A7" t="str">
        <f>"Any diagnosis (birth-2018)"</f>
        <v>Any diagnosis (birth-2018)</v>
      </c>
      <c r="B7">
        <v>0.153</v>
      </c>
      <c r="C7">
        <v>0.36</v>
      </c>
      <c r="D7">
        <v>0.19400000000000001</v>
      </c>
      <c r="E7">
        <v>0.39500000000000002</v>
      </c>
      <c r="F7">
        <v>0.121</v>
      </c>
      <c r="G7">
        <v>0.32600000000000001</v>
      </c>
      <c r="H7">
        <v>9.5000000000000001E-2</v>
      </c>
      <c r="I7">
        <v>0.29399999999999998</v>
      </c>
    </row>
    <row r="8" spans="1:9" x14ac:dyDescent="0.25">
      <c r="A8" t="str">
        <f>"# diagnoses (birth-2018)"</f>
        <v># diagnoses (birth-2018)</v>
      </c>
      <c r="B8">
        <v>0.27500000000000002</v>
      </c>
      <c r="C8">
        <v>0.77100000000000002</v>
      </c>
      <c r="D8">
        <v>0.313</v>
      </c>
      <c r="E8">
        <v>0.755</v>
      </c>
      <c r="F8">
        <v>0.21</v>
      </c>
      <c r="G8">
        <v>0.66700000000000004</v>
      </c>
      <c r="H8">
        <v>0.16600000000000001</v>
      </c>
      <c r="I8">
        <v>0.59199999999999997</v>
      </c>
    </row>
    <row r="9" spans="1:9" x14ac:dyDescent="0.25">
      <c r="A9" t="str">
        <f>"Substance abuse"</f>
        <v>Substance abuse</v>
      </c>
      <c r="B9">
        <v>2.4E-2</v>
      </c>
      <c r="C9">
        <v>0.153</v>
      </c>
      <c r="D9">
        <v>5.8000000000000003E-2</v>
      </c>
      <c r="E9">
        <v>0.23400000000000001</v>
      </c>
      <c r="F9">
        <v>2.1999999999999999E-2</v>
      </c>
      <c r="G9">
        <v>0.14699999999999999</v>
      </c>
      <c r="H9">
        <v>3.9E-2</v>
      </c>
      <c r="I9">
        <v>0.19500000000000001</v>
      </c>
    </row>
    <row r="10" spans="1:9" x14ac:dyDescent="0.25">
      <c r="A10" t="str">
        <f>"Skizophrenia"</f>
        <v>Skizophrenia</v>
      </c>
      <c r="B10">
        <v>0.02</v>
      </c>
      <c r="C10">
        <v>0.14199999999999999</v>
      </c>
      <c r="D10">
        <v>2.4E-2</v>
      </c>
      <c r="E10">
        <v>0.152</v>
      </c>
      <c r="F10">
        <v>1.2999999999999999E-2</v>
      </c>
      <c r="G10">
        <v>0.114</v>
      </c>
      <c r="H10">
        <v>1.0999999999999999E-2</v>
      </c>
      <c r="I10">
        <v>0.106</v>
      </c>
    </row>
    <row r="11" spans="1:9" x14ac:dyDescent="0.25">
      <c r="A11" t="str">
        <f>"Bipolar"</f>
        <v>Bipolar</v>
      </c>
      <c r="B11">
        <v>5.0000000000000001E-3</v>
      </c>
      <c r="C11">
        <v>7.3999999999999996E-2</v>
      </c>
      <c r="D11">
        <v>1.4E-2</v>
      </c>
      <c r="E11">
        <v>0.11600000000000001</v>
      </c>
      <c r="F11">
        <v>8.0000000000000002E-3</v>
      </c>
      <c r="G11">
        <v>8.8999999999999996E-2</v>
      </c>
      <c r="H11">
        <v>6.0000000000000001E-3</v>
      </c>
      <c r="I11">
        <v>7.5999999999999998E-2</v>
      </c>
    </row>
    <row r="12" spans="1:9" x14ac:dyDescent="0.25">
      <c r="A12" t="str">
        <f>"Other mood"</f>
        <v>Other mood</v>
      </c>
      <c r="B12">
        <v>4.5999999999999999E-2</v>
      </c>
      <c r="C12">
        <v>0.20899999999999999</v>
      </c>
      <c r="D12">
        <v>8.2000000000000003E-2</v>
      </c>
      <c r="E12">
        <v>0.27400000000000002</v>
      </c>
      <c r="F12">
        <v>5.0999999999999997E-2</v>
      </c>
      <c r="G12">
        <v>0.221</v>
      </c>
      <c r="H12">
        <v>3.4000000000000002E-2</v>
      </c>
      <c r="I12">
        <v>0.18099999999999999</v>
      </c>
    </row>
    <row r="13" spans="1:9" x14ac:dyDescent="0.25">
      <c r="A13" t="str">
        <f>"Neurotic"</f>
        <v>Neurotic</v>
      </c>
      <c r="B13">
        <v>8.1000000000000003E-2</v>
      </c>
      <c r="C13">
        <v>0.27300000000000002</v>
      </c>
      <c r="D13">
        <v>0.123</v>
      </c>
      <c r="E13">
        <v>0.32900000000000001</v>
      </c>
      <c r="F13">
        <v>0.08</v>
      </c>
      <c r="G13">
        <v>0.27100000000000002</v>
      </c>
      <c r="H13">
        <v>5.2999999999999999E-2</v>
      </c>
      <c r="I13">
        <v>0.224</v>
      </c>
    </row>
    <row r="14" spans="1:9" x14ac:dyDescent="0.25">
      <c r="A14" t="str">
        <f>"OCD"</f>
        <v>OCD</v>
      </c>
      <c r="B14">
        <v>0.01</v>
      </c>
      <c r="C14">
        <v>0.1</v>
      </c>
      <c r="D14">
        <v>3.0000000000000001E-3</v>
      </c>
      <c r="E14">
        <v>5.6000000000000001E-2</v>
      </c>
      <c r="F14">
        <v>2E-3</v>
      </c>
      <c r="G14">
        <v>4.5999999999999999E-2</v>
      </c>
      <c r="H14">
        <v>1E-3</v>
      </c>
      <c r="I14">
        <v>3.1E-2</v>
      </c>
    </row>
    <row r="15" spans="1:9" x14ac:dyDescent="0.25">
      <c r="A15" t="str">
        <f>"Eating disorder"</f>
        <v>Eating disorder</v>
      </c>
      <c r="B15">
        <v>1.4E-2</v>
      </c>
      <c r="C15">
        <v>0.11600000000000001</v>
      </c>
      <c r="D15">
        <v>3.0000000000000001E-3</v>
      </c>
      <c r="E15">
        <v>5.7000000000000002E-2</v>
      </c>
      <c r="F15">
        <v>3.0000000000000001E-3</v>
      </c>
      <c r="G15">
        <v>5.6000000000000001E-2</v>
      </c>
      <c r="H15">
        <v>0</v>
      </c>
      <c r="I15">
        <v>1.0999999999999999E-2</v>
      </c>
    </row>
    <row r="16" spans="1:9" x14ac:dyDescent="0.25">
      <c r="A16" t="str">
        <f>"Personality"</f>
        <v>Personality</v>
      </c>
      <c r="B16">
        <v>2.9000000000000001E-2</v>
      </c>
      <c r="C16">
        <v>0.16900000000000001</v>
      </c>
      <c r="D16">
        <v>4.2999999999999997E-2</v>
      </c>
      <c r="E16">
        <v>0.20399999999999999</v>
      </c>
      <c r="F16">
        <v>2.7E-2</v>
      </c>
      <c r="G16">
        <v>0.16200000000000001</v>
      </c>
      <c r="H16">
        <v>1.7999999999999999E-2</v>
      </c>
      <c r="I16">
        <v>0.13300000000000001</v>
      </c>
    </row>
    <row r="17" spans="1:9" x14ac:dyDescent="0.25">
      <c r="A17" t="str">
        <f>"Developmental"</f>
        <v>Developmental</v>
      </c>
      <c r="B17">
        <v>1.4E-2</v>
      </c>
      <c r="C17">
        <v>0.11899999999999999</v>
      </c>
      <c r="D17">
        <v>1E-3</v>
      </c>
      <c r="E17">
        <v>2.3E-2</v>
      </c>
      <c r="F17" s="4">
        <v>0</v>
      </c>
      <c r="G17" s="4">
        <v>1.7000000000000001E-2</v>
      </c>
      <c r="H17" s="4">
        <v>0</v>
      </c>
      <c r="I17" s="4">
        <v>1.6E-2</v>
      </c>
    </row>
    <row r="18" spans="1:9" x14ac:dyDescent="0.25">
      <c r="A18" t="str">
        <f>"Externalizing"</f>
        <v>Externalizing</v>
      </c>
      <c r="B18">
        <v>3.1E-2</v>
      </c>
      <c r="C18">
        <v>0.17399999999999999</v>
      </c>
      <c r="D18">
        <v>6.0000000000000001E-3</v>
      </c>
      <c r="E18">
        <v>7.4999999999999997E-2</v>
      </c>
      <c r="F18" s="4">
        <v>3.0000000000000001E-3</v>
      </c>
      <c r="G18" s="4">
        <v>5.5E-2</v>
      </c>
      <c r="H18" s="4">
        <v>3.0000000000000001E-3</v>
      </c>
      <c r="I18" s="4">
        <v>5.1999999999999998E-2</v>
      </c>
    </row>
    <row r="19" spans="1:9" ht="15.75" thickBot="1" x14ac:dyDescent="0.3">
      <c r="A19" s="2" t="str">
        <f>"Observations"</f>
        <v>Observations</v>
      </c>
      <c r="B19" s="2">
        <v>717548</v>
      </c>
      <c r="C19" s="2" t="s">
        <v>3</v>
      </c>
      <c r="D19" s="2">
        <v>713090</v>
      </c>
      <c r="E19" s="2" t="s">
        <v>3</v>
      </c>
      <c r="F19" s="2">
        <v>712488</v>
      </c>
      <c r="G19" s="2" t="s">
        <v>3</v>
      </c>
      <c r="H19" s="2">
        <v>705020</v>
      </c>
      <c r="I19" s="2" t="s">
        <v>3</v>
      </c>
    </row>
    <row r="20" spans="1:9" ht="15.75" thickTop="1" x14ac:dyDescent="0.25"/>
    <row r="21" spans="1:9" x14ac:dyDescent="0.25">
      <c r="A21" s="11" t="s">
        <v>5</v>
      </c>
      <c r="B21" s="11"/>
      <c r="C21" s="11"/>
      <c r="D21" s="11"/>
      <c r="E21" s="11"/>
      <c r="F21" s="11"/>
      <c r="G21" s="11"/>
      <c r="H21" s="11"/>
      <c r="I21" s="11"/>
    </row>
    <row r="22" spans="1:9" x14ac:dyDescent="0.25">
      <c r="A22" t="str">
        <f>""</f>
        <v/>
      </c>
      <c r="B22" s="12" t="str">
        <f>"Child"</f>
        <v>Child</v>
      </c>
      <c r="C22" s="12"/>
      <c r="D22" s="12" t="str">
        <f>"Parent"</f>
        <v>Parent</v>
      </c>
      <c r="E22" s="12"/>
      <c r="F22" s="12" t="str">
        <f>"Mom"</f>
        <v>Mom</v>
      </c>
      <c r="G22" s="12"/>
      <c r="H22" s="12" t="str">
        <f>"Dad"</f>
        <v>Dad</v>
      </c>
      <c r="I22" s="12"/>
    </row>
    <row r="23" spans="1:9" x14ac:dyDescent="0.25">
      <c r="A23" s="1" t="str">
        <f>""</f>
        <v/>
      </c>
      <c r="B23" s="3" t="s">
        <v>0</v>
      </c>
      <c r="C23" s="3" t="s">
        <v>1</v>
      </c>
      <c r="D23" s="3" t="s">
        <v>0</v>
      </c>
      <c r="E23" s="3" t="s">
        <v>1</v>
      </c>
      <c r="F23" s="3" t="s">
        <v>0</v>
      </c>
      <c r="G23" s="3" t="s">
        <v>1</v>
      </c>
      <c r="H23" s="3" t="s">
        <v>0</v>
      </c>
      <c r="I23" s="3" t="s">
        <v>1</v>
      </c>
    </row>
    <row r="24" spans="1:9" x14ac:dyDescent="0.25">
      <c r="A24" t="s">
        <v>2</v>
      </c>
      <c r="B24">
        <v>0.99399999999999999</v>
      </c>
      <c r="C24">
        <v>7.9000000000000001E-2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</row>
    <row r="25" spans="1:9" x14ac:dyDescent="0.25">
      <c r="A25" t="str">
        <f>"Has mom"</f>
        <v>Has mom</v>
      </c>
      <c r="B25">
        <v>0.99299999999999999</v>
      </c>
      <c r="C25">
        <v>8.4000000000000005E-2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</row>
    <row r="26" spans="1:9" x14ac:dyDescent="0.25">
      <c r="A26" t="str">
        <f>"Has dad"</f>
        <v>Has dad</v>
      </c>
      <c r="B26">
        <v>0.98299999999999998</v>
      </c>
      <c r="C26">
        <v>0.13100000000000001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</row>
    <row r="27" spans="1:9" x14ac:dyDescent="0.25">
      <c r="A27" t="str">
        <f>"Any diagnosis (birth-2018)"</f>
        <v>Any diagnosis (birth-2018)</v>
      </c>
      <c r="B27">
        <v>0.153</v>
      </c>
      <c r="C27">
        <v>0.36</v>
      </c>
      <c r="D27">
        <v>0.19400000000000001</v>
      </c>
      <c r="E27">
        <v>0.39500000000000002</v>
      </c>
      <c r="F27">
        <v>0.12</v>
      </c>
      <c r="G27">
        <v>0.32500000000000001</v>
      </c>
      <c r="H27">
        <v>9.6000000000000002E-2</v>
      </c>
      <c r="I27">
        <v>0.29399999999999998</v>
      </c>
    </row>
    <row r="28" spans="1:9" x14ac:dyDescent="0.25">
      <c r="A28" t="str">
        <f>"# diagnoses (birth-2018)"</f>
        <v># diagnoses (birth-2018)</v>
      </c>
      <c r="B28">
        <v>0.27500000000000002</v>
      </c>
      <c r="C28">
        <v>0.77100000000000002</v>
      </c>
      <c r="D28">
        <v>0.313</v>
      </c>
      <c r="E28">
        <v>0.754</v>
      </c>
      <c r="F28">
        <v>0.20899999999999999</v>
      </c>
      <c r="G28">
        <v>0.66500000000000004</v>
      </c>
      <c r="H28">
        <v>0.16600000000000001</v>
      </c>
      <c r="I28">
        <v>0.59099999999999997</v>
      </c>
    </row>
    <row r="29" spans="1:9" x14ac:dyDescent="0.25">
      <c r="A29" t="str">
        <f>"Substance abuse"</f>
        <v>Substance abuse</v>
      </c>
      <c r="B29">
        <v>2.4E-2</v>
      </c>
      <c r="C29">
        <v>0.153</v>
      </c>
      <c r="D29">
        <v>5.8000000000000003E-2</v>
      </c>
      <c r="E29">
        <v>0.23300000000000001</v>
      </c>
      <c r="F29">
        <v>2.1999999999999999E-2</v>
      </c>
      <c r="G29">
        <v>0.14599999999999999</v>
      </c>
      <c r="H29">
        <v>3.9E-2</v>
      </c>
      <c r="I29">
        <v>0.19400000000000001</v>
      </c>
    </row>
    <row r="30" spans="1:9" x14ac:dyDescent="0.25">
      <c r="A30" t="str">
        <f>"Skizophrenia"</f>
        <v>Skizophrenia</v>
      </c>
      <c r="B30">
        <v>0.02</v>
      </c>
      <c r="C30">
        <v>0.14199999999999999</v>
      </c>
      <c r="D30">
        <v>2.4E-2</v>
      </c>
      <c r="E30">
        <v>0.152</v>
      </c>
      <c r="F30">
        <v>1.2999999999999999E-2</v>
      </c>
      <c r="G30">
        <v>0.113</v>
      </c>
      <c r="H30">
        <v>1.0999999999999999E-2</v>
      </c>
      <c r="I30">
        <v>0.106</v>
      </c>
    </row>
    <row r="31" spans="1:9" x14ac:dyDescent="0.25">
      <c r="A31" t="str">
        <f>"Bipolar"</f>
        <v>Bipolar</v>
      </c>
      <c r="B31">
        <v>5.0000000000000001E-3</v>
      </c>
      <c r="C31">
        <v>7.3999999999999996E-2</v>
      </c>
      <c r="D31">
        <v>1.4E-2</v>
      </c>
      <c r="E31">
        <v>0.11600000000000001</v>
      </c>
      <c r="F31">
        <v>8.0000000000000002E-3</v>
      </c>
      <c r="G31">
        <v>8.8999999999999996E-2</v>
      </c>
      <c r="H31">
        <v>6.0000000000000001E-3</v>
      </c>
      <c r="I31">
        <v>7.5999999999999998E-2</v>
      </c>
    </row>
    <row r="32" spans="1:9" x14ac:dyDescent="0.25">
      <c r="A32" t="str">
        <f>"Other mood"</f>
        <v>Other mood</v>
      </c>
      <c r="B32">
        <v>4.5999999999999999E-2</v>
      </c>
      <c r="C32">
        <v>0.20899999999999999</v>
      </c>
      <c r="D32">
        <v>8.2000000000000003E-2</v>
      </c>
      <c r="E32">
        <v>0.27400000000000002</v>
      </c>
      <c r="F32">
        <v>5.0999999999999997E-2</v>
      </c>
      <c r="G32">
        <v>0.22</v>
      </c>
      <c r="H32">
        <v>3.4000000000000002E-2</v>
      </c>
      <c r="I32">
        <v>0.182</v>
      </c>
    </row>
    <row r="33" spans="1:9" x14ac:dyDescent="0.25">
      <c r="A33" t="str">
        <f>"Neurotic"</f>
        <v>Neurotic</v>
      </c>
      <c r="B33">
        <v>8.1000000000000003E-2</v>
      </c>
      <c r="C33">
        <v>0.27300000000000002</v>
      </c>
      <c r="D33">
        <v>0.123</v>
      </c>
      <c r="E33">
        <v>0.32900000000000001</v>
      </c>
      <c r="F33">
        <v>0.08</v>
      </c>
      <c r="G33">
        <v>0.27100000000000002</v>
      </c>
      <c r="H33">
        <v>5.2999999999999999E-2</v>
      </c>
      <c r="I33">
        <v>0.22500000000000001</v>
      </c>
    </row>
    <row r="34" spans="1:9" x14ac:dyDescent="0.25">
      <c r="A34" t="str">
        <f>"OCD"</f>
        <v>OCD</v>
      </c>
      <c r="B34">
        <v>0.01</v>
      </c>
      <c r="C34">
        <v>0.1</v>
      </c>
      <c r="D34">
        <v>3.0000000000000001E-3</v>
      </c>
      <c r="E34">
        <v>5.6000000000000001E-2</v>
      </c>
      <c r="F34">
        <v>2E-3</v>
      </c>
      <c r="G34">
        <v>4.5999999999999999E-2</v>
      </c>
      <c r="H34">
        <v>1E-3</v>
      </c>
      <c r="I34">
        <v>3.2000000000000001E-2</v>
      </c>
    </row>
    <row r="35" spans="1:9" x14ac:dyDescent="0.25">
      <c r="A35" t="str">
        <f>"Eating disorder"</f>
        <v>Eating disorder</v>
      </c>
      <c r="B35">
        <v>1.4E-2</v>
      </c>
      <c r="C35">
        <v>0.11600000000000001</v>
      </c>
      <c r="D35">
        <v>3.0000000000000001E-3</v>
      </c>
      <c r="E35">
        <v>5.7000000000000002E-2</v>
      </c>
      <c r="F35">
        <v>3.0000000000000001E-3</v>
      </c>
      <c r="G35">
        <v>5.6000000000000001E-2</v>
      </c>
      <c r="H35">
        <v>0</v>
      </c>
      <c r="I35">
        <v>1.0999999999999999E-2</v>
      </c>
    </row>
    <row r="36" spans="1:9" x14ac:dyDescent="0.25">
      <c r="A36" t="str">
        <f>"Personality"</f>
        <v>Personality</v>
      </c>
      <c r="B36">
        <v>2.9000000000000001E-2</v>
      </c>
      <c r="C36">
        <v>0.16900000000000001</v>
      </c>
      <c r="D36">
        <v>4.2999999999999997E-2</v>
      </c>
      <c r="E36">
        <v>0.20300000000000001</v>
      </c>
      <c r="F36">
        <v>2.7E-2</v>
      </c>
      <c r="G36">
        <v>0.16200000000000001</v>
      </c>
      <c r="H36">
        <v>1.7999999999999999E-2</v>
      </c>
      <c r="I36">
        <v>0.13300000000000001</v>
      </c>
    </row>
    <row r="37" spans="1:9" x14ac:dyDescent="0.25">
      <c r="A37" t="str">
        <f>"Developmental"</f>
        <v>Developmental</v>
      </c>
      <c r="B37">
        <v>1.4E-2</v>
      </c>
      <c r="C37">
        <v>0.11899999999999999</v>
      </c>
      <c r="D37">
        <v>1E-3</v>
      </c>
      <c r="E37">
        <v>2.3E-2</v>
      </c>
      <c r="F37" s="4">
        <v>0</v>
      </c>
      <c r="G37" s="4">
        <v>1.7000000000000001E-2</v>
      </c>
      <c r="H37" s="4">
        <v>0</v>
      </c>
      <c r="I37" s="4">
        <v>1.7000000000000001E-2</v>
      </c>
    </row>
    <row r="38" spans="1:9" x14ac:dyDescent="0.25">
      <c r="A38" t="str">
        <f>"Externalizing"</f>
        <v>Externalizing</v>
      </c>
      <c r="B38">
        <v>3.1E-2</v>
      </c>
      <c r="C38">
        <v>0.17399999999999999</v>
      </c>
      <c r="D38">
        <v>6.0000000000000001E-3</v>
      </c>
      <c r="E38">
        <v>7.4999999999999997E-2</v>
      </c>
      <c r="F38" s="4">
        <v>3.0000000000000001E-3</v>
      </c>
      <c r="G38" s="4">
        <v>5.3999999999999999E-2</v>
      </c>
      <c r="H38" s="4">
        <v>3.0000000000000001E-3</v>
      </c>
      <c r="I38" s="4">
        <v>5.1999999999999998E-2</v>
      </c>
    </row>
    <row r="39" spans="1:9" ht="15.75" thickBot="1" x14ac:dyDescent="0.3">
      <c r="A39" s="2" t="str">
        <f>"Observations"</f>
        <v>Observations</v>
      </c>
      <c r="B39" s="2">
        <v>717548</v>
      </c>
      <c r="C39" s="2" t="s">
        <v>3</v>
      </c>
      <c r="D39" s="2">
        <v>713090</v>
      </c>
      <c r="E39" s="2" t="s">
        <v>3</v>
      </c>
      <c r="F39" s="2">
        <v>712488</v>
      </c>
      <c r="G39" s="2" t="s">
        <v>3</v>
      </c>
      <c r="H39" s="2">
        <v>705020</v>
      </c>
      <c r="I39" s="2" t="s">
        <v>3</v>
      </c>
    </row>
    <row r="40" spans="1:9" ht="15.75" thickTop="1" x14ac:dyDescent="0.25"/>
    <row r="41" spans="1:9" x14ac:dyDescent="0.25">
      <c r="A41" s="11" t="s">
        <v>6</v>
      </c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t="str">
        <f>""</f>
        <v/>
      </c>
      <c r="B42" s="12" t="str">
        <f>"Child"</f>
        <v>Child</v>
      </c>
      <c r="C42" s="12"/>
      <c r="D42" s="12" t="str">
        <f>"Parent"</f>
        <v>Parent</v>
      </c>
      <c r="E42" s="12"/>
      <c r="F42" s="12" t="str">
        <f>"Mom"</f>
        <v>Mom</v>
      </c>
      <c r="G42" s="12"/>
      <c r="H42" s="12" t="str">
        <f>"Dad"</f>
        <v>Dad</v>
      </c>
      <c r="I42" s="12"/>
    </row>
    <row r="43" spans="1:9" x14ac:dyDescent="0.25">
      <c r="A43" s="1" t="str">
        <f>""</f>
        <v/>
      </c>
      <c r="B43" s="3" t="s">
        <v>0</v>
      </c>
      <c r="C43" s="3" t="s">
        <v>1</v>
      </c>
      <c r="D43" s="3" t="s">
        <v>0</v>
      </c>
      <c r="E43" s="3" t="s">
        <v>1</v>
      </c>
      <c r="F43" s="3" t="s">
        <v>0</v>
      </c>
      <c r="G43" s="3" t="s">
        <v>1</v>
      </c>
      <c r="H43" s="3" t="s">
        <v>0</v>
      </c>
      <c r="I43" s="3" t="s">
        <v>1</v>
      </c>
    </row>
    <row r="44" spans="1:9" x14ac:dyDescent="0.25">
      <c r="A44" t="s">
        <v>2</v>
      </c>
      <c r="B44">
        <v>0.95099999999999996</v>
      </c>
      <c r="C44">
        <v>0.216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</row>
    <row r="45" spans="1:9" x14ac:dyDescent="0.25">
      <c r="A45" t="str">
        <f>"Has mom"</f>
        <v>Has mom</v>
      </c>
      <c r="B45">
        <v>0.95099999999999996</v>
      </c>
      <c r="C45">
        <v>0.216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</row>
    <row r="46" spans="1:9" x14ac:dyDescent="0.25">
      <c r="A46" t="str">
        <f>"Has dad"</f>
        <v>Has dad</v>
      </c>
      <c r="B46">
        <v>0.378</v>
      </c>
      <c r="C46">
        <v>0.48499999999999999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</row>
    <row r="47" spans="1:9" x14ac:dyDescent="0.25">
      <c r="A47" t="str">
        <f>"Any diagnosis (birth-2018)"</f>
        <v>Any diagnosis (birth-2018)</v>
      </c>
      <c r="B47">
        <v>0.153</v>
      </c>
      <c r="C47">
        <v>0.36</v>
      </c>
      <c r="D47">
        <v>0.14899999999999999</v>
      </c>
      <c r="E47">
        <v>0.35599999999999998</v>
      </c>
      <c r="F47">
        <v>0.121</v>
      </c>
      <c r="G47">
        <v>0.32700000000000001</v>
      </c>
      <c r="H47">
        <v>8.8999999999999996E-2</v>
      </c>
      <c r="I47">
        <v>0.28399999999999997</v>
      </c>
    </row>
    <row r="48" spans="1:9" x14ac:dyDescent="0.25">
      <c r="A48" t="str">
        <f>"# diagnoses (birth-2018)"</f>
        <v># diagnoses (birth-2018)</v>
      </c>
      <c r="B48">
        <v>0.27500000000000002</v>
      </c>
      <c r="C48">
        <v>0.77100000000000002</v>
      </c>
      <c r="D48">
        <v>0.23300000000000001</v>
      </c>
      <c r="E48">
        <v>0.65400000000000003</v>
      </c>
      <c r="F48">
        <v>0.21199999999999999</v>
      </c>
      <c r="G48">
        <v>0.67</v>
      </c>
      <c r="H48">
        <v>0.153</v>
      </c>
      <c r="I48">
        <v>0.56699999999999995</v>
      </c>
    </row>
    <row r="49" spans="1:9" x14ac:dyDescent="0.25">
      <c r="A49" t="str">
        <f>"Substance abuse"</f>
        <v>Substance abuse</v>
      </c>
      <c r="B49">
        <v>2.4E-2</v>
      </c>
      <c r="C49">
        <v>0.153</v>
      </c>
      <c r="D49">
        <v>3.4000000000000002E-2</v>
      </c>
      <c r="E49">
        <v>0.18099999999999999</v>
      </c>
      <c r="F49">
        <v>2.1999999999999999E-2</v>
      </c>
      <c r="G49">
        <v>0.14699999999999999</v>
      </c>
      <c r="H49">
        <v>3.1E-2</v>
      </c>
      <c r="I49">
        <v>0.17499999999999999</v>
      </c>
    </row>
    <row r="50" spans="1:9" x14ac:dyDescent="0.25">
      <c r="A50" t="str">
        <f>"Skizophrenia"</f>
        <v>Skizophrenia</v>
      </c>
      <c r="B50">
        <v>0.02</v>
      </c>
      <c r="C50">
        <v>0.14199999999999999</v>
      </c>
      <c r="D50">
        <v>1.7000000000000001E-2</v>
      </c>
      <c r="E50">
        <v>0.13</v>
      </c>
      <c r="F50">
        <v>1.2999999999999999E-2</v>
      </c>
      <c r="G50">
        <v>0.114</v>
      </c>
      <c r="H50">
        <v>1.0999999999999999E-2</v>
      </c>
      <c r="I50">
        <v>0.10199999999999999</v>
      </c>
    </row>
    <row r="51" spans="1:9" x14ac:dyDescent="0.25">
      <c r="A51" t="str">
        <f>"Bipolar"</f>
        <v>Bipolar</v>
      </c>
      <c r="B51">
        <v>5.0000000000000001E-3</v>
      </c>
      <c r="C51">
        <v>7.3999999999999996E-2</v>
      </c>
      <c r="D51">
        <v>0.01</v>
      </c>
      <c r="E51">
        <v>0.1</v>
      </c>
      <c r="F51">
        <v>8.0000000000000002E-3</v>
      </c>
      <c r="G51">
        <v>0.09</v>
      </c>
      <c r="H51">
        <v>5.0000000000000001E-3</v>
      </c>
      <c r="I51">
        <v>7.1999999999999995E-2</v>
      </c>
    </row>
    <row r="52" spans="1:9" x14ac:dyDescent="0.25">
      <c r="A52" t="str">
        <f>"Other mood"</f>
        <v>Other mood</v>
      </c>
      <c r="B52">
        <v>4.5999999999999999E-2</v>
      </c>
      <c r="C52">
        <v>0.20899999999999999</v>
      </c>
      <c r="D52">
        <v>6.3E-2</v>
      </c>
      <c r="E52">
        <v>0.24399999999999999</v>
      </c>
      <c r="F52">
        <v>5.1999999999999998E-2</v>
      </c>
      <c r="G52">
        <v>0.221</v>
      </c>
      <c r="H52">
        <v>3.3000000000000002E-2</v>
      </c>
      <c r="I52">
        <v>0.17799999999999999</v>
      </c>
    </row>
    <row r="53" spans="1:9" x14ac:dyDescent="0.25">
      <c r="A53" t="str">
        <f>"Neurotic"</f>
        <v>Neurotic</v>
      </c>
      <c r="B53">
        <v>8.1000000000000003E-2</v>
      </c>
      <c r="C53">
        <v>0.27300000000000002</v>
      </c>
      <c r="D53">
        <v>9.8000000000000004E-2</v>
      </c>
      <c r="E53">
        <v>0.29699999999999999</v>
      </c>
      <c r="F53">
        <v>0.08</v>
      </c>
      <c r="G53">
        <v>0.27200000000000002</v>
      </c>
      <c r="H53">
        <v>5.2999999999999999E-2</v>
      </c>
      <c r="I53">
        <v>0.224</v>
      </c>
    </row>
    <row r="54" spans="1:9" x14ac:dyDescent="0.25">
      <c r="A54" t="str">
        <f>"OCD"</f>
        <v>OCD</v>
      </c>
      <c r="B54">
        <v>0.01</v>
      </c>
      <c r="C54">
        <v>0.1</v>
      </c>
      <c r="D54">
        <v>3.0000000000000001E-3</v>
      </c>
      <c r="E54">
        <v>5.0999999999999997E-2</v>
      </c>
      <c r="F54">
        <v>2E-3</v>
      </c>
      <c r="G54">
        <v>4.7E-2</v>
      </c>
      <c r="H54">
        <v>1E-3</v>
      </c>
      <c r="I54">
        <v>3.2000000000000001E-2</v>
      </c>
    </row>
    <row r="55" spans="1:9" x14ac:dyDescent="0.25">
      <c r="A55" t="str">
        <f>"Eating disorder"</f>
        <v>Eating disorder</v>
      </c>
      <c r="B55">
        <v>1.4E-2</v>
      </c>
      <c r="C55">
        <v>0.11600000000000001</v>
      </c>
      <c r="D55">
        <v>3.0000000000000001E-3</v>
      </c>
      <c r="E55">
        <v>5.7000000000000002E-2</v>
      </c>
      <c r="F55">
        <v>3.0000000000000001E-3</v>
      </c>
      <c r="G55">
        <v>5.7000000000000002E-2</v>
      </c>
      <c r="H55">
        <v>0</v>
      </c>
      <c r="I55">
        <v>0.01</v>
      </c>
    </row>
    <row r="56" spans="1:9" x14ac:dyDescent="0.25">
      <c r="A56" t="str">
        <f>"Personality"</f>
        <v>Personality</v>
      </c>
      <c r="B56">
        <v>2.9000000000000001E-2</v>
      </c>
      <c r="C56">
        <v>0.16900000000000001</v>
      </c>
      <c r="D56">
        <v>3.3000000000000002E-2</v>
      </c>
      <c r="E56">
        <v>0.17799999999999999</v>
      </c>
      <c r="F56">
        <v>2.7E-2</v>
      </c>
      <c r="G56">
        <v>0.16300000000000001</v>
      </c>
      <c r="H56">
        <v>1.4999999999999999E-2</v>
      </c>
      <c r="I56">
        <v>0.12</v>
      </c>
    </row>
    <row r="57" spans="1:9" x14ac:dyDescent="0.25">
      <c r="A57" t="str">
        <f>"Developmental"</f>
        <v>Developmental</v>
      </c>
      <c r="B57">
        <v>1.4E-2</v>
      </c>
      <c r="C57">
        <v>0.11899999999999999</v>
      </c>
      <c r="D57">
        <v>0</v>
      </c>
      <c r="E57">
        <v>0.02</v>
      </c>
      <c r="F57" s="4">
        <v>0</v>
      </c>
      <c r="G57" s="4">
        <v>1.7000000000000001E-2</v>
      </c>
      <c r="H57" s="4">
        <v>0</v>
      </c>
      <c r="I57" s="4">
        <v>1.7999999999999999E-2</v>
      </c>
    </row>
    <row r="58" spans="1:9" x14ac:dyDescent="0.25">
      <c r="A58" t="str">
        <f>"Externalizing"</f>
        <v>Externalizing</v>
      </c>
      <c r="B58">
        <v>3.1E-2</v>
      </c>
      <c r="C58">
        <v>0.17399999999999999</v>
      </c>
      <c r="D58">
        <v>4.0000000000000001E-3</v>
      </c>
      <c r="E58">
        <v>6.5000000000000002E-2</v>
      </c>
      <c r="F58" s="4">
        <v>3.0000000000000001E-3</v>
      </c>
      <c r="G58" s="4">
        <v>5.5E-2</v>
      </c>
      <c r="H58" s="4">
        <v>3.0000000000000001E-3</v>
      </c>
      <c r="I58" s="4">
        <v>5.6000000000000001E-2</v>
      </c>
    </row>
    <row r="59" spans="1:9" ht="15.75" thickBot="1" x14ac:dyDescent="0.3">
      <c r="A59" s="2" t="str">
        <f>"Observations"</f>
        <v>Observations</v>
      </c>
      <c r="B59" s="2">
        <v>717548</v>
      </c>
      <c r="C59" s="2" t="s">
        <v>3</v>
      </c>
      <c r="D59" s="2">
        <v>682406</v>
      </c>
      <c r="E59" s="2" t="s">
        <v>3</v>
      </c>
      <c r="F59" s="2">
        <v>682406</v>
      </c>
      <c r="G59" s="2" t="s">
        <v>3</v>
      </c>
      <c r="H59" s="2">
        <v>271405</v>
      </c>
      <c r="I59" s="2" t="s">
        <v>3</v>
      </c>
    </row>
    <row r="60" spans="1:9" ht="15.75" thickTop="1" x14ac:dyDescent="0.25"/>
    <row r="61" spans="1:9" x14ac:dyDescent="0.25">
      <c r="A61" s="11" t="s">
        <v>7</v>
      </c>
      <c r="B61" s="11"/>
      <c r="C61" s="11"/>
      <c r="D61" s="11"/>
      <c r="E61" s="11"/>
      <c r="F61" s="11"/>
      <c r="G61" s="11"/>
      <c r="H61" s="11"/>
      <c r="I61" s="11"/>
    </row>
    <row r="62" spans="1:9" x14ac:dyDescent="0.25">
      <c r="A62" t="str">
        <f>""</f>
        <v/>
      </c>
      <c r="B62" s="12" t="str">
        <f>"Child"</f>
        <v>Child</v>
      </c>
      <c r="C62" s="12"/>
      <c r="D62" s="12" t="str">
        <f>"Parent"</f>
        <v>Parent</v>
      </c>
      <c r="E62" s="12"/>
      <c r="F62" s="12" t="str">
        <f>"Mom"</f>
        <v>Mom</v>
      </c>
      <c r="G62" s="12"/>
      <c r="H62" s="12" t="str">
        <f>"Dad"</f>
        <v>Dad</v>
      </c>
      <c r="I62" s="12"/>
    </row>
    <row r="63" spans="1:9" x14ac:dyDescent="0.25">
      <c r="A63" s="1" t="str">
        <f>""</f>
        <v/>
      </c>
      <c r="B63" s="3" t="s">
        <v>0</v>
      </c>
      <c r="C63" s="3" t="s">
        <v>1</v>
      </c>
      <c r="D63" s="3" t="s">
        <v>0</v>
      </c>
      <c r="E63" s="3" t="s">
        <v>1</v>
      </c>
      <c r="F63" s="3" t="s">
        <v>0</v>
      </c>
      <c r="G63" s="3" t="s">
        <v>1</v>
      </c>
      <c r="H63" s="3" t="s">
        <v>0</v>
      </c>
      <c r="I63" s="3" t="s">
        <v>1</v>
      </c>
    </row>
    <row r="64" spans="1:9" x14ac:dyDescent="0.25">
      <c r="A64" t="s">
        <v>2</v>
      </c>
      <c r="B64">
        <v>1</v>
      </c>
      <c r="C64">
        <v>1.0999999999999999E-2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</row>
    <row r="65" spans="1:9" x14ac:dyDescent="0.25">
      <c r="A65" t="str">
        <f>"Has mom"</f>
        <v>Has mom</v>
      </c>
      <c r="B65">
        <v>0.99299999999999999</v>
      </c>
      <c r="C65">
        <v>8.4000000000000005E-2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</row>
    <row r="66" spans="1:9" x14ac:dyDescent="0.25">
      <c r="A66" t="str">
        <f>"Has dad"</f>
        <v>Has dad</v>
      </c>
      <c r="B66">
        <v>0.98299999999999998</v>
      </c>
      <c r="C66">
        <v>0.13100000000000001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</row>
    <row r="67" spans="1:9" x14ac:dyDescent="0.25">
      <c r="A67" t="str">
        <f>"Any diagnosis (birth-2018)"</f>
        <v>Any diagnosis (birth-2018)</v>
      </c>
      <c r="B67">
        <v>0.153</v>
      </c>
      <c r="C67">
        <v>0.36</v>
      </c>
      <c r="D67">
        <v>0.20200000000000001</v>
      </c>
      <c r="E67">
        <v>0.40200000000000002</v>
      </c>
      <c r="F67">
        <v>0.121</v>
      </c>
      <c r="G67">
        <v>0.32600000000000001</v>
      </c>
      <c r="H67">
        <v>9.5000000000000001E-2</v>
      </c>
      <c r="I67">
        <v>0.29399999999999998</v>
      </c>
    </row>
    <row r="68" spans="1:9" x14ac:dyDescent="0.25">
      <c r="A68" t="str">
        <f>"# diagnoses (birth-2018)"</f>
        <v># diagnoses (birth-2018)</v>
      </c>
      <c r="B68">
        <v>0.27500000000000002</v>
      </c>
      <c r="C68">
        <v>0.77100000000000002</v>
      </c>
      <c r="D68">
        <v>0.32</v>
      </c>
      <c r="E68">
        <v>0.751</v>
      </c>
      <c r="F68">
        <v>0.21</v>
      </c>
      <c r="G68">
        <v>0.66700000000000004</v>
      </c>
      <c r="H68">
        <v>0.16600000000000001</v>
      </c>
      <c r="I68">
        <v>0.59199999999999997</v>
      </c>
    </row>
    <row r="69" spans="1:9" x14ac:dyDescent="0.25">
      <c r="A69" t="str">
        <f>"Substance abuse"</f>
        <v>Substance abuse</v>
      </c>
      <c r="B69">
        <v>2.4E-2</v>
      </c>
      <c r="C69">
        <v>0.153</v>
      </c>
      <c r="D69">
        <v>0.06</v>
      </c>
      <c r="E69">
        <v>0.23699999999999999</v>
      </c>
      <c r="F69">
        <v>2.1999999999999999E-2</v>
      </c>
      <c r="G69">
        <v>0.14699999999999999</v>
      </c>
      <c r="H69">
        <v>3.9E-2</v>
      </c>
      <c r="I69">
        <v>0.19500000000000001</v>
      </c>
    </row>
    <row r="70" spans="1:9" x14ac:dyDescent="0.25">
      <c r="A70" t="str">
        <f>"Skizophrenia"</f>
        <v>Skizophrenia</v>
      </c>
      <c r="B70">
        <v>0.02</v>
      </c>
      <c r="C70">
        <v>0.14199999999999999</v>
      </c>
      <c r="D70">
        <v>2.4E-2</v>
      </c>
      <c r="E70">
        <v>0.153</v>
      </c>
      <c r="F70">
        <v>1.2999999999999999E-2</v>
      </c>
      <c r="G70">
        <v>0.114</v>
      </c>
      <c r="H70">
        <v>1.0999999999999999E-2</v>
      </c>
      <c r="I70">
        <v>0.106</v>
      </c>
    </row>
    <row r="71" spans="1:9" x14ac:dyDescent="0.25">
      <c r="A71" t="str">
        <f>"Bipolar"</f>
        <v>Bipolar</v>
      </c>
      <c r="B71">
        <v>5.0000000000000001E-3</v>
      </c>
      <c r="C71">
        <v>7.3999999999999996E-2</v>
      </c>
      <c r="D71">
        <v>1.4E-2</v>
      </c>
      <c r="E71">
        <v>0.11600000000000001</v>
      </c>
      <c r="F71">
        <v>8.0000000000000002E-3</v>
      </c>
      <c r="G71">
        <v>8.8999999999999996E-2</v>
      </c>
      <c r="H71">
        <v>6.0000000000000001E-3</v>
      </c>
      <c r="I71">
        <v>7.5999999999999998E-2</v>
      </c>
    </row>
    <row r="72" spans="1:9" x14ac:dyDescent="0.25">
      <c r="A72" t="str">
        <f>"Other mood"</f>
        <v>Other mood</v>
      </c>
      <c r="B72">
        <v>4.5999999999999999E-2</v>
      </c>
      <c r="C72">
        <v>0.20899999999999999</v>
      </c>
      <c r="D72">
        <v>8.3000000000000004E-2</v>
      </c>
      <c r="E72">
        <v>0.27600000000000002</v>
      </c>
      <c r="F72">
        <v>5.0999999999999997E-2</v>
      </c>
      <c r="G72">
        <v>0.221</v>
      </c>
      <c r="H72">
        <v>3.4000000000000002E-2</v>
      </c>
      <c r="I72">
        <v>0.18099999999999999</v>
      </c>
    </row>
    <row r="73" spans="1:9" x14ac:dyDescent="0.25">
      <c r="A73" t="str">
        <f>"Neurotic"</f>
        <v>Neurotic</v>
      </c>
      <c r="B73">
        <v>8.1000000000000003E-2</v>
      </c>
      <c r="C73">
        <v>0.27300000000000002</v>
      </c>
      <c r="D73">
        <v>0.127</v>
      </c>
      <c r="E73">
        <v>0.33300000000000002</v>
      </c>
      <c r="F73">
        <v>0.08</v>
      </c>
      <c r="G73">
        <v>0.27100000000000002</v>
      </c>
      <c r="H73">
        <v>5.2999999999999999E-2</v>
      </c>
      <c r="I73">
        <v>0.224</v>
      </c>
    </row>
    <row r="74" spans="1:9" x14ac:dyDescent="0.25">
      <c r="A74" t="str">
        <f>"OCD"</f>
        <v>OCD</v>
      </c>
      <c r="B74">
        <v>0.01</v>
      </c>
      <c r="C74">
        <v>0.1</v>
      </c>
      <c r="D74">
        <v>3.0000000000000001E-3</v>
      </c>
      <c r="E74">
        <v>5.6000000000000001E-2</v>
      </c>
      <c r="F74">
        <v>2E-3</v>
      </c>
      <c r="G74">
        <v>4.5999999999999999E-2</v>
      </c>
      <c r="H74">
        <v>1E-3</v>
      </c>
      <c r="I74">
        <v>3.1E-2</v>
      </c>
    </row>
    <row r="75" spans="1:9" x14ac:dyDescent="0.25">
      <c r="A75" t="str">
        <f>"Eating disorder"</f>
        <v>Eating disorder</v>
      </c>
      <c r="B75">
        <v>1.4E-2</v>
      </c>
      <c r="C75">
        <v>0.11600000000000001</v>
      </c>
      <c r="D75">
        <v>3.0000000000000001E-3</v>
      </c>
      <c r="E75">
        <v>5.7000000000000002E-2</v>
      </c>
      <c r="F75">
        <v>3.0000000000000001E-3</v>
      </c>
      <c r="G75">
        <v>5.6000000000000001E-2</v>
      </c>
      <c r="H75">
        <v>0</v>
      </c>
      <c r="I75">
        <v>1.0999999999999999E-2</v>
      </c>
    </row>
    <row r="76" spans="1:9" x14ac:dyDescent="0.25">
      <c r="A76" t="str">
        <f>"Personality"</f>
        <v>Personality</v>
      </c>
      <c r="B76">
        <v>2.9000000000000001E-2</v>
      </c>
      <c r="C76">
        <v>0.16900000000000001</v>
      </c>
      <c r="D76">
        <v>4.3999999999999997E-2</v>
      </c>
      <c r="E76">
        <v>0.20499999999999999</v>
      </c>
      <c r="F76">
        <v>2.7E-2</v>
      </c>
      <c r="G76">
        <v>0.16200000000000001</v>
      </c>
      <c r="H76">
        <v>1.7999999999999999E-2</v>
      </c>
      <c r="I76">
        <v>0.13300000000000001</v>
      </c>
    </row>
    <row r="77" spans="1:9" x14ac:dyDescent="0.25">
      <c r="A77" t="str">
        <f>"Developmental"</f>
        <v>Developmental</v>
      </c>
      <c r="B77">
        <v>1.4E-2</v>
      </c>
      <c r="C77">
        <v>0.11899999999999999</v>
      </c>
      <c r="D77">
        <v>1E-3</v>
      </c>
      <c r="E77">
        <v>2.3E-2</v>
      </c>
      <c r="F77" s="4">
        <v>0</v>
      </c>
      <c r="G77" s="4">
        <v>1.7000000000000001E-2</v>
      </c>
      <c r="H77" s="4">
        <v>0</v>
      </c>
      <c r="I77" s="4">
        <v>1.6E-2</v>
      </c>
    </row>
    <row r="78" spans="1:9" x14ac:dyDescent="0.25">
      <c r="A78" t="str">
        <f>"Externalizing"</f>
        <v>Externalizing</v>
      </c>
      <c r="B78">
        <v>3.1E-2</v>
      </c>
      <c r="C78">
        <v>0.17399999999999999</v>
      </c>
      <c r="D78">
        <v>6.0000000000000001E-3</v>
      </c>
      <c r="E78">
        <v>7.4999999999999997E-2</v>
      </c>
      <c r="F78" s="4">
        <v>3.0000000000000001E-3</v>
      </c>
      <c r="G78" s="4">
        <v>5.5E-2</v>
      </c>
      <c r="H78" s="4">
        <v>3.0000000000000001E-3</v>
      </c>
      <c r="I78" s="4">
        <v>5.1999999999999998E-2</v>
      </c>
    </row>
    <row r="79" spans="1:9" ht="15.75" thickBot="1" x14ac:dyDescent="0.3">
      <c r="A79" s="2" t="str">
        <f>"Observations"</f>
        <v>Observations</v>
      </c>
      <c r="B79" s="2">
        <v>717548</v>
      </c>
      <c r="C79" s="2" t="s">
        <v>3</v>
      </c>
      <c r="D79" s="2">
        <v>717461</v>
      </c>
      <c r="E79" s="2" t="s">
        <v>3</v>
      </c>
      <c r="F79" s="2">
        <v>712488</v>
      </c>
      <c r="G79" s="2" t="s">
        <v>3</v>
      </c>
      <c r="H79" s="2">
        <v>705020</v>
      </c>
      <c r="I79" s="2" t="s">
        <v>3</v>
      </c>
    </row>
    <row r="80" spans="1:9" ht="15.75" thickTop="1" x14ac:dyDescent="0.25"/>
  </sheetData>
  <mergeCells count="20">
    <mergeCell ref="A1:I1"/>
    <mergeCell ref="H2:I2"/>
    <mergeCell ref="F2:G2"/>
    <mergeCell ref="D2:E2"/>
    <mergeCell ref="B2:C2"/>
    <mergeCell ref="A21:I21"/>
    <mergeCell ref="B22:C22"/>
    <mergeCell ref="D22:E22"/>
    <mergeCell ref="F22:G22"/>
    <mergeCell ref="H22:I22"/>
    <mergeCell ref="A41:I41"/>
    <mergeCell ref="B42:C42"/>
    <mergeCell ref="D42:E42"/>
    <mergeCell ref="F42:G42"/>
    <mergeCell ref="H42:I42"/>
    <mergeCell ref="A61:I61"/>
    <mergeCell ref="B62:C62"/>
    <mergeCell ref="D62:E62"/>
    <mergeCell ref="F62:G62"/>
    <mergeCell ref="H62:I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workbookViewId="0">
      <selection activeCell="M8" sqref="M8"/>
    </sheetView>
  </sheetViews>
  <sheetFormatPr defaultRowHeight="15" x14ac:dyDescent="0.25"/>
  <cols>
    <col min="1" max="1" width="24.42578125" bestFit="1" customWidth="1"/>
  </cols>
  <sheetData>
    <row r="1" spans="1:9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t="str">
        <f>""</f>
        <v/>
      </c>
      <c r="B2" s="12" t="str">
        <f>"Child"</f>
        <v>Child</v>
      </c>
      <c r="C2" s="12"/>
      <c r="D2" s="12" t="str">
        <f>"Parent"</f>
        <v>Parent</v>
      </c>
      <c r="E2" s="12"/>
      <c r="F2" s="12" t="str">
        <f>"Mom"</f>
        <v>Mom</v>
      </c>
      <c r="G2" s="12"/>
      <c r="H2" s="12" t="str">
        <f>"Dad"</f>
        <v>Dad</v>
      </c>
      <c r="I2" s="12"/>
    </row>
    <row r="3" spans="1:9" x14ac:dyDescent="0.25">
      <c r="A3" s="1" t="str">
        <f>""</f>
        <v/>
      </c>
      <c r="B3" s="3" t="s">
        <v>0</v>
      </c>
      <c r="C3" s="3" t="s">
        <v>1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</row>
    <row r="4" spans="1:9" x14ac:dyDescent="0.25">
      <c r="A4" t="s">
        <v>2</v>
      </c>
      <c r="B4">
        <v>0.999</v>
      </c>
      <c r="C4">
        <v>0.03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</row>
    <row r="5" spans="1:9" x14ac:dyDescent="0.25">
      <c r="A5" t="str">
        <f>"Has mom"</f>
        <v>Has mom</v>
      </c>
      <c r="B5">
        <v>0.999</v>
      </c>
      <c r="C5">
        <v>3.4000000000000002E-2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</row>
    <row r="6" spans="1:9" x14ac:dyDescent="0.25">
      <c r="A6" t="str">
        <f>"Has dad"</f>
        <v>Has dad</v>
      </c>
      <c r="B6">
        <v>0.99099999999999999</v>
      </c>
      <c r="C6">
        <v>9.5000000000000001E-2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A7" t="str">
        <f>"Any diagnosis (birth-2018)"</f>
        <v>Any diagnosis (birth-2018)</v>
      </c>
      <c r="B7">
        <v>0.157</v>
      </c>
      <c r="C7">
        <v>0.36399999999999999</v>
      </c>
      <c r="D7">
        <v>0.19600000000000001</v>
      </c>
      <c r="E7">
        <v>0.39700000000000002</v>
      </c>
      <c r="F7">
        <v>0.122</v>
      </c>
      <c r="G7">
        <v>0.32700000000000001</v>
      </c>
      <c r="H7">
        <v>9.7000000000000003E-2</v>
      </c>
      <c r="I7">
        <v>0.29499999999999998</v>
      </c>
    </row>
    <row r="8" spans="1:9" x14ac:dyDescent="0.25">
      <c r="A8" t="str">
        <f>"# diagnoses (birth-2018)"</f>
        <v># diagnoses (birth-2018)</v>
      </c>
      <c r="B8">
        <v>0.28399999999999997</v>
      </c>
      <c r="C8">
        <v>0.78300000000000003</v>
      </c>
      <c r="D8">
        <v>0.317</v>
      </c>
      <c r="E8">
        <v>0.75900000000000001</v>
      </c>
      <c r="F8">
        <v>0.21299999999999999</v>
      </c>
      <c r="G8">
        <v>0.67100000000000004</v>
      </c>
      <c r="H8">
        <v>0.16800000000000001</v>
      </c>
      <c r="I8">
        <v>0.59499999999999997</v>
      </c>
    </row>
    <row r="9" spans="1:9" x14ac:dyDescent="0.25">
      <c r="A9" t="str">
        <f>"Substance abuse"</f>
        <v>Substance abuse</v>
      </c>
      <c r="B9">
        <v>2.5000000000000001E-2</v>
      </c>
      <c r="C9">
        <v>0.156</v>
      </c>
      <c r="D9">
        <v>0.06</v>
      </c>
      <c r="E9">
        <v>0.23699999999999999</v>
      </c>
      <c r="F9">
        <v>2.3E-2</v>
      </c>
      <c r="G9">
        <v>0.14899999999999999</v>
      </c>
      <c r="H9">
        <v>0.04</v>
      </c>
      <c r="I9">
        <v>0.19700000000000001</v>
      </c>
    </row>
    <row r="10" spans="1:9" x14ac:dyDescent="0.25">
      <c r="A10" t="str">
        <f>"Skizophrenia"</f>
        <v>Skizophrenia</v>
      </c>
      <c r="B10">
        <v>2.1000000000000001E-2</v>
      </c>
      <c r="C10">
        <v>0.14399999999999999</v>
      </c>
      <c r="D10">
        <v>2.4E-2</v>
      </c>
      <c r="E10">
        <v>0.153</v>
      </c>
      <c r="F10">
        <v>1.2999999999999999E-2</v>
      </c>
      <c r="G10">
        <v>0.114</v>
      </c>
      <c r="H10">
        <v>1.0999999999999999E-2</v>
      </c>
      <c r="I10">
        <v>0.106</v>
      </c>
    </row>
    <row r="11" spans="1:9" x14ac:dyDescent="0.25">
      <c r="A11" t="str">
        <f>"Bipolar"</f>
        <v>Bipolar</v>
      </c>
      <c r="B11">
        <v>6.0000000000000001E-3</v>
      </c>
      <c r="C11">
        <v>7.4999999999999997E-2</v>
      </c>
      <c r="D11">
        <v>1.4E-2</v>
      </c>
      <c r="E11">
        <v>0.11700000000000001</v>
      </c>
      <c r="F11">
        <v>8.0000000000000002E-3</v>
      </c>
      <c r="G11">
        <v>0.09</v>
      </c>
      <c r="H11">
        <v>6.0000000000000001E-3</v>
      </c>
      <c r="I11">
        <v>7.6999999999999999E-2</v>
      </c>
    </row>
    <row r="12" spans="1:9" x14ac:dyDescent="0.25">
      <c r="A12" t="str">
        <f>"Other mood"</f>
        <v>Other mood</v>
      </c>
      <c r="B12">
        <v>4.7E-2</v>
      </c>
      <c r="C12">
        <v>0.21299999999999999</v>
      </c>
      <c r="D12">
        <v>8.3000000000000004E-2</v>
      </c>
      <c r="E12">
        <v>0.27600000000000002</v>
      </c>
      <c r="F12">
        <v>5.1999999999999998E-2</v>
      </c>
      <c r="G12">
        <v>0.222</v>
      </c>
      <c r="H12">
        <v>3.5000000000000003E-2</v>
      </c>
      <c r="I12">
        <v>0.183</v>
      </c>
    </row>
    <row r="13" spans="1:9" x14ac:dyDescent="0.25">
      <c r="A13" t="str">
        <f>"Neurotic"</f>
        <v>Neurotic</v>
      </c>
      <c r="B13">
        <v>8.4000000000000005E-2</v>
      </c>
      <c r="C13">
        <v>0.27800000000000002</v>
      </c>
      <c r="D13">
        <v>0.124</v>
      </c>
      <c r="E13">
        <v>0.33</v>
      </c>
      <c r="F13">
        <v>8.1000000000000003E-2</v>
      </c>
      <c r="G13">
        <v>0.27200000000000002</v>
      </c>
      <c r="H13">
        <v>5.2999999999999999E-2</v>
      </c>
      <c r="I13">
        <v>0.22500000000000001</v>
      </c>
    </row>
    <row r="14" spans="1:9" x14ac:dyDescent="0.25">
      <c r="A14" t="str">
        <f>"OCD"</f>
        <v>OCD</v>
      </c>
      <c r="B14">
        <v>0.01</v>
      </c>
      <c r="C14">
        <v>0.10199999999999999</v>
      </c>
      <c r="D14">
        <v>3.0000000000000001E-3</v>
      </c>
      <c r="E14">
        <v>5.6000000000000001E-2</v>
      </c>
      <c r="F14">
        <v>2E-3</v>
      </c>
      <c r="G14">
        <v>4.7E-2</v>
      </c>
      <c r="H14">
        <v>1E-3</v>
      </c>
      <c r="I14">
        <v>3.2000000000000001E-2</v>
      </c>
    </row>
    <row r="15" spans="1:9" x14ac:dyDescent="0.25">
      <c r="A15" t="str">
        <f>"Eating disorder"</f>
        <v>Eating disorder</v>
      </c>
      <c r="B15">
        <v>1.4E-2</v>
      </c>
      <c r="C15">
        <v>0.11799999999999999</v>
      </c>
      <c r="D15">
        <v>3.0000000000000001E-3</v>
      </c>
      <c r="E15">
        <v>5.7000000000000002E-2</v>
      </c>
      <c r="F15">
        <v>3.0000000000000001E-3</v>
      </c>
      <c r="G15">
        <v>5.6000000000000001E-2</v>
      </c>
      <c r="H15">
        <v>0</v>
      </c>
      <c r="I15">
        <v>1.0999999999999999E-2</v>
      </c>
    </row>
    <row r="16" spans="1:9" x14ac:dyDescent="0.25">
      <c r="A16" t="str">
        <f>"Personality"</f>
        <v>Personality</v>
      </c>
      <c r="B16">
        <v>3.1E-2</v>
      </c>
      <c r="C16">
        <v>0.17299999999999999</v>
      </c>
      <c r="D16">
        <v>4.3999999999999997E-2</v>
      </c>
      <c r="E16">
        <v>0.20599999999999999</v>
      </c>
      <c r="F16">
        <v>2.8000000000000001E-2</v>
      </c>
      <c r="G16">
        <v>0.16400000000000001</v>
      </c>
      <c r="H16">
        <v>1.7999999999999999E-2</v>
      </c>
      <c r="I16">
        <v>0.13400000000000001</v>
      </c>
    </row>
    <row r="17" spans="1:16" x14ac:dyDescent="0.25">
      <c r="A17" t="str">
        <f>"Developmental"</f>
        <v>Developmental</v>
      </c>
      <c r="B17">
        <v>1.4E-2</v>
      </c>
      <c r="C17">
        <v>0.11799999999999999</v>
      </c>
      <c r="D17">
        <v>1E-3</v>
      </c>
      <c r="E17">
        <v>2.3E-2</v>
      </c>
      <c r="F17">
        <v>0</v>
      </c>
      <c r="G17">
        <v>1.7000000000000001E-2</v>
      </c>
      <c r="H17">
        <v>0</v>
      </c>
      <c r="I17">
        <v>1.6E-2</v>
      </c>
    </row>
    <row r="18" spans="1:16" x14ac:dyDescent="0.25">
      <c r="A18" t="str">
        <f>"Externalizing"</f>
        <v>Externalizing</v>
      </c>
      <c r="B18">
        <v>3.2000000000000001E-2</v>
      </c>
      <c r="C18">
        <v>0.17499999999999999</v>
      </c>
      <c r="D18">
        <v>5.0000000000000001E-3</v>
      </c>
      <c r="E18">
        <v>7.3999999999999996E-2</v>
      </c>
      <c r="F18">
        <v>3.0000000000000001E-3</v>
      </c>
      <c r="G18">
        <v>5.3999999999999999E-2</v>
      </c>
      <c r="H18">
        <v>3.0000000000000001E-3</v>
      </c>
      <c r="I18">
        <v>5.0999999999999997E-2</v>
      </c>
    </row>
    <row r="19" spans="1:16" ht="15.75" thickBot="1" x14ac:dyDescent="0.3">
      <c r="A19" s="2" t="str">
        <f>"Observations"</f>
        <v>Observations</v>
      </c>
      <c r="B19" s="2">
        <v>717548</v>
      </c>
      <c r="C19" s="2" t="s">
        <v>3</v>
      </c>
      <c r="D19" s="2">
        <v>713090</v>
      </c>
      <c r="E19" s="2" t="s">
        <v>3</v>
      </c>
      <c r="F19" s="2">
        <v>712488</v>
      </c>
      <c r="G19" s="2" t="s">
        <v>3</v>
      </c>
      <c r="H19" s="2">
        <v>705020</v>
      </c>
      <c r="I19" s="2" t="s">
        <v>3</v>
      </c>
    </row>
    <row r="20" spans="1:16" ht="15.75" thickTop="1" x14ac:dyDescent="0.25"/>
    <row r="21" spans="1:16" x14ac:dyDescent="0.25">
      <c r="A21" s="11" t="s">
        <v>9</v>
      </c>
      <c r="B21" s="11"/>
      <c r="C21" s="11"/>
      <c r="D21" s="11"/>
      <c r="E21" s="11"/>
      <c r="F21" s="11"/>
      <c r="G21" s="11"/>
      <c r="H21" s="11"/>
      <c r="I21" s="11"/>
    </row>
    <row r="22" spans="1:16" x14ac:dyDescent="0.25">
      <c r="A22" t="str">
        <f>""</f>
        <v/>
      </c>
      <c r="B22" s="12" t="str">
        <f>"Child"</f>
        <v>Child</v>
      </c>
      <c r="C22" s="12"/>
      <c r="D22" s="12" t="str">
        <f>"Parent"</f>
        <v>Parent</v>
      </c>
      <c r="E22" s="12"/>
      <c r="F22" s="12" t="str">
        <f>"Mom"</f>
        <v>Mom</v>
      </c>
      <c r="G22" s="12"/>
      <c r="H22" s="12" t="str">
        <f>"Dad"</f>
        <v>Dad</v>
      </c>
      <c r="I22" s="12"/>
    </row>
    <row r="23" spans="1:16" x14ac:dyDescent="0.25">
      <c r="A23" s="1" t="str">
        <f>""</f>
        <v/>
      </c>
      <c r="B23" s="3" t="s">
        <v>0</v>
      </c>
      <c r="C23" s="3" t="s">
        <v>1</v>
      </c>
      <c r="D23" s="3" t="s">
        <v>0</v>
      </c>
      <c r="E23" s="3" t="s">
        <v>1</v>
      </c>
      <c r="F23" s="3" t="s">
        <v>0</v>
      </c>
      <c r="G23" s="3" t="s">
        <v>1</v>
      </c>
      <c r="H23" s="3" t="s">
        <v>0</v>
      </c>
      <c r="I23" s="3" t="s">
        <v>1</v>
      </c>
    </row>
    <row r="24" spans="1:16" x14ac:dyDescent="0.25">
      <c r="A24" t="s">
        <v>2</v>
      </c>
      <c r="B24" s="14">
        <v>1</v>
      </c>
      <c r="C24" s="14">
        <v>2E-3</v>
      </c>
      <c r="D24" s="14"/>
      <c r="E24" s="14"/>
      <c r="F24" s="14"/>
      <c r="G24" s="14"/>
      <c r="H24" s="14"/>
      <c r="I24" s="14"/>
    </row>
    <row r="25" spans="1:16" x14ac:dyDescent="0.25">
      <c r="A25" t="str">
        <f>"Has mom"</f>
        <v>Has mom</v>
      </c>
      <c r="B25" s="14">
        <v>1</v>
      </c>
      <c r="C25" s="14">
        <v>1.2999999999999999E-2</v>
      </c>
      <c r="D25" s="14"/>
      <c r="E25" s="14"/>
      <c r="F25" s="14"/>
      <c r="G25" s="14"/>
      <c r="H25" s="14"/>
      <c r="I25" s="14"/>
    </row>
    <row r="26" spans="1:16" x14ac:dyDescent="0.25">
      <c r="A26" t="str">
        <f>"Has dad"</f>
        <v>Has dad</v>
      </c>
      <c r="B26" s="14">
        <v>0.99099999999999999</v>
      </c>
      <c r="C26" s="14">
        <v>9.6000000000000002E-2</v>
      </c>
      <c r="D26" s="14"/>
      <c r="E26" s="14"/>
      <c r="F26" s="14"/>
      <c r="G26" s="14"/>
      <c r="H26" s="14"/>
      <c r="I26" s="14"/>
    </row>
    <row r="27" spans="1:16" x14ac:dyDescent="0.25">
      <c r="A27" t="str">
        <f>"Any diagnosis (birth-2018)"</f>
        <v>Any diagnosis (birth-2018)</v>
      </c>
      <c r="B27" s="14">
        <v>0.154</v>
      </c>
      <c r="C27" s="14">
        <v>0.36099999999999999</v>
      </c>
      <c r="D27" s="14">
        <v>0.19500000000000001</v>
      </c>
      <c r="E27" s="14">
        <v>0.39600000000000002</v>
      </c>
      <c r="F27" s="14">
        <v>0.121</v>
      </c>
      <c r="G27" s="14">
        <v>0.32600000000000001</v>
      </c>
      <c r="H27" s="14">
        <v>9.6000000000000002E-2</v>
      </c>
      <c r="I27" s="14">
        <v>0.29499999999999998</v>
      </c>
    </row>
    <row r="28" spans="1:16" x14ac:dyDescent="0.25">
      <c r="A28" t="str">
        <f>"# diagnoses (birth-2018)"</f>
        <v># diagnoses (birth-2018)</v>
      </c>
      <c r="B28" s="14">
        <v>0.27800000000000002</v>
      </c>
      <c r="C28" s="14">
        <v>0.77400000000000002</v>
      </c>
      <c r="D28" s="14">
        <v>0.315</v>
      </c>
      <c r="E28" s="14">
        <v>0.75700000000000001</v>
      </c>
      <c r="F28" s="14">
        <v>0.21099999999999999</v>
      </c>
      <c r="G28" s="14">
        <v>0.66800000000000004</v>
      </c>
      <c r="H28" s="14">
        <v>0.16700000000000001</v>
      </c>
      <c r="I28" s="14">
        <v>0.59299999999999997</v>
      </c>
    </row>
    <row r="29" spans="1:16" x14ac:dyDescent="0.25">
      <c r="A29" t="str">
        <f>"Substance abuse"</f>
        <v>Substance abuse</v>
      </c>
      <c r="B29" s="14">
        <v>2.4E-2</v>
      </c>
      <c r="C29" s="14">
        <v>0.153</v>
      </c>
      <c r="D29" s="14">
        <v>5.8000000000000003E-2</v>
      </c>
      <c r="E29" s="14">
        <v>0.23400000000000001</v>
      </c>
      <c r="F29" s="14">
        <v>2.1999999999999999E-2</v>
      </c>
      <c r="G29" s="14">
        <v>0.14699999999999999</v>
      </c>
      <c r="H29" s="14">
        <v>0.04</v>
      </c>
      <c r="I29" s="14">
        <v>0.19500000000000001</v>
      </c>
    </row>
    <row r="30" spans="1:16" x14ac:dyDescent="0.25">
      <c r="A30" t="str">
        <f>"Skizophrenia"</f>
        <v>Skizophrenia</v>
      </c>
      <c r="B30" s="14">
        <v>2.1000000000000001E-2</v>
      </c>
      <c r="C30" s="14">
        <v>0.14199999999999999</v>
      </c>
      <c r="D30" s="14">
        <v>2.4E-2</v>
      </c>
      <c r="E30" s="14">
        <v>0.153</v>
      </c>
      <c r="F30" s="14">
        <v>1.2999999999999999E-2</v>
      </c>
      <c r="G30" s="14">
        <v>0.114</v>
      </c>
      <c r="H30" s="14">
        <v>1.0999999999999999E-2</v>
      </c>
      <c r="I30" s="14">
        <v>0.106</v>
      </c>
      <c r="K30" s="14"/>
      <c r="L30" s="14"/>
    </row>
    <row r="31" spans="1:16" x14ac:dyDescent="0.25">
      <c r="A31" t="str">
        <f>"Bipolar"</f>
        <v>Bipolar</v>
      </c>
      <c r="B31" s="14">
        <v>6.0000000000000001E-3</v>
      </c>
      <c r="C31" s="14">
        <v>7.3999999999999996E-2</v>
      </c>
      <c r="D31" s="14">
        <v>1.4E-2</v>
      </c>
      <c r="E31" s="14">
        <v>0.11600000000000001</v>
      </c>
      <c r="F31" s="14">
        <v>8.0000000000000002E-3</v>
      </c>
      <c r="G31" s="14">
        <v>8.8999999999999996E-2</v>
      </c>
      <c r="H31" s="14">
        <v>6.0000000000000001E-3</v>
      </c>
      <c r="I31" s="14">
        <v>7.5999999999999998E-2</v>
      </c>
      <c r="K31" s="10" t="s">
        <v>28</v>
      </c>
      <c r="L31" s="10"/>
      <c r="M31" s="10"/>
      <c r="N31" s="10"/>
      <c r="O31" s="10"/>
      <c r="P31" s="10"/>
    </row>
    <row r="32" spans="1:16" x14ac:dyDescent="0.25">
      <c r="A32" t="str">
        <f>"Other mood"</f>
        <v>Other mood</v>
      </c>
      <c r="B32" s="14">
        <v>4.5999999999999999E-2</v>
      </c>
      <c r="C32" s="14">
        <v>0.21</v>
      </c>
      <c r="D32" s="14">
        <v>8.2000000000000003E-2</v>
      </c>
      <c r="E32" s="14">
        <v>0.27500000000000002</v>
      </c>
      <c r="F32" s="14">
        <v>5.1999999999999998E-2</v>
      </c>
      <c r="G32" s="14">
        <v>0.221</v>
      </c>
      <c r="H32" s="14">
        <v>3.4000000000000002E-2</v>
      </c>
      <c r="I32" s="14">
        <v>0.182</v>
      </c>
    </row>
    <row r="33" spans="1:9" x14ac:dyDescent="0.25">
      <c r="A33" t="str">
        <f>"Neurotic"</f>
        <v>Neurotic</v>
      </c>
      <c r="B33" s="14">
        <v>8.2000000000000003E-2</v>
      </c>
      <c r="C33" s="14">
        <v>0.27400000000000002</v>
      </c>
      <c r="D33" s="14">
        <v>0.124</v>
      </c>
      <c r="E33" s="14">
        <v>0.33</v>
      </c>
      <c r="F33" s="14">
        <v>0.08</v>
      </c>
      <c r="G33" s="14">
        <v>0.27200000000000002</v>
      </c>
      <c r="H33" s="14">
        <v>5.2999999999999999E-2</v>
      </c>
      <c r="I33" s="14">
        <v>0.22500000000000001</v>
      </c>
    </row>
    <row r="34" spans="1:9" x14ac:dyDescent="0.25">
      <c r="A34" t="str">
        <f>"OCD"</f>
        <v>OCD</v>
      </c>
      <c r="B34" s="14">
        <v>0.01</v>
      </c>
      <c r="C34" s="14">
        <v>0.10100000000000001</v>
      </c>
      <c r="D34" s="14">
        <v>3.0000000000000001E-3</v>
      </c>
      <c r="E34" s="14">
        <v>5.6000000000000001E-2</v>
      </c>
      <c r="F34" s="14">
        <v>2E-3</v>
      </c>
      <c r="G34" s="14">
        <v>4.7E-2</v>
      </c>
      <c r="H34" s="14">
        <v>1E-3</v>
      </c>
      <c r="I34" s="14">
        <v>3.2000000000000001E-2</v>
      </c>
    </row>
    <row r="35" spans="1:9" x14ac:dyDescent="0.25">
      <c r="A35" t="str">
        <f>"Eating disorder"</f>
        <v>Eating disorder</v>
      </c>
      <c r="B35" s="14">
        <v>1.4E-2</v>
      </c>
      <c r="C35" s="14">
        <v>0.11600000000000001</v>
      </c>
      <c r="D35" s="14">
        <v>3.0000000000000001E-3</v>
      </c>
      <c r="E35" s="14">
        <v>5.8000000000000003E-2</v>
      </c>
      <c r="F35" s="14">
        <v>3.0000000000000001E-3</v>
      </c>
      <c r="G35" s="14">
        <v>5.7000000000000002E-2</v>
      </c>
      <c r="H35" s="14">
        <v>0</v>
      </c>
      <c r="I35" s="14">
        <v>1.0999999999999999E-2</v>
      </c>
    </row>
    <row r="36" spans="1:9" x14ac:dyDescent="0.25">
      <c r="A36" t="str">
        <f>"Personality"</f>
        <v>Personality</v>
      </c>
      <c r="B36" s="14">
        <v>0.03</v>
      </c>
      <c r="C36" s="14">
        <v>0.17</v>
      </c>
      <c r="D36" s="14">
        <v>4.3999999999999997E-2</v>
      </c>
      <c r="E36" s="14">
        <v>0.20399999999999999</v>
      </c>
      <c r="F36" s="14">
        <v>2.7E-2</v>
      </c>
      <c r="G36" s="14">
        <v>0.16300000000000001</v>
      </c>
      <c r="H36" s="14">
        <v>1.7999999999999999E-2</v>
      </c>
      <c r="I36" s="14">
        <v>0.13300000000000001</v>
      </c>
    </row>
    <row r="37" spans="1:9" x14ac:dyDescent="0.25">
      <c r="A37" t="str">
        <f>"Developmental"</f>
        <v>Developmental</v>
      </c>
      <c r="B37" s="14">
        <v>1.4E-2</v>
      </c>
      <c r="C37" s="14">
        <v>0.12</v>
      </c>
      <c r="D37" s="14">
        <v>1E-3</v>
      </c>
      <c r="E37" s="14">
        <v>2.3E-2</v>
      </c>
      <c r="F37" s="14">
        <v>0</v>
      </c>
      <c r="G37" s="14">
        <v>1.7000000000000001E-2</v>
      </c>
      <c r="H37" s="14">
        <v>0</v>
      </c>
      <c r="I37" s="14">
        <v>1.6E-2</v>
      </c>
    </row>
    <row r="38" spans="1:9" x14ac:dyDescent="0.25">
      <c r="A38" t="str">
        <f>"Externalizing"</f>
        <v>Externalizing</v>
      </c>
      <c r="B38" s="14">
        <v>3.2000000000000001E-2</v>
      </c>
      <c r="C38" s="14">
        <v>0.17499999999999999</v>
      </c>
      <c r="D38" s="14">
        <v>6.0000000000000001E-3</v>
      </c>
      <c r="E38" s="14">
        <v>7.4999999999999997E-2</v>
      </c>
      <c r="F38" s="14">
        <v>3.0000000000000001E-3</v>
      </c>
      <c r="G38" s="14">
        <v>5.5E-2</v>
      </c>
      <c r="H38" s="14">
        <v>3.0000000000000001E-3</v>
      </c>
      <c r="I38" s="14">
        <v>5.1999999999999998E-2</v>
      </c>
    </row>
    <row r="39" spans="1:9" ht="15.75" thickBot="1" x14ac:dyDescent="0.3">
      <c r="A39" s="2" t="str">
        <f>"Observations"</f>
        <v>Observations</v>
      </c>
      <c r="B39" s="15">
        <v>704017</v>
      </c>
      <c r="C39" s="15"/>
      <c r="D39" s="15">
        <v>704015</v>
      </c>
      <c r="E39" s="15"/>
      <c r="F39" s="15">
        <v>703889</v>
      </c>
      <c r="G39" s="15"/>
      <c r="H39" s="15">
        <v>697433</v>
      </c>
      <c r="I39" s="15"/>
    </row>
    <row r="40" spans="1:9" ht="15.75" thickTop="1" x14ac:dyDescent="0.25"/>
  </sheetData>
  <mergeCells count="10">
    <mergeCell ref="B22:C22"/>
    <mergeCell ref="D22:E22"/>
    <mergeCell ref="F22:G22"/>
    <mergeCell ref="H22:I22"/>
    <mergeCell ref="A1:I1"/>
    <mergeCell ref="B2:C2"/>
    <mergeCell ref="D2:E2"/>
    <mergeCell ref="F2:G2"/>
    <mergeCell ref="H2:I2"/>
    <mergeCell ref="A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tabSelected="1" topLeftCell="A33" workbookViewId="0">
      <selection activeCell="H30" sqref="H30"/>
    </sheetView>
  </sheetViews>
  <sheetFormatPr defaultRowHeight="15" x14ac:dyDescent="0.25"/>
  <sheetData>
    <row r="1" spans="1:13" x14ac:dyDescent="0.25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B2" s="13" t="s">
        <v>23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5" t="s">
        <v>24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6"/>
    </row>
    <row r="4" spans="1:13" x14ac:dyDescent="0.25">
      <c r="A4" t="s">
        <v>10</v>
      </c>
      <c r="B4">
        <v>36131</v>
      </c>
      <c r="C4">
        <v>6944</v>
      </c>
      <c r="D4">
        <v>5377</v>
      </c>
      <c r="E4">
        <v>1452</v>
      </c>
      <c r="F4">
        <v>10693</v>
      </c>
      <c r="G4">
        <v>20700</v>
      </c>
      <c r="H4">
        <v>2148</v>
      </c>
      <c r="I4">
        <v>2528</v>
      </c>
      <c r="J4">
        <v>7886</v>
      </c>
      <c r="K4">
        <v>3099</v>
      </c>
      <c r="L4">
        <v>8457</v>
      </c>
      <c r="M4" s="7">
        <v>138147</v>
      </c>
    </row>
    <row r="5" spans="1:13" x14ac:dyDescent="0.25">
      <c r="A5" t="s">
        <v>11</v>
      </c>
      <c r="B5">
        <v>12058</v>
      </c>
      <c r="C5">
        <v>3031</v>
      </c>
      <c r="D5">
        <v>1869</v>
      </c>
      <c r="E5">
        <v>488</v>
      </c>
      <c r="F5">
        <v>3307</v>
      </c>
      <c r="G5">
        <v>6992</v>
      </c>
      <c r="H5">
        <v>672</v>
      </c>
      <c r="I5">
        <v>754</v>
      </c>
      <c r="J5">
        <v>2868</v>
      </c>
      <c r="K5">
        <v>766</v>
      </c>
      <c r="L5">
        <v>3031</v>
      </c>
      <c r="M5" s="8">
        <v>41384</v>
      </c>
    </row>
    <row r="6" spans="1:13" x14ac:dyDescent="0.25">
      <c r="A6" t="s">
        <v>21</v>
      </c>
      <c r="B6">
        <v>4970</v>
      </c>
      <c r="C6">
        <v>1110</v>
      </c>
      <c r="D6">
        <v>1120</v>
      </c>
      <c r="E6">
        <v>241</v>
      </c>
      <c r="F6">
        <v>1347</v>
      </c>
      <c r="G6">
        <v>2849</v>
      </c>
      <c r="H6">
        <v>276</v>
      </c>
      <c r="I6">
        <v>322</v>
      </c>
      <c r="J6">
        <v>1082</v>
      </c>
      <c r="K6">
        <v>437</v>
      </c>
      <c r="L6">
        <v>1059</v>
      </c>
      <c r="M6" s="8">
        <v>16937</v>
      </c>
    </row>
    <row r="7" spans="1:13" x14ac:dyDescent="0.25">
      <c r="A7" t="s">
        <v>13</v>
      </c>
      <c r="B7">
        <v>2755</v>
      </c>
      <c r="C7">
        <v>535</v>
      </c>
      <c r="D7">
        <v>450</v>
      </c>
      <c r="E7">
        <v>357</v>
      </c>
      <c r="F7">
        <v>914</v>
      </c>
      <c r="G7">
        <v>1540</v>
      </c>
      <c r="H7">
        <v>163</v>
      </c>
      <c r="I7">
        <v>196</v>
      </c>
      <c r="J7">
        <v>551</v>
      </c>
      <c r="K7">
        <v>210</v>
      </c>
      <c r="L7">
        <v>553</v>
      </c>
      <c r="M7" s="8">
        <v>9727</v>
      </c>
    </row>
    <row r="8" spans="1:13" x14ac:dyDescent="0.25">
      <c r="A8" t="s">
        <v>14</v>
      </c>
      <c r="B8">
        <v>15824</v>
      </c>
      <c r="C8">
        <v>2984</v>
      </c>
      <c r="D8">
        <v>2283</v>
      </c>
      <c r="E8">
        <v>734</v>
      </c>
      <c r="F8">
        <v>5226</v>
      </c>
      <c r="G8">
        <v>9121</v>
      </c>
      <c r="H8">
        <v>949</v>
      </c>
      <c r="I8">
        <v>1143</v>
      </c>
      <c r="J8">
        <v>3406</v>
      </c>
      <c r="K8">
        <v>1314</v>
      </c>
      <c r="L8">
        <v>3651</v>
      </c>
      <c r="M8" s="8">
        <v>58422</v>
      </c>
    </row>
    <row r="9" spans="1:13" x14ac:dyDescent="0.25">
      <c r="A9" t="s">
        <v>15</v>
      </c>
      <c r="B9">
        <v>23975</v>
      </c>
      <c r="C9">
        <v>4577</v>
      </c>
      <c r="D9">
        <v>3533</v>
      </c>
      <c r="E9">
        <v>839</v>
      </c>
      <c r="F9">
        <v>6924</v>
      </c>
      <c r="G9">
        <v>14155</v>
      </c>
      <c r="H9">
        <v>1453</v>
      </c>
      <c r="I9">
        <v>1619</v>
      </c>
      <c r="J9">
        <v>5381</v>
      </c>
      <c r="K9">
        <v>2013</v>
      </c>
      <c r="L9">
        <v>5572</v>
      </c>
      <c r="M9" s="8">
        <v>87906</v>
      </c>
    </row>
    <row r="10" spans="1:13" x14ac:dyDescent="0.25">
      <c r="A10" t="s">
        <v>16</v>
      </c>
      <c r="B10">
        <v>693</v>
      </c>
      <c r="C10">
        <v>116</v>
      </c>
      <c r="D10">
        <v>106</v>
      </c>
      <c r="E10">
        <v>28</v>
      </c>
      <c r="F10">
        <v>188</v>
      </c>
      <c r="G10">
        <v>377</v>
      </c>
      <c r="H10">
        <v>112</v>
      </c>
      <c r="I10">
        <v>64</v>
      </c>
      <c r="J10">
        <v>141</v>
      </c>
      <c r="K10">
        <v>73</v>
      </c>
      <c r="L10">
        <v>148</v>
      </c>
      <c r="M10" s="8">
        <v>2237</v>
      </c>
    </row>
    <row r="11" spans="1:13" x14ac:dyDescent="0.25">
      <c r="A11" t="s">
        <v>17</v>
      </c>
      <c r="B11">
        <v>695</v>
      </c>
      <c r="C11">
        <v>128</v>
      </c>
      <c r="D11">
        <v>102</v>
      </c>
      <c r="E11">
        <v>26</v>
      </c>
      <c r="F11">
        <v>217</v>
      </c>
      <c r="G11">
        <v>364</v>
      </c>
      <c r="H11">
        <v>45</v>
      </c>
      <c r="I11">
        <v>90</v>
      </c>
      <c r="J11">
        <v>166</v>
      </c>
      <c r="K11">
        <v>76</v>
      </c>
      <c r="L11">
        <v>164</v>
      </c>
      <c r="M11" s="8">
        <v>2352</v>
      </c>
    </row>
    <row r="12" spans="1:13" x14ac:dyDescent="0.25">
      <c r="A12" t="s">
        <v>18</v>
      </c>
      <c r="B12">
        <v>10064</v>
      </c>
      <c r="C12">
        <v>2039</v>
      </c>
      <c r="D12">
        <v>1605</v>
      </c>
      <c r="E12">
        <v>420</v>
      </c>
      <c r="F12">
        <v>2834</v>
      </c>
      <c r="G12">
        <v>5846</v>
      </c>
      <c r="H12">
        <v>571</v>
      </c>
      <c r="I12">
        <v>633</v>
      </c>
      <c r="J12">
        <v>2551</v>
      </c>
      <c r="K12">
        <v>863</v>
      </c>
      <c r="L12">
        <v>2544</v>
      </c>
      <c r="M12" s="8">
        <v>30919</v>
      </c>
    </row>
    <row r="13" spans="1:13" x14ac:dyDescent="0.25">
      <c r="A13" t="s">
        <v>19</v>
      </c>
      <c r="B13">
        <v>172</v>
      </c>
      <c r="C13">
        <v>28</v>
      </c>
      <c r="D13">
        <v>30</v>
      </c>
      <c r="E13">
        <v>7</v>
      </c>
      <c r="F13">
        <v>41</v>
      </c>
      <c r="G13">
        <v>85</v>
      </c>
      <c r="H13">
        <v>7</v>
      </c>
      <c r="I13">
        <v>14</v>
      </c>
      <c r="J13">
        <v>25</v>
      </c>
      <c r="K13">
        <v>75</v>
      </c>
      <c r="L13">
        <v>45</v>
      </c>
      <c r="M13" s="8">
        <v>387</v>
      </c>
    </row>
    <row r="14" spans="1:13" x14ac:dyDescent="0.25">
      <c r="A14" t="s">
        <v>20</v>
      </c>
      <c r="B14">
        <v>1723</v>
      </c>
      <c r="C14">
        <v>375</v>
      </c>
      <c r="D14">
        <v>194</v>
      </c>
      <c r="E14">
        <v>60</v>
      </c>
      <c r="F14">
        <v>401</v>
      </c>
      <c r="G14">
        <v>839</v>
      </c>
      <c r="H14">
        <v>71</v>
      </c>
      <c r="I14">
        <v>80</v>
      </c>
      <c r="J14">
        <v>372</v>
      </c>
      <c r="K14">
        <v>184</v>
      </c>
      <c r="L14">
        <v>898</v>
      </c>
      <c r="M14" s="8">
        <v>3996</v>
      </c>
    </row>
    <row r="15" spans="1:13" ht="15.75" thickBot="1" x14ac:dyDescent="0.3">
      <c r="A15" s="2"/>
      <c r="B15" s="2">
        <v>109347</v>
      </c>
      <c r="C15" s="2">
        <v>17243</v>
      </c>
      <c r="D15" s="2">
        <v>14657</v>
      </c>
      <c r="E15" s="2">
        <v>3919</v>
      </c>
      <c r="F15" s="2">
        <v>32653</v>
      </c>
      <c r="G15" s="2">
        <v>58154</v>
      </c>
      <c r="H15" s="2">
        <v>7251</v>
      </c>
      <c r="I15" s="2">
        <v>9728</v>
      </c>
      <c r="J15" s="2">
        <v>20994</v>
      </c>
      <c r="K15" s="2">
        <v>10286</v>
      </c>
      <c r="L15" s="2">
        <v>22443</v>
      </c>
      <c r="M15" s="9">
        <v>713090</v>
      </c>
    </row>
    <row r="16" spans="1:13" ht="15.75" thickTop="1" x14ac:dyDescent="0.25"/>
    <row r="17" spans="1:13" x14ac:dyDescent="0.25">
      <c r="A17" s="11" t="s">
        <v>26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5" t="s">
        <v>24</v>
      </c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 s="1" t="s">
        <v>17</v>
      </c>
      <c r="J19" s="1" t="s">
        <v>18</v>
      </c>
      <c r="K19" s="1" t="s">
        <v>19</v>
      </c>
      <c r="L19" s="1" t="s">
        <v>20</v>
      </c>
      <c r="M19" s="6"/>
    </row>
    <row r="20" spans="1:13" x14ac:dyDescent="0.25">
      <c r="A20" t="s">
        <v>10</v>
      </c>
      <c r="B20">
        <v>24163</v>
      </c>
      <c r="C20">
        <v>4750</v>
      </c>
      <c r="D20">
        <v>3602</v>
      </c>
      <c r="E20">
        <v>982</v>
      </c>
      <c r="F20">
        <v>7188</v>
      </c>
      <c r="G20">
        <v>13987</v>
      </c>
      <c r="H20">
        <v>1389</v>
      </c>
      <c r="I20">
        <v>1683</v>
      </c>
      <c r="J20">
        <v>5359</v>
      </c>
      <c r="K20">
        <v>2121</v>
      </c>
      <c r="L20">
        <v>5695</v>
      </c>
      <c r="M20" s="7">
        <v>86017</v>
      </c>
    </row>
    <row r="21" spans="1:13" x14ac:dyDescent="0.25">
      <c r="A21" t="s">
        <v>11</v>
      </c>
      <c r="B21">
        <v>5077</v>
      </c>
      <c r="C21">
        <v>1381</v>
      </c>
      <c r="D21">
        <v>789</v>
      </c>
      <c r="E21">
        <v>200</v>
      </c>
      <c r="F21">
        <v>1409</v>
      </c>
      <c r="G21">
        <v>2986</v>
      </c>
      <c r="H21">
        <v>263</v>
      </c>
      <c r="I21">
        <v>310</v>
      </c>
      <c r="J21">
        <v>1265</v>
      </c>
      <c r="K21">
        <v>320</v>
      </c>
      <c r="L21">
        <v>1274</v>
      </c>
      <c r="M21" s="8">
        <v>15769</v>
      </c>
    </row>
    <row r="22" spans="1:13" x14ac:dyDescent="0.25">
      <c r="A22" t="s">
        <v>21</v>
      </c>
      <c r="B22">
        <v>2918</v>
      </c>
      <c r="C22">
        <v>644</v>
      </c>
      <c r="D22">
        <v>655</v>
      </c>
      <c r="E22">
        <v>158</v>
      </c>
      <c r="F22">
        <v>772</v>
      </c>
      <c r="G22">
        <v>1692</v>
      </c>
      <c r="H22">
        <v>169</v>
      </c>
      <c r="I22">
        <v>194</v>
      </c>
      <c r="J22">
        <v>631</v>
      </c>
      <c r="K22">
        <v>261</v>
      </c>
      <c r="L22">
        <v>598</v>
      </c>
      <c r="M22" s="8">
        <v>9363</v>
      </c>
    </row>
    <row r="23" spans="1:13" x14ac:dyDescent="0.25">
      <c r="A23" t="s">
        <v>13</v>
      </c>
      <c r="B23">
        <v>1751</v>
      </c>
      <c r="C23">
        <v>385</v>
      </c>
      <c r="D23">
        <v>276</v>
      </c>
      <c r="E23">
        <v>237</v>
      </c>
      <c r="F23">
        <v>577</v>
      </c>
      <c r="G23">
        <v>978</v>
      </c>
      <c r="H23">
        <v>102</v>
      </c>
      <c r="I23">
        <v>122</v>
      </c>
      <c r="J23">
        <v>360</v>
      </c>
      <c r="K23">
        <v>142</v>
      </c>
      <c r="L23">
        <v>370</v>
      </c>
      <c r="M23" s="8">
        <v>5693</v>
      </c>
    </row>
    <row r="24" spans="1:13" x14ac:dyDescent="0.25">
      <c r="A24" t="s">
        <v>14</v>
      </c>
      <c r="B24">
        <v>10464</v>
      </c>
      <c r="C24">
        <v>2038</v>
      </c>
      <c r="D24">
        <v>1514</v>
      </c>
      <c r="E24">
        <v>496</v>
      </c>
      <c r="F24">
        <v>3485</v>
      </c>
      <c r="G24">
        <v>6052</v>
      </c>
      <c r="H24">
        <v>627</v>
      </c>
      <c r="I24">
        <v>755</v>
      </c>
      <c r="J24">
        <v>2287</v>
      </c>
      <c r="K24">
        <v>889</v>
      </c>
      <c r="L24">
        <v>2475</v>
      </c>
      <c r="M24" s="8">
        <v>36553</v>
      </c>
    </row>
    <row r="25" spans="1:13" x14ac:dyDescent="0.25">
      <c r="A25" t="s">
        <v>15</v>
      </c>
      <c r="B25">
        <v>16467</v>
      </c>
      <c r="C25">
        <v>3199</v>
      </c>
      <c r="D25">
        <v>2418</v>
      </c>
      <c r="E25">
        <v>598</v>
      </c>
      <c r="F25">
        <v>4768</v>
      </c>
      <c r="G25">
        <v>9789</v>
      </c>
      <c r="H25">
        <v>956</v>
      </c>
      <c r="I25">
        <v>1114</v>
      </c>
      <c r="J25">
        <v>3731</v>
      </c>
      <c r="K25">
        <v>1415</v>
      </c>
      <c r="L25">
        <v>3824</v>
      </c>
      <c r="M25" s="8">
        <v>56937</v>
      </c>
    </row>
    <row r="26" spans="1:13" x14ac:dyDescent="0.25">
      <c r="A26" t="s">
        <v>16</v>
      </c>
      <c r="B26">
        <v>495</v>
      </c>
      <c r="C26">
        <v>92</v>
      </c>
      <c r="D26">
        <v>72</v>
      </c>
      <c r="E26">
        <v>23</v>
      </c>
      <c r="F26">
        <v>137</v>
      </c>
      <c r="G26">
        <v>272</v>
      </c>
      <c r="H26">
        <v>73</v>
      </c>
      <c r="I26">
        <v>47</v>
      </c>
      <c r="J26">
        <v>106</v>
      </c>
      <c r="K26">
        <v>58</v>
      </c>
      <c r="L26">
        <v>113</v>
      </c>
      <c r="M26" s="8">
        <v>1541</v>
      </c>
    </row>
    <row r="27" spans="1:13" x14ac:dyDescent="0.25">
      <c r="A27" t="s">
        <v>17</v>
      </c>
      <c r="B27">
        <v>676</v>
      </c>
      <c r="C27">
        <v>122</v>
      </c>
      <c r="D27">
        <v>101</v>
      </c>
      <c r="E27">
        <v>25</v>
      </c>
      <c r="F27">
        <v>212</v>
      </c>
      <c r="G27">
        <v>353</v>
      </c>
      <c r="H27">
        <v>45</v>
      </c>
      <c r="I27">
        <v>88</v>
      </c>
      <c r="J27">
        <v>162</v>
      </c>
      <c r="K27">
        <v>74</v>
      </c>
      <c r="L27">
        <v>161</v>
      </c>
      <c r="M27" s="8">
        <v>2272</v>
      </c>
    </row>
    <row r="28" spans="1:13" x14ac:dyDescent="0.25">
      <c r="A28" t="s">
        <v>18</v>
      </c>
      <c r="B28">
        <v>6614</v>
      </c>
      <c r="C28">
        <v>1345</v>
      </c>
      <c r="D28">
        <v>1029</v>
      </c>
      <c r="E28">
        <v>281</v>
      </c>
      <c r="F28">
        <v>1901</v>
      </c>
      <c r="G28">
        <v>3852</v>
      </c>
      <c r="H28">
        <v>376</v>
      </c>
      <c r="I28">
        <v>424</v>
      </c>
      <c r="J28">
        <v>1694</v>
      </c>
      <c r="K28">
        <v>570</v>
      </c>
      <c r="L28">
        <v>1705</v>
      </c>
      <c r="M28" s="8">
        <v>19254</v>
      </c>
    </row>
    <row r="29" spans="1:13" x14ac:dyDescent="0.25">
      <c r="A29" t="s">
        <v>19</v>
      </c>
      <c r="B29">
        <v>87</v>
      </c>
      <c r="C29">
        <v>11</v>
      </c>
      <c r="D29">
        <v>14</v>
      </c>
      <c r="E29" t="s">
        <v>22</v>
      </c>
      <c r="F29">
        <v>23</v>
      </c>
      <c r="G29">
        <v>41</v>
      </c>
      <c r="H29">
        <v>6</v>
      </c>
      <c r="I29" t="s">
        <v>22</v>
      </c>
      <c r="J29">
        <v>9</v>
      </c>
      <c r="K29">
        <v>38</v>
      </c>
      <c r="L29">
        <v>24</v>
      </c>
      <c r="M29" s="8">
        <v>202</v>
      </c>
    </row>
    <row r="30" spans="1:13" x14ac:dyDescent="0.25">
      <c r="A30" t="s">
        <v>20</v>
      </c>
      <c r="B30">
        <v>986</v>
      </c>
      <c r="C30">
        <v>223</v>
      </c>
      <c r="D30">
        <v>117</v>
      </c>
      <c r="E30">
        <v>32</v>
      </c>
      <c r="F30">
        <v>224</v>
      </c>
      <c r="G30">
        <v>478</v>
      </c>
      <c r="H30">
        <v>41</v>
      </c>
      <c r="I30">
        <v>48</v>
      </c>
      <c r="J30">
        <v>222</v>
      </c>
      <c r="K30">
        <v>113</v>
      </c>
      <c r="L30">
        <v>529</v>
      </c>
      <c r="M30" s="8">
        <v>2131</v>
      </c>
    </row>
    <row r="31" spans="1:13" ht="15.75" thickBot="1" x14ac:dyDescent="0.3">
      <c r="A31" s="2"/>
      <c r="B31" s="2">
        <v>109301</v>
      </c>
      <c r="C31" s="2">
        <v>17227</v>
      </c>
      <c r="D31" s="2">
        <v>14651</v>
      </c>
      <c r="E31" s="2">
        <v>3919</v>
      </c>
      <c r="F31" s="2">
        <v>32638</v>
      </c>
      <c r="G31" s="2">
        <v>58130</v>
      </c>
      <c r="H31" s="2">
        <v>7250</v>
      </c>
      <c r="I31" s="2">
        <v>9727</v>
      </c>
      <c r="J31" s="2">
        <v>20987</v>
      </c>
      <c r="K31" s="2">
        <v>10284</v>
      </c>
      <c r="L31" s="2">
        <v>22434</v>
      </c>
      <c r="M31" s="9">
        <v>712488</v>
      </c>
    </row>
    <row r="32" spans="1:13" ht="15.75" thickTop="1" x14ac:dyDescent="0.25"/>
    <row r="33" spans="1:13" x14ac:dyDescent="0.25">
      <c r="A33" s="11" t="s">
        <v>27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B34" s="13" t="s">
        <v>23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25">
      <c r="A35" s="5" t="s">
        <v>24</v>
      </c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18</v>
      </c>
      <c r="K35" s="1" t="s">
        <v>19</v>
      </c>
      <c r="L35" s="1" t="s">
        <v>20</v>
      </c>
      <c r="M35" s="6"/>
    </row>
    <row r="36" spans="1:13" x14ac:dyDescent="0.25">
      <c r="A36" t="s">
        <v>10</v>
      </c>
      <c r="B36">
        <v>17487</v>
      </c>
      <c r="C36">
        <v>3466</v>
      </c>
      <c r="D36">
        <v>2702</v>
      </c>
      <c r="E36">
        <v>688</v>
      </c>
      <c r="F36">
        <v>5075</v>
      </c>
      <c r="G36">
        <v>10057</v>
      </c>
      <c r="H36">
        <v>1056</v>
      </c>
      <c r="I36">
        <v>1170</v>
      </c>
      <c r="J36">
        <v>3873</v>
      </c>
      <c r="K36">
        <v>1391</v>
      </c>
      <c r="L36">
        <v>4132</v>
      </c>
      <c r="M36" s="7">
        <v>67314</v>
      </c>
    </row>
    <row r="37" spans="1:13" x14ac:dyDescent="0.25">
      <c r="A37" t="s">
        <v>11</v>
      </c>
      <c r="B37">
        <v>7907</v>
      </c>
      <c r="C37">
        <v>1940</v>
      </c>
      <c r="D37">
        <v>1240</v>
      </c>
      <c r="E37">
        <v>326</v>
      </c>
      <c r="F37">
        <v>2139</v>
      </c>
      <c r="G37">
        <v>4560</v>
      </c>
      <c r="H37">
        <v>448</v>
      </c>
      <c r="I37">
        <v>493</v>
      </c>
      <c r="J37">
        <v>1855</v>
      </c>
      <c r="K37">
        <v>493</v>
      </c>
      <c r="L37">
        <v>2024</v>
      </c>
      <c r="M37" s="8">
        <v>27770</v>
      </c>
    </row>
    <row r="38" spans="1:13" x14ac:dyDescent="0.25">
      <c r="A38" t="s">
        <v>21</v>
      </c>
      <c r="B38">
        <v>2247</v>
      </c>
      <c r="C38">
        <v>523</v>
      </c>
      <c r="D38">
        <v>527</v>
      </c>
      <c r="E38">
        <v>102</v>
      </c>
      <c r="F38">
        <v>620</v>
      </c>
      <c r="G38">
        <v>1277</v>
      </c>
      <c r="H38">
        <v>119</v>
      </c>
      <c r="I38">
        <v>134</v>
      </c>
      <c r="J38">
        <v>495</v>
      </c>
      <c r="K38">
        <v>199</v>
      </c>
      <c r="L38">
        <v>512</v>
      </c>
      <c r="M38" s="8">
        <v>8018</v>
      </c>
    </row>
    <row r="39" spans="1:13" x14ac:dyDescent="0.25">
      <c r="A39" t="s">
        <v>13</v>
      </c>
      <c r="B39">
        <v>1022</v>
      </c>
      <c r="C39">
        <v>156</v>
      </c>
      <c r="D39">
        <v>176</v>
      </c>
      <c r="E39">
        <v>126</v>
      </c>
      <c r="F39">
        <v>345</v>
      </c>
      <c r="G39">
        <v>577</v>
      </c>
      <c r="H39">
        <v>61</v>
      </c>
      <c r="I39">
        <v>74</v>
      </c>
      <c r="J39">
        <v>194</v>
      </c>
      <c r="K39">
        <v>69</v>
      </c>
      <c r="L39">
        <v>189</v>
      </c>
      <c r="M39" s="8">
        <v>4093</v>
      </c>
    </row>
    <row r="40" spans="1:13" x14ac:dyDescent="0.25">
      <c r="A40" t="s">
        <v>14</v>
      </c>
      <c r="B40">
        <v>6163</v>
      </c>
      <c r="C40">
        <v>1132</v>
      </c>
      <c r="D40">
        <v>921</v>
      </c>
      <c r="E40">
        <v>281</v>
      </c>
      <c r="F40">
        <v>2030</v>
      </c>
      <c r="G40">
        <v>3573</v>
      </c>
      <c r="H40">
        <v>371</v>
      </c>
      <c r="I40">
        <v>439</v>
      </c>
      <c r="J40">
        <v>1313</v>
      </c>
      <c r="K40">
        <v>496</v>
      </c>
      <c r="L40">
        <v>1367</v>
      </c>
      <c r="M40" s="8">
        <v>24031</v>
      </c>
    </row>
    <row r="41" spans="1:13" x14ac:dyDescent="0.25">
      <c r="A41" t="s">
        <v>15</v>
      </c>
      <c r="B41">
        <v>9852</v>
      </c>
      <c r="C41">
        <v>1895</v>
      </c>
      <c r="D41">
        <v>1469</v>
      </c>
      <c r="E41">
        <v>329</v>
      </c>
      <c r="F41">
        <v>2801</v>
      </c>
      <c r="G41">
        <v>5891</v>
      </c>
      <c r="H41">
        <v>621</v>
      </c>
      <c r="I41">
        <v>641</v>
      </c>
      <c r="J41">
        <v>2237</v>
      </c>
      <c r="K41">
        <v>771</v>
      </c>
      <c r="L41">
        <v>2289</v>
      </c>
      <c r="M41" s="8">
        <v>37451</v>
      </c>
    </row>
    <row r="42" spans="1:13" x14ac:dyDescent="0.25">
      <c r="A42" t="s">
        <v>16</v>
      </c>
      <c r="B42">
        <v>200</v>
      </c>
      <c r="C42">
        <v>25</v>
      </c>
      <c r="D42">
        <v>35</v>
      </c>
      <c r="E42" t="s">
        <v>22</v>
      </c>
      <c r="F42">
        <v>51</v>
      </c>
      <c r="G42">
        <v>107</v>
      </c>
      <c r="H42">
        <v>39</v>
      </c>
      <c r="I42">
        <v>18</v>
      </c>
      <c r="J42">
        <v>36</v>
      </c>
      <c r="K42">
        <v>15</v>
      </c>
      <c r="L42">
        <v>36</v>
      </c>
      <c r="M42" s="8">
        <v>699</v>
      </c>
    </row>
    <row r="43" spans="1:13" x14ac:dyDescent="0.25">
      <c r="A43" t="s">
        <v>17</v>
      </c>
      <c r="B43">
        <v>20</v>
      </c>
      <c r="C43">
        <v>6</v>
      </c>
      <c r="D43" t="s">
        <v>22</v>
      </c>
      <c r="E43" t="s">
        <v>22</v>
      </c>
      <c r="F43" t="s">
        <v>22</v>
      </c>
      <c r="G43">
        <v>12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s="8">
        <v>81</v>
      </c>
    </row>
    <row r="44" spans="1:13" x14ac:dyDescent="0.25">
      <c r="A44" t="s">
        <v>18</v>
      </c>
      <c r="B44">
        <v>3907</v>
      </c>
      <c r="C44">
        <v>814</v>
      </c>
      <c r="D44">
        <v>668</v>
      </c>
      <c r="E44">
        <v>159</v>
      </c>
      <c r="F44">
        <v>1067</v>
      </c>
      <c r="G44">
        <v>2279</v>
      </c>
      <c r="H44">
        <v>219</v>
      </c>
      <c r="I44">
        <v>229</v>
      </c>
      <c r="J44">
        <v>995</v>
      </c>
      <c r="K44">
        <v>332</v>
      </c>
      <c r="L44">
        <v>969</v>
      </c>
      <c r="M44" s="8">
        <v>12665</v>
      </c>
    </row>
    <row r="45" spans="1:13" x14ac:dyDescent="0.25">
      <c r="A45" t="s">
        <v>19</v>
      </c>
      <c r="B45">
        <v>85</v>
      </c>
      <c r="C45">
        <v>17</v>
      </c>
      <c r="D45">
        <v>16</v>
      </c>
      <c r="E45" t="s">
        <v>22</v>
      </c>
      <c r="F45">
        <v>18</v>
      </c>
      <c r="G45">
        <v>44</v>
      </c>
      <c r="H45" t="s">
        <v>22</v>
      </c>
      <c r="I45">
        <v>9</v>
      </c>
      <c r="J45">
        <v>16</v>
      </c>
      <c r="K45">
        <v>37</v>
      </c>
      <c r="L45">
        <v>21</v>
      </c>
      <c r="M45" s="8">
        <v>186</v>
      </c>
    </row>
    <row r="46" spans="1:13" x14ac:dyDescent="0.25">
      <c r="A46" t="s">
        <v>20</v>
      </c>
      <c r="B46">
        <v>764</v>
      </c>
      <c r="C46">
        <v>163</v>
      </c>
      <c r="D46">
        <v>82</v>
      </c>
      <c r="E46">
        <v>28</v>
      </c>
      <c r="F46">
        <v>179</v>
      </c>
      <c r="G46">
        <v>369</v>
      </c>
      <c r="H46">
        <v>34</v>
      </c>
      <c r="I46">
        <v>33</v>
      </c>
      <c r="J46">
        <v>158</v>
      </c>
      <c r="K46">
        <v>72</v>
      </c>
      <c r="L46">
        <v>386</v>
      </c>
      <c r="M46" s="8">
        <v>1912</v>
      </c>
    </row>
    <row r="47" spans="1:13" ht="15.75" thickBot="1" x14ac:dyDescent="0.3">
      <c r="A47" s="2"/>
      <c r="B47" s="2">
        <v>107906</v>
      </c>
      <c r="C47" s="2">
        <v>16918</v>
      </c>
      <c r="D47" s="2">
        <v>14416</v>
      </c>
      <c r="E47" s="2">
        <v>3858</v>
      </c>
      <c r="F47" s="2">
        <v>32248</v>
      </c>
      <c r="G47" s="2">
        <v>57381</v>
      </c>
      <c r="H47" s="2">
        <v>7169</v>
      </c>
      <c r="I47" s="2">
        <v>9639</v>
      </c>
      <c r="J47" s="2">
        <v>20675</v>
      </c>
      <c r="K47" s="2">
        <v>10132</v>
      </c>
      <c r="L47" s="2">
        <v>22086</v>
      </c>
      <c r="M47" s="9">
        <v>705020</v>
      </c>
    </row>
    <row r="48" spans="1:13" ht="15.75" thickTop="1" x14ac:dyDescent="0.25"/>
  </sheetData>
  <mergeCells count="6">
    <mergeCell ref="B34:M34"/>
    <mergeCell ref="A1:M1"/>
    <mergeCell ref="B2:M2"/>
    <mergeCell ref="A17:M17"/>
    <mergeCell ref="B18:M18"/>
    <mergeCell ref="A33:M33"/>
  </mergeCells>
  <conditionalFormatting sqref="B4:M14">
    <cfRule type="cellIs" dxfId="2" priority="3" operator="lessThan">
      <formula>6</formula>
    </cfRule>
  </conditionalFormatting>
  <conditionalFormatting sqref="B20:M30">
    <cfRule type="cellIs" dxfId="1" priority="2" operator="lessThan">
      <formula>6</formula>
    </cfRule>
  </conditionalFormatting>
  <conditionalFormatting sqref="B36:M46">
    <cfRule type="cellIs" dxfId="0" priority="1" operator="lessThan">
      <formula>6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3a2a75-3850-4f21-af50-4e32b9b0554f}" enabled="1" method="Standard" siteId="{fcd01dec-c99e-43dc-927f-c3e6107387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Parents</vt:lpstr>
      <vt:lpstr>weight + residence restriction</vt:lpstr>
      <vt:lpstr>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2022-10-19T06:42:47Z</dcterms:created>
  <dcterms:modified xsi:type="dcterms:W3CDTF">2023-01-23T12:42:09Z</dcterms:modified>
</cp:coreProperties>
</file>