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SIL CEK EDM 24\3. EDM Edit\"/>
    </mc:Choice>
  </mc:AlternateContent>
  <xr:revisionPtr revIDLastSave="0" documentId="13_ncr:1_{93AC9106-14AF-45CE-971F-DF3EACE25A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2" sheetId="2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B88" i="2" l="1"/>
  <c r="G31" i="1"/>
  <c r="F31" i="1"/>
  <c r="D9" i="2" l="1"/>
  <c r="F49" i="1" s="1"/>
  <c r="F88" i="2" s="1"/>
  <c r="D10" i="2"/>
  <c r="D11" i="2"/>
  <c r="D12" i="2"/>
  <c r="D13" i="2"/>
  <c r="D14" i="2"/>
  <c r="D15" i="2"/>
  <c r="D8" i="2"/>
  <c r="E75" i="2" l="1"/>
  <c r="J71" i="2"/>
  <c r="I71" i="2"/>
  <c r="H71" i="2"/>
  <c r="G71" i="2"/>
  <c r="E13" i="2"/>
  <c r="E12" i="2"/>
  <c r="E11" i="2"/>
  <c r="E10" i="2"/>
  <c r="E8" i="2"/>
  <c r="E35" i="1"/>
  <c r="J31" i="1"/>
  <c r="I31" i="1"/>
  <c r="H31" i="1"/>
  <c r="E10" i="1"/>
  <c r="E34" i="1" l="1"/>
  <c r="J37" i="1" s="1"/>
  <c r="J40" i="1" s="1"/>
  <c r="E74" i="2"/>
  <c r="J78" i="2" s="1"/>
  <c r="J81" i="2" s="1"/>
</calcChain>
</file>

<file path=xl/sharedStrings.xml><?xml version="1.0" encoding="utf-8"?>
<sst xmlns="http://schemas.openxmlformats.org/spreadsheetml/2006/main" count="294" uniqueCount="126">
  <si>
    <t>SUPERVISI ADMINISTRASI PENILAIAN PEMBELAJARAN</t>
  </si>
  <si>
    <t>(Berdasarkan Standar Proses )</t>
  </si>
  <si>
    <t>Nama Madrasah</t>
  </si>
  <si>
    <t>Nama Guru</t>
  </si>
  <si>
    <t>Pangkat/Golongan</t>
  </si>
  <si>
    <t>Mata Pelajaran</t>
  </si>
  <si>
    <t>Jumlah Jam tatap Muka</t>
  </si>
  <si>
    <t>Sertifikasi</t>
  </si>
  <si>
    <t>Tahun Pelajaran</t>
  </si>
  <si>
    <t>Semester</t>
  </si>
  <si>
    <t>No</t>
  </si>
  <si>
    <t>Komponen Administrasi Pembelajaran</t>
  </si>
  <si>
    <t>Kondisi</t>
  </si>
  <si>
    <t>Skor Nilai</t>
  </si>
  <si>
    <t>Keterangan</t>
  </si>
  <si>
    <t>Ya</t>
  </si>
  <si>
    <t>Tidak</t>
  </si>
  <si>
    <t>Kesesuaian</t>
  </si>
  <si>
    <t>Ada Buku Nilai/Daftar Nilai</t>
  </si>
  <si>
    <t>4 = Baik Sekali</t>
  </si>
  <si>
    <t>Penugasan Terstruktur</t>
  </si>
  <si>
    <t>Kegiatan Mandiri Tidak Terstruktur (KMTT)</t>
  </si>
  <si>
    <t>3 = Baik</t>
  </si>
  <si>
    <t>Melaksanakan Penilaian Ketrampilan (Psikomotorik)</t>
  </si>
  <si>
    <t>Melaksanakan Penilaian Afektif Akhlak Mulia</t>
  </si>
  <si>
    <t>2 = Cukup</t>
  </si>
  <si>
    <t>Melaksanakan Penilaian Afektif Kepribadian</t>
  </si>
  <si>
    <t>Program dan Pelaksanaan Remidial</t>
  </si>
  <si>
    <t>1 = Kurang</t>
  </si>
  <si>
    <t>Analisis Hasil Ulangan</t>
  </si>
  <si>
    <t>Bank Soal/Instrumen Tes</t>
  </si>
  <si>
    <t>Jumlah Skor</t>
  </si>
  <si>
    <t>Keterangan :</t>
  </si>
  <si>
    <t>Nilai Akhir                                  =</t>
  </si>
  <si>
    <t>X</t>
  </si>
  <si>
    <t>Ketercapaian :</t>
  </si>
  <si>
    <t>NILAI AKHIR</t>
  </si>
  <si>
    <t>KRITERIA</t>
  </si>
  <si>
    <t xml:space="preserve">PEMBINAAN GURU DALAM KEGIATAN PEMBELAJARAN </t>
  </si>
  <si>
    <t>KUNJUNGAN KELAS BERDASARKAN KURIKULUM 2013</t>
  </si>
  <si>
    <t>Aspek Yang Dinilai</t>
  </si>
  <si>
    <t>Kegiatan Pendahuluan</t>
  </si>
  <si>
    <t>a</t>
  </si>
  <si>
    <t>Melakukan apersepsi dan motivasi</t>
  </si>
  <si>
    <t>b</t>
  </si>
  <si>
    <t>Menyiapkan fisik dan psikis peserta dalam mengawali kegiatan pembelajaran</t>
  </si>
  <si>
    <t>c</t>
  </si>
  <si>
    <t xml:space="preserve">Mengaitkan materi pembelajaran sekarang dengan pengalaman peserta didik dalam perjalanan
menuju sekolah atau dengan tema sebelumnya
</t>
  </si>
  <si>
    <t>d</t>
  </si>
  <si>
    <t xml:space="preserve">Mengajukan pertanyaan yang ada keterkaitan dengan tema yang dibelajarkan
</t>
  </si>
  <si>
    <t>e</t>
  </si>
  <si>
    <t>Mengajak peserta didik berdinamika\melakukan sesuatu kegiatan yang terkait dengan materi</t>
  </si>
  <si>
    <t>Kegiatan Inti Pembelajaran</t>
  </si>
  <si>
    <t>A. Guru menguasai materi yang di ajarkan</t>
  </si>
  <si>
    <t xml:space="preserve">Kemampuan menyesuaikan materi dengan tujuan pembelajaran
</t>
  </si>
  <si>
    <t xml:space="preserve">Kemampuan mengkaitkan materi dengan pengetahuan lain yang diintegrasikan secara relevan
dengan perkembangan. iptek dan kehidupan nyata
</t>
  </si>
  <si>
    <t>Menyajikan materi dalam tema secara sistematis dan gradual (dari yang mudah ke sulit, dari konkrit ke abstrak)</t>
  </si>
  <si>
    <t xml:space="preserve">B.  </t>
  </si>
  <si>
    <t>Guru menerapkan Strategi pembelajaran yang mendidik</t>
  </si>
  <si>
    <t xml:space="preserve">Melaksanakan pembelajaran sesuai dengan kompetensi yang akan dicapai
</t>
  </si>
  <si>
    <t xml:space="preserve">Melakukan pembelajaran secara urut
</t>
  </si>
  <si>
    <t xml:space="preserve">Menguasai kelas dengan baik
</t>
  </si>
  <si>
    <t xml:space="preserve">Melaksanakan pembelajaran yang bersifat kontekstual
</t>
  </si>
  <si>
    <t xml:space="preserve">Melaksanakan pembelajaran yang memungkinkan tumbuhnya kebiasaan positif (Nurturant effect)
</t>
  </si>
  <si>
    <t xml:space="preserve">Melaksanakan pembelajaran sesuai dengan alokasi waktu yang direncanakan
</t>
  </si>
  <si>
    <t>C.</t>
  </si>
  <si>
    <t>Guru menerapkan pendekatan saintifik</t>
  </si>
  <si>
    <t xml:space="preserve">Menyajikan topik atau materi yang mendorong peserta didik melakukan kegiatan mengamati/observasi
</t>
  </si>
  <si>
    <t xml:space="preserve">Memancing peserta didik untuk tanya
</t>
  </si>
  <si>
    <t>Menyajikan kegiatan yang mendorong peserta didik untuk mengumpulkan informasi atau data</t>
  </si>
  <si>
    <t xml:space="preserve">Menyajikan kegiatan yang mendorong peserta didik untuk terampil mengkomunikasikan hasil secara lisan maupun tertulis
</t>
  </si>
  <si>
    <t>D.</t>
  </si>
  <si>
    <t>Aspek yang diamati</t>
  </si>
  <si>
    <t>Memancing peserta didik untuk bertanya</t>
  </si>
  <si>
    <t>Menyajikan kegiatan yang mendorong peserta didik untuk mengumpulkan informasi/data</t>
  </si>
  <si>
    <t>Menyajikan kegiatan yang mendorong peserta didik untuk mengasosikan / mengolah informasi</t>
  </si>
  <si>
    <t>E.</t>
  </si>
  <si>
    <t>Guru melaksanakan penilaian autentik</t>
  </si>
  <si>
    <t>Mengamati sikap dan perilaku peserta didik dalam mengikuti pelajaran</t>
  </si>
  <si>
    <t>Melakukan penilaian keterampilan peserta didik dalam melakukan aktivitas individu/kelompok</t>
  </si>
  <si>
    <t>Mendokumentasikan hasil pengamatan sikap perilaku dan keterampilan peserta didik</t>
  </si>
  <si>
    <t xml:space="preserve">F. </t>
  </si>
  <si>
    <t>Guru memanfaatkan sumber belajar/ media dalam pembelajaran</t>
  </si>
  <si>
    <t>Menunjukkan keterampilan dalam pemanfaatan sumber belajar</t>
  </si>
  <si>
    <t>Menunjukkan keterampilan dalam penggunaan media pembelajaran</t>
  </si>
  <si>
    <t>Menghasilkan yang menarik</t>
  </si>
  <si>
    <t>Melibatkan peserta didik dalam pemanfaatan sumber belajar</t>
  </si>
  <si>
    <t>Melibatkan peserta didik dalam pemanfaatan media pembelajaran</t>
  </si>
  <si>
    <t>G.</t>
  </si>
  <si>
    <t>Guru memicu dan/atau memelihara keterlibatan peserta didik dalam pembelajaran</t>
  </si>
  <si>
    <t>Merespon positif partisipasi peserta didik</t>
  </si>
  <si>
    <t>Menunjukkan sikap terbuka terhadap respon pesera didik</t>
  </si>
  <si>
    <t>Menunjukkan hubungan pribadi yang kondusif</t>
  </si>
  <si>
    <t>Menumbuhkan keceriaan dan antusiasme peserta didik dalam pembelajaran</t>
  </si>
  <si>
    <t>H.</t>
  </si>
  <si>
    <t>Guru menggunakan bahasa yang benar dan tepat dalam pembelajaran</t>
  </si>
  <si>
    <t>Menggunakan bahasa lisan secara jelas dan lancar</t>
  </si>
  <si>
    <t>Menggunakan bahasa tulis yang baik dan benar</t>
  </si>
  <si>
    <t>Menyampaikan pesan dan gaya yang sesuai</t>
  </si>
  <si>
    <t>I.</t>
  </si>
  <si>
    <t>Guru mengakhiri pembelajaran dengan efektif</t>
  </si>
  <si>
    <t>Melakukan refleksi atau membuat rangkuman dengan melibatkan peserta didik</t>
  </si>
  <si>
    <t>Melaksanakan tindak lanjut dengan memberikan arahan kegiatan lanjutan, atau tugas</t>
  </si>
  <si>
    <t>Catatan :</t>
  </si>
  <si>
    <t xml:space="preserve">Menyajikan kegiatan yang mendorong peserta didik untuk mengasosiasikan / mengolah informasi
</t>
  </si>
  <si>
    <t>91% - 100%     = Baik Sekali</t>
  </si>
  <si>
    <t>81% - 90%       = Baik</t>
  </si>
  <si>
    <t>71% - 80%       = Cukup</t>
  </si>
  <si>
    <t>Guru Mapel</t>
  </si>
  <si>
    <t>Sumenep,       -  11 - 2021</t>
  </si>
  <si>
    <t>Melaksanakan Tes (penilaian Kognitif) PH, PAS, PAT</t>
  </si>
  <si>
    <t>…………………………………………………………………………………………………………………</t>
  </si>
  <si>
    <t>Di bawah 71% = Kurang</t>
  </si>
  <si>
    <t>Penilai</t>
  </si>
  <si>
    <t>:</t>
  </si>
  <si>
    <t>-</t>
  </si>
  <si>
    <t>4 JP</t>
  </si>
  <si>
    <t>Ganjil</t>
  </si>
  <si>
    <t>√</t>
  </si>
  <si>
    <t>Ilmu Pengetahuan Alam</t>
  </si>
  <si>
    <t>MA Pragaan</t>
  </si>
  <si>
    <t>2025/2026</t>
  </si>
  <si>
    <t>Hamba Allah</t>
  </si>
  <si>
    <t>Sumenep,       -  11 - 2025</t>
  </si>
  <si>
    <t>KOP MADRASAH</t>
  </si>
  <si>
    <t>Amrullah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</si>
</sst>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Times New Roman"/>
      <family val="1"/>
    </font>
    <font>
      <sz val="12"/>
      <color theme="1"/>
      <name val="Cambria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center" vertical="top"/>
      <protection locked="0"/>
    </xf>
    <xf numFmtId="0" fontId="3" fillId="0" borderId="11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" fillId="0" borderId="7" xfId="0" applyFont="1" applyBorder="1" applyAlignment="1" applyProtection="1">
      <alignment vertical="center"/>
      <protection locked="0"/>
    </xf>
    <xf numFmtId="0" fontId="1" fillId="0" borderId="0" xfId="0" applyFont="1" applyProtection="1">
      <protection hidden="1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 vertical="top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1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top"/>
      <protection locked="0"/>
    </xf>
    <xf numFmtId="0" fontId="8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vertical="top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horizontal="center" vertical="top"/>
      <protection locked="0"/>
    </xf>
    <xf numFmtId="0" fontId="6" fillId="0" borderId="4" xfId="0" applyFont="1" applyBorder="1" applyAlignment="1" applyProtection="1">
      <alignment vertical="top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top"/>
      <protection locked="0"/>
    </xf>
    <xf numFmtId="0" fontId="8" fillId="0" borderId="8" xfId="0" applyFont="1" applyBorder="1" applyAlignment="1" applyProtection="1">
      <alignment horizontal="center" vertical="top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hidden="1"/>
    </xf>
    <xf numFmtId="0" fontId="7" fillId="0" borderId="0" xfId="0" quotePrefix="1" applyFont="1" applyProtection="1"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top"/>
      <protection locked="0"/>
    </xf>
    <xf numFmtId="0" fontId="8" fillId="0" borderId="1" xfId="0" applyFont="1" applyBorder="1" applyAlignment="1" applyProtection="1">
      <alignment horizontal="center" vertical="top"/>
      <protection locked="0"/>
    </xf>
    <xf numFmtId="0" fontId="6" fillId="0" borderId="8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10" fontId="10" fillId="0" borderId="2" xfId="0" applyNumberFormat="1" applyFont="1" applyBorder="1" applyAlignment="1" applyProtection="1">
      <alignment horizontal="center" vertical="center"/>
      <protection hidden="1"/>
    </xf>
    <xf numFmtId="10" fontId="10" fillId="0" borderId="3" xfId="0" applyNumberFormat="1" applyFont="1" applyBorder="1" applyAlignment="1" applyProtection="1">
      <alignment horizontal="center" vertical="center"/>
      <protection hidden="1"/>
    </xf>
    <xf numFmtId="10" fontId="10" fillId="0" borderId="8" xfId="0" applyNumberFormat="1" applyFont="1" applyBorder="1" applyAlignment="1" applyProtection="1">
      <alignment horizontal="center" vertical="center"/>
      <protection hidden="1"/>
    </xf>
    <xf numFmtId="10" fontId="10" fillId="0" borderId="9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9" fontId="2" fillId="0" borderId="0" xfId="0" applyNumberFormat="1" applyFont="1" applyAlignment="1" applyProtection="1">
      <alignment horizontal="left" vertic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10" fontId="5" fillId="0" borderId="2" xfId="0" applyNumberFormat="1" applyFont="1" applyBorder="1" applyAlignment="1" applyProtection="1">
      <alignment horizontal="center" vertical="center"/>
      <protection hidden="1"/>
    </xf>
    <xf numFmtId="10" fontId="5" fillId="0" borderId="3" xfId="0" applyNumberFormat="1" applyFont="1" applyBorder="1" applyAlignment="1" applyProtection="1">
      <alignment horizontal="center" vertical="center"/>
      <protection hidden="1"/>
    </xf>
    <xf numFmtId="10" fontId="5" fillId="0" borderId="14" xfId="0" applyNumberFormat="1" applyFont="1" applyBorder="1" applyAlignment="1" applyProtection="1">
      <alignment horizontal="center" vertical="center"/>
      <protection hidden="1"/>
    </xf>
    <xf numFmtId="10" fontId="5" fillId="0" borderId="15" xfId="0" applyNumberFormat="1" applyFont="1" applyBorder="1" applyAlignment="1" applyProtection="1">
      <alignment horizontal="center" vertical="center"/>
      <protection hidden="1"/>
    </xf>
    <xf numFmtId="10" fontId="5" fillId="2" borderId="4" xfId="0" applyNumberFormat="1" applyFont="1" applyFill="1" applyBorder="1" applyAlignment="1" applyProtection="1">
      <alignment horizontal="center" vertical="center"/>
      <protection locked="0"/>
    </xf>
    <xf numFmtId="10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/>
      <protection hidden="1"/>
    </xf>
    <xf numFmtId="0" fontId="3" fillId="0" borderId="4" xfId="0" applyFont="1" applyBorder="1" applyAlignment="1" applyProtection="1">
      <alignment vertical="top" wrapText="1"/>
      <protection locked="0"/>
    </xf>
    <xf numFmtId="0" fontId="3" fillId="0" borderId="6" xfId="0" applyFont="1" applyBorder="1" applyAlignment="1" applyProtection="1">
      <alignment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justify"/>
      <protection locked="0"/>
    </xf>
    <xf numFmtId="0" fontId="2" fillId="0" borderId="16" xfId="0" applyFont="1" applyBorder="1" applyAlignment="1" applyProtection="1">
      <alignment horizontal="center" vertical="justify"/>
      <protection locked="0"/>
    </xf>
    <xf numFmtId="0" fontId="2" fillId="0" borderId="3" xfId="0" applyFont="1" applyBorder="1" applyAlignment="1" applyProtection="1">
      <alignment horizontal="center" vertical="justify"/>
      <protection locked="0"/>
    </xf>
    <xf numFmtId="0" fontId="2" fillId="0" borderId="8" xfId="0" applyFont="1" applyBorder="1" applyAlignment="1" applyProtection="1">
      <alignment horizontal="center" vertical="justify"/>
      <protection locked="0"/>
    </xf>
    <xf numFmtId="0" fontId="2" fillId="0" borderId="17" xfId="0" applyFont="1" applyBorder="1" applyAlignment="1" applyProtection="1">
      <alignment horizontal="center" vertical="justify"/>
      <protection locked="0"/>
    </xf>
    <xf numFmtId="0" fontId="2" fillId="0" borderId="9" xfId="0" applyFont="1" applyBorder="1" applyAlignment="1" applyProtection="1">
      <alignment horizontal="center" vertical="justify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10" fontId="6" fillId="0" borderId="2" xfId="0" applyNumberFormat="1" applyFont="1" applyBorder="1" applyAlignment="1" applyProtection="1">
      <alignment horizontal="center" vertical="center"/>
      <protection hidden="1"/>
    </xf>
    <xf numFmtId="10" fontId="6" fillId="0" borderId="3" xfId="0" applyNumberFormat="1" applyFont="1" applyBorder="1" applyAlignment="1" applyProtection="1">
      <alignment horizontal="center" vertical="center"/>
      <protection hidden="1"/>
    </xf>
    <xf numFmtId="10" fontId="6" fillId="0" borderId="8" xfId="0" applyNumberFormat="1" applyFont="1" applyBorder="1" applyAlignment="1" applyProtection="1">
      <alignment horizontal="center" vertical="center"/>
      <protection hidden="1"/>
    </xf>
    <xf numFmtId="10" fontId="6" fillId="0" borderId="9" xfId="0" applyNumberFormat="1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justify" vertical="top"/>
      <protection locked="0"/>
    </xf>
    <xf numFmtId="0" fontId="6" fillId="0" borderId="5" xfId="0" applyFont="1" applyBorder="1" applyAlignment="1" applyProtection="1">
      <alignment horizontal="justify" vertical="top"/>
      <protection locked="0"/>
    </xf>
    <xf numFmtId="0" fontId="6" fillId="0" borderId="0" xfId="0" applyFont="1" applyAlignment="1" applyProtection="1">
      <alignment horizontal="center" vertical="center"/>
      <protection hidden="1"/>
    </xf>
    <xf numFmtId="9" fontId="6" fillId="0" borderId="0" xfId="0" applyNumberFormat="1" applyFont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10" fontId="6" fillId="0" borderId="14" xfId="0" applyNumberFormat="1" applyFont="1" applyBorder="1" applyAlignment="1" applyProtection="1">
      <alignment horizontal="center" vertical="center"/>
      <protection hidden="1"/>
    </xf>
    <xf numFmtId="10" fontId="6" fillId="0" borderId="15" xfId="0" applyNumberFormat="1" applyFont="1" applyBorder="1" applyAlignment="1" applyProtection="1">
      <alignment horizontal="center" vertical="center"/>
      <protection hidden="1"/>
    </xf>
    <xf numFmtId="10" fontId="6" fillId="2" borderId="4" xfId="0" applyNumberFormat="1" applyFont="1" applyFill="1" applyBorder="1" applyAlignment="1" applyProtection="1">
      <alignment horizontal="center" vertical="center"/>
      <protection hidden="1"/>
    </xf>
    <xf numFmtId="10" fontId="6" fillId="2" borderId="5" xfId="0" applyNumberFormat="1" applyFont="1" applyFill="1" applyBorder="1" applyAlignment="1" applyProtection="1">
      <alignment horizontal="center" vertical="center"/>
      <protection hidden="1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8" fillId="0" borderId="5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left" vertical="top" wrapText="1"/>
      <protection locked="0"/>
    </xf>
    <xf numFmtId="0" fontId="6" fillId="0" borderId="17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left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8" fillId="0" borderId="16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justify" vertical="top"/>
      <protection locked="0"/>
    </xf>
    <xf numFmtId="0" fontId="8" fillId="0" borderId="5" xfId="0" applyFont="1" applyBorder="1" applyAlignment="1" applyProtection="1">
      <alignment horizontal="justify" vertical="top"/>
      <protection locked="0"/>
    </xf>
    <xf numFmtId="0" fontId="8" fillId="0" borderId="5" xfId="0" applyFont="1" applyBorder="1" applyAlignment="1" applyProtection="1">
      <alignment horizontal="left" vertical="top"/>
      <protection locked="0"/>
    </xf>
    <xf numFmtId="0" fontId="6" fillId="0" borderId="6" xfId="0" applyFont="1" applyBorder="1" applyAlignment="1" applyProtection="1">
      <alignment horizontal="left" wrapText="1"/>
      <protection locked="0"/>
    </xf>
    <xf numFmtId="0" fontId="6" fillId="0" borderId="5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6" fillId="0" borderId="5" xfId="0" applyFont="1" applyBorder="1" applyAlignment="1" applyProtection="1">
      <alignment horizontal="left" vertical="top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16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19050</xdr:rowOff>
    </xdr:from>
    <xdr:to>
      <xdr:col>11</xdr:col>
      <xdr:colOff>19050</xdr:colOff>
      <xdr:row>6</xdr:row>
      <xdr:rowOff>19051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8575" y="1085850"/>
          <a:ext cx="6029325" cy="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0</xdr:row>
      <xdr:rowOff>0</xdr:rowOff>
    </xdr:from>
    <xdr:to>
      <xdr:col>11</xdr:col>
      <xdr:colOff>38101</xdr:colOff>
      <xdr:row>5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38225" y="0"/>
          <a:ext cx="5038726" cy="112395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89965" algn="ctr">
            <a:lnSpc>
              <a:spcPct val="85000"/>
            </a:lnSpc>
          </a:pPr>
          <a:r>
            <a:rPr lang="id-ID" sz="1400" b="1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YAYASAN KHAIRIYAH AL - AMIEN</a:t>
          </a:r>
          <a:endParaRPr lang="en-ID" sz="1200">
            <a:effectLst/>
            <a:latin typeface="Cambria" panose="02040503050406030204" pitchFamily="18" charset="0"/>
            <a:ea typeface="Cambria" panose="02040503050406030204" pitchFamily="18" charset="0"/>
            <a:cs typeface="Cambria" panose="02040503050406030204" pitchFamily="18" charset="0"/>
          </a:endParaRPr>
        </a:p>
        <a:p>
          <a:pPr marL="989965" algn="ctr">
            <a:lnSpc>
              <a:spcPct val="85000"/>
            </a:lnSpc>
          </a:pPr>
          <a:r>
            <a:rPr lang="id-ID" sz="1400" b="1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MADRASAH TSANAWIYAH A2 NURUL AMIEN</a:t>
          </a:r>
          <a:endParaRPr lang="en-ID" sz="1200">
            <a:effectLst/>
            <a:latin typeface="Cambria" panose="02040503050406030204" pitchFamily="18" charset="0"/>
            <a:ea typeface="Cambria" panose="02040503050406030204" pitchFamily="18" charset="0"/>
            <a:cs typeface="Cambria" panose="02040503050406030204" pitchFamily="18" charset="0"/>
          </a:endParaRPr>
        </a:p>
        <a:p>
          <a:pPr marL="989965" algn="ctr">
            <a:lnSpc>
              <a:spcPct val="85000"/>
            </a:lnSpc>
          </a:pPr>
          <a:r>
            <a:rPr lang="id-ID" sz="1200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N S M : 121235290319             NPSN : 69983080</a:t>
          </a:r>
          <a:endParaRPr lang="en-ID" sz="1200">
            <a:effectLst/>
            <a:latin typeface="Cambria" panose="02040503050406030204" pitchFamily="18" charset="0"/>
            <a:ea typeface="Cambria" panose="02040503050406030204" pitchFamily="18" charset="0"/>
            <a:cs typeface="Cambria" panose="02040503050406030204" pitchFamily="18" charset="0"/>
          </a:endParaRPr>
        </a:p>
        <a:p>
          <a:pPr marL="989965" algn="ctr">
            <a:lnSpc>
              <a:spcPct val="85000"/>
            </a:lnSpc>
          </a:pPr>
          <a:r>
            <a:rPr lang="id-ID" sz="1200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email : mtsnurulamien834@gmail.com.</a:t>
          </a:r>
          <a:endParaRPr lang="en-ID" sz="1200">
            <a:effectLst/>
            <a:latin typeface="Cambria" panose="02040503050406030204" pitchFamily="18" charset="0"/>
            <a:ea typeface="Cambria" panose="02040503050406030204" pitchFamily="18" charset="0"/>
            <a:cs typeface="Cambria" panose="02040503050406030204" pitchFamily="18" charset="0"/>
          </a:endParaRPr>
        </a:p>
        <a:p>
          <a:pPr marL="989965" algn="ctr">
            <a:lnSpc>
              <a:spcPct val="85000"/>
            </a:lnSpc>
          </a:pPr>
          <a:r>
            <a:rPr lang="id-ID" sz="1200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  Desa Sapeken Kecamatan Sapeken</a:t>
          </a:r>
          <a:r>
            <a:rPr lang="id-ID" sz="1200" b="1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 - </a:t>
          </a:r>
          <a:r>
            <a:rPr lang="id-ID" sz="1200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Sumenep   Kode Pos   </a:t>
          </a:r>
          <a:r>
            <a:rPr lang="id-ID" sz="1200" i="1">
              <a:effectLst/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rPr>
            <a:t>69493</a:t>
          </a:r>
          <a:endParaRPr lang="en-ID" sz="1200">
            <a:effectLst/>
            <a:latin typeface="Cambria" panose="02040503050406030204" pitchFamily="18" charset="0"/>
            <a:ea typeface="Cambria" panose="02040503050406030204" pitchFamily="18" charset="0"/>
            <a:cs typeface="Cambria" panose="02040503050406030204" pitchFamily="18" charset="0"/>
          </a:endParaRPr>
        </a:p>
        <a:p>
          <a:pPr algn="ctr"/>
          <a:endParaRPr lang="en-US">
            <a:effectLst/>
          </a:endParaRPr>
        </a:p>
        <a:p>
          <a:pPr algn="ctr"/>
          <a:endParaRPr lang="en-US" sz="1400">
            <a:effectLst/>
          </a:endParaRPr>
        </a:p>
      </xdr:txBody>
    </xdr:sp>
    <xdr:clientData/>
  </xdr:twoCellAnchor>
  <xdr:twoCellAnchor editAs="oneCell">
    <xdr:from>
      <xdr:col>1</xdr:col>
      <xdr:colOff>371475</xdr:colOff>
      <xdr:row>0</xdr:row>
      <xdr:rowOff>95250</xdr:rowOff>
    </xdr:from>
    <xdr:to>
      <xdr:col>1</xdr:col>
      <xdr:colOff>1133475</xdr:colOff>
      <xdr:row>4</xdr:row>
      <xdr:rowOff>137795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95250"/>
          <a:ext cx="762000" cy="80454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HAYANAH-%20INSTRUMEN%20DLL/Blangko%20ana/Aplikasi%20supervisi%20adm%20Penilaian%20Pembelajar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UHAYANAH-%20INSTRUMEN%20DLL/Blangko%20ana/Aplikasi%20supervisi%20kegiatan%20Pembelajaran%20Kunjungan%20Kelas%20K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RU 15"/>
      <sheetName val="GURU 14"/>
      <sheetName val="GURU 13"/>
      <sheetName val="GURU 12"/>
      <sheetName val="GURU 11"/>
      <sheetName val="GURU 10"/>
      <sheetName val="GURU 9"/>
      <sheetName val="GURU 8"/>
      <sheetName val="GURU 7"/>
      <sheetName val="GURU 6"/>
      <sheetName val="GURU 5"/>
      <sheetName val="GURU 4"/>
      <sheetName val="GURU 3"/>
      <sheetName val="GURU 2"/>
      <sheetName val="GURU 1"/>
      <sheetName val="HASIL"/>
      <sheetName val="INPUT DATA"/>
      <sheetName val="H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RU 15"/>
      <sheetName val="GURU 14"/>
      <sheetName val="GURU 13"/>
      <sheetName val="GURU 12"/>
      <sheetName val="GURU 11"/>
      <sheetName val="GURU 10"/>
      <sheetName val="GURU 9"/>
      <sheetName val="GURU 8"/>
      <sheetName val="GURU 7"/>
      <sheetName val="GURU 6"/>
      <sheetName val="GURU 5"/>
      <sheetName val="GURU 4"/>
      <sheetName val="GURU 3"/>
      <sheetName val="GURU 2"/>
      <sheetName val="GURU 1"/>
      <sheetName val="HASIL"/>
      <sheetName val="INPUT DATA"/>
      <sheetName val="H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0" workbookViewId="0">
      <selection activeCell="H16" sqref="H16"/>
    </sheetView>
  </sheetViews>
  <sheetFormatPr defaultRowHeight="15" x14ac:dyDescent="0.25"/>
  <cols>
    <col min="1" max="1" width="5.28515625" customWidth="1"/>
    <col min="2" max="2" width="17.28515625" customWidth="1"/>
    <col min="3" max="3" width="1.5703125" customWidth="1"/>
    <col min="4" max="4" width="22.5703125" customWidth="1"/>
    <col min="5" max="5" width="5.5703125" customWidth="1"/>
    <col min="6" max="6" width="5.7109375" customWidth="1"/>
    <col min="7" max="10" width="4.85546875" customWidth="1"/>
    <col min="11" max="11" width="14.28515625" customWidth="1"/>
  </cols>
  <sheetData>
    <row r="1" spans="1:11" ht="15" customHeight="1" x14ac:dyDescent="0.25">
      <c r="A1" s="52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customHeight="1" x14ac:dyDescent="0.25">
      <c r="A2" s="52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25">
      <c r="A3" s="52"/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ht="15" customHeight="1" x14ac:dyDescent="0.25">
      <c r="A4" s="52"/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1:11" ht="15" customHeight="1" x14ac:dyDescent="0.25">
      <c r="B5" s="80"/>
      <c r="C5" s="80"/>
      <c r="D5" s="80"/>
      <c r="E5" s="80"/>
      <c r="F5" s="80"/>
      <c r="G5" s="80"/>
      <c r="H5" s="80"/>
      <c r="I5" s="80"/>
      <c r="J5" s="80"/>
      <c r="K5" s="80"/>
    </row>
    <row r="6" spans="1:11" ht="9" customHeight="1" x14ac:dyDescent="0.25">
      <c r="B6" s="80"/>
      <c r="C6" s="80"/>
      <c r="D6" s="80"/>
      <c r="E6" s="80"/>
      <c r="F6" s="80"/>
      <c r="G6" s="80"/>
      <c r="H6" s="80"/>
      <c r="I6" s="80"/>
      <c r="J6" s="80"/>
      <c r="K6" s="80"/>
    </row>
    <row r="7" spans="1:11" ht="15" customHeight="1" x14ac:dyDescent="0.25">
      <c r="B7" s="52"/>
      <c r="C7" s="52"/>
      <c r="D7" s="52"/>
      <c r="E7" s="52"/>
      <c r="F7" s="52"/>
      <c r="G7" s="52"/>
      <c r="H7" s="52"/>
      <c r="I7" s="52"/>
      <c r="J7" s="52"/>
      <c r="K7" s="52"/>
    </row>
    <row r="8" spans="1:11" ht="15.75" x14ac:dyDescent="0.25">
      <c r="A8" s="81" t="s">
        <v>0</v>
      </c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1:11" ht="15.75" x14ac:dyDescent="0.25">
      <c r="A9" s="81" t="s">
        <v>1</v>
      </c>
      <c r="B9" s="81"/>
      <c r="C9" s="81"/>
      <c r="D9" s="81"/>
      <c r="E9" s="81"/>
      <c r="F9" s="81"/>
      <c r="G9" s="81"/>
      <c r="H9" s="81"/>
      <c r="I9" s="81"/>
      <c r="J9" s="81"/>
      <c r="K9" s="81"/>
    </row>
    <row r="10" spans="1:11" ht="15.75" x14ac:dyDescent="0.25">
      <c r="A10" s="2" t="s">
        <v>2</v>
      </c>
      <c r="B10" s="2"/>
      <c r="C10" s="2" t="s">
        <v>114</v>
      </c>
      <c r="D10" s="2" t="s">
        <v>120</v>
      </c>
      <c r="E10" s="3" t="str">
        <f>IF('[1]INPUT DATA'!D4=0,"",'[1]INPUT DATA'!D4)</f>
        <v/>
      </c>
      <c r="F10" s="1"/>
      <c r="G10" s="1"/>
      <c r="H10" s="1"/>
      <c r="I10" s="1"/>
      <c r="J10" s="1"/>
      <c r="K10" s="1"/>
    </row>
    <row r="11" spans="1:11" ht="15.75" x14ac:dyDescent="0.25">
      <c r="A11" s="2" t="s">
        <v>3</v>
      </c>
      <c r="B11" s="2"/>
      <c r="C11" s="2" t="s">
        <v>114</v>
      </c>
      <c r="D11" s="53" t="s">
        <v>125</v>
      </c>
      <c r="E11" s="3"/>
      <c r="F11" s="1"/>
      <c r="G11" s="1"/>
      <c r="H11" s="1"/>
      <c r="I11" s="1"/>
      <c r="J11" s="1"/>
      <c r="K11" s="1"/>
    </row>
    <row r="12" spans="1:11" ht="15.75" x14ac:dyDescent="0.25">
      <c r="A12" s="2" t="s">
        <v>4</v>
      </c>
      <c r="B12" s="2"/>
      <c r="C12" s="2" t="s">
        <v>114</v>
      </c>
      <c r="D12" s="2" t="s">
        <v>115</v>
      </c>
      <c r="E12" s="3"/>
      <c r="F12" s="1"/>
      <c r="G12" s="1"/>
      <c r="H12" s="1"/>
      <c r="I12" s="1"/>
      <c r="J12" s="1"/>
      <c r="K12" s="1"/>
    </row>
    <row r="13" spans="1:11" ht="15.75" x14ac:dyDescent="0.25">
      <c r="A13" s="2" t="s">
        <v>5</v>
      </c>
      <c r="B13" s="2"/>
      <c r="C13" s="2" t="s">
        <v>114</v>
      </c>
      <c r="D13" s="2" t="s">
        <v>119</v>
      </c>
      <c r="E13" s="3"/>
      <c r="F13" s="1"/>
      <c r="G13" s="1"/>
      <c r="H13" s="1"/>
      <c r="I13" s="1"/>
      <c r="J13" s="1"/>
      <c r="K13" s="1"/>
    </row>
    <row r="14" spans="1:11" ht="15.75" x14ac:dyDescent="0.25">
      <c r="A14" s="2" t="s">
        <v>6</v>
      </c>
      <c r="B14" s="2"/>
      <c r="C14" s="2" t="s">
        <v>114</v>
      </c>
      <c r="D14" s="2" t="s">
        <v>116</v>
      </c>
      <c r="E14" s="4"/>
      <c r="F14" s="1"/>
      <c r="G14" s="1"/>
      <c r="H14" s="1"/>
      <c r="I14" s="1"/>
      <c r="J14" s="1"/>
      <c r="K14" s="1"/>
    </row>
    <row r="15" spans="1:11" ht="15.75" x14ac:dyDescent="0.25">
      <c r="A15" s="2" t="s">
        <v>7</v>
      </c>
      <c r="B15" s="2"/>
      <c r="C15" s="2" t="s">
        <v>114</v>
      </c>
      <c r="D15" s="2" t="s">
        <v>115</v>
      </c>
      <c r="E15" s="3"/>
      <c r="F15" s="1"/>
      <c r="G15" s="1"/>
      <c r="H15" s="1"/>
      <c r="I15" s="1"/>
      <c r="J15" s="1"/>
      <c r="K15" s="1"/>
    </row>
    <row r="16" spans="1:11" ht="15.75" x14ac:dyDescent="0.25">
      <c r="A16" s="2" t="s">
        <v>8</v>
      </c>
      <c r="B16" s="2"/>
      <c r="C16" s="2" t="s">
        <v>114</v>
      </c>
      <c r="D16" s="2" t="s">
        <v>121</v>
      </c>
      <c r="E16" s="3"/>
      <c r="F16" s="1"/>
      <c r="G16" s="1"/>
      <c r="H16" s="1"/>
      <c r="I16" s="1"/>
      <c r="J16" s="1"/>
      <c r="K16" s="1"/>
    </row>
    <row r="17" spans="1:11" ht="15.75" x14ac:dyDescent="0.25">
      <c r="A17" s="2" t="s">
        <v>9</v>
      </c>
      <c r="B17" s="2"/>
      <c r="C17" s="2" t="s">
        <v>114</v>
      </c>
      <c r="D17" s="2" t="s">
        <v>117</v>
      </c>
      <c r="E17" s="3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 x14ac:dyDescent="0.25">
      <c r="A19" s="82" t="s">
        <v>10</v>
      </c>
      <c r="B19" s="84" t="s">
        <v>11</v>
      </c>
      <c r="C19" s="85"/>
      <c r="D19" s="86"/>
      <c r="E19" s="90" t="s">
        <v>12</v>
      </c>
      <c r="F19" s="91"/>
      <c r="G19" s="90" t="s">
        <v>13</v>
      </c>
      <c r="H19" s="92"/>
      <c r="I19" s="92"/>
      <c r="J19" s="91"/>
      <c r="K19" s="5" t="s">
        <v>14</v>
      </c>
    </row>
    <row r="20" spans="1:11" ht="15.75" x14ac:dyDescent="0.25">
      <c r="A20" s="83"/>
      <c r="B20" s="87"/>
      <c r="C20" s="88"/>
      <c r="D20" s="89"/>
      <c r="E20" s="6" t="s">
        <v>15</v>
      </c>
      <c r="F20" s="6" t="s">
        <v>16</v>
      </c>
      <c r="G20" s="6">
        <v>4</v>
      </c>
      <c r="H20" s="6">
        <v>3</v>
      </c>
      <c r="I20" s="6">
        <v>2</v>
      </c>
      <c r="J20" s="6">
        <v>1</v>
      </c>
      <c r="K20" s="7" t="s">
        <v>17</v>
      </c>
    </row>
    <row r="21" spans="1:11" ht="15.75" x14ac:dyDescent="0.25">
      <c r="A21" s="8">
        <v>1</v>
      </c>
      <c r="B21" s="74" t="s">
        <v>18</v>
      </c>
      <c r="C21" s="75"/>
      <c r="D21" s="76"/>
      <c r="E21" s="54" t="s">
        <v>118</v>
      </c>
      <c r="F21" s="9"/>
      <c r="G21" s="54" t="s">
        <v>118</v>
      </c>
      <c r="H21" s="9"/>
      <c r="I21" s="8"/>
      <c r="J21" s="8"/>
      <c r="K21" s="10"/>
    </row>
    <row r="22" spans="1:11" ht="30" customHeight="1" x14ac:dyDescent="0.25">
      <c r="A22" s="11">
        <v>2</v>
      </c>
      <c r="B22" s="74" t="s">
        <v>110</v>
      </c>
      <c r="C22" s="75"/>
      <c r="D22" s="76"/>
      <c r="E22" s="9" t="s">
        <v>118</v>
      </c>
      <c r="F22" s="9"/>
      <c r="G22" s="9"/>
      <c r="H22" s="54" t="s">
        <v>118</v>
      </c>
      <c r="I22" s="8"/>
      <c r="J22" s="8"/>
      <c r="K22" s="12" t="s">
        <v>19</v>
      </c>
    </row>
    <row r="23" spans="1:11" ht="15.75" x14ac:dyDescent="0.25">
      <c r="A23" s="8">
        <v>3</v>
      </c>
      <c r="B23" s="74" t="s">
        <v>20</v>
      </c>
      <c r="C23" s="75"/>
      <c r="D23" s="76"/>
      <c r="E23" s="8" t="s">
        <v>118</v>
      </c>
      <c r="F23" s="8"/>
      <c r="G23" s="54" t="s">
        <v>118</v>
      </c>
      <c r="H23" s="8"/>
      <c r="I23" s="8"/>
      <c r="J23" s="8"/>
      <c r="K23" s="12"/>
    </row>
    <row r="24" spans="1:11" ht="18.75" customHeight="1" x14ac:dyDescent="0.25">
      <c r="A24" s="11">
        <v>4</v>
      </c>
      <c r="B24" s="74" t="s">
        <v>21</v>
      </c>
      <c r="C24" s="75"/>
      <c r="D24" s="76"/>
      <c r="E24" s="54" t="s">
        <v>118</v>
      </c>
      <c r="F24" s="8"/>
      <c r="G24" s="55" t="s">
        <v>118</v>
      </c>
      <c r="H24" s="8"/>
      <c r="I24" s="8"/>
      <c r="J24" s="8"/>
      <c r="K24" s="12" t="s">
        <v>22</v>
      </c>
    </row>
    <row r="25" spans="1:11" ht="30" customHeight="1" x14ac:dyDescent="0.25">
      <c r="A25" s="11">
        <v>5</v>
      </c>
      <c r="B25" s="74" t="s">
        <v>23</v>
      </c>
      <c r="C25" s="75"/>
      <c r="D25" s="76"/>
      <c r="E25" s="9" t="s">
        <v>118</v>
      </c>
      <c r="F25" s="8"/>
      <c r="G25" s="55" t="s">
        <v>118</v>
      </c>
      <c r="H25" s="8"/>
      <c r="I25" s="9"/>
      <c r="J25" s="8"/>
      <c r="K25" s="12"/>
    </row>
    <row r="26" spans="1:11" ht="30" customHeight="1" x14ac:dyDescent="0.25">
      <c r="A26" s="11">
        <v>6</v>
      </c>
      <c r="B26" s="74" t="s">
        <v>24</v>
      </c>
      <c r="C26" s="75"/>
      <c r="D26" s="76"/>
      <c r="E26" s="8" t="s">
        <v>118</v>
      </c>
      <c r="F26" s="8"/>
      <c r="G26" s="54" t="s">
        <v>118</v>
      </c>
      <c r="H26" s="8"/>
      <c r="I26" s="9"/>
      <c r="J26" s="8"/>
      <c r="K26" s="12" t="s">
        <v>25</v>
      </c>
    </row>
    <row r="27" spans="1:11" ht="30" customHeight="1" x14ac:dyDescent="0.25">
      <c r="A27" s="11">
        <v>7</v>
      </c>
      <c r="B27" s="74" t="s">
        <v>26</v>
      </c>
      <c r="C27" s="75"/>
      <c r="D27" s="76"/>
      <c r="E27" s="54" t="s">
        <v>118</v>
      </c>
      <c r="F27" s="8"/>
      <c r="G27" s="8"/>
      <c r="H27" s="54" t="s">
        <v>118</v>
      </c>
      <c r="I27" s="8"/>
      <c r="J27" s="9"/>
      <c r="K27" s="12"/>
    </row>
    <row r="28" spans="1:11" ht="15.75" x14ac:dyDescent="0.25">
      <c r="A28" s="11">
        <v>8</v>
      </c>
      <c r="B28" s="74" t="s">
        <v>27</v>
      </c>
      <c r="C28" s="75"/>
      <c r="D28" s="76"/>
      <c r="E28" s="9" t="s">
        <v>118</v>
      </c>
      <c r="F28" s="8"/>
      <c r="G28" s="8"/>
      <c r="H28" s="54" t="s">
        <v>118</v>
      </c>
      <c r="I28" s="8"/>
      <c r="J28" s="9"/>
      <c r="K28" s="12" t="s">
        <v>28</v>
      </c>
    </row>
    <row r="29" spans="1:11" ht="15.75" x14ac:dyDescent="0.25">
      <c r="A29" s="8">
        <v>9</v>
      </c>
      <c r="B29" s="74" t="s">
        <v>29</v>
      </c>
      <c r="C29" s="75"/>
      <c r="D29" s="76"/>
      <c r="E29" s="8" t="s">
        <v>118</v>
      </c>
      <c r="F29" s="8"/>
      <c r="G29" s="8"/>
      <c r="H29" s="55" t="s">
        <v>118</v>
      </c>
      <c r="I29" s="9"/>
      <c r="J29" s="8"/>
      <c r="K29" s="12"/>
    </row>
    <row r="30" spans="1:11" ht="15.75" x14ac:dyDescent="0.25">
      <c r="A30" s="8">
        <v>10</v>
      </c>
      <c r="B30" s="74" t="s">
        <v>30</v>
      </c>
      <c r="C30" s="75"/>
      <c r="D30" s="76"/>
      <c r="E30" s="54" t="s">
        <v>118</v>
      </c>
      <c r="F30" s="8"/>
      <c r="G30" s="8"/>
      <c r="H30" s="55" t="s">
        <v>118</v>
      </c>
      <c r="I30" s="8"/>
      <c r="J30" s="8"/>
      <c r="K30" s="12"/>
    </row>
    <row r="31" spans="1:11" ht="15.75" x14ac:dyDescent="0.25">
      <c r="A31" s="77" t="s">
        <v>31</v>
      </c>
      <c r="B31" s="78"/>
      <c r="C31" s="78"/>
      <c r="D31" s="79"/>
      <c r="E31" s="13"/>
      <c r="F31" s="13" t="str">
        <f>IF(COUNTA(F21:F30)*4=0,"",COUNTA(F21:F30)*4)</f>
        <v/>
      </c>
      <c r="G31" s="13">
        <f>IF(COUNTA(G21:G30)*4=0,"",COUNTA(G21:G30)*4)</f>
        <v>20</v>
      </c>
      <c r="H31" s="13">
        <f>IF(COUNTA(H21:H30)*3=0,"",COUNTA(H21:H30)*3)</f>
        <v>15</v>
      </c>
      <c r="I31" s="13" t="str">
        <f>IF(COUNTA(I21:I30)*2=0,"",COUNTA(I21:I30)*2)</f>
        <v/>
      </c>
      <c r="J31" s="13" t="str">
        <f>IF(COUNTA(J21:J30)*1=0,"",COUNTA(J21:J30)*1)</f>
        <v/>
      </c>
      <c r="K31" s="14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x14ac:dyDescent="0.25">
      <c r="A33" s="2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6.5" thickBot="1" x14ac:dyDescent="0.3">
      <c r="A34" s="2"/>
      <c r="B34" s="71" t="s">
        <v>33</v>
      </c>
      <c r="C34" s="51"/>
      <c r="D34" s="72"/>
      <c r="E34" s="73">
        <f>SUM(G31:J31)</f>
        <v>35</v>
      </c>
      <c r="F34" s="73"/>
      <c r="G34" s="60" t="s">
        <v>34</v>
      </c>
      <c r="H34" s="61">
        <v>1</v>
      </c>
      <c r="I34" s="61"/>
      <c r="J34" s="2"/>
      <c r="K34" s="2"/>
    </row>
    <row r="35" spans="1:11" ht="15.75" x14ac:dyDescent="0.25">
      <c r="A35" s="2"/>
      <c r="B35" s="71"/>
      <c r="C35" s="51"/>
      <c r="D35" s="72"/>
      <c r="E35" s="62">
        <f>SUM(4*10)</f>
        <v>40</v>
      </c>
      <c r="F35" s="62"/>
      <c r="G35" s="60"/>
      <c r="H35" s="61"/>
      <c r="I35" s="61"/>
      <c r="J35" s="2"/>
      <c r="K35" s="2"/>
    </row>
    <row r="36" spans="1:11" ht="15.75" x14ac:dyDescent="0.25">
      <c r="A36" s="2" t="s">
        <v>35</v>
      </c>
      <c r="B36" s="2"/>
      <c r="C36" s="2"/>
      <c r="D36" s="2"/>
      <c r="E36" s="2"/>
      <c r="F36" s="2"/>
      <c r="G36" s="2"/>
      <c r="H36" s="2"/>
      <c r="I36" s="2"/>
      <c r="J36" s="63" t="s">
        <v>36</v>
      </c>
      <c r="K36" s="64"/>
    </row>
    <row r="37" spans="1:11" ht="15.75" x14ac:dyDescent="0.25">
      <c r="A37" s="2"/>
      <c r="B37" s="2" t="s">
        <v>105</v>
      </c>
      <c r="C37" s="2"/>
      <c r="D37" s="2"/>
      <c r="E37" s="2"/>
      <c r="F37" s="2"/>
      <c r="G37" s="2"/>
      <c r="H37" s="2"/>
      <c r="I37" s="2"/>
      <c r="J37" s="65">
        <f>(E34/E35)*H34</f>
        <v>0.875</v>
      </c>
      <c r="K37" s="66"/>
    </row>
    <row r="38" spans="1:11" ht="15.75" x14ac:dyDescent="0.25">
      <c r="A38" s="2"/>
      <c r="B38" s="2" t="s">
        <v>106</v>
      </c>
      <c r="C38" s="2"/>
      <c r="D38" s="2"/>
      <c r="E38" s="2"/>
      <c r="F38" s="2"/>
      <c r="G38" s="2"/>
      <c r="H38" s="2"/>
      <c r="I38" s="2"/>
      <c r="J38" s="67"/>
      <c r="K38" s="68"/>
    </row>
    <row r="39" spans="1:11" ht="18.75" x14ac:dyDescent="0.25">
      <c r="A39" s="2"/>
      <c r="B39" s="2" t="s">
        <v>107</v>
      </c>
      <c r="C39" s="2"/>
      <c r="D39" s="2"/>
      <c r="E39" s="2"/>
      <c r="F39" s="2"/>
      <c r="G39" s="2"/>
      <c r="H39" s="2"/>
      <c r="I39" s="2"/>
      <c r="J39" s="69" t="s">
        <v>37</v>
      </c>
      <c r="K39" s="70"/>
    </row>
    <row r="40" spans="1:11" ht="15.75" customHeight="1" x14ac:dyDescent="0.25">
      <c r="A40" s="2"/>
      <c r="B40" s="2" t="s">
        <v>112</v>
      </c>
      <c r="C40" s="2"/>
      <c r="D40" s="2"/>
      <c r="E40" s="2"/>
      <c r="F40" s="2"/>
      <c r="G40" s="2"/>
      <c r="H40" s="2"/>
      <c r="I40" s="2"/>
      <c r="J40" s="56" t="str">
        <f>IF(J37&gt;91%,"BAIK SEKALI",IF(J37&gt;80%,"BAIK",IF(J37&gt;70%,"CUKUP",IF(J37&gt;0%,"KURANG"))))</f>
        <v>BAIK</v>
      </c>
      <c r="K40" s="57"/>
    </row>
    <row r="41" spans="1:11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58"/>
      <c r="K41" s="59"/>
    </row>
    <row r="42" spans="1:11" ht="15.75" x14ac:dyDescent="0.25">
      <c r="A42" s="2"/>
      <c r="B42" s="2"/>
      <c r="C42" s="2"/>
      <c r="D42" s="2"/>
      <c r="E42" s="2"/>
      <c r="F42" s="2" t="s">
        <v>109</v>
      </c>
      <c r="G42" s="2"/>
      <c r="H42" s="2"/>
      <c r="I42" s="2"/>
      <c r="J42" s="2"/>
      <c r="K42" s="2"/>
    </row>
    <row r="43" spans="1:11" ht="15.75" x14ac:dyDescent="0.25">
      <c r="A43" s="2"/>
      <c r="B43" s="2" t="s">
        <v>113</v>
      </c>
      <c r="C43" s="2"/>
      <c r="D43" s="2"/>
      <c r="E43" s="2"/>
      <c r="F43" s="2" t="s">
        <v>108</v>
      </c>
      <c r="G43" s="2"/>
      <c r="H43" s="2"/>
      <c r="I43" s="2"/>
      <c r="J43" s="2"/>
      <c r="K43" s="2"/>
    </row>
    <row r="44" spans="1:11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5" t="s">
        <v>122</v>
      </c>
      <c r="C49" s="15"/>
      <c r="D49" s="3"/>
      <c r="E49" s="3"/>
      <c r="F49" s="15" t="str">
        <f>('2'!D9)</f>
        <v>Amrullah</v>
      </c>
      <c r="G49" s="3"/>
      <c r="I49" s="1"/>
      <c r="J49" s="1"/>
      <c r="K49" s="1"/>
    </row>
  </sheetData>
  <mergeCells count="28">
    <mergeCell ref="B1:K6"/>
    <mergeCell ref="A8:K8"/>
    <mergeCell ref="A9:K9"/>
    <mergeCell ref="A19:A20"/>
    <mergeCell ref="B19:D20"/>
    <mergeCell ref="E19:F19"/>
    <mergeCell ref="G19:J19"/>
    <mergeCell ref="B34:B35"/>
    <mergeCell ref="D34:D35"/>
    <mergeCell ref="E34:F34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A31:D31"/>
    <mergeCell ref="J40:K41"/>
    <mergeCell ref="G34:G35"/>
    <mergeCell ref="H34:I35"/>
    <mergeCell ref="E35:F35"/>
    <mergeCell ref="J36:K36"/>
    <mergeCell ref="J37:K38"/>
    <mergeCell ref="J39:K39"/>
  </mergeCells>
  <pageMargins left="0.70866141732283472" right="0.39370078740157483" top="0.43307086614173229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abSelected="1" view="pageBreakPreview" topLeftCell="A76" zoomScaleNormal="100" zoomScaleSheetLayoutView="100" workbookViewId="0">
      <selection activeCell="K86" sqref="K86"/>
    </sheetView>
  </sheetViews>
  <sheetFormatPr defaultRowHeight="15" x14ac:dyDescent="0.25"/>
  <cols>
    <col min="1" max="1" width="4.85546875" customWidth="1"/>
    <col min="2" max="2" width="3.85546875" customWidth="1"/>
    <col min="3" max="3" width="12.28515625" customWidth="1"/>
    <col min="4" max="4" width="20" customWidth="1"/>
    <col min="5" max="5" width="7.42578125" customWidth="1"/>
    <col min="6" max="10" width="5.7109375" customWidth="1"/>
    <col min="11" max="11" width="13.5703125" customWidth="1"/>
  </cols>
  <sheetData>
    <row r="1" spans="1:11" ht="20.25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0.25" customHeight="1" x14ac:dyDescent="0.25">
      <c r="A2" s="151" t="s">
        <v>124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0.25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15" customHeight="1" x14ac:dyDescent="0.25"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ht="15.75" x14ac:dyDescent="0.25">
      <c r="A5" s="141" t="s">
        <v>38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15.75" x14ac:dyDescent="0.25">
      <c r="A6" s="141" t="s">
        <v>39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</row>
    <row r="7" spans="1:11" ht="16.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ht="16.5" x14ac:dyDescent="0.3">
      <c r="A8" s="17" t="s">
        <v>2</v>
      </c>
      <c r="B8" s="17"/>
      <c r="C8" s="17"/>
      <c r="D8" s="17" t="str">
        <f>('1'!D10)</f>
        <v>MA Pragaan</v>
      </c>
      <c r="E8" s="18" t="str">
        <f>IF('[2]INPUT DATA'!D4=0,"",'[2]INPUT DATA'!D4)</f>
        <v/>
      </c>
      <c r="F8" s="18"/>
      <c r="G8" s="16"/>
      <c r="H8" s="16"/>
      <c r="I8" s="16"/>
      <c r="J8" s="16"/>
      <c r="K8" s="16"/>
    </row>
    <row r="9" spans="1:11" ht="16.5" x14ac:dyDescent="0.3">
      <c r="A9" s="17" t="s">
        <v>3</v>
      </c>
      <c r="B9" s="17"/>
      <c r="C9" s="17"/>
      <c r="D9" s="150" t="str">
        <f>('1'!D11)</f>
        <v>Amrullah</v>
      </c>
      <c r="E9" s="150"/>
      <c r="F9" s="18"/>
      <c r="G9" s="16"/>
      <c r="H9" s="16"/>
      <c r="I9" s="16"/>
      <c r="J9" s="16"/>
      <c r="K9" s="16"/>
    </row>
    <row r="10" spans="1:11" ht="16.5" x14ac:dyDescent="0.3">
      <c r="A10" s="17" t="s">
        <v>4</v>
      </c>
      <c r="B10" s="17"/>
      <c r="C10" s="17"/>
      <c r="D10" s="17" t="str">
        <f>('1'!D12)</f>
        <v>-</v>
      </c>
      <c r="E10" s="18" t="str">
        <f>IF('[2]INPUT DATA'!E19=0,"",'[2]INPUT DATA'!E19)</f>
        <v/>
      </c>
      <c r="F10" s="18"/>
      <c r="G10" s="16"/>
      <c r="H10" s="16"/>
      <c r="I10" s="16"/>
      <c r="J10" s="16"/>
      <c r="K10" s="16"/>
    </row>
    <row r="11" spans="1:11" ht="16.5" x14ac:dyDescent="0.3">
      <c r="A11" s="17" t="s">
        <v>5</v>
      </c>
      <c r="B11" s="17"/>
      <c r="C11" s="17"/>
      <c r="D11" s="17" t="str">
        <f>('1'!D13)</f>
        <v>Ilmu Pengetahuan Alam</v>
      </c>
      <c r="E11" s="18" t="str">
        <f>IF('[2]INPUT DATA'!F19=0,"",'[2]INPUT DATA'!F19)</f>
        <v/>
      </c>
      <c r="F11" s="18"/>
      <c r="G11" s="16"/>
      <c r="H11" s="16"/>
      <c r="I11" s="16"/>
      <c r="J11" s="16"/>
      <c r="K11" s="16"/>
    </row>
    <row r="12" spans="1:11" ht="16.5" x14ac:dyDescent="0.3">
      <c r="A12" s="17" t="s">
        <v>6</v>
      </c>
      <c r="B12" s="17"/>
      <c r="C12" s="17"/>
      <c r="D12" s="17" t="str">
        <f>('1'!D14)</f>
        <v>4 JP</v>
      </c>
      <c r="E12" s="19" t="str">
        <f>IF('[2]INPUT DATA'!G19=0,"",'[2]INPUT DATA'!G19)</f>
        <v/>
      </c>
      <c r="F12" s="18"/>
      <c r="G12" s="16"/>
      <c r="H12" s="16"/>
      <c r="I12" s="16"/>
      <c r="J12" s="16"/>
      <c r="K12" s="16"/>
    </row>
    <row r="13" spans="1:11" ht="16.5" x14ac:dyDescent="0.3">
      <c r="A13" s="17" t="s">
        <v>7</v>
      </c>
      <c r="B13" s="17"/>
      <c r="C13" s="17"/>
      <c r="D13" s="17" t="str">
        <f>('1'!D15)</f>
        <v>-</v>
      </c>
      <c r="E13" s="18" t="str">
        <f>IF('[2]INPUT DATA'!H19=0,"",'[2]INPUT DATA'!H19)</f>
        <v/>
      </c>
      <c r="F13" s="18"/>
      <c r="G13" s="16"/>
      <c r="H13" s="16"/>
      <c r="I13" s="16"/>
      <c r="J13" s="16"/>
      <c r="K13" s="16"/>
    </row>
    <row r="14" spans="1:11" ht="16.5" x14ac:dyDescent="0.3">
      <c r="A14" s="17" t="s">
        <v>8</v>
      </c>
      <c r="B14" s="17"/>
      <c r="C14" s="17"/>
      <c r="D14" s="17" t="str">
        <f>('1'!D16)</f>
        <v>2025/2026</v>
      </c>
      <c r="E14" s="18"/>
      <c r="F14" s="18"/>
      <c r="G14" s="16"/>
      <c r="H14" s="16"/>
      <c r="I14" s="16"/>
      <c r="J14" s="16"/>
      <c r="K14" s="16"/>
    </row>
    <row r="15" spans="1:11" ht="16.5" x14ac:dyDescent="0.3">
      <c r="A15" s="17" t="s">
        <v>9</v>
      </c>
      <c r="B15" s="17"/>
      <c r="C15" s="17"/>
      <c r="D15" s="17" t="str">
        <f>('1'!D17)</f>
        <v>Ganjil</v>
      </c>
      <c r="E15" s="18"/>
      <c r="F15" s="18"/>
      <c r="G15" s="16"/>
      <c r="H15" s="16"/>
      <c r="I15" s="16"/>
      <c r="J15" s="16"/>
      <c r="K15" s="16"/>
    </row>
    <row r="16" spans="1:11" ht="16.5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15.75" x14ac:dyDescent="0.25">
      <c r="A17" s="142" t="s">
        <v>10</v>
      </c>
      <c r="B17" s="144" t="s">
        <v>40</v>
      </c>
      <c r="C17" s="145"/>
      <c r="D17" s="146"/>
      <c r="E17" s="110" t="s">
        <v>12</v>
      </c>
      <c r="F17" s="112"/>
      <c r="G17" s="110" t="s">
        <v>13</v>
      </c>
      <c r="H17" s="111"/>
      <c r="I17" s="111"/>
      <c r="J17" s="112"/>
      <c r="K17" s="20" t="s">
        <v>14</v>
      </c>
    </row>
    <row r="18" spans="1:11" ht="15.75" x14ac:dyDescent="0.25">
      <c r="A18" s="143"/>
      <c r="B18" s="147"/>
      <c r="C18" s="148"/>
      <c r="D18" s="149"/>
      <c r="E18" s="21" t="s">
        <v>15</v>
      </c>
      <c r="F18" s="21" t="s">
        <v>16</v>
      </c>
      <c r="G18" s="21">
        <v>4</v>
      </c>
      <c r="H18" s="21">
        <v>3</v>
      </c>
      <c r="I18" s="21">
        <v>2</v>
      </c>
      <c r="J18" s="21">
        <v>1</v>
      </c>
      <c r="K18" s="22" t="s">
        <v>17</v>
      </c>
    </row>
    <row r="19" spans="1:11" ht="15.75" x14ac:dyDescent="0.25">
      <c r="A19" s="23">
        <v>1</v>
      </c>
      <c r="B19" s="135" t="s">
        <v>41</v>
      </c>
      <c r="C19" s="136"/>
      <c r="D19" s="137"/>
      <c r="E19" s="23"/>
      <c r="F19" s="23"/>
      <c r="G19" s="23"/>
      <c r="H19" s="24"/>
      <c r="I19" s="24"/>
      <c r="J19" s="24"/>
      <c r="K19" s="25"/>
    </row>
    <row r="20" spans="1:11" ht="20.25" customHeight="1" x14ac:dyDescent="0.25">
      <c r="A20" s="26"/>
      <c r="B20" s="27" t="s">
        <v>42</v>
      </c>
      <c r="C20" s="130" t="s">
        <v>43</v>
      </c>
      <c r="D20" s="131"/>
      <c r="E20" s="54" t="s">
        <v>118</v>
      </c>
      <c r="F20" s="23"/>
      <c r="G20" s="23"/>
      <c r="H20" s="54" t="s">
        <v>118</v>
      </c>
      <c r="I20" s="23"/>
      <c r="J20" s="23"/>
      <c r="K20" s="26" t="s">
        <v>19</v>
      </c>
    </row>
    <row r="21" spans="1:11" ht="48" customHeight="1" x14ac:dyDescent="0.25">
      <c r="A21" s="26"/>
      <c r="B21" s="28" t="s">
        <v>44</v>
      </c>
      <c r="C21" s="125" t="s">
        <v>45</v>
      </c>
      <c r="D21" s="126"/>
      <c r="E21" s="55" t="s">
        <v>118</v>
      </c>
      <c r="F21" s="29"/>
      <c r="G21" s="55" t="s">
        <v>118</v>
      </c>
      <c r="H21" s="55" t="s">
        <v>118</v>
      </c>
      <c r="I21" s="29"/>
      <c r="J21" s="29"/>
      <c r="K21" s="26" t="s">
        <v>22</v>
      </c>
    </row>
    <row r="22" spans="1:11" ht="47.25" customHeight="1" x14ac:dyDescent="0.25">
      <c r="A22" s="26"/>
      <c r="B22" s="28" t="s">
        <v>46</v>
      </c>
      <c r="C22" s="108" t="s">
        <v>47</v>
      </c>
      <c r="D22" s="127"/>
      <c r="E22" s="55" t="s">
        <v>118</v>
      </c>
      <c r="F22" s="23"/>
      <c r="G22" s="29"/>
      <c r="H22" s="54" t="s">
        <v>118</v>
      </c>
      <c r="I22" s="29"/>
      <c r="J22" s="29"/>
      <c r="K22" s="26" t="s">
        <v>25</v>
      </c>
    </row>
    <row r="23" spans="1:11" ht="48" customHeight="1" x14ac:dyDescent="0.25">
      <c r="A23" s="26"/>
      <c r="B23" s="28" t="s">
        <v>48</v>
      </c>
      <c r="C23" s="108" t="s">
        <v>49</v>
      </c>
      <c r="D23" s="127"/>
      <c r="E23" s="54" t="s">
        <v>118</v>
      </c>
      <c r="F23" s="29"/>
      <c r="G23" s="29"/>
      <c r="H23" s="55" t="s">
        <v>118</v>
      </c>
      <c r="I23" s="29"/>
      <c r="J23" s="29"/>
      <c r="K23" s="30" t="s">
        <v>28</v>
      </c>
    </row>
    <row r="24" spans="1:11" ht="51" customHeight="1" x14ac:dyDescent="0.25">
      <c r="A24" s="31"/>
      <c r="B24" s="28" t="s">
        <v>50</v>
      </c>
      <c r="C24" s="125" t="s">
        <v>51</v>
      </c>
      <c r="D24" s="126"/>
      <c r="E24" s="55" t="s">
        <v>118</v>
      </c>
      <c r="F24" s="29"/>
      <c r="G24" s="29"/>
      <c r="H24" s="55" t="s">
        <v>118</v>
      </c>
      <c r="I24" s="29"/>
      <c r="J24" s="29"/>
      <c r="K24" s="26"/>
    </row>
    <row r="25" spans="1:11" ht="15.75" x14ac:dyDescent="0.25">
      <c r="A25" s="32">
        <v>2</v>
      </c>
      <c r="B25" s="135" t="s">
        <v>52</v>
      </c>
      <c r="C25" s="136"/>
      <c r="D25" s="137"/>
      <c r="E25" s="55"/>
      <c r="F25" s="23"/>
      <c r="G25" s="23"/>
      <c r="H25" s="23"/>
      <c r="I25" s="23"/>
      <c r="J25" s="23"/>
      <c r="K25" s="26"/>
    </row>
    <row r="26" spans="1:11" ht="15.75" x14ac:dyDescent="0.25">
      <c r="A26" s="26"/>
      <c r="B26" s="138" t="s">
        <v>53</v>
      </c>
      <c r="C26" s="139"/>
      <c r="D26" s="140"/>
      <c r="E26" s="23"/>
      <c r="F26" s="23"/>
      <c r="G26" s="23"/>
      <c r="H26" s="23"/>
      <c r="I26" s="23"/>
      <c r="J26" s="23"/>
      <c r="K26" s="26"/>
    </row>
    <row r="27" spans="1:11" ht="33" customHeight="1" x14ac:dyDescent="0.25">
      <c r="A27" s="26"/>
      <c r="B27" s="28">
        <v>1</v>
      </c>
      <c r="C27" s="108" t="s">
        <v>54</v>
      </c>
      <c r="D27" s="127"/>
      <c r="E27" s="54" t="s">
        <v>118</v>
      </c>
      <c r="F27" s="29"/>
      <c r="G27" s="55" t="s">
        <v>118</v>
      </c>
      <c r="H27" s="54"/>
      <c r="I27" s="29"/>
      <c r="J27" s="29"/>
      <c r="K27" s="26"/>
    </row>
    <row r="28" spans="1:11" ht="47.25" customHeight="1" x14ac:dyDescent="0.25">
      <c r="A28" s="33"/>
      <c r="B28" s="34">
        <v>2</v>
      </c>
      <c r="C28" s="108" t="s">
        <v>55</v>
      </c>
      <c r="D28" s="127"/>
      <c r="E28" s="55" t="s">
        <v>118</v>
      </c>
      <c r="F28" s="29"/>
      <c r="G28" s="29"/>
      <c r="H28" s="55" t="s">
        <v>118</v>
      </c>
      <c r="I28" s="29"/>
      <c r="J28" s="29"/>
      <c r="K28" s="26"/>
    </row>
    <row r="29" spans="1:11" ht="49.5" customHeight="1" x14ac:dyDescent="0.25">
      <c r="A29" s="26"/>
      <c r="B29" s="28">
        <v>3</v>
      </c>
      <c r="C29" s="108" t="s">
        <v>56</v>
      </c>
      <c r="D29" s="109"/>
      <c r="E29" s="55" t="s">
        <v>118</v>
      </c>
      <c r="F29" s="29"/>
      <c r="G29" s="29"/>
      <c r="H29" s="55" t="s">
        <v>118</v>
      </c>
      <c r="I29" s="29"/>
      <c r="J29" s="29"/>
      <c r="K29" s="26"/>
    </row>
    <row r="30" spans="1:11" ht="34.5" customHeight="1" x14ac:dyDescent="0.25">
      <c r="A30" s="26"/>
      <c r="B30" s="35" t="s">
        <v>57</v>
      </c>
      <c r="C30" s="97" t="s">
        <v>58</v>
      </c>
      <c r="D30" s="98"/>
      <c r="E30" s="23"/>
      <c r="F30" s="23"/>
      <c r="G30" s="23"/>
      <c r="H30" s="23"/>
      <c r="I30" s="23"/>
      <c r="J30" s="23"/>
      <c r="K30" s="26"/>
    </row>
    <row r="31" spans="1:11" ht="36" customHeight="1" x14ac:dyDescent="0.25">
      <c r="A31" s="26"/>
      <c r="B31" s="28">
        <v>1</v>
      </c>
      <c r="C31" s="108" t="s">
        <v>59</v>
      </c>
      <c r="D31" s="127"/>
      <c r="E31" s="54" t="s">
        <v>118</v>
      </c>
      <c r="F31" s="29"/>
      <c r="G31" s="54"/>
      <c r="H31" s="55" t="s">
        <v>118</v>
      </c>
      <c r="I31" s="29"/>
      <c r="J31" s="29"/>
      <c r="K31" s="26"/>
    </row>
    <row r="32" spans="1:11" ht="30.75" customHeight="1" x14ac:dyDescent="0.25">
      <c r="A32" s="26"/>
      <c r="B32" s="27">
        <v>2</v>
      </c>
      <c r="C32" s="108" t="s">
        <v>60</v>
      </c>
      <c r="D32" s="127"/>
      <c r="E32" s="55" t="s">
        <v>118</v>
      </c>
      <c r="F32" s="23"/>
      <c r="G32" s="55" t="s">
        <v>118</v>
      </c>
      <c r="H32" s="23"/>
      <c r="I32" s="23"/>
      <c r="J32" s="23"/>
      <c r="K32" s="26"/>
    </row>
    <row r="33" spans="1:11" ht="25.7" customHeight="1" x14ac:dyDescent="0.25">
      <c r="A33" s="26"/>
      <c r="B33" s="36">
        <v>3</v>
      </c>
      <c r="C33" s="108" t="s">
        <v>61</v>
      </c>
      <c r="D33" s="127"/>
      <c r="E33" s="55" t="s">
        <v>118</v>
      </c>
      <c r="F33" s="37"/>
      <c r="G33" s="55" t="s">
        <v>118</v>
      </c>
      <c r="H33" s="38"/>
      <c r="I33" s="38"/>
      <c r="J33" s="38"/>
      <c r="K33" s="26"/>
    </row>
    <row r="34" spans="1:11" ht="39" customHeight="1" x14ac:dyDescent="0.25">
      <c r="A34" s="26"/>
      <c r="B34" s="28">
        <v>4</v>
      </c>
      <c r="C34" s="108" t="s">
        <v>62</v>
      </c>
      <c r="D34" s="127"/>
      <c r="E34" s="54" t="s">
        <v>118</v>
      </c>
      <c r="F34" s="29"/>
      <c r="G34" s="29"/>
      <c r="H34" s="54" t="s">
        <v>118</v>
      </c>
      <c r="I34" s="29"/>
      <c r="J34" s="29"/>
      <c r="K34" s="26"/>
    </row>
    <row r="35" spans="1:11" ht="48.75" customHeight="1" x14ac:dyDescent="0.25">
      <c r="A35" s="26"/>
      <c r="B35" s="39">
        <v>5</v>
      </c>
      <c r="C35" s="132" t="s">
        <v>63</v>
      </c>
      <c r="D35" s="133"/>
      <c r="E35" s="55" t="s">
        <v>118</v>
      </c>
      <c r="F35" s="29"/>
      <c r="G35" s="29"/>
      <c r="H35" s="55" t="s">
        <v>118</v>
      </c>
      <c r="I35" s="38"/>
      <c r="J35" s="38"/>
      <c r="K35" s="26"/>
    </row>
    <row r="36" spans="1:11" ht="50.25" customHeight="1" x14ac:dyDescent="0.25">
      <c r="A36" s="31"/>
      <c r="B36" s="28">
        <v>6</v>
      </c>
      <c r="C36" s="108" t="s">
        <v>64</v>
      </c>
      <c r="D36" s="127"/>
      <c r="E36" s="55" t="s">
        <v>118</v>
      </c>
      <c r="F36" s="29"/>
      <c r="G36" s="55" t="s">
        <v>118</v>
      </c>
      <c r="H36" s="55"/>
      <c r="I36" s="29"/>
      <c r="J36" s="29"/>
      <c r="K36" s="31"/>
    </row>
    <row r="37" spans="1:11" ht="15.75" x14ac:dyDescent="0.25">
      <c r="A37" s="25"/>
      <c r="B37" s="45" t="s">
        <v>65</v>
      </c>
      <c r="C37" s="46" t="s">
        <v>66</v>
      </c>
      <c r="D37" s="47"/>
      <c r="E37" s="32"/>
      <c r="F37" s="32"/>
      <c r="G37" s="32"/>
      <c r="H37" s="32"/>
      <c r="I37" s="32"/>
      <c r="J37" s="32"/>
      <c r="K37" s="25"/>
    </row>
    <row r="38" spans="1:11" ht="49.5" customHeight="1" x14ac:dyDescent="0.25">
      <c r="A38" s="26"/>
      <c r="B38" s="28">
        <v>1</v>
      </c>
      <c r="C38" s="108" t="s">
        <v>67</v>
      </c>
      <c r="D38" s="127"/>
      <c r="E38" s="54" t="s">
        <v>118</v>
      </c>
      <c r="F38" s="29"/>
      <c r="G38" s="29"/>
      <c r="H38" s="54" t="s">
        <v>118</v>
      </c>
      <c r="I38" s="29"/>
      <c r="J38" s="29"/>
      <c r="K38" s="26"/>
    </row>
    <row r="39" spans="1:11" ht="21.75" customHeight="1" x14ac:dyDescent="0.25">
      <c r="A39" s="26"/>
      <c r="B39" s="27">
        <v>2</v>
      </c>
      <c r="C39" s="108" t="s">
        <v>68</v>
      </c>
      <c r="D39" s="127"/>
      <c r="E39" s="55" t="s">
        <v>118</v>
      </c>
      <c r="F39" s="23"/>
      <c r="G39" s="23"/>
      <c r="H39" s="55" t="s">
        <v>118</v>
      </c>
      <c r="I39" s="23"/>
      <c r="J39" s="23"/>
      <c r="K39" s="26"/>
    </row>
    <row r="40" spans="1:11" ht="48" customHeight="1" x14ac:dyDescent="0.25">
      <c r="A40" s="26"/>
      <c r="B40" s="28">
        <v>3</v>
      </c>
      <c r="C40" s="108" t="s">
        <v>69</v>
      </c>
      <c r="D40" s="109"/>
      <c r="E40" s="55" t="s">
        <v>118</v>
      </c>
      <c r="F40" s="29"/>
      <c r="G40" s="29"/>
      <c r="H40" s="55" t="s">
        <v>118</v>
      </c>
      <c r="I40" s="29"/>
      <c r="J40" s="29"/>
      <c r="K40" s="26"/>
    </row>
    <row r="41" spans="1:11" ht="48" customHeight="1" x14ac:dyDescent="0.25">
      <c r="A41" s="26"/>
      <c r="B41" s="28">
        <v>4</v>
      </c>
      <c r="C41" s="108" t="s">
        <v>104</v>
      </c>
      <c r="D41" s="127"/>
      <c r="E41" s="54" t="s">
        <v>118</v>
      </c>
      <c r="F41" s="29"/>
      <c r="G41" s="29"/>
      <c r="H41" s="54" t="s">
        <v>118</v>
      </c>
      <c r="I41" s="29"/>
      <c r="J41" s="29"/>
      <c r="K41" s="26"/>
    </row>
    <row r="42" spans="1:11" ht="66" customHeight="1" x14ac:dyDescent="0.25">
      <c r="A42" s="26"/>
      <c r="B42" s="28">
        <v>5</v>
      </c>
      <c r="C42" s="108" t="s">
        <v>70</v>
      </c>
      <c r="D42" s="127"/>
      <c r="E42" s="55" t="s">
        <v>118</v>
      </c>
      <c r="F42" s="29"/>
      <c r="G42" s="29"/>
      <c r="H42" s="55" t="s">
        <v>118</v>
      </c>
      <c r="I42" s="29"/>
      <c r="J42" s="29"/>
      <c r="K42" s="26"/>
    </row>
    <row r="43" spans="1:11" ht="24" customHeight="1" x14ac:dyDescent="0.25">
      <c r="A43" s="26"/>
      <c r="B43" s="41" t="s">
        <v>71</v>
      </c>
      <c r="C43" s="121" t="s">
        <v>72</v>
      </c>
      <c r="D43" s="134"/>
      <c r="E43" s="55"/>
      <c r="F43" s="29"/>
      <c r="G43" s="29"/>
      <c r="H43" s="55"/>
      <c r="I43" s="29"/>
      <c r="J43" s="29"/>
      <c r="K43" s="26"/>
    </row>
    <row r="44" spans="1:11" ht="35.85" customHeight="1" x14ac:dyDescent="0.25">
      <c r="A44" s="42"/>
      <c r="B44" s="27" t="s">
        <v>42</v>
      </c>
      <c r="C44" s="130" t="s">
        <v>73</v>
      </c>
      <c r="D44" s="131"/>
      <c r="E44" s="54" t="s">
        <v>118</v>
      </c>
      <c r="F44" s="23"/>
      <c r="G44" s="23"/>
      <c r="H44" s="54" t="s">
        <v>118</v>
      </c>
      <c r="I44" s="23"/>
      <c r="J44" s="23"/>
      <c r="K44" s="26"/>
    </row>
    <row r="45" spans="1:11" ht="49.5" customHeight="1" x14ac:dyDescent="0.25">
      <c r="A45" s="26"/>
      <c r="B45" s="28" t="s">
        <v>44</v>
      </c>
      <c r="C45" s="125" t="s">
        <v>74</v>
      </c>
      <c r="D45" s="126"/>
      <c r="E45" s="55" t="s">
        <v>118</v>
      </c>
      <c r="F45" s="29"/>
      <c r="G45" s="55" t="s">
        <v>118</v>
      </c>
      <c r="H45" s="55"/>
      <c r="I45" s="29"/>
      <c r="J45" s="29"/>
      <c r="K45" s="26"/>
    </row>
    <row r="46" spans="1:11" ht="48.75" customHeight="1" x14ac:dyDescent="0.25">
      <c r="A46" s="26"/>
      <c r="B46" s="28" t="s">
        <v>46</v>
      </c>
      <c r="C46" s="108" t="s">
        <v>75</v>
      </c>
      <c r="D46" s="127"/>
      <c r="E46" s="55" t="s">
        <v>118</v>
      </c>
      <c r="F46" s="29"/>
      <c r="G46" s="29"/>
      <c r="H46" s="55" t="s">
        <v>118</v>
      </c>
      <c r="I46" s="29"/>
      <c r="J46" s="29"/>
      <c r="K46" s="26"/>
    </row>
    <row r="47" spans="1:11" ht="63.75" customHeight="1" x14ac:dyDescent="0.25">
      <c r="A47" s="26"/>
      <c r="B47" s="28" t="s">
        <v>48</v>
      </c>
      <c r="C47" s="108" t="s">
        <v>70</v>
      </c>
      <c r="D47" s="127"/>
      <c r="E47" s="54" t="s">
        <v>118</v>
      </c>
      <c r="F47" s="29"/>
      <c r="G47" s="29"/>
      <c r="H47" s="54" t="s">
        <v>118</v>
      </c>
      <c r="I47" s="29"/>
      <c r="J47" s="29"/>
      <c r="K47" s="26"/>
    </row>
    <row r="48" spans="1:11" ht="15.75" x14ac:dyDescent="0.25">
      <c r="A48" s="26"/>
      <c r="B48" s="40" t="s">
        <v>76</v>
      </c>
      <c r="C48" s="128" t="s">
        <v>77</v>
      </c>
      <c r="D48" s="129"/>
      <c r="E48" s="55"/>
      <c r="F48" s="29"/>
      <c r="G48" s="29"/>
      <c r="H48" s="55"/>
      <c r="I48" s="29"/>
      <c r="J48" s="29"/>
      <c r="K48" s="26"/>
    </row>
    <row r="49" spans="1:11" ht="35.85" customHeight="1" x14ac:dyDescent="0.25">
      <c r="A49" s="26"/>
      <c r="B49" s="28" t="s">
        <v>42</v>
      </c>
      <c r="C49" s="108" t="s">
        <v>78</v>
      </c>
      <c r="D49" s="109"/>
      <c r="E49" s="54" t="s">
        <v>118</v>
      </c>
      <c r="F49" s="29"/>
      <c r="G49" s="29"/>
      <c r="H49" s="55" t="s">
        <v>118</v>
      </c>
      <c r="I49" s="29"/>
      <c r="J49" s="29"/>
      <c r="K49" s="26"/>
    </row>
    <row r="50" spans="1:11" ht="51" customHeight="1" x14ac:dyDescent="0.25">
      <c r="A50" s="26"/>
      <c r="B50" s="28" t="s">
        <v>44</v>
      </c>
      <c r="C50" s="108" t="s">
        <v>79</v>
      </c>
      <c r="D50" s="109"/>
      <c r="E50" s="55" t="s">
        <v>118</v>
      </c>
      <c r="F50" s="29"/>
      <c r="G50" s="55" t="s">
        <v>118</v>
      </c>
      <c r="H50" s="29"/>
      <c r="I50" s="29"/>
      <c r="J50" s="29"/>
      <c r="K50" s="26"/>
    </row>
    <row r="51" spans="1:11" ht="48.75" customHeight="1" x14ac:dyDescent="0.25">
      <c r="A51" s="26"/>
      <c r="B51" s="28" t="s">
        <v>46</v>
      </c>
      <c r="C51" s="108" t="s">
        <v>80</v>
      </c>
      <c r="D51" s="109"/>
      <c r="E51" s="55" t="s">
        <v>118</v>
      </c>
      <c r="F51" s="29"/>
      <c r="G51" s="29"/>
      <c r="H51" s="55" t="s">
        <v>118</v>
      </c>
      <c r="I51" s="29"/>
      <c r="J51" s="29"/>
      <c r="K51" s="26"/>
    </row>
    <row r="52" spans="1:11" ht="35.85" customHeight="1" x14ac:dyDescent="0.25">
      <c r="A52" s="26"/>
      <c r="B52" s="41" t="s">
        <v>81</v>
      </c>
      <c r="C52" s="121" t="s">
        <v>82</v>
      </c>
      <c r="D52" s="122"/>
      <c r="E52" s="29"/>
      <c r="F52" s="29"/>
      <c r="G52" s="29"/>
      <c r="H52" s="29"/>
      <c r="I52" s="29"/>
      <c r="J52" s="29"/>
      <c r="K52" s="26"/>
    </row>
    <row r="53" spans="1:11" ht="35.85" customHeight="1" x14ac:dyDescent="0.25">
      <c r="A53" s="26"/>
      <c r="B53" s="28" t="s">
        <v>42</v>
      </c>
      <c r="C53" s="108" t="s">
        <v>83</v>
      </c>
      <c r="D53" s="109"/>
      <c r="E53" s="54" t="s">
        <v>118</v>
      </c>
      <c r="F53" s="29"/>
      <c r="G53" s="29"/>
      <c r="H53" s="54" t="s">
        <v>118</v>
      </c>
      <c r="I53" s="29"/>
      <c r="J53" s="29"/>
      <c r="K53" s="26"/>
    </row>
    <row r="54" spans="1:11" ht="35.85" customHeight="1" x14ac:dyDescent="0.25">
      <c r="A54" s="26"/>
      <c r="B54" s="28" t="s">
        <v>44</v>
      </c>
      <c r="C54" s="108" t="s">
        <v>84</v>
      </c>
      <c r="D54" s="109"/>
      <c r="E54" s="55" t="s">
        <v>118</v>
      </c>
      <c r="F54" s="29"/>
      <c r="G54" s="55" t="s">
        <v>118</v>
      </c>
      <c r="H54" s="55" t="s">
        <v>118</v>
      </c>
      <c r="I54" s="29"/>
      <c r="J54" s="29"/>
      <c r="K54" s="26"/>
    </row>
    <row r="55" spans="1:11" ht="23.25" customHeight="1" x14ac:dyDescent="0.25">
      <c r="A55" s="26"/>
      <c r="B55" s="27" t="s">
        <v>46</v>
      </c>
      <c r="C55" s="119" t="s">
        <v>85</v>
      </c>
      <c r="D55" s="120"/>
      <c r="E55" s="55" t="s">
        <v>118</v>
      </c>
      <c r="F55" s="23"/>
      <c r="G55" s="23"/>
      <c r="H55" s="55" t="s">
        <v>118</v>
      </c>
      <c r="I55" s="23"/>
      <c r="J55" s="23"/>
      <c r="K55" s="26"/>
    </row>
    <row r="56" spans="1:11" ht="35.85" customHeight="1" x14ac:dyDescent="0.25">
      <c r="A56" s="26"/>
      <c r="B56" s="28" t="s">
        <v>48</v>
      </c>
      <c r="C56" s="108" t="s">
        <v>86</v>
      </c>
      <c r="D56" s="109"/>
      <c r="E56" s="54" t="s">
        <v>118</v>
      </c>
      <c r="F56" s="29"/>
      <c r="G56" s="23"/>
      <c r="H56" s="54" t="s">
        <v>118</v>
      </c>
      <c r="I56" s="29"/>
      <c r="J56" s="29"/>
      <c r="K56" s="26"/>
    </row>
    <row r="57" spans="1:11" ht="35.85" customHeight="1" x14ac:dyDescent="0.25">
      <c r="A57" s="26"/>
      <c r="B57" s="48" t="s">
        <v>50</v>
      </c>
      <c r="C57" s="123" t="s">
        <v>87</v>
      </c>
      <c r="D57" s="124"/>
      <c r="E57" s="55" t="s">
        <v>118</v>
      </c>
      <c r="F57" s="49"/>
      <c r="G57" s="32"/>
      <c r="H57" s="55" t="s">
        <v>118</v>
      </c>
      <c r="I57" s="49"/>
      <c r="J57" s="49"/>
      <c r="K57" s="31"/>
    </row>
    <row r="58" spans="1:11" ht="35.85" customHeight="1" x14ac:dyDescent="0.25">
      <c r="A58" s="25"/>
      <c r="B58" s="41" t="s">
        <v>88</v>
      </c>
      <c r="C58" s="121" t="s">
        <v>89</v>
      </c>
      <c r="D58" s="122"/>
      <c r="E58" s="29"/>
      <c r="F58" s="29"/>
      <c r="G58" s="29"/>
      <c r="H58" s="29"/>
      <c r="I58" s="29"/>
      <c r="J58" s="29"/>
      <c r="K58" s="25"/>
    </row>
    <row r="59" spans="1:11" ht="35.85" customHeight="1" x14ac:dyDescent="0.25">
      <c r="A59" s="26"/>
      <c r="B59" s="28" t="s">
        <v>42</v>
      </c>
      <c r="C59" s="108" t="s">
        <v>83</v>
      </c>
      <c r="D59" s="109"/>
      <c r="E59" s="54" t="s">
        <v>118</v>
      </c>
      <c r="F59" s="29"/>
      <c r="G59" s="54" t="s">
        <v>118</v>
      </c>
      <c r="H59" s="29"/>
      <c r="I59" s="29"/>
      <c r="J59" s="29"/>
      <c r="K59" s="26"/>
    </row>
    <row r="60" spans="1:11" ht="35.85" customHeight="1" x14ac:dyDescent="0.25">
      <c r="A60" s="26"/>
      <c r="B60" s="27" t="s">
        <v>44</v>
      </c>
      <c r="C60" s="119" t="s">
        <v>90</v>
      </c>
      <c r="D60" s="120"/>
      <c r="E60" s="55" t="s">
        <v>118</v>
      </c>
      <c r="F60" s="23"/>
      <c r="G60" s="55" t="s">
        <v>118</v>
      </c>
      <c r="H60" s="23"/>
      <c r="I60" s="23"/>
      <c r="J60" s="23"/>
      <c r="K60" s="26"/>
    </row>
    <row r="61" spans="1:11" ht="35.85" customHeight="1" x14ac:dyDescent="0.25">
      <c r="A61" s="26"/>
      <c r="B61" s="28" t="s">
        <v>46</v>
      </c>
      <c r="C61" s="108" t="s">
        <v>91</v>
      </c>
      <c r="D61" s="109"/>
      <c r="E61" s="55" t="s">
        <v>118</v>
      </c>
      <c r="F61" s="29"/>
      <c r="G61" s="55" t="s">
        <v>118</v>
      </c>
      <c r="H61" s="29"/>
      <c r="I61" s="29"/>
      <c r="J61" s="29"/>
      <c r="K61" s="26"/>
    </row>
    <row r="62" spans="1:11" ht="35.85" customHeight="1" x14ac:dyDescent="0.25">
      <c r="A62" s="26"/>
      <c r="B62" s="27" t="s">
        <v>48</v>
      </c>
      <c r="C62" s="119" t="s">
        <v>92</v>
      </c>
      <c r="D62" s="120"/>
      <c r="E62" s="54" t="s">
        <v>118</v>
      </c>
      <c r="F62" s="23"/>
      <c r="G62" s="29"/>
      <c r="H62" s="54" t="s">
        <v>118</v>
      </c>
      <c r="I62" s="23"/>
      <c r="J62" s="23"/>
      <c r="K62" s="26"/>
    </row>
    <row r="63" spans="1:11" ht="35.85" customHeight="1" x14ac:dyDescent="0.25">
      <c r="A63" s="26"/>
      <c r="B63" s="29" t="s">
        <v>50</v>
      </c>
      <c r="C63" s="116" t="s">
        <v>93</v>
      </c>
      <c r="D63" s="116"/>
      <c r="E63" s="55" t="s">
        <v>118</v>
      </c>
      <c r="F63" s="29"/>
      <c r="G63" s="29"/>
      <c r="H63" s="55" t="s">
        <v>118</v>
      </c>
      <c r="I63" s="29"/>
      <c r="J63" s="29"/>
      <c r="K63" s="26"/>
    </row>
    <row r="64" spans="1:11" ht="35.85" customHeight="1" x14ac:dyDescent="0.25">
      <c r="A64" s="31"/>
      <c r="B64" s="50" t="s">
        <v>94</v>
      </c>
      <c r="C64" s="117" t="s">
        <v>95</v>
      </c>
      <c r="D64" s="118"/>
      <c r="E64" s="55"/>
      <c r="F64" s="38"/>
      <c r="G64" s="38"/>
      <c r="H64" s="55"/>
      <c r="I64" s="38"/>
      <c r="J64" s="38"/>
      <c r="K64" s="31"/>
    </row>
    <row r="65" spans="1:11" ht="35.85" customHeight="1" x14ac:dyDescent="0.25">
      <c r="A65" s="26"/>
      <c r="B65" s="28" t="s">
        <v>42</v>
      </c>
      <c r="C65" s="108" t="s">
        <v>96</v>
      </c>
      <c r="D65" s="109"/>
      <c r="E65" s="54" t="s">
        <v>118</v>
      </c>
      <c r="F65" s="29"/>
      <c r="G65" s="55" t="s">
        <v>118</v>
      </c>
      <c r="H65" s="29"/>
      <c r="I65" s="29"/>
      <c r="J65" s="29"/>
      <c r="K65" s="26"/>
    </row>
    <row r="66" spans="1:11" ht="36" customHeight="1" x14ac:dyDescent="0.25">
      <c r="A66" s="26"/>
      <c r="B66" s="28" t="s">
        <v>44</v>
      </c>
      <c r="C66" s="108" t="s">
        <v>97</v>
      </c>
      <c r="D66" s="109"/>
      <c r="E66" s="55" t="s">
        <v>118</v>
      </c>
      <c r="F66" s="29"/>
      <c r="G66" s="23"/>
      <c r="H66" s="54" t="s">
        <v>118</v>
      </c>
      <c r="I66" s="29"/>
      <c r="J66" s="29"/>
      <c r="K66" s="26"/>
    </row>
    <row r="67" spans="1:11" ht="30.75" customHeight="1" x14ac:dyDescent="0.25">
      <c r="A67" s="26"/>
      <c r="B67" s="27" t="s">
        <v>46</v>
      </c>
      <c r="C67" s="119" t="s">
        <v>98</v>
      </c>
      <c r="D67" s="120"/>
      <c r="E67" s="55" t="s">
        <v>118</v>
      </c>
      <c r="F67" s="23"/>
      <c r="G67" s="23"/>
      <c r="H67" s="55" t="s">
        <v>118</v>
      </c>
      <c r="I67" s="23"/>
      <c r="J67" s="23"/>
      <c r="K67" s="26"/>
    </row>
    <row r="68" spans="1:11" ht="20.25" customHeight="1" x14ac:dyDescent="0.25">
      <c r="A68" s="26"/>
      <c r="B68" s="41" t="s">
        <v>99</v>
      </c>
      <c r="C68" s="121" t="s">
        <v>100</v>
      </c>
      <c r="D68" s="122"/>
      <c r="E68" s="54"/>
      <c r="F68" s="29"/>
      <c r="G68" s="29"/>
      <c r="H68" s="55"/>
      <c r="I68" s="29"/>
      <c r="J68" s="29"/>
      <c r="K68" s="26"/>
    </row>
    <row r="69" spans="1:11" ht="35.85" customHeight="1" x14ac:dyDescent="0.25">
      <c r="A69" s="26"/>
      <c r="B69" s="28" t="s">
        <v>42</v>
      </c>
      <c r="C69" s="108" t="s">
        <v>101</v>
      </c>
      <c r="D69" s="109"/>
      <c r="E69" s="55" t="s">
        <v>118</v>
      </c>
      <c r="F69" s="29"/>
      <c r="G69" s="55" t="s">
        <v>118</v>
      </c>
      <c r="H69" s="29"/>
      <c r="I69" s="29"/>
      <c r="J69" s="29"/>
      <c r="K69" s="26"/>
    </row>
    <row r="70" spans="1:11" ht="35.85" customHeight="1" x14ac:dyDescent="0.25">
      <c r="A70" s="26"/>
      <c r="B70" s="28" t="s">
        <v>44</v>
      </c>
      <c r="C70" s="108" t="s">
        <v>102</v>
      </c>
      <c r="D70" s="109"/>
      <c r="E70" s="55" t="s">
        <v>118</v>
      </c>
      <c r="F70" s="29"/>
      <c r="G70" s="29"/>
      <c r="H70" s="55" t="s">
        <v>118</v>
      </c>
      <c r="I70" s="29"/>
      <c r="J70" s="29"/>
      <c r="K70" s="26"/>
    </row>
    <row r="71" spans="1:11" ht="15.75" x14ac:dyDescent="0.25">
      <c r="A71" s="110" t="s">
        <v>31</v>
      </c>
      <c r="B71" s="111"/>
      <c r="C71" s="111"/>
      <c r="D71" s="111"/>
      <c r="E71" s="111"/>
      <c r="F71" s="112"/>
      <c r="G71" s="43">
        <f>IF(COUNTA(G19:G70)*4=0,"",COUNTA(G19:G70)*4)</f>
        <v>52</v>
      </c>
      <c r="H71" s="43">
        <f>IF(COUNTA(H19:H70)*3=0,"",COUNTA(H19:H70)*3)</f>
        <v>90</v>
      </c>
      <c r="I71" s="43" t="str">
        <f>IF(COUNTA(I19:I70)*2=0,"",COUNTA(I19:I70)*2)</f>
        <v/>
      </c>
      <c r="J71" s="43" t="str">
        <f>IF(COUNTA(J19:J70)*1=0,"",COUNTA(J19:J70)*1)</f>
        <v/>
      </c>
      <c r="K71" s="24"/>
    </row>
    <row r="72" spans="1:11" ht="16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ht="15.75" x14ac:dyDescent="0.25">
      <c r="A73" s="17" t="s">
        <v>32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6.5" thickBot="1" x14ac:dyDescent="0.3">
      <c r="A74" s="17"/>
      <c r="B74" s="17"/>
      <c r="C74" s="113" t="s">
        <v>33</v>
      </c>
      <c r="D74" s="114"/>
      <c r="E74" s="115">
        <f>SUM(G71:J71)</f>
        <v>142</v>
      </c>
      <c r="F74" s="115"/>
      <c r="G74" s="99" t="s">
        <v>34</v>
      </c>
      <c r="H74" s="100">
        <v>1</v>
      </c>
      <c r="I74" s="17"/>
      <c r="J74" s="17"/>
      <c r="K74" s="17"/>
    </row>
    <row r="75" spans="1:11" ht="15.75" x14ac:dyDescent="0.25">
      <c r="A75" s="17"/>
      <c r="B75" s="17"/>
      <c r="C75" s="113"/>
      <c r="D75" s="114"/>
      <c r="E75" s="101">
        <f>SUM(4*41)</f>
        <v>164</v>
      </c>
      <c r="F75" s="101"/>
      <c r="G75" s="99"/>
      <c r="H75" s="99"/>
      <c r="I75" s="17"/>
      <c r="J75" s="17"/>
      <c r="K75" s="17"/>
    </row>
    <row r="76" spans="1:11" ht="15.75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5.75" x14ac:dyDescent="0.25">
      <c r="A77" s="17" t="s">
        <v>35</v>
      </c>
      <c r="B77" s="17"/>
      <c r="C77" s="17"/>
      <c r="D77" s="17"/>
      <c r="E77" s="17"/>
      <c r="F77" s="17"/>
      <c r="G77" s="17"/>
      <c r="H77" s="17"/>
      <c r="I77" s="17"/>
      <c r="J77" s="102" t="s">
        <v>36</v>
      </c>
      <c r="K77" s="103"/>
    </row>
    <row r="78" spans="1:11" ht="15.75" x14ac:dyDescent="0.25">
      <c r="A78" s="17"/>
      <c r="B78" s="17"/>
      <c r="C78" s="2" t="s">
        <v>105</v>
      </c>
      <c r="D78" s="17"/>
      <c r="E78" s="17"/>
      <c r="F78" s="17"/>
      <c r="G78" s="17"/>
      <c r="H78" s="17"/>
      <c r="I78" s="17"/>
      <c r="J78" s="93">
        <f>(E74/E75)*H74</f>
        <v>0.86585365853658536</v>
      </c>
      <c r="K78" s="94"/>
    </row>
    <row r="79" spans="1:11" ht="15.75" x14ac:dyDescent="0.25">
      <c r="A79" s="17"/>
      <c r="B79" s="17"/>
      <c r="C79" s="2" t="s">
        <v>106</v>
      </c>
      <c r="D79" s="17"/>
      <c r="E79" s="17"/>
      <c r="F79" s="17"/>
      <c r="G79" s="17"/>
      <c r="H79" s="17"/>
      <c r="I79" s="17"/>
      <c r="J79" s="104"/>
      <c r="K79" s="105"/>
    </row>
    <row r="80" spans="1:11" ht="15.75" x14ac:dyDescent="0.25">
      <c r="A80" s="17"/>
      <c r="B80" s="17"/>
      <c r="C80" s="2" t="s">
        <v>107</v>
      </c>
      <c r="D80" s="17"/>
      <c r="E80" s="17"/>
      <c r="F80" s="17"/>
      <c r="G80" s="17"/>
      <c r="H80" s="17"/>
      <c r="I80" s="17"/>
      <c r="J80" s="106" t="s">
        <v>37</v>
      </c>
      <c r="K80" s="107"/>
    </row>
    <row r="81" spans="1:11" ht="15.75" x14ac:dyDescent="0.25">
      <c r="A81" s="17"/>
      <c r="B81" s="17"/>
      <c r="C81" s="2" t="s">
        <v>112</v>
      </c>
      <c r="D81" s="17"/>
      <c r="E81" s="17"/>
      <c r="F81" s="17"/>
      <c r="G81" s="17"/>
      <c r="H81" s="17"/>
      <c r="I81" s="17"/>
      <c r="J81" s="93" t="str">
        <f>IF(J78&gt;91%,"BAIK SEKALI",IF(J78&gt;80%,"BAIK",IF(J78&gt;70%,"CUKUP",IF(J78&gt;0%,"KURANG"))))</f>
        <v>BAIK</v>
      </c>
      <c r="K81" s="94"/>
    </row>
    <row r="82" spans="1:11" ht="15.75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95"/>
      <c r="K82" s="96"/>
    </row>
    <row r="83" spans="1:11" ht="15.75" x14ac:dyDescent="0.25">
      <c r="A83" s="2"/>
      <c r="B83" s="2"/>
      <c r="C83" s="2"/>
      <c r="D83" s="2"/>
      <c r="E83" s="2"/>
      <c r="F83" s="2" t="s">
        <v>123</v>
      </c>
      <c r="G83" s="2"/>
      <c r="H83" s="2"/>
      <c r="I83" s="2"/>
      <c r="J83" s="2"/>
      <c r="K83" s="17"/>
    </row>
    <row r="84" spans="1:11" ht="15.75" x14ac:dyDescent="0.25">
      <c r="A84" s="2"/>
      <c r="B84" s="2" t="s">
        <v>113</v>
      </c>
      <c r="C84" s="2"/>
      <c r="D84" s="2"/>
      <c r="E84" s="2"/>
      <c r="F84" s="2" t="s">
        <v>108</v>
      </c>
      <c r="G84" s="2"/>
      <c r="H84" s="2"/>
      <c r="I84" s="2"/>
      <c r="J84" s="2"/>
      <c r="K84" s="17"/>
    </row>
    <row r="85" spans="1:11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17"/>
    </row>
    <row r="86" spans="1:11" ht="16.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16"/>
    </row>
    <row r="87" spans="1:11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6"/>
    </row>
    <row r="88" spans="1:11" ht="16.5" x14ac:dyDescent="0.3">
      <c r="A88" s="1"/>
      <c r="B88" s="15" t="str">
        <f>('1'!B49)</f>
        <v>Hamba Allah</v>
      </c>
      <c r="C88" s="15"/>
      <c r="D88" s="3"/>
      <c r="E88" s="3"/>
      <c r="F88" s="15" t="str">
        <f>('1'!F49)</f>
        <v>Amrullah</v>
      </c>
      <c r="G88" s="3"/>
      <c r="I88" s="1"/>
      <c r="J88" s="1"/>
      <c r="K88" s="16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6.5" x14ac:dyDescent="0.3">
      <c r="A90" s="16" t="s">
        <v>103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 spans="1:11" ht="16.5" x14ac:dyDescent="0.3">
      <c r="A91" s="44" t="s">
        <v>111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11" ht="16.5" x14ac:dyDescent="0.3">
      <c r="A92" s="44" t="s">
        <v>111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</row>
  </sheetData>
  <mergeCells count="70">
    <mergeCell ref="A2:K2"/>
    <mergeCell ref="A5:K5"/>
    <mergeCell ref="A6:K6"/>
    <mergeCell ref="A17:A18"/>
    <mergeCell ref="B17:D18"/>
    <mergeCell ref="E17:F17"/>
    <mergeCell ref="G17:J17"/>
    <mergeCell ref="D9:E9"/>
    <mergeCell ref="C31:D31"/>
    <mergeCell ref="B19:D19"/>
    <mergeCell ref="C20:D20"/>
    <mergeCell ref="C21:D21"/>
    <mergeCell ref="C22:D22"/>
    <mergeCell ref="C23:D23"/>
    <mergeCell ref="C24:D24"/>
    <mergeCell ref="B25:D25"/>
    <mergeCell ref="B26:D26"/>
    <mergeCell ref="C27:D27"/>
    <mergeCell ref="C28:D28"/>
    <mergeCell ref="C29:D29"/>
    <mergeCell ref="C44:D44"/>
    <mergeCell ref="C32:D32"/>
    <mergeCell ref="C33:D33"/>
    <mergeCell ref="C34:D34"/>
    <mergeCell ref="C35:D35"/>
    <mergeCell ref="C36:D36"/>
    <mergeCell ref="C38:D38"/>
    <mergeCell ref="C39:D39"/>
    <mergeCell ref="C40:D40"/>
    <mergeCell ref="C41:D41"/>
    <mergeCell ref="C42:D42"/>
    <mergeCell ref="C43:D43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J81:K82"/>
    <mergeCell ref="C30:D30"/>
    <mergeCell ref="G74:G75"/>
    <mergeCell ref="H74:H75"/>
    <mergeCell ref="E75:F75"/>
    <mergeCell ref="J77:K77"/>
    <mergeCell ref="J78:K79"/>
    <mergeCell ref="J80:K80"/>
    <mergeCell ref="C69:D69"/>
    <mergeCell ref="C70:D70"/>
    <mergeCell ref="A71:F71"/>
    <mergeCell ref="C74:C75"/>
    <mergeCell ref="D74:D75"/>
    <mergeCell ref="E74:F74"/>
    <mergeCell ref="C63:D63"/>
    <mergeCell ref="C64:D64"/>
  </mergeCells>
  <pageMargins left="0.70866141732283472" right="0.47244094488188981" top="0.47244094488188981" bottom="0.15748031496062992" header="0.31496062992125984" footer="0.31496062992125984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Ulfa Arifani</cp:lastModifiedBy>
  <cp:lastPrinted>2025-01-03T22:14:58Z</cp:lastPrinted>
  <dcterms:created xsi:type="dcterms:W3CDTF">2021-11-09T23:47:38Z</dcterms:created>
  <dcterms:modified xsi:type="dcterms:W3CDTF">2025-01-03T23:09:37Z</dcterms:modified>
</cp:coreProperties>
</file>