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ctrlProps/ctrlProp1814.xml" ContentType="application/vnd.ms-excel.controlproperties+xml"/>
  <Override PartName="/xl/ctrlProps/ctrlProp1815.xml" ContentType="application/vnd.ms-excel.controlproperties+xml"/>
  <Override PartName="/xl/ctrlProps/ctrlProp1816.xml" ContentType="application/vnd.ms-excel.controlproperties+xml"/>
  <Override PartName="/xl/ctrlProps/ctrlProp1817.xml" ContentType="application/vnd.ms-excel.controlproperties+xml"/>
  <Override PartName="/xl/ctrlProps/ctrlProp1818.xml" ContentType="application/vnd.ms-excel.controlproperties+xml"/>
  <Override PartName="/xl/ctrlProps/ctrlProp1819.xml" ContentType="application/vnd.ms-excel.controlproperties+xml"/>
  <Override PartName="/xl/ctrlProps/ctrlProp1820.xml" ContentType="application/vnd.ms-excel.controlproperties+xml"/>
  <Override PartName="/xl/ctrlProps/ctrlProp1821.xml" ContentType="application/vnd.ms-excel.controlproperties+xml"/>
  <Override PartName="/xl/ctrlProps/ctrlProp1822.xml" ContentType="application/vnd.ms-excel.controlproperties+xml"/>
  <Override PartName="/xl/ctrlProps/ctrlProp1823.xml" ContentType="application/vnd.ms-excel.controlproperties+xml"/>
  <Override PartName="/xl/ctrlProps/ctrlProp1824.xml" ContentType="application/vnd.ms-excel.controlproperties+xml"/>
  <Override PartName="/xl/ctrlProps/ctrlProp1825.xml" ContentType="application/vnd.ms-excel.controlproperties+xml"/>
  <Override PartName="/xl/ctrlProps/ctrlProp1826.xml" ContentType="application/vnd.ms-excel.controlproperties+xml"/>
  <Override PartName="/xl/ctrlProps/ctrlProp1827.xml" ContentType="application/vnd.ms-excel.controlproperties+xml"/>
  <Override PartName="/xl/ctrlProps/ctrlProp1828.xml" ContentType="application/vnd.ms-excel.controlproperties+xml"/>
  <Override PartName="/xl/ctrlProps/ctrlProp1829.xml" ContentType="application/vnd.ms-excel.controlproperties+xml"/>
  <Override PartName="/xl/ctrlProps/ctrlProp1830.xml" ContentType="application/vnd.ms-excel.controlproperties+xml"/>
  <Override PartName="/xl/ctrlProps/ctrlProp1831.xml" ContentType="application/vnd.ms-excel.controlproperties+xml"/>
  <Override PartName="/xl/ctrlProps/ctrlProp1832.xml" ContentType="application/vnd.ms-excel.controlproperties+xml"/>
  <Override PartName="/xl/ctrlProps/ctrlProp1833.xml" ContentType="application/vnd.ms-excel.controlproperties+xml"/>
  <Override PartName="/xl/ctrlProps/ctrlProp1834.xml" ContentType="application/vnd.ms-excel.controlproperties+xml"/>
  <Override PartName="/xl/ctrlProps/ctrlProp1835.xml" ContentType="application/vnd.ms-excel.controlproperties+xml"/>
  <Override PartName="/xl/ctrlProps/ctrlProp1836.xml" ContentType="application/vnd.ms-excel.controlproperties+xml"/>
  <Override PartName="/xl/ctrlProps/ctrlProp1837.xml" ContentType="application/vnd.ms-excel.controlproperties+xml"/>
  <Override PartName="/xl/ctrlProps/ctrlProp1838.xml" ContentType="application/vnd.ms-excel.controlproperties+xml"/>
  <Override PartName="/xl/ctrlProps/ctrlProp1839.xml" ContentType="application/vnd.ms-excel.controlproperties+xml"/>
  <Override PartName="/xl/ctrlProps/ctrlProp1840.xml" ContentType="application/vnd.ms-excel.controlproperties+xml"/>
  <Override PartName="/xl/ctrlProps/ctrlProp1841.xml" ContentType="application/vnd.ms-excel.controlproperties+xml"/>
  <Override PartName="/xl/ctrlProps/ctrlProp1842.xml" ContentType="application/vnd.ms-excel.controlproperties+xml"/>
  <Override PartName="/xl/ctrlProps/ctrlProp1843.xml" ContentType="application/vnd.ms-excel.controlproperties+xml"/>
  <Override PartName="/xl/ctrlProps/ctrlProp1844.xml" ContentType="application/vnd.ms-excel.controlproperties+xml"/>
  <Override PartName="/xl/ctrlProps/ctrlProp1845.xml" ContentType="application/vnd.ms-excel.controlproperties+xml"/>
  <Override PartName="/xl/ctrlProps/ctrlProp1846.xml" ContentType="application/vnd.ms-excel.controlproperties+xml"/>
  <Override PartName="/xl/ctrlProps/ctrlProp1847.xml" ContentType="application/vnd.ms-excel.controlproperties+xml"/>
  <Override PartName="/xl/ctrlProps/ctrlProp1848.xml" ContentType="application/vnd.ms-excel.controlproperties+xml"/>
  <Override PartName="/xl/ctrlProps/ctrlProp1849.xml" ContentType="application/vnd.ms-excel.controlproperties+xml"/>
  <Override PartName="/xl/ctrlProps/ctrlProp1850.xml" ContentType="application/vnd.ms-excel.controlproperties+xml"/>
  <Override PartName="/xl/ctrlProps/ctrlProp1851.xml" ContentType="application/vnd.ms-excel.controlproperties+xml"/>
  <Override PartName="/xl/ctrlProps/ctrlProp1852.xml" ContentType="application/vnd.ms-excel.controlproperties+xml"/>
  <Override PartName="/xl/ctrlProps/ctrlProp1853.xml" ContentType="application/vnd.ms-excel.controlproperties+xml"/>
  <Override PartName="/xl/ctrlProps/ctrlProp1854.xml" ContentType="application/vnd.ms-excel.controlproperties+xml"/>
  <Override PartName="/xl/ctrlProps/ctrlProp1855.xml" ContentType="application/vnd.ms-excel.controlproperties+xml"/>
  <Override PartName="/xl/ctrlProps/ctrlProp1856.xml" ContentType="application/vnd.ms-excel.controlproperties+xml"/>
  <Override PartName="/xl/ctrlProps/ctrlProp1857.xml" ContentType="application/vnd.ms-excel.controlproperties+xml"/>
  <Override PartName="/xl/ctrlProps/ctrlProp1858.xml" ContentType="application/vnd.ms-excel.controlproperties+xml"/>
  <Override PartName="/xl/ctrlProps/ctrlProp1859.xml" ContentType="application/vnd.ms-excel.controlproperties+xml"/>
  <Override PartName="/xl/ctrlProps/ctrlProp1860.xml" ContentType="application/vnd.ms-excel.controlproperties+xml"/>
  <Override PartName="/xl/ctrlProps/ctrlProp1861.xml" ContentType="application/vnd.ms-excel.controlproperties+xml"/>
  <Override PartName="/xl/ctrlProps/ctrlProp1862.xml" ContentType="application/vnd.ms-excel.controlproperties+xml"/>
  <Override PartName="/xl/ctrlProps/ctrlProp1863.xml" ContentType="application/vnd.ms-excel.controlproperties+xml"/>
  <Override PartName="/xl/ctrlProps/ctrlProp1864.xml" ContentType="application/vnd.ms-excel.controlproperties+xml"/>
  <Override PartName="/xl/ctrlProps/ctrlProp1865.xml" ContentType="application/vnd.ms-excel.controlproperties+xml"/>
  <Override PartName="/xl/ctrlProps/ctrlProp1866.xml" ContentType="application/vnd.ms-excel.controlproperties+xml"/>
  <Override PartName="/xl/ctrlProps/ctrlProp1867.xml" ContentType="application/vnd.ms-excel.controlproperties+xml"/>
  <Override PartName="/xl/ctrlProps/ctrlProp1868.xml" ContentType="application/vnd.ms-excel.controlproperties+xml"/>
  <Override PartName="/xl/ctrlProps/ctrlProp1869.xml" ContentType="application/vnd.ms-excel.controlproperties+xml"/>
  <Override PartName="/xl/ctrlProps/ctrlProp1870.xml" ContentType="application/vnd.ms-excel.controlproperties+xml"/>
  <Override PartName="/xl/ctrlProps/ctrlProp1871.xml" ContentType="application/vnd.ms-excel.controlproperties+xml"/>
  <Override PartName="/xl/ctrlProps/ctrlProp1872.xml" ContentType="application/vnd.ms-excel.controlproperties+xml"/>
  <Override PartName="/xl/ctrlProps/ctrlProp1873.xml" ContentType="application/vnd.ms-excel.controlproperties+xml"/>
  <Override PartName="/xl/ctrlProps/ctrlProp1874.xml" ContentType="application/vnd.ms-excel.controlproperties+xml"/>
  <Override PartName="/xl/ctrlProps/ctrlProp1875.xml" ContentType="application/vnd.ms-excel.controlproperties+xml"/>
  <Override PartName="/xl/ctrlProps/ctrlProp1876.xml" ContentType="application/vnd.ms-excel.controlproperties+xml"/>
  <Override PartName="/xl/ctrlProps/ctrlProp1877.xml" ContentType="application/vnd.ms-excel.controlproperties+xml"/>
  <Override PartName="/xl/ctrlProps/ctrlProp1878.xml" ContentType="application/vnd.ms-excel.controlproperties+xml"/>
  <Override PartName="/xl/ctrlProps/ctrlProp1879.xml" ContentType="application/vnd.ms-excel.controlproperties+xml"/>
  <Override PartName="/xl/ctrlProps/ctrlProp1880.xml" ContentType="application/vnd.ms-excel.controlproperties+xml"/>
  <Override PartName="/xl/ctrlProps/ctrlProp1881.xml" ContentType="application/vnd.ms-excel.controlproperties+xml"/>
  <Override PartName="/xl/ctrlProps/ctrlProp1882.xml" ContentType="application/vnd.ms-excel.controlproperties+xml"/>
  <Override PartName="/xl/ctrlProps/ctrlProp1883.xml" ContentType="application/vnd.ms-excel.controlproperties+xml"/>
  <Override PartName="/xl/ctrlProps/ctrlProp1884.xml" ContentType="application/vnd.ms-excel.controlproperties+xml"/>
  <Override PartName="/xl/ctrlProps/ctrlProp1885.xml" ContentType="application/vnd.ms-excel.controlproperties+xml"/>
  <Override PartName="/xl/ctrlProps/ctrlProp1886.xml" ContentType="application/vnd.ms-excel.controlproperties+xml"/>
  <Override PartName="/xl/ctrlProps/ctrlProp1887.xml" ContentType="application/vnd.ms-excel.controlproperties+xml"/>
  <Override PartName="/xl/ctrlProps/ctrlProp1888.xml" ContentType="application/vnd.ms-excel.controlproperties+xml"/>
  <Override PartName="/xl/ctrlProps/ctrlProp1889.xml" ContentType="application/vnd.ms-excel.controlproperties+xml"/>
  <Override PartName="/xl/ctrlProps/ctrlProp1890.xml" ContentType="application/vnd.ms-excel.controlproperties+xml"/>
  <Override PartName="/xl/ctrlProps/ctrlProp1891.xml" ContentType="application/vnd.ms-excel.controlproperties+xml"/>
  <Override PartName="/xl/ctrlProps/ctrlProp1892.xml" ContentType="application/vnd.ms-excel.controlproperties+xml"/>
  <Override PartName="/xl/ctrlProps/ctrlProp1893.xml" ContentType="application/vnd.ms-excel.controlproperties+xml"/>
  <Override PartName="/xl/ctrlProps/ctrlProp1894.xml" ContentType="application/vnd.ms-excel.controlproperties+xml"/>
  <Override PartName="/xl/ctrlProps/ctrlProp1895.xml" ContentType="application/vnd.ms-excel.controlproperties+xml"/>
  <Override PartName="/xl/ctrlProps/ctrlProp1896.xml" ContentType="application/vnd.ms-excel.controlproperties+xml"/>
  <Override PartName="/xl/ctrlProps/ctrlProp1897.xml" ContentType="application/vnd.ms-excel.controlproperties+xml"/>
  <Override PartName="/xl/ctrlProps/ctrlProp1898.xml" ContentType="application/vnd.ms-excel.controlproperties+xml"/>
  <Override PartName="/xl/ctrlProps/ctrlProp1899.xml" ContentType="application/vnd.ms-excel.controlproperties+xml"/>
  <Override PartName="/xl/ctrlProps/ctrlProp1900.xml" ContentType="application/vnd.ms-excel.controlproperties+xml"/>
  <Override PartName="/xl/ctrlProps/ctrlProp1901.xml" ContentType="application/vnd.ms-excel.controlproperties+xml"/>
  <Override PartName="/xl/ctrlProps/ctrlProp1902.xml" ContentType="application/vnd.ms-excel.controlproperties+xml"/>
  <Override PartName="/xl/ctrlProps/ctrlProp1903.xml" ContentType="application/vnd.ms-excel.controlproperties+xml"/>
  <Override PartName="/xl/ctrlProps/ctrlProp1904.xml" ContentType="application/vnd.ms-excel.controlproperties+xml"/>
  <Override PartName="/xl/ctrlProps/ctrlProp1905.xml" ContentType="application/vnd.ms-excel.controlproperties+xml"/>
  <Override PartName="/xl/ctrlProps/ctrlProp1906.xml" ContentType="application/vnd.ms-excel.controlproperties+xml"/>
  <Override PartName="/xl/ctrlProps/ctrlProp1907.xml" ContentType="application/vnd.ms-excel.controlproperties+xml"/>
  <Override PartName="/xl/ctrlProps/ctrlProp1908.xml" ContentType="application/vnd.ms-excel.controlproperties+xml"/>
  <Override PartName="/xl/ctrlProps/ctrlProp1909.xml" ContentType="application/vnd.ms-excel.controlproperties+xml"/>
  <Override PartName="/xl/ctrlProps/ctrlProp1910.xml" ContentType="application/vnd.ms-excel.controlproperties+xml"/>
  <Override PartName="/xl/ctrlProps/ctrlProp1911.xml" ContentType="application/vnd.ms-excel.controlproperties+xml"/>
  <Override PartName="/xl/ctrlProps/ctrlProp1912.xml" ContentType="application/vnd.ms-excel.controlproperties+xml"/>
  <Override PartName="/xl/ctrlProps/ctrlProp1913.xml" ContentType="application/vnd.ms-excel.controlproperties+xml"/>
  <Override PartName="/xl/ctrlProps/ctrlProp1914.xml" ContentType="application/vnd.ms-excel.controlproperties+xml"/>
  <Override PartName="/xl/ctrlProps/ctrlProp1915.xml" ContentType="application/vnd.ms-excel.controlproperties+xml"/>
  <Override PartName="/xl/ctrlProps/ctrlProp1916.xml" ContentType="application/vnd.ms-excel.controlproperties+xml"/>
  <Override PartName="/xl/ctrlProps/ctrlProp1917.xml" ContentType="application/vnd.ms-excel.controlproperties+xml"/>
  <Override PartName="/xl/ctrlProps/ctrlProp1918.xml" ContentType="application/vnd.ms-excel.controlproperties+xml"/>
  <Override PartName="/xl/ctrlProps/ctrlProp1919.xml" ContentType="application/vnd.ms-excel.controlproperties+xml"/>
  <Override PartName="/xl/ctrlProps/ctrlProp1920.xml" ContentType="application/vnd.ms-excel.controlproperties+xml"/>
  <Override PartName="/xl/ctrlProps/ctrlProp1921.xml" ContentType="application/vnd.ms-excel.controlproperties+xml"/>
  <Override PartName="/xl/ctrlProps/ctrlProp1922.xml" ContentType="application/vnd.ms-excel.controlproperties+xml"/>
  <Override PartName="/xl/ctrlProps/ctrlProp1923.xml" ContentType="application/vnd.ms-excel.controlproperties+xml"/>
  <Override PartName="/xl/ctrlProps/ctrlProp1924.xml" ContentType="application/vnd.ms-excel.controlproperties+xml"/>
  <Override PartName="/xl/ctrlProps/ctrlProp1925.xml" ContentType="application/vnd.ms-excel.controlproperties+xml"/>
  <Override PartName="/xl/ctrlProps/ctrlProp1926.xml" ContentType="application/vnd.ms-excel.controlproperties+xml"/>
  <Override PartName="/xl/ctrlProps/ctrlProp1927.xml" ContentType="application/vnd.ms-excel.controlproperties+xml"/>
  <Override PartName="/xl/ctrlProps/ctrlProp1928.xml" ContentType="application/vnd.ms-excel.controlproperties+xml"/>
  <Override PartName="/xl/ctrlProps/ctrlProp1929.xml" ContentType="application/vnd.ms-excel.controlproperties+xml"/>
  <Override PartName="/xl/ctrlProps/ctrlProp1930.xml" ContentType="application/vnd.ms-excel.controlproperties+xml"/>
  <Override PartName="/xl/ctrlProps/ctrlProp1931.xml" ContentType="application/vnd.ms-excel.controlproperties+xml"/>
  <Override PartName="/xl/ctrlProps/ctrlProp1932.xml" ContentType="application/vnd.ms-excel.controlproperties+xml"/>
  <Override PartName="/xl/ctrlProps/ctrlProp1933.xml" ContentType="application/vnd.ms-excel.controlproperties+xml"/>
  <Override PartName="/xl/ctrlProps/ctrlProp1934.xml" ContentType="application/vnd.ms-excel.controlproperties+xml"/>
  <Override PartName="/xl/ctrlProps/ctrlProp1935.xml" ContentType="application/vnd.ms-excel.controlproperties+xml"/>
  <Override PartName="/xl/drawings/drawing7.xml" ContentType="application/vnd.openxmlformats-officedocument.drawing+xml"/>
  <Override PartName="/xl/drawings/drawing8.xml" ContentType="application/vnd.openxmlformats-officedocument.drawing+xml"/>
  <Override PartName="/xl/ctrlProps/ctrlProp1936.xml" ContentType="application/vnd.ms-excel.controlproperties+xml"/>
  <Override PartName="/xl/ctrlProps/ctrlProp1937.xml" ContentType="application/vnd.ms-excel.controlproperties+xml"/>
  <Override PartName="/xl/ctrlProps/ctrlProp1938.xml" ContentType="application/vnd.ms-excel.controlproperties+xml"/>
  <Override PartName="/xl/ctrlProps/ctrlProp1939.xml" ContentType="application/vnd.ms-excel.controlproperties+xml"/>
  <Override PartName="/xl/ctrlProps/ctrlProp1940.xml" ContentType="application/vnd.ms-excel.controlproperties+xml"/>
  <Override PartName="/xl/ctrlProps/ctrlProp1941.xml" ContentType="application/vnd.ms-excel.controlproperties+xml"/>
  <Override PartName="/xl/ctrlProps/ctrlProp1942.xml" ContentType="application/vnd.ms-excel.controlproperties+xml"/>
  <Override PartName="/xl/ctrlProps/ctrlProp1943.xml" ContentType="application/vnd.ms-excel.controlproperties+xml"/>
  <Override PartName="/xl/ctrlProps/ctrlProp1944.xml" ContentType="application/vnd.ms-excel.controlproperties+xml"/>
  <Override PartName="/xl/ctrlProps/ctrlProp1945.xml" ContentType="application/vnd.ms-excel.controlproperties+xml"/>
  <Override PartName="/xl/ctrlProps/ctrlProp1946.xml" ContentType="application/vnd.ms-excel.controlproperties+xml"/>
  <Override PartName="/xl/ctrlProps/ctrlProp1947.xml" ContentType="application/vnd.ms-excel.controlproperties+xml"/>
  <Override PartName="/xl/ctrlProps/ctrlProp1948.xml" ContentType="application/vnd.ms-excel.controlproperties+xml"/>
  <Override PartName="/xl/ctrlProps/ctrlProp1949.xml" ContentType="application/vnd.ms-excel.controlproperties+xml"/>
  <Override PartName="/xl/ctrlProps/ctrlProp1950.xml" ContentType="application/vnd.ms-excel.controlproperties+xml"/>
  <Override PartName="/xl/ctrlProps/ctrlProp1951.xml" ContentType="application/vnd.ms-excel.controlproperties+xml"/>
  <Override PartName="/xl/ctrlProps/ctrlProp1952.xml" ContentType="application/vnd.ms-excel.controlproperties+xml"/>
  <Override PartName="/xl/ctrlProps/ctrlProp1953.xml" ContentType="application/vnd.ms-excel.controlproperties+xml"/>
  <Override PartName="/xl/ctrlProps/ctrlProp1954.xml" ContentType="application/vnd.ms-excel.controlproperties+xml"/>
  <Override PartName="/xl/ctrlProps/ctrlProp1955.xml" ContentType="application/vnd.ms-excel.controlproperties+xml"/>
  <Override PartName="/xl/ctrlProps/ctrlProp1956.xml" ContentType="application/vnd.ms-excel.controlproperties+xml"/>
  <Override PartName="/xl/ctrlProps/ctrlProp1957.xml" ContentType="application/vnd.ms-excel.controlproperties+xml"/>
  <Override PartName="/xl/ctrlProps/ctrlProp1958.xml" ContentType="application/vnd.ms-excel.controlproperties+xml"/>
  <Override PartName="/xl/ctrlProps/ctrlProp1959.xml" ContentType="application/vnd.ms-excel.controlproperties+xml"/>
  <Override PartName="/xl/ctrlProps/ctrlProp1960.xml" ContentType="application/vnd.ms-excel.controlproperties+xml"/>
  <Override PartName="/xl/ctrlProps/ctrlProp1961.xml" ContentType="application/vnd.ms-excel.controlproperties+xml"/>
  <Override PartName="/xl/ctrlProps/ctrlProp1962.xml" ContentType="application/vnd.ms-excel.controlproperties+xml"/>
  <Override PartName="/xl/ctrlProps/ctrlProp1963.xml" ContentType="application/vnd.ms-excel.controlproperties+xml"/>
  <Override PartName="/xl/ctrlProps/ctrlProp1964.xml" ContentType="application/vnd.ms-excel.controlproperties+xml"/>
  <Override PartName="/xl/ctrlProps/ctrlProp1965.xml" ContentType="application/vnd.ms-excel.controlproperties+xml"/>
  <Override PartName="/xl/ctrlProps/ctrlProp1966.xml" ContentType="application/vnd.ms-excel.controlproperties+xml"/>
  <Override PartName="/xl/ctrlProps/ctrlProp1967.xml" ContentType="application/vnd.ms-excel.controlproperties+xml"/>
  <Override PartName="/xl/ctrlProps/ctrlProp1968.xml" ContentType="application/vnd.ms-excel.controlproperties+xml"/>
  <Override PartName="/xl/ctrlProps/ctrlProp1969.xml" ContentType="application/vnd.ms-excel.controlproperties+xml"/>
  <Override PartName="/xl/ctrlProps/ctrlProp1970.xml" ContentType="application/vnd.ms-excel.controlproperties+xml"/>
  <Override PartName="/xl/ctrlProps/ctrlProp1971.xml" ContentType="application/vnd.ms-excel.controlproperties+xml"/>
  <Override PartName="/xl/ctrlProps/ctrlProp1972.xml" ContentType="application/vnd.ms-excel.controlproperties+xml"/>
  <Override PartName="/xl/ctrlProps/ctrlProp1973.xml" ContentType="application/vnd.ms-excel.controlproperties+xml"/>
  <Override PartName="/xl/ctrlProps/ctrlProp1974.xml" ContentType="application/vnd.ms-excel.controlproperties+xml"/>
  <Override PartName="/xl/ctrlProps/ctrlProp1975.xml" ContentType="application/vnd.ms-excel.controlproperties+xml"/>
  <Override PartName="/xl/ctrlProps/ctrlProp1976.xml" ContentType="application/vnd.ms-excel.controlproperties+xml"/>
  <Override PartName="/xl/ctrlProps/ctrlProp1977.xml" ContentType="application/vnd.ms-excel.controlproperties+xml"/>
  <Override PartName="/xl/ctrlProps/ctrlProp1978.xml" ContentType="application/vnd.ms-excel.controlproperties+xml"/>
  <Override PartName="/xl/ctrlProps/ctrlProp1979.xml" ContentType="application/vnd.ms-excel.controlproperties+xml"/>
  <Override PartName="/xl/ctrlProps/ctrlProp1980.xml" ContentType="application/vnd.ms-excel.controlproperties+xml"/>
  <Override PartName="/xl/ctrlProps/ctrlProp1981.xml" ContentType="application/vnd.ms-excel.controlproperties+xml"/>
  <Override PartName="/xl/ctrlProps/ctrlProp1982.xml" ContentType="application/vnd.ms-excel.controlproperties+xml"/>
  <Override PartName="/xl/ctrlProps/ctrlProp1983.xml" ContentType="application/vnd.ms-excel.controlproperties+xml"/>
  <Override PartName="/xl/ctrlProps/ctrlProp1984.xml" ContentType="application/vnd.ms-excel.controlproperties+xml"/>
  <Override PartName="/xl/ctrlProps/ctrlProp1985.xml" ContentType="application/vnd.ms-excel.controlproperties+xml"/>
  <Override PartName="/xl/ctrlProps/ctrlProp1986.xml" ContentType="application/vnd.ms-excel.controlproperties+xml"/>
  <Override PartName="/xl/ctrlProps/ctrlProp1987.xml" ContentType="application/vnd.ms-excel.controlproperties+xml"/>
  <Override PartName="/xl/ctrlProps/ctrlProp1988.xml" ContentType="application/vnd.ms-excel.controlproperties+xml"/>
  <Override PartName="/xl/ctrlProps/ctrlProp1989.xml" ContentType="application/vnd.ms-excel.controlproperties+xml"/>
  <Override PartName="/xl/ctrlProps/ctrlProp1990.xml" ContentType="application/vnd.ms-excel.controlproperties+xml"/>
  <Override PartName="/xl/ctrlProps/ctrlProp1991.xml" ContentType="application/vnd.ms-excel.controlproperties+xml"/>
  <Override PartName="/xl/ctrlProps/ctrlProp1992.xml" ContentType="application/vnd.ms-excel.controlproperties+xml"/>
  <Override PartName="/xl/ctrlProps/ctrlProp1993.xml" ContentType="application/vnd.ms-excel.controlproperties+xml"/>
  <Override PartName="/xl/ctrlProps/ctrlProp1994.xml" ContentType="application/vnd.ms-excel.controlproperties+xml"/>
  <Override PartName="/xl/ctrlProps/ctrlProp1995.xml" ContentType="application/vnd.ms-excel.controlproperties+xml"/>
  <Override PartName="/xl/ctrlProps/ctrlProp1996.xml" ContentType="application/vnd.ms-excel.controlproperties+xml"/>
  <Override PartName="/xl/ctrlProps/ctrlProp1997.xml" ContentType="application/vnd.ms-excel.controlproperties+xml"/>
  <Override PartName="/xl/ctrlProps/ctrlProp1998.xml" ContentType="application/vnd.ms-excel.controlproperties+xml"/>
  <Override PartName="/xl/ctrlProps/ctrlProp1999.xml" ContentType="application/vnd.ms-excel.controlproperties+xml"/>
  <Override PartName="/xl/ctrlProps/ctrlProp2000.xml" ContentType="application/vnd.ms-excel.controlproperties+xml"/>
  <Override PartName="/xl/ctrlProps/ctrlProp2001.xml" ContentType="application/vnd.ms-excel.controlproperties+xml"/>
  <Override PartName="/xl/ctrlProps/ctrlProp2002.xml" ContentType="application/vnd.ms-excel.controlproperties+xml"/>
  <Override PartName="/xl/ctrlProps/ctrlProp2003.xml" ContentType="application/vnd.ms-excel.controlproperties+xml"/>
  <Override PartName="/xl/ctrlProps/ctrlProp2004.xml" ContentType="application/vnd.ms-excel.controlproperties+xml"/>
  <Override PartName="/xl/ctrlProps/ctrlProp2005.xml" ContentType="application/vnd.ms-excel.controlproperties+xml"/>
  <Override PartName="/xl/ctrlProps/ctrlProp2006.xml" ContentType="application/vnd.ms-excel.controlproperties+xml"/>
  <Override PartName="/xl/ctrlProps/ctrlProp2007.xml" ContentType="application/vnd.ms-excel.controlproperties+xml"/>
  <Override PartName="/xl/ctrlProps/ctrlProp2008.xml" ContentType="application/vnd.ms-excel.controlproperties+xml"/>
  <Override PartName="/xl/ctrlProps/ctrlProp2009.xml" ContentType="application/vnd.ms-excel.controlproperties+xml"/>
  <Override PartName="/xl/ctrlProps/ctrlProp2010.xml" ContentType="application/vnd.ms-excel.controlproperties+xml"/>
  <Override PartName="/xl/ctrlProps/ctrlProp2011.xml" ContentType="application/vnd.ms-excel.controlproperties+xml"/>
  <Override PartName="/xl/ctrlProps/ctrlProp2012.xml" ContentType="application/vnd.ms-excel.controlproperties+xml"/>
  <Override PartName="/xl/ctrlProps/ctrlProp2013.xml" ContentType="application/vnd.ms-excel.controlproperties+xml"/>
  <Override PartName="/xl/ctrlProps/ctrlProp2014.xml" ContentType="application/vnd.ms-excel.controlproperties+xml"/>
  <Override PartName="/xl/ctrlProps/ctrlProp2015.xml" ContentType="application/vnd.ms-excel.controlproperties+xml"/>
  <Override PartName="/xl/ctrlProps/ctrlProp2016.xml" ContentType="application/vnd.ms-excel.controlproperties+xml"/>
  <Override PartName="/xl/ctrlProps/ctrlProp2017.xml" ContentType="application/vnd.ms-excel.controlproperties+xml"/>
  <Override PartName="/xl/ctrlProps/ctrlProp2018.xml" ContentType="application/vnd.ms-excel.controlproperties+xml"/>
  <Override PartName="/xl/ctrlProps/ctrlProp2019.xml" ContentType="application/vnd.ms-excel.controlproperties+xml"/>
  <Override PartName="/xl/ctrlProps/ctrlProp2020.xml" ContentType="application/vnd.ms-excel.controlproperties+xml"/>
  <Override PartName="/xl/ctrlProps/ctrlProp2021.xml" ContentType="application/vnd.ms-excel.controlproperties+xml"/>
  <Override PartName="/xl/ctrlProps/ctrlProp2022.xml" ContentType="application/vnd.ms-excel.controlproperties+xml"/>
  <Override PartName="/xl/ctrlProps/ctrlProp2023.xml" ContentType="application/vnd.ms-excel.controlproperties+xml"/>
  <Override PartName="/xl/ctrlProps/ctrlProp2024.xml" ContentType="application/vnd.ms-excel.controlproperties+xml"/>
  <Override PartName="/xl/ctrlProps/ctrlProp2025.xml" ContentType="application/vnd.ms-excel.controlproperties+xml"/>
  <Override PartName="/xl/ctrlProps/ctrlProp2026.xml" ContentType="application/vnd.ms-excel.controlproperties+xml"/>
  <Override PartName="/xl/ctrlProps/ctrlProp2027.xml" ContentType="application/vnd.ms-excel.controlproperties+xml"/>
  <Override PartName="/xl/ctrlProps/ctrlProp2028.xml" ContentType="application/vnd.ms-excel.controlproperties+xml"/>
  <Override PartName="/xl/ctrlProps/ctrlProp2029.xml" ContentType="application/vnd.ms-excel.controlproperties+xml"/>
  <Override PartName="/xl/ctrlProps/ctrlProp2030.xml" ContentType="application/vnd.ms-excel.controlproperties+xml"/>
  <Override PartName="/xl/ctrlProps/ctrlProp2031.xml" ContentType="application/vnd.ms-excel.controlproperties+xml"/>
  <Override PartName="/xl/ctrlProps/ctrlProp2032.xml" ContentType="application/vnd.ms-excel.controlproperties+xml"/>
  <Override PartName="/xl/ctrlProps/ctrlProp2033.xml" ContentType="application/vnd.ms-excel.controlproperties+xml"/>
  <Override PartName="/xl/ctrlProps/ctrlProp2034.xml" ContentType="application/vnd.ms-excel.controlproperties+xml"/>
  <Override PartName="/xl/ctrlProps/ctrlProp2035.xml" ContentType="application/vnd.ms-excel.controlproperties+xml"/>
  <Override PartName="/xl/ctrlProps/ctrlProp2036.xml" ContentType="application/vnd.ms-excel.controlproperties+xml"/>
  <Override PartName="/xl/ctrlProps/ctrlProp2037.xml" ContentType="application/vnd.ms-excel.controlproperties+xml"/>
  <Override PartName="/xl/ctrlProps/ctrlProp2038.xml" ContentType="application/vnd.ms-excel.controlproperties+xml"/>
  <Override PartName="/xl/ctrlProps/ctrlProp2039.xml" ContentType="application/vnd.ms-excel.controlproperties+xml"/>
  <Override PartName="/xl/ctrlProps/ctrlProp2040.xml" ContentType="application/vnd.ms-excel.controlproperties+xml"/>
  <Override PartName="/xl/ctrlProps/ctrlProp2041.xml" ContentType="application/vnd.ms-excel.controlproperties+xml"/>
  <Override PartName="/xl/ctrlProps/ctrlProp2042.xml" ContentType="application/vnd.ms-excel.controlproperties+xml"/>
  <Override PartName="/xl/ctrlProps/ctrlProp2043.xml" ContentType="application/vnd.ms-excel.controlproperties+xml"/>
  <Override PartName="/xl/ctrlProps/ctrlProp2044.xml" ContentType="application/vnd.ms-excel.controlproperties+xml"/>
  <Override PartName="/xl/ctrlProps/ctrlProp2045.xml" ContentType="application/vnd.ms-excel.controlproperties+xml"/>
  <Override PartName="/xl/ctrlProps/ctrlProp2046.xml" ContentType="application/vnd.ms-excel.controlproperties+xml"/>
  <Override PartName="/xl/ctrlProps/ctrlProp2047.xml" ContentType="application/vnd.ms-excel.controlproperties+xml"/>
  <Override PartName="/xl/ctrlProps/ctrlProp2048.xml" ContentType="application/vnd.ms-excel.controlproperties+xml"/>
  <Override PartName="/xl/ctrlProps/ctrlProp2049.xml" ContentType="application/vnd.ms-excel.controlproperties+xml"/>
  <Override PartName="/xl/ctrlProps/ctrlProp2050.xml" ContentType="application/vnd.ms-excel.controlproperties+xml"/>
  <Override PartName="/xl/ctrlProps/ctrlProp2051.xml" ContentType="application/vnd.ms-excel.controlproperties+xml"/>
  <Override PartName="/xl/ctrlProps/ctrlProp2052.xml" ContentType="application/vnd.ms-excel.controlproperties+xml"/>
  <Override PartName="/xl/ctrlProps/ctrlProp2053.xml" ContentType="application/vnd.ms-excel.controlproperties+xml"/>
  <Override PartName="/xl/ctrlProps/ctrlProp2054.xml" ContentType="application/vnd.ms-excel.controlproperties+xml"/>
  <Override PartName="/xl/ctrlProps/ctrlProp2055.xml" ContentType="application/vnd.ms-excel.controlproperties+xml"/>
  <Override PartName="/xl/ctrlProps/ctrlProp2056.xml" ContentType="application/vnd.ms-excel.controlproperties+xml"/>
  <Override PartName="/xl/ctrlProps/ctrlProp2057.xml" ContentType="application/vnd.ms-excel.controlproperties+xml"/>
  <Override PartName="/xl/ctrlProps/ctrlProp2058.xml" ContentType="application/vnd.ms-excel.controlproperties+xml"/>
  <Override PartName="/xl/ctrlProps/ctrlProp2059.xml" ContentType="application/vnd.ms-excel.controlproperties+xml"/>
  <Override PartName="/xl/ctrlProps/ctrlProp2060.xml" ContentType="application/vnd.ms-excel.controlproperties+xml"/>
  <Override PartName="/xl/ctrlProps/ctrlProp2061.xml" ContentType="application/vnd.ms-excel.controlproperties+xml"/>
  <Override PartName="/xl/ctrlProps/ctrlProp2062.xml" ContentType="application/vnd.ms-excel.controlproperties+xml"/>
  <Override PartName="/xl/ctrlProps/ctrlProp2063.xml" ContentType="application/vnd.ms-excel.controlproperties+xml"/>
  <Override PartName="/xl/ctrlProps/ctrlProp2064.xml" ContentType="application/vnd.ms-excel.controlproperties+xml"/>
  <Override PartName="/xl/ctrlProps/ctrlProp2065.xml" ContentType="application/vnd.ms-excel.controlproperties+xml"/>
  <Override PartName="/xl/ctrlProps/ctrlProp2066.xml" ContentType="application/vnd.ms-excel.controlproperties+xml"/>
  <Override PartName="/xl/ctrlProps/ctrlProp2067.xml" ContentType="application/vnd.ms-excel.controlproperties+xml"/>
  <Override PartName="/xl/ctrlProps/ctrlProp2068.xml" ContentType="application/vnd.ms-excel.controlproperties+xml"/>
  <Override PartName="/xl/ctrlProps/ctrlProp2069.xml" ContentType="application/vnd.ms-excel.controlproperties+xml"/>
  <Override PartName="/xl/ctrlProps/ctrlProp2070.xml" ContentType="application/vnd.ms-excel.controlproperties+xml"/>
  <Override PartName="/xl/ctrlProps/ctrlProp2071.xml" ContentType="application/vnd.ms-excel.controlproperties+xml"/>
  <Override PartName="/xl/ctrlProps/ctrlProp2072.xml" ContentType="application/vnd.ms-excel.controlproperties+xml"/>
  <Override PartName="/xl/ctrlProps/ctrlProp2073.xml" ContentType="application/vnd.ms-excel.controlproperties+xml"/>
  <Override PartName="/xl/ctrlProps/ctrlProp2074.xml" ContentType="application/vnd.ms-excel.controlproperties+xml"/>
  <Override PartName="/xl/ctrlProps/ctrlProp2075.xml" ContentType="application/vnd.ms-excel.controlproperties+xml"/>
  <Override PartName="/xl/ctrlProps/ctrlProp2076.xml" ContentType="application/vnd.ms-excel.controlproperties+xml"/>
  <Override PartName="/xl/ctrlProps/ctrlProp2077.xml" ContentType="application/vnd.ms-excel.controlproperties+xml"/>
  <Override PartName="/xl/ctrlProps/ctrlProp2078.xml" ContentType="application/vnd.ms-excel.controlproperties+xml"/>
  <Override PartName="/xl/ctrlProps/ctrlProp2079.xml" ContentType="application/vnd.ms-excel.controlproperties+xml"/>
  <Override PartName="/xl/ctrlProps/ctrlProp2080.xml" ContentType="application/vnd.ms-excel.controlproperties+xml"/>
  <Override PartName="/xl/ctrlProps/ctrlProp2081.xml" ContentType="application/vnd.ms-excel.controlproperties+xml"/>
  <Override PartName="/xl/ctrlProps/ctrlProp2082.xml" ContentType="application/vnd.ms-excel.controlproperties+xml"/>
  <Override PartName="/xl/ctrlProps/ctrlProp2083.xml" ContentType="application/vnd.ms-excel.controlproperties+xml"/>
  <Override PartName="/xl/ctrlProps/ctrlProp2084.xml" ContentType="application/vnd.ms-excel.controlproperties+xml"/>
  <Override PartName="/xl/ctrlProps/ctrlProp2085.xml" ContentType="application/vnd.ms-excel.controlproperties+xml"/>
  <Override PartName="/xl/ctrlProps/ctrlProp2086.xml" ContentType="application/vnd.ms-excel.controlproperties+xml"/>
  <Override PartName="/xl/ctrlProps/ctrlProp2087.xml" ContentType="application/vnd.ms-excel.controlproperties+xml"/>
  <Override PartName="/xl/ctrlProps/ctrlProp2088.xml" ContentType="application/vnd.ms-excel.controlproperties+xml"/>
  <Override PartName="/xl/ctrlProps/ctrlProp2089.xml" ContentType="application/vnd.ms-excel.controlproperties+xml"/>
  <Override PartName="/xl/ctrlProps/ctrlProp2090.xml" ContentType="application/vnd.ms-excel.controlproperties+xml"/>
  <Override PartName="/xl/ctrlProps/ctrlProp2091.xml" ContentType="application/vnd.ms-excel.controlproperties+xml"/>
  <Override PartName="/xl/ctrlProps/ctrlProp2092.xml" ContentType="application/vnd.ms-excel.controlproperties+xml"/>
  <Override PartName="/xl/ctrlProps/ctrlProp2093.xml" ContentType="application/vnd.ms-excel.controlproperties+xml"/>
  <Override PartName="/xl/ctrlProps/ctrlProp2094.xml" ContentType="application/vnd.ms-excel.controlproperties+xml"/>
  <Override PartName="/xl/ctrlProps/ctrlProp2095.xml" ContentType="application/vnd.ms-excel.controlproperties+xml"/>
  <Override PartName="/xl/ctrlProps/ctrlProp2096.xml" ContentType="application/vnd.ms-excel.controlproperties+xml"/>
  <Override PartName="/xl/ctrlProps/ctrlProp2097.xml" ContentType="application/vnd.ms-excel.controlproperties+xml"/>
  <Override PartName="/xl/ctrlProps/ctrlProp2098.xml" ContentType="application/vnd.ms-excel.controlproperties+xml"/>
  <Override PartName="/xl/ctrlProps/ctrlProp2099.xml" ContentType="application/vnd.ms-excel.controlproperties+xml"/>
  <Override PartName="/xl/ctrlProps/ctrlProp2100.xml" ContentType="application/vnd.ms-excel.controlproperties+xml"/>
  <Override PartName="/xl/ctrlProps/ctrlProp2101.xml" ContentType="application/vnd.ms-excel.controlproperties+xml"/>
  <Override PartName="/xl/ctrlProps/ctrlProp2102.xml" ContentType="application/vnd.ms-excel.controlproperties+xml"/>
  <Override PartName="/xl/ctrlProps/ctrlProp2103.xml" ContentType="application/vnd.ms-excel.controlproperties+xml"/>
  <Override PartName="/xl/ctrlProps/ctrlProp2104.xml" ContentType="application/vnd.ms-excel.controlproperties+xml"/>
  <Override PartName="/xl/ctrlProps/ctrlProp2105.xml" ContentType="application/vnd.ms-excel.controlproperties+xml"/>
  <Override PartName="/xl/ctrlProps/ctrlProp2106.xml" ContentType="application/vnd.ms-excel.controlproperties+xml"/>
  <Override PartName="/xl/ctrlProps/ctrlProp2107.xml" ContentType="application/vnd.ms-excel.controlproperties+xml"/>
  <Override PartName="/xl/ctrlProps/ctrlProp2108.xml" ContentType="application/vnd.ms-excel.controlproperties+xml"/>
  <Override PartName="/xl/ctrlProps/ctrlProp2109.xml" ContentType="application/vnd.ms-excel.controlproperties+xml"/>
  <Override PartName="/xl/ctrlProps/ctrlProp2110.xml" ContentType="application/vnd.ms-excel.controlproperties+xml"/>
  <Override PartName="/xl/ctrlProps/ctrlProp2111.xml" ContentType="application/vnd.ms-excel.controlproperties+xml"/>
  <Override PartName="/xl/ctrlProps/ctrlProp2112.xml" ContentType="application/vnd.ms-excel.controlproperties+xml"/>
  <Override PartName="/xl/ctrlProps/ctrlProp2113.xml" ContentType="application/vnd.ms-excel.controlproperties+xml"/>
  <Override PartName="/xl/ctrlProps/ctrlProp2114.xml" ContentType="application/vnd.ms-excel.controlproperties+xml"/>
  <Override PartName="/xl/ctrlProps/ctrlProp2115.xml" ContentType="application/vnd.ms-excel.controlproperties+xml"/>
  <Override PartName="/xl/ctrlProps/ctrlProp2116.xml" ContentType="application/vnd.ms-excel.controlproperties+xml"/>
  <Override PartName="/xl/ctrlProps/ctrlProp2117.xml" ContentType="application/vnd.ms-excel.controlproperties+xml"/>
  <Override PartName="/xl/ctrlProps/ctrlProp2118.xml" ContentType="application/vnd.ms-excel.controlproperties+xml"/>
  <Override PartName="/xl/ctrlProps/ctrlProp2119.xml" ContentType="application/vnd.ms-excel.controlproperties+xml"/>
  <Override PartName="/xl/ctrlProps/ctrlProp2120.xml" ContentType="application/vnd.ms-excel.controlproperties+xml"/>
  <Override PartName="/xl/ctrlProps/ctrlProp2121.xml" ContentType="application/vnd.ms-excel.controlproperties+xml"/>
  <Override PartName="/xl/ctrlProps/ctrlProp2122.xml" ContentType="application/vnd.ms-excel.controlproperties+xml"/>
  <Override PartName="/xl/ctrlProps/ctrlProp2123.xml" ContentType="application/vnd.ms-excel.controlproperties+xml"/>
  <Override PartName="/xl/ctrlProps/ctrlProp2124.xml" ContentType="application/vnd.ms-excel.controlproperties+xml"/>
  <Override PartName="/xl/ctrlProps/ctrlProp2125.xml" ContentType="application/vnd.ms-excel.controlproperties+xml"/>
  <Override PartName="/xl/ctrlProps/ctrlProp2126.xml" ContentType="application/vnd.ms-excel.controlproperties+xml"/>
  <Override PartName="/xl/ctrlProps/ctrlProp2127.xml" ContentType="application/vnd.ms-excel.controlproperties+xml"/>
  <Override PartName="/xl/ctrlProps/ctrlProp2128.xml" ContentType="application/vnd.ms-excel.controlproperties+xml"/>
  <Override PartName="/xl/ctrlProps/ctrlProp2129.xml" ContentType="application/vnd.ms-excel.controlproperties+xml"/>
  <Override PartName="/xl/ctrlProps/ctrlProp2130.xml" ContentType="application/vnd.ms-excel.controlproperties+xml"/>
  <Override PartName="/xl/ctrlProps/ctrlProp2131.xml" ContentType="application/vnd.ms-excel.controlproperties+xml"/>
  <Override PartName="/xl/ctrlProps/ctrlProp2132.xml" ContentType="application/vnd.ms-excel.controlproperties+xml"/>
  <Override PartName="/xl/ctrlProps/ctrlProp2133.xml" ContentType="application/vnd.ms-excel.controlproperties+xml"/>
  <Override PartName="/xl/ctrlProps/ctrlProp2134.xml" ContentType="application/vnd.ms-excel.controlproperties+xml"/>
  <Override PartName="/xl/ctrlProps/ctrlProp2135.xml" ContentType="application/vnd.ms-excel.controlproperties+xml"/>
  <Override PartName="/xl/ctrlProps/ctrlProp2136.xml" ContentType="application/vnd.ms-excel.controlproperties+xml"/>
  <Override PartName="/xl/ctrlProps/ctrlProp2137.xml" ContentType="application/vnd.ms-excel.controlproperties+xml"/>
  <Override PartName="/xl/ctrlProps/ctrlProp2138.xml" ContentType="application/vnd.ms-excel.controlproperties+xml"/>
  <Override PartName="/xl/ctrlProps/ctrlProp2139.xml" ContentType="application/vnd.ms-excel.controlproperties+xml"/>
  <Override PartName="/xl/ctrlProps/ctrlProp2140.xml" ContentType="application/vnd.ms-excel.controlproperties+xml"/>
  <Override PartName="/xl/ctrlProps/ctrlProp2141.xml" ContentType="application/vnd.ms-excel.controlproperties+xml"/>
  <Override PartName="/xl/ctrlProps/ctrlProp2142.xml" ContentType="application/vnd.ms-excel.controlproperties+xml"/>
  <Override PartName="/xl/ctrlProps/ctrlProp2143.xml" ContentType="application/vnd.ms-excel.controlproperties+xml"/>
  <Override PartName="/xl/ctrlProps/ctrlProp2144.xml" ContentType="application/vnd.ms-excel.controlproperties+xml"/>
  <Override PartName="/xl/ctrlProps/ctrlProp2145.xml" ContentType="application/vnd.ms-excel.controlproperties+xml"/>
  <Override PartName="/xl/ctrlProps/ctrlProp2146.xml" ContentType="application/vnd.ms-excel.controlproperties+xml"/>
  <Override PartName="/xl/ctrlProps/ctrlProp2147.xml" ContentType="application/vnd.ms-excel.controlproperties+xml"/>
  <Override PartName="/xl/ctrlProps/ctrlProp2148.xml" ContentType="application/vnd.ms-excel.controlproperties+xml"/>
  <Override PartName="/xl/ctrlProps/ctrlProp2149.xml" ContentType="application/vnd.ms-excel.controlproperties+xml"/>
  <Override PartName="/xl/ctrlProps/ctrlProp2150.xml" ContentType="application/vnd.ms-excel.controlproperties+xml"/>
  <Override PartName="/xl/ctrlProps/ctrlProp2151.xml" ContentType="application/vnd.ms-excel.controlproperties+xml"/>
  <Override PartName="/xl/ctrlProps/ctrlProp2152.xml" ContentType="application/vnd.ms-excel.controlproperties+xml"/>
  <Override PartName="/xl/ctrlProps/ctrlProp2153.xml" ContentType="application/vnd.ms-excel.controlproperties+xml"/>
  <Override PartName="/xl/ctrlProps/ctrlProp2154.xml" ContentType="application/vnd.ms-excel.controlproperties+xml"/>
  <Override PartName="/xl/ctrlProps/ctrlProp2155.xml" ContentType="application/vnd.ms-excel.controlproperties+xml"/>
  <Override PartName="/xl/ctrlProps/ctrlProp2156.xml" ContentType="application/vnd.ms-excel.controlproperties+xml"/>
  <Override PartName="/xl/ctrlProps/ctrlProp2157.xml" ContentType="application/vnd.ms-excel.controlproperties+xml"/>
  <Override PartName="/xl/ctrlProps/ctrlProp2158.xml" ContentType="application/vnd.ms-excel.controlproperties+xml"/>
  <Override PartName="/xl/ctrlProps/ctrlProp2159.xml" ContentType="application/vnd.ms-excel.controlproperties+xml"/>
  <Override PartName="/xl/ctrlProps/ctrlProp2160.xml" ContentType="application/vnd.ms-excel.controlproperties+xml"/>
  <Override PartName="/xl/ctrlProps/ctrlProp2161.xml" ContentType="application/vnd.ms-excel.controlproperties+xml"/>
  <Override PartName="/xl/ctrlProps/ctrlProp2162.xml" ContentType="application/vnd.ms-excel.controlproperties+xml"/>
  <Override PartName="/xl/ctrlProps/ctrlProp2163.xml" ContentType="application/vnd.ms-excel.controlproperties+xml"/>
  <Override PartName="/xl/ctrlProps/ctrlProp2164.xml" ContentType="application/vnd.ms-excel.controlproperties+xml"/>
  <Override PartName="/xl/ctrlProps/ctrlProp2165.xml" ContentType="application/vnd.ms-excel.controlproperties+xml"/>
  <Override PartName="/xl/ctrlProps/ctrlProp2166.xml" ContentType="application/vnd.ms-excel.controlproperties+xml"/>
  <Override PartName="/xl/ctrlProps/ctrlProp2167.xml" ContentType="application/vnd.ms-excel.controlproperties+xml"/>
  <Override PartName="/xl/ctrlProps/ctrlProp2168.xml" ContentType="application/vnd.ms-excel.controlproperties+xml"/>
  <Override PartName="/xl/ctrlProps/ctrlProp2169.xml" ContentType="application/vnd.ms-excel.controlproperties+xml"/>
  <Override PartName="/xl/ctrlProps/ctrlProp2170.xml" ContentType="application/vnd.ms-excel.controlproperties+xml"/>
  <Override PartName="/xl/ctrlProps/ctrlProp2171.xml" ContentType="application/vnd.ms-excel.controlproperties+xml"/>
  <Override PartName="/xl/ctrlProps/ctrlProp2172.xml" ContentType="application/vnd.ms-excel.controlproperties+xml"/>
  <Override PartName="/xl/ctrlProps/ctrlProp2173.xml" ContentType="application/vnd.ms-excel.controlproperties+xml"/>
  <Override PartName="/xl/ctrlProps/ctrlProp2174.xml" ContentType="application/vnd.ms-excel.controlproperties+xml"/>
  <Override PartName="/xl/ctrlProps/ctrlProp2175.xml" ContentType="application/vnd.ms-excel.controlproperties+xml"/>
  <Override PartName="/xl/ctrlProps/ctrlProp2176.xml" ContentType="application/vnd.ms-excel.controlproperties+xml"/>
  <Override PartName="/xl/ctrlProps/ctrlProp2177.xml" ContentType="application/vnd.ms-excel.controlproperties+xml"/>
  <Override PartName="/xl/ctrlProps/ctrlProp2178.xml" ContentType="application/vnd.ms-excel.controlproperties+xml"/>
  <Override PartName="/xl/ctrlProps/ctrlProp2179.xml" ContentType="application/vnd.ms-excel.controlproperties+xml"/>
  <Override PartName="/xl/ctrlProps/ctrlProp2180.xml" ContentType="application/vnd.ms-excel.controlproperties+xml"/>
  <Override PartName="/xl/ctrlProps/ctrlProp2181.xml" ContentType="application/vnd.ms-excel.controlproperties+xml"/>
  <Override PartName="/xl/ctrlProps/ctrlProp2182.xml" ContentType="application/vnd.ms-excel.controlproperties+xml"/>
  <Override PartName="/xl/ctrlProps/ctrlProp2183.xml" ContentType="application/vnd.ms-excel.controlproperties+xml"/>
  <Override PartName="/xl/ctrlProps/ctrlProp2184.xml" ContentType="application/vnd.ms-excel.controlproperties+xml"/>
  <Override PartName="/xl/ctrlProps/ctrlProp2185.xml" ContentType="application/vnd.ms-excel.controlproperties+xml"/>
  <Override PartName="/xl/ctrlProps/ctrlProp2186.xml" ContentType="application/vnd.ms-excel.controlproperties+xml"/>
  <Override PartName="/xl/ctrlProps/ctrlProp2187.xml" ContentType="application/vnd.ms-excel.controlproperties+xml"/>
  <Override PartName="/xl/ctrlProps/ctrlProp2188.xml" ContentType="application/vnd.ms-excel.controlproperties+xml"/>
  <Override PartName="/xl/ctrlProps/ctrlProp2189.xml" ContentType="application/vnd.ms-excel.controlproperties+xml"/>
  <Override PartName="/xl/ctrlProps/ctrlProp2190.xml" ContentType="application/vnd.ms-excel.controlproperties+xml"/>
  <Override PartName="/xl/ctrlProps/ctrlProp2191.xml" ContentType="application/vnd.ms-excel.controlproperties+xml"/>
  <Override PartName="/xl/ctrlProps/ctrlProp2192.xml" ContentType="application/vnd.ms-excel.controlproperties+xml"/>
  <Override PartName="/xl/ctrlProps/ctrlProp2193.xml" ContentType="application/vnd.ms-excel.controlproperties+xml"/>
  <Override PartName="/xl/ctrlProps/ctrlProp2194.xml" ContentType="application/vnd.ms-excel.controlproperties+xml"/>
  <Override PartName="/xl/ctrlProps/ctrlProp2195.xml" ContentType="application/vnd.ms-excel.controlproperties+xml"/>
  <Override PartName="/xl/ctrlProps/ctrlProp2196.xml" ContentType="application/vnd.ms-excel.controlproperties+xml"/>
  <Override PartName="/xl/ctrlProps/ctrlProp2197.xml" ContentType="application/vnd.ms-excel.controlproperties+xml"/>
  <Override PartName="/xl/ctrlProps/ctrlProp2198.xml" ContentType="application/vnd.ms-excel.controlproperties+xml"/>
  <Override PartName="/xl/ctrlProps/ctrlProp2199.xml" ContentType="application/vnd.ms-excel.controlproperties+xml"/>
  <Override PartName="/xl/ctrlProps/ctrlProp2200.xml" ContentType="application/vnd.ms-excel.controlproperties+xml"/>
  <Override PartName="/xl/ctrlProps/ctrlProp2201.xml" ContentType="application/vnd.ms-excel.controlproperties+xml"/>
  <Override PartName="/xl/ctrlProps/ctrlProp2202.xml" ContentType="application/vnd.ms-excel.controlproperties+xml"/>
  <Override PartName="/xl/ctrlProps/ctrlProp2203.xml" ContentType="application/vnd.ms-excel.controlproperties+xml"/>
  <Override PartName="/xl/ctrlProps/ctrlProp2204.xml" ContentType="application/vnd.ms-excel.controlproperties+xml"/>
  <Override PartName="/xl/ctrlProps/ctrlProp2205.xml" ContentType="application/vnd.ms-excel.controlproperties+xml"/>
  <Override PartName="/xl/ctrlProps/ctrlProp2206.xml" ContentType="application/vnd.ms-excel.controlproperties+xml"/>
  <Override PartName="/xl/ctrlProps/ctrlProp2207.xml" ContentType="application/vnd.ms-excel.controlproperties+xml"/>
  <Override PartName="/xl/ctrlProps/ctrlProp2208.xml" ContentType="application/vnd.ms-excel.controlproperties+xml"/>
  <Override PartName="/xl/ctrlProps/ctrlProp2209.xml" ContentType="application/vnd.ms-excel.controlproperties+xml"/>
  <Override PartName="/xl/ctrlProps/ctrlProp2210.xml" ContentType="application/vnd.ms-excel.controlproperties+xml"/>
  <Override PartName="/xl/ctrlProps/ctrlProp2211.xml" ContentType="application/vnd.ms-excel.controlproperties+xml"/>
  <Override PartName="/xl/ctrlProps/ctrlProp2212.xml" ContentType="application/vnd.ms-excel.controlproperties+xml"/>
  <Override PartName="/xl/ctrlProps/ctrlProp2213.xml" ContentType="application/vnd.ms-excel.controlproperties+xml"/>
  <Override PartName="/xl/ctrlProps/ctrlProp2214.xml" ContentType="application/vnd.ms-excel.controlproperties+xml"/>
  <Override PartName="/xl/ctrlProps/ctrlProp2215.xml" ContentType="application/vnd.ms-excel.controlproperties+xml"/>
  <Override PartName="/xl/ctrlProps/ctrlProp2216.xml" ContentType="application/vnd.ms-excel.controlproperties+xml"/>
  <Override PartName="/xl/ctrlProps/ctrlProp2217.xml" ContentType="application/vnd.ms-excel.controlproperties+xml"/>
  <Override PartName="/xl/ctrlProps/ctrlProp2218.xml" ContentType="application/vnd.ms-excel.controlproperties+xml"/>
  <Override PartName="/xl/ctrlProps/ctrlProp2219.xml" ContentType="application/vnd.ms-excel.controlproperties+xml"/>
  <Override PartName="/xl/ctrlProps/ctrlProp2220.xml" ContentType="application/vnd.ms-excel.controlproperties+xml"/>
  <Override PartName="/xl/ctrlProps/ctrlProp2221.xml" ContentType="application/vnd.ms-excel.controlproperties+xml"/>
  <Override PartName="/xl/ctrlProps/ctrlProp2222.xml" ContentType="application/vnd.ms-excel.controlproperties+xml"/>
  <Override PartName="/xl/ctrlProps/ctrlProp2223.xml" ContentType="application/vnd.ms-excel.controlproperties+xml"/>
  <Override PartName="/xl/ctrlProps/ctrlProp2224.xml" ContentType="application/vnd.ms-excel.controlproperties+xml"/>
  <Override PartName="/xl/ctrlProps/ctrlProp2225.xml" ContentType="application/vnd.ms-excel.controlproperties+xml"/>
  <Override PartName="/xl/ctrlProps/ctrlProp2226.xml" ContentType="application/vnd.ms-excel.controlproperties+xml"/>
  <Override PartName="/xl/ctrlProps/ctrlProp2227.xml" ContentType="application/vnd.ms-excel.controlproperties+xml"/>
  <Override PartName="/xl/ctrlProps/ctrlProp2228.xml" ContentType="application/vnd.ms-excel.controlproperties+xml"/>
  <Override PartName="/xl/ctrlProps/ctrlProp2229.xml" ContentType="application/vnd.ms-excel.controlproperties+xml"/>
  <Override PartName="/xl/ctrlProps/ctrlProp2230.xml" ContentType="application/vnd.ms-excel.controlproperties+xml"/>
  <Override PartName="/xl/ctrlProps/ctrlProp2231.xml" ContentType="application/vnd.ms-excel.controlproperties+xml"/>
  <Override PartName="/xl/ctrlProps/ctrlProp2232.xml" ContentType="application/vnd.ms-excel.controlproperties+xml"/>
  <Override PartName="/xl/ctrlProps/ctrlProp2233.xml" ContentType="application/vnd.ms-excel.controlproperties+xml"/>
  <Override PartName="/xl/ctrlProps/ctrlProp2234.xml" ContentType="application/vnd.ms-excel.controlproperties+xml"/>
  <Override PartName="/xl/ctrlProps/ctrlProp2235.xml" ContentType="application/vnd.ms-excel.controlproperties+xml"/>
  <Override PartName="/xl/ctrlProps/ctrlProp2236.xml" ContentType="application/vnd.ms-excel.controlproperties+xml"/>
  <Override PartName="/xl/ctrlProps/ctrlProp2237.xml" ContentType="application/vnd.ms-excel.controlproperties+xml"/>
  <Override PartName="/xl/ctrlProps/ctrlProp2238.xml" ContentType="application/vnd.ms-excel.controlproperties+xml"/>
  <Override PartName="/xl/ctrlProps/ctrlProp2239.xml" ContentType="application/vnd.ms-excel.controlproperties+xml"/>
  <Override PartName="/xl/ctrlProps/ctrlProp2240.xml" ContentType="application/vnd.ms-excel.controlproperties+xml"/>
  <Override PartName="/xl/ctrlProps/ctrlProp2241.xml" ContentType="application/vnd.ms-excel.controlproperties+xml"/>
  <Override PartName="/xl/ctrlProps/ctrlProp2242.xml" ContentType="application/vnd.ms-excel.controlproperties+xml"/>
  <Override PartName="/xl/ctrlProps/ctrlProp2243.xml" ContentType="application/vnd.ms-excel.controlproperties+xml"/>
  <Override PartName="/xl/ctrlProps/ctrlProp2244.xml" ContentType="application/vnd.ms-excel.controlproperties+xml"/>
  <Override PartName="/xl/ctrlProps/ctrlProp2245.xml" ContentType="application/vnd.ms-excel.controlproperties+xml"/>
  <Override PartName="/xl/ctrlProps/ctrlProp2246.xml" ContentType="application/vnd.ms-excel.controlproperties+xml"/>
  <Override PartName="/xl/ctrlProps/ctrlProp2247.xml" ContentType="application/vnd.ms-excel.controlproperties+xml"/>
  <Override PartName="/xl/ctrlProps/ctrlProp2248.xml" ContentType="application/vnd.ms-excel.controlproperties+xml"/>
  <Override PartName="/xl/ctrlProps/ctrlProp2249.xml" ContentType="application/vnd.ms-excel.controlproperties+xml"/>
  <Override PartName="/xl/ctrlProps/ctrlProp2250.xml" ContentType="application/vnd.ms-excel.controlproperties+xml"/>
  <Override PartName="/xl/ctrlProps/ctrlProp2251.xml" ContentType="application/vnd.ms-excel.controlproperties+xml"/>
  <Override PartName="/xl/ctrlProps/ctrlProp2252.xml" ContentType="application/vnd.ms-excel.controlproperties+xml"/>
  <Override PartName="/xl/ctrlProps/ctrlProp2253.xml" ContentType="application/vnd.ms-excel.controlproperties+xml"/>
  <Override PartName="/xl/ctrlProps/ctrlProp2254.xml" ContentType="application/vnd.ms-excel.controlproperties+xml"/>
  <Override PartName="/xl/ctrlProps/ctrlProp2255.xml" ContentType="application/vnd.ms-excel.controlproperties+xml"/>
  <Override PartName="/xl/ctrlProps/ctrlProp2256.xml" ContentType="application/vnd.ms-excel.controlproperties+xml"/>
  <Override PartName="/xl/ctrlProps/ctrlProp2257.xml" ContentType="application/vnd.ms-excel.controlproperties+xml"/>
  <Override PartName="/xl/ctrlProps/ctrlProp2258.xml" ContentType="application/vnd.ms-excel.controlproperties+xml"/>
  <Override PartName="/xl/ctrlProps/ctrlProp2259.xml" ContentType="application/vnd.ms-excel.controlproperties+xml"/>
  <Override PartName="/xl/ctrlProps/ctrlProp2260.xml" ContentType="application/vnd.ms-excel.controlproperties+xml"/>
  <Override PartName="/xl/ctrlProps/ctrlProp2261.xml" ContentType="application/vnd.ms-excel.controlproperties+xml"/>
  <Override PartName="/xl/ctrlProps/ctrlProp2262.xml" ContentType="application/vnd.ms-excel.controlproperties+xml"/>
  <Override PartName="/xl/ctrlProps/ctrlProp2263.xml" ContentType="application/vnd.ms-excel.controlproperties+xml"/>
  <Override PartName="/xl/ctrlProps/ctrlProp2264.xml" ContentType="application/vnd.ms-excel.controlproperties+xml"/>
  <Override PartName="/xl/ctrlProps/ctrlProp2265.xml" ContentType="application/vnd.ms-excel.controlproperties+xml"/>
  <Override PartName="/xl/ctrlProps/ctrlProp2266.xml" ContentType="application/vnd.ms-excel.controlproperties+xml"/>
  <Override PartName="/xl/ctrlProps/ctrlProp2267.xml" ContentType="application/vnd.ms-excel.controlproperties+xml"/>
  <Override PartName="/xl/ctrlProps/ctrlProp2268.xml" ContentType="application/vnd.ms-excel.controlproperties+xml"/>
  <Override PartName="/xl/ctrlProps/ctrlProp2269.xml" ContentType="application/vnd.ms-excel.controlproperties+xml"/>
  <Override PartName="/xl/ctrlProps/ctrlProp2270.xml" ContentType="application/vnd.ms-excel.controlproperties+xml"/>
  <Override PartName="/xl/ctrlProps/ctrlProp2271.xml" ContentType="application/vnd.ms-excel.controlproperties+xml"/>
  <Override PartName="/xl/ctrlProps/ctrlProp2272.xml" ContentType="application/vnd.ms-excel.controlproperties+xml"/>
  <Override PartName="/xl/ctrlProps/ctrlProp2273.xml" ContentType="application/vnd.ms-excel.controlproperties+xml"/>
  <Override PartName="/xl/ctrlProps/ctrlProp2274.xml" ContentType="application/vnd.ms-excel.controlproperties+xml"/>
  <Override PartName="/xl/ctrlProps/ctrlProp2275.xml" ContentType="application/vnd.ms-excel.controlproperties+xml"/>
  <Override PartName="/xl/ctrlProps/ctrlProp2276.xml" ContentType="application/vnd.ms-excel.controlproperties+xml"/>
  <Override PartName="/xl/ctrlProps/ctrlProp2277.xml" ContentType="application/vnd.ms-excel.controlproperties+xml"/>
  <Override PartName="/xl/ctrlProps/ctrlProp2278.xml" ContentType="application/vnd.ms-excel.controlproperties+xml"/>
  <Override PartName="/xl/ctrlProps/ctrlProp2279.xml" ContentType="application/vnd.ms-excel.controlproperties+xml"/>
  <Override PartName="/xl/ctrlProps/ctrlProp2280.xml" ContentType="application/vnd.ms-excel.controlproperties+xml"/>
  <Override PartName="/xl/ctrlProps/ctrlProp2281.xml" ContentType="application/vnd.ms-excel.controlproperties+xml"/>
  <Override PartName="/xl/ctrlProps/ctrlProp2282.xml" ContentType="application/vnd.ms-excel.controlproperties+xml"/>
  <Override PartName="/xl/ctrlProps/ctrlProp2283.xml" ContentType="application/vnd.ms-excel.controlproperties+xml"/>
  <Override PartName="/xl/ctrlProps/ctrlProp2284.xml" ContentType="application/vnd.ms-excel.controlproperties+xml"/>
  <Override PartName="/xl/ctrlProps/ctrlProp2285.xml" ContentType="application/vnd.ms-excel.controlproperties+xml"/>
  <Override PartName="/xl/ctrlProps/ctrlProp2286.xml" ContentType="application/vnd.ms-excel.controlproperties+xml"/>
  <Override PartName="/xl/ctrlProps/ctrlProp2287.xml" ContentType="application/vnd.ms-excel.controlproperties+xml"/>
  <Override PartName="/xl/ctrlProps/ctrlProp2288.xml" ContentType="application/vnd.ms-excel.controlproperties+xml"/>
  <Override PartName="/xl/ctrlProps/ctrlProp2289.xml" ContentType="application/vnd.ms-excel.controlproperties+xml"/>
  <Override PartName="/xl/ctrlProps/ctrlProp2290.xml" ContentType="application/vnd.ms-excel.controlproperties+xml"/>
  <Override PartName="/xl/ctrlProps/ctrlProp2291.xml" ContentType="application/vnd.ms-excel.controlproperties+xml"/>
  <Override PartName="/xl/ctrlProps/ctrlProp2292.xml" ContentType="application/vnd.ms-excel.controlproperties+xml"/>
  <Override PartName="/xl/ctrlProps/ctrlProp2293.xml" ContentType="application/vnd.ms-excel.controlproperties+xml"/>
  <Override PartName="/xl/ctrlProps/ctrlProp2294.xml" ContentType="application/vnd.ms-excel.controlproperties+xml"/>
  <Override PartName="/xl/ctrlProps/ctrlProp2295.xml" ContentType="application/vnd.ms-excel.controlproperties+xml"/>
  <Override PartName="/xl/ctrlProps/ctrlProp2296.xml" ContentType="application/vnd.ms-excel.controlproperties+xml"/>
  <Override PartName="/xl/ctrlProps/ctrlProp2297.xml" ContentType="application/vnd.ms-excel.controlproperties+xml"/>
  <Override PartName="/xl/ctrlProps/ctrlProp2298.xml" ContentType="application/vnd.ms-excel.controlproperties+xml"/>
  <Override PartName="/xl/ctrlProps/ctrlProp2299.xml" ContentType="application/vnd.ms-excel.controlproperties+xml"/>
  <Override PartName="/xl/ctrlProps/ctrlProp2300.xml" ContentType="application/vnd.ms-excel.controlproperties+xml"/>
  <Override PartName="/xl/ctrlProps/ctrlProp2301.xml" ContentType="application/vnd.ms-excel.controlproperties+xml"/>
  <Override PartName="/xl/ctrlProps/ctrlProp2302.xml" ContentType="application/vnd.ms-excel.controlproperties+xml"/>
  <Override PartName="/xl/ctrlProps/ctrlProp2303.xml" ContentType="application/vnd.ms-excel.controlproperties+xml"/>
  <Override PartName="/xl/ctrlProps/ctrlProp2304.xml" ContentType="application/vnd.ms-excel.controlproperties+xml"/>
  <Override PartName="/xl/ctrlProps/ctrlProp2305.xml" ContentType="application/vnd.ms-excel.controlproperties+xml"/>
  <Override PartName="/xl/ctrlProps/ctrlProp2306.xml" ContentType="application/vnd.ms-excel.controlproperties+xml"/>
  <Override PartName="/xl/ctrlProps/ctrlProp2307.xml" ContentType="application/vnd.ms-excel.controlproperties+xml"/>
  <Override PartName="/xl/ctrlProps/ctrlProp2308.xml" ContentType="application/vnd.ms-excel.controlproperties+xml"/>
  <Override PartName="/xl/ctrlProps/ctrlProp2309.xml" ContentType="application/vnd.ms-excel.controlproperties+xml"/>
  <Override PartName="/xl/ctrlProps/ctrlProp2310.xml" ContentType="application/vnd.ms-excel.controlproperties+xml"/>
  <Override PartName="/xl/ctrlProps/ctrlProp2311.xml" ContentType="application/vnd.ms-excel.controlproperties+xml"/>
  <Override PartName="/xl/ctrlProps/ctrlProp2312.xml" ContentType="application/vnd.ms-excel.controlproperties+xml"/>
  <Override PartName="/xl/ctrlProps/ctrlProp2313.xml" ContentType="application/vnd.ms-excel.controlproperties+xml"/>
  <Override PartName="/xl/ctrlProps/ctrlProp2314.xml" ContentType="application/vnd.ms-excel.controlproperties+xml"/>
  <Override PartName="/xl/ctrlProps/ctrlProp2315.xml" ContentType="application/vnd.ms-excel.controlproperties+xml"/>
  <Override PartName="/xl/ctrlProps/ctrlProp2316.xml" ContentType="application/vnd.ms-excel.controlproperties+xml"/>
  <Override PartName="/xl/ctrlProps/ctrlProp2317.xml" ContentType="application/vnd.ms-excel.controlproperties+xml"/>
  <Override PartName="/xl/ctrlProps/ctrlProp2318.xml" ContentType="application/vnd.ms-excel.controlproperties+xml"/>
  <Override PartName="/xl/ctrlProps/ctrlProp2319.xml" ContentType="application/vnd.ms-excel.controlproperties+xml"/>
  <Override PartName="/xl/ctrlProps/ctrlProp2320.xml" ContentType="application/vnd.ms-excel.controlproperties+xml"/>
  <Override PartName="/xl/ctrlProps/ctrlProp2321.xml" ContentType="application/vnd.ms-excel.controlproperties+xml"/>
  <Override PartName="/xl/ctrlProps/ctrlProp2322.xml" ContentType="application/vnd.ms-excel.controlproperties+xml"/>
  <Override PartName="/xl/ctrlProps/ctrlProp2323.xml" ContentType="application/vnd.ms-excel.controlproperties+xml"/>
  <Override PartName="/xl/ctrlProps/ctrlProp2324.xml" ContentType="application/vnd.ms-excel.controlproperties+xml"/>
  <Override PartName="/xl/ctrlProps/ctrlProp2325.xml" ContentType="application/vnd.ms-excel.controlproperties+xml"/>
  <Override PartName="/xl/ctrlProps/ctrlProp2326.xml" ContentType="application/vnd.ms-excel.controlproperties+xml"/>
  <Override PartName="/xl/ctrlProps/ctrlProp2327.xml" ContentType="application/vnd.ms-excel.controlproperties+xml"/>
  <Override PartName="/xl/ctrlProps/ctrlProp2328.xml" ContentType="application/vnd.ms-excel.controlproperties+xml"/>
  <Override PartName="/xl/ctrlProps/ctrlProp2329.xml" ContentType="application/vnd.ms-excel.controlproperties+xml"/>
  <Override PartName="/xl/ctrlProps/ctrlProp2330.xml" ContentType="application/vnd.ms-excel.controlproperties+xml"/>
  <Override PartName="/xl/ctrlProps/ctrlProp2331.xml" ContentType="application/vnd.ms-excel.controlproperties+xml"/>
  <Override PartName="/xl/ctrlProps/ctrlProp2332.xml" ContentType="application/vnd.ms-excel.controlproperties+xml"/>
  <Override PartName="/xl/ctrlProps/ctrlProp2333.xml" ContentType="application/vnd.ms-excel.controlproperties+xml"/>
  <Override PartName="/xl/ctrlProps/ctrlProp2334.xml" ContentType="application/vnd.ms-excel.controlproperties+xml"/>
  <Override PartName="/xl/ctrlProps/ctrlProp2335.xml" ContentType="application/vnd.ms-excel.controlproperties+xml"/>
  <Override PartName="/xl/ctrlProps/ctrlProp2336.xml" ContentType="application/vnd.ms-excel.controlproperties+xml"/>
  <Override PartName="/xl/ctrlProps/ctrlProp2337.xml" ContentType="application/vnd.ms-excel.controlproperties+xml"/>
  <Override PartName="/xl/ctrlProps/ctrlProp2338.xml" ContentType="application/vnd.ms-excel.controlproperties+xml"/>
  <Override PartName="/xl/ctrlProps/ctrlProp2339.xml" ContentType="application/vnd.ms-excel.controlproperties+xml"/>
  <Override PartName="/xl/ctrlProps/ctrlProp2340.xml" ContentType="application/vnd.ms-excel.controlproperties+xml"/>
  <Override PartName="/xl/ctrlProps/ctrlProp2341.xml" ContentType="application/vnd.ms-excel.controlproperties+xml"/>
  <Override PartName="/xl/ctrlProps/ctrlProp2342.xml" ContentType="application/vnd.ms-excel.controlproperties+xml"/>
  <Override PartName="/xl/ctrlProps/ctrlProp2343.xml" ContentType="application/vnd.ms-excel.controlproperties+xml"/>
  <Override PartName="/xl/ctrlProps/ctrlProp2344.xml" ContentType="application/vnd.ms-excel.controlproperties+xml"/>
  <Override PartName="/xl/ctrlProps/ctrlProp2345.xml" ContentType="application/vnd.ms-excel.controlproperties+xml"/>
  <Override PartName="/xl/ctrlProps/ctrlProp2346.xml" ContentType="application/vnd.ms-excel.controlproperties+xml"/>
  <Override PartName="/xl/ctrlProps/ctrlProp2347.xml" ContentType="application/vnd.ms-excel.controlproperties+xml"/>
  <Override PartName="/xl/ctrlProps/ctrlProp2348.xml" ContentType="application/vnd.ms-excel.controlproperties+xml"/>
  <Override PartName="/xl/ctrlProps/ctrlProp2349.xml" ContentType="application/vnd.ms-excel.controlproperties+xml"/>
  <Override PartName="/xl/ctrlProps/ctrlProp2350.xml" ContentType="application/vnd.ms-excel.controlproperties+xml"/>
  <Override PartName="/xl/ctrlProps/ctrlProp2351.xml" ContentType="application/vnd.ms-excel.controlproperties+xml"/>
  <Override PartName="/xl/ctrlProps/ctrlProp2352.xml" ContentType="application/vnd.ms-excel.controlproperties+xml"/>
  <Override PartName="/xl/ctrlProps/ctrlProp2353.xml" ContentType="application/vnd.ms-excel.controlproperties+xml"/>
  <Override PartName="/xl/ctrlProps/ctrlProp2354.xml" ContentType="application/vnd.ms-excel.controlproperties+xml"/>
  <Override PartName="/xl/ctrlProps/ctrlProp2355.xml" ContentType="application/vnd.ms-excel.controlproperties+xml"/>
  <Override PartName="/xl/ctrlProps/ctrlProp2356.xml" ContentType="application/vnd.ms-excel.controlproperties+xml"/>
  <Override PartName="/xl/ctrlProps/ctrlProp2357.xml" ContentType="application/vnd.ms-excel.controlproperties+xml"/>
  <Override PartName="/xl/ctrlProps/ctrlProp2358.xml" ContentType="application/vnd.ms-excel.controlproperties+xml"/>
  <Override PartName="/xl/ctrlProps/ctrlProp2359.xml" ContentType="application/vnd.ms-excel.controlproperties+xml"/>
  <Override PartName="/xl/ctrlProps/ctrlProp2360.xml" ContentType="application/vnd.ms-excel.controlproperties+xml"/>
  <Override PartName="/xl/ctrlProps/ctrlProp2361.xml" ContentType="application/vnd.ms-excel.controlproperties+xml"/>
  <Override PartName="/xl/ctrlProps/ctrlProp2362.xml" ContentType="application/vnd.ms-excel.controlproperties+xml"/>
  <Override PartName="/xl/ctrlProps/ctrlProp2363.xml" ContentType="application/vnd.ms-excel.controlproperties+xml"/>
  <Override PartName="/xl/ctrlProps/ctrlProp2364.xml" ContentType="application/vnd.ms-excel.controlproperties+xml"/>
  <Override PartName="/xl/ctrlProps/ctrlProp2365.xml" ContentType="application/vnd.ms-excel.controlproperties+xml"/>
  <Override PartName="/xl/ctrlProps/ctrlProp2366.xml" ContentType="application/vnd.ms-excel.controlproperties+xml"/>
  <Override PartName="/xl/ctrlProps/ctrlProp2367.xml" ContentType="application/vnd.ms-excel.controlproperties+xml"/>
  <Override PartName="/xl/ctrlProps/ctrlProp2368.xml" ContentType="application/vnd.ms-excel.controlproperties+xml"/>
  <Override PartName="/xl/ctrlProps/ctrlProp2369.xml" ContentType="application/vnd.ms-excel.controlproperties+xml"/>
  <Override PartName="/xl/ctrlProps/ctrlProp2370.xml" ContentType="application/vnd.ms-excel.controlproperties+xml"/>
  <Override PartName="/xl/ctrlProps/ctrlProp2371.xml" ContentType="application/vnd.ms-excel.controlproperties+xml"/>
  <Override PartName="/xl/ctrlProps/ctrlProp2372.xml" ContentType="application/vnd.ms-excel.controlproperties+xml"/>
  <Override PartName="/xl/ctrlProps/ctrlProp2373.xml" ContentType="application/vnd.ms-excel.controlproperties+xml"/>
  <Override PartName="/xl/ctrlProps/ctrlProp2374.xml" ContentType="application/vnd.ms-excel.controlproperties+xml"/>
  <Override PartName="/xl/ctrlProps/ctrlProp2375.xml" ContentType="application/vnd.ms-excel.controlproperties+xml"/>
  <Override PartName="/xl/ctrlProps/ctrlProp2376.xml" ContentType="application/vnd.ms-excel.controlproperties+xml"/>
  <Override PartName="/xl/ctrlProps/ctrlProp2377.xml" ContentType="application/vnd.ms-excel.controlproperties+xml"/>
  <Override PartName="/xl/ctrlProps/ctrlProp2378.xml" ContentType="application/vnd.ms-excel.controlproperties+xml"/>
  <Override PartName="/xl/ctrlProps/ctrlProp2379.xml" ContentType="application/vnd.ms-excel.controlproperties+xml"/>
  <Override PartName="/xl/ctrlProps/ctrlProp2380.xml" ContentType="application/vnd.ms-excel.controlproperties+xml"/>
  <Override PartName="/xl/ctrlProps/ctrlProp2381.xml" ContentType="application/vnd.ms-excel.controlproperties+xml"/>
  <Override PartName="/xl/ctrlProps/ctrlProp2382.xml" ContentType="application/vnd.ms-excel.controlproperties+xml"/>
  <Override PartName="/xl/ctrlProps/ctrlProp2383.xml" ContentType="application/vnd.ms-excel.controlproperties+xml"/>
  <Override PartName="/xl/ctrlProps/ctrlProp2384.xml" ContentType="application/vnd.ms-excel.controlproperties+xml"/>
  <Override PartName="/xl/ctrlProps/ctrlProp2385.xml" ContentType="application/vnd.ms-excel.controlproperties+xml"/>
  <Override PartName="/xl/ctrlProps/ctrlProp2386.xml" ContentType="application/vnd.ms-excel.controlproperties+xml"/>
  <Override PartName="/xl/ctrlProps/ctrlProp2387.xml" ContentType="application/vnd.ms-excel.controlproperties+xml"/>
  <Override PartName="/xl/ctrlProps/ctrlProp2388.xml" ContentType="application/vnd.ms-excel.controlproperties+xml"/>
  <Override PartName="/xl/ctrlProps/ctrlProp2389.xml" ContentType="application/vnd.ms-excel.controlproperties+xml"/>
  <Override PartName="/xl/ctrlProps/ctrlProp2390.xml" ContentType="application/vnd.ms-excel.controlproperties+xml"/>
  <Override PartName="/xl/ctrlProps/ctrlProp2391.xml" ContentType="application/vnd.ms-excel.controlproperties+xml"/>
  <Override PartName="/xl/ctrlProps/ctrlProp2392.xml" ContentType="application/vnd.ms-excel.controlproperties+xml"/>
  <Override PartName="/xl/ctrlProps/ctrlProp2393.xml" ContentType="application/vnd.ms-excel.controlproperties+xml"/>
  <Override PartName="/xl/ctrlProps/ctrlProp2394.xml" ContentType="application/vnd.ms-excel.controlproperties+xml"/>
  <Override PartName="/xl/ctrlProps/ctrlProp2395.xml" ContentType="application/vnd.ms-excel.controlproperties+xml"/>
  <Override PartName="/xl/ctrlProps/ctrlProp2396.xml" ContentType="application/vnd.ms-excel.controlproperties+xml"/>
  <Override PartName="/xl/ctrlProps/ctrlProp2397.xml" ContentType="application/vnd.ms-excel.controlproperties+xml"/>
  <Override PartName="/xl/ctrlProps/ctrlProp2398.xml" ContentType="application/vnd.ms-excel.controlproperties+xml"/>
  <Override PartName="/xl/ctrlProps/ctrlProp2399.xml" ContentType="application/vnd.ms-excel.controlproperties+xml"/>
  <Override PartName="/xl/ctrlProps/ctrlProp2400.xml" ContentType="application/vnd.ms-excel.controlproperties+xml"/>
  <Override PartName="/xl/ctrlProps/ctrlProp2401.xml" ContentType="application/vnd.ms-excel.controlproperties+xml"/>
  <Override PartName="/xl/ctrlProps/ctrlProp2402.xml" ContentType="application/vnd.ms-excel.controlproperties+xml"/>
  <Override PartName="/xl/ctrlProps/ctrlProp2403.xml" ContentType="application/vnd.ms-excel.controlproperties+xml"/>
  <Override PartName="/xl/ctrlProps/ctrlProp2404.xml" ContentType="application/vnd.ms-excel.controlproperties+xml"/>
  <Override PartName="/xl/ctrlProps/ctrlProp2405.xml" ContentType="application/vnd.ms-excel.controlproperties+xml"/>
  <Override PartName="/xl/ctrlProps/ctrlProp2406.xml" ContentType="application/vnd.ms-excel.controlproperties+xml"/>
  <Override PartName="/xl/ctrlProps/ctrlProp2407.xml" ContentType="application/vnd.ms-excel.controlproperties+xml"/>
  <Override PartName="/xl/ctrlProps/ctrlProp2408.xml" ContentType="application/vnd.ms-excel.controlproperties+xml"/>
  <Override PartName="/xl/ctrlProps/ctrlProp2409.xml" ContentType="application/vnd.ms-excel.controlproperties+xml"/>
  <Override PartName="/xl/ctrlProps/ctrlProp2410.xml" ContentType="application/vnd.ms-excel.controlproperties+xml"/>
  <Override PartName="/xl/ctrlProps/ctrlProp2411.xml" ContentType="application/vnd.ms-excel.controlproperties+xml"/>
  <Override PartName="/xl/ctrlProps/ctrlProp2412.xml" ContentType="application/vnd.ms-excel.controlproperties+xml"/>
  <Override PartName="/xl/ctrlProps/ctrlProp2413.xml" ContentType="application/vnd.ms-excel.controlproperties+xml"/>
  <Override PartName="/xl/ctrlProps/ctrlProp2414.xml" ContentType="application/vnd.ms-excel.controlproperties+xml"/>
  <Override PartName="/xl/ctrlProps/ctrlProp2415.xml" ContentType="application/vnd.ms-excel.controlproperties+xml"/>
  <Override PartName="/xl/ctrlProps/ctrlProp2416.xml" ContentType="application/vnd.ms-excel.controlproperties+xml"/>
  <Override PartName="/xl/ctrlProps/ctrlProp2417.xml" ContentType="application/vnd.ms-excel.controlproperties+xml"/>
  <Override PartName="/xl/ctrlProps/ctrlProp2418.xml" ContentType="application/vnd.ms-excel.controlproperties+xml"/>
  <Override PartName="/xl/ctrlProps/ctrlProp2419.xml" ContentType="application/vnd.ms-excel.controlproperties+xml"/>
  <Override PartName="/xl/ctrlProps/ctrlProp2420.xml" ContentType="application/vnd.ms-excel.controlproperties+xml"/>
  <Override PartName="/xl/ctrlProps/ctrlProp2421.xml" ContentType="application/vnd.ms-excel.controlproperties+xml"/>
  <Override PartName="/xl/ctrlProps/ctrlProp2422.xml" ContentType="application/vnd.ms-excel.controlproperties+xml"/>
  <Override PartName="/xl/ctrlProps/ctrlProp2423.xml" ContentType="application/vnd.ms-excel.controlproperties+xml"/>
  <Override PartName="/xl/ctrlProps/ctrlProp2424.xml" ContentType="application/vnd.ms-excel.controlproperties+xml"/>
  <Override PartName="/xl/ctrlProps/ctrlProp2425.xml" ContentType="application/vnd.ms-excel.controlproperties+xml"/>
  <Override PartName="/xl/ctrlProps/ctrlProp2426.xml" ContentType="application/vnd.ms-excel.controlproperties+xml"/>
  <Override PartName="/xl/ctrlProps/ctrlProp2427.xml" ContentType="application/vnd.ms-excel.controlproperties+xml"/>
  <Override PartName="/xl/ctrlProps/ctrlProp2428.xml" ContentType="application/vnd.ms-excel.controlproperties+xml"/>
  <Override PartName="/xl/ctrlProps/ctrlProp2429.xml" ContentType="application/vnd.ms-excel.controlproperties+xml"/>
  <Override PartName="/xl/ctrlProps/ctrlProp2430.xml" ContentType="application/vnd.ms-excel.controlproperties+xml"/>
  <Override PartName="/xl/ctrlProps/ctrlProp2431.xml" ContentType="application/vnd.ms-excel.controlproperties+xml"/>
  <Override PartName="/xl/ctrlProps/ctrlProp2432.xml" ContentType="application/vnd.ms-excel.controlproperties+xml"/>
  <Override PartName="/xl/ctrlProps/ctrlProp2433.xml" ContentType="application/vnd.ms-excel.controlproperties+xml"/>
  <Override PartName="/xl/ctrlProps/ctrlProp2434.xml" ContentType="application/vnd.ms-excel.controlproperties+xml"/>
  <Override PartName="/xl/ctrlProps/ctrlProp2435.xml" ContentType="application/vnd.ms-excel.controlproperties+xml"/>
  <Override PartName="/xl/ctrlProps/ctrlProp2436.xml" ContentType="application/vnd.ms-excel.controlproperties+xml"/>
  <Override PartName="/xl/ctrlProps/ctrlProp2437.xml" ContentType="application/vnd.ms-excel.controlproperties+xml"/>
  <Override PartName="/xl/ctrlProps/ctrlProp2438.xml" ContentType="application/vnd.ms-excel.controlproperties+xml"/>
  <Override PartName="/xl/ctrlProps/ctrlProp2439.xml" ContentType="application/vnd.ms-excel.controlproperties+xml"/>
  <Override PartName="/xl/ctrlProps/ctrlProp2440.xml" ContentType="application/vnd.ms-excel.controlproperties+xml"/>
  <Override PartName="/xl/ctrlProps/ctrlProp2441.xml" ContentType="application/vnd.ms-excel.controlproperties+xml"/>
  <Override PartName="/xl/ctrlProps/ctrlProp2442.xml" ContentType="application/vnd.ms-excel.controlproperties+xml"/>
  <Override PartName="/xl/ctrlProps/ctrlProp2443.xml" ContentType="application/vnd.ms-excel.controlproperties+xml"/>
  <Override PartName="/xl/ctrlProps/ctrlProp2444.xml" ContentType="application/vnd.ms-excel.controlproperties+xml"/>
  <Override PartName="/xl/ctrlProps/ctrlProp2445.xml" ContentType="application/vnd.ms-excel.controlproperties+xml"/>
  <Override PartName="/xl/ctrlProps/ctrlProp2446.xml" ContentType="application/vnd.ms-excel.controlproperties+xml"/>
  <Override PartName="/xl/ctrlProps/ctrlProp2447.xml" ContentType="application/vnd.ms-excel.controlproperties+xml"/>
  <Override PartName="/xl/ctrlProps/ctrlProp2448.xml" ContentType="application/vnd.ms-excel.controlproperties+xml"/>
  <Override PartName="/xl/ctrlProps/ctrlProp2449.xml" ContentType="application/vnd.ms-excel.controlproperties+xml"/>
  <Override PartName="/xl/ctrlProps/ctrlProp2450.xml" ContentType="application/vnd.ms-excel.controlproperties+xml"/>
  <Override PartName="/xl/ctrlProps/ctrlProp2451.xml" ContentType="application/vnd.ms-excel.controlproperties+xml"/>
  <Override PartName="/xl/ctrlProps/ctrlProp2452.xml" ContentType="application/vnd.ms-excel.controlproperties+xml"/>
  <Override PartName="/xl/ctrlProps/ctrlProp2453.xml" ContentType="application/vnd.ms-excel.controlproperties+xml"/>
  <Override PartName="/xl/ctrlProps/ctrlProp2454.xml" ContentType="application/vnd.ms-excel.controlproperties+xml"/>
  <Override PartName="/xl/ctrlProps/ctrlProp2455.xml" ContentType="application/vnd.ms-excel.controlproperties+xml"/>
  <Override PartName="/xl/ctrlProps/ctrlProp2456.xml" ContentType="application/vnd.ms-excel.controlproperties+xml"/>
  <Override PartName="/xl/ctrlProps/ctrlProp2457.xml" ContentType="application/vnd.ms-excel.controlproperties+xml"/>
  <Override PartName="/xl/ctrlProps/ctrlProp2458.xml" ContentType="application/vnd.ms-excel.controlproperties+xml"/>
  <Override PartName="/xl/ctrlProps/ctrlProp2459.xml" ContentType="application/vnd.ms-excel.controlproperties+xml"/>
  <Override PartName="/xl/ctrlProps/ctrlProp2460.xml" ContentType="application/vnd.ms-excel.controlproperties+xml"/>
  <Override PartName="/xl/ctrlProps/ctrlProp2461.xml" ContentType="application/vnd.ms-excel.controlproperties+xml"/>
  <Override PartName="/xl/ctrlProps/ctrlProp2462.xml" ContentType="application/vnd.ms-excel.controlproperties+xml"/>
  <Override PartName="/xl/ctrlProps/ctrlProp2463.xml" ContentType="application/vnd.ms-excel.controlproperties+xml"/>
  <Override PartName="/xl/ctrlProps/ctrlProp2464.xml" ContentType="application/vnd.ms-excel.controlproperties+xml"/>
  <Override PartName="/xl/ctrlProps/ctrlProp2465.xml" ContentType="application/vnd.ms-excel.controlproperties+xml"/>
  <Override PartName="/xl/ctrlProps/ctrlProp2466.xml" ContentType="application/vnd.ms-excel.controlproperties+xml"/>
  <Override PartName="/xl/ctrlProps/ctrlProp2467.xml" ContentType="application/vnd.ms-excel.controlproperties+xml"/>
  <Override PartName="/xl/ctrlProps/ctrlProp2468.xml" ContentType="application/vnd.ms-excel.controlproperties+xml"/>
  <Override PartName="/xl/ctrlProps/ctrlProp2469.xml" ContentType="application/vnd.ms-excel.controlproperties+xml"/>
  <Override PartName="/xl/ctrlProps/ctrlProp2470.xml" ContentType="application/vnd.ms-excel.controlproperties+xml"/>
  <Override PartName="/xl/ctrlProps/ctrlProp2471.xml" ContentType="application/vnd.ms-excel.controlproperties+xml"/>
  <Override PartName="/xl/ctrlProps/ctrlProp2472.xml" ContentType="application/vnd.ms-excel.controlproperties+xml"/>
  <Override PartName="/xl/ctrlProps/ctrlProp2473.xml" ContentType="application/vnd.ms-excel.controlproperties+xml"/>
  <Override PartName="/xl/ctrlProps/ctrlProp2474.xml" ContentType="application/vnd.ms-excel.controlproperties+xml"/>
  <Override PartName="/xl/ctrlProps/ctrlProp2475.xml" ContentType="application/vnd.ms-excel.controlproperties+xml"/>
  <Override PartName="/xl/ctrlProps/ctrlProp2476.xml" ContentType="application/vnd.ms-excel.controlproperties+xml"/>
  <Override PartName="/xl/ctrlProps/ctrlProp2477.xml" ContentType="application/vnd.ms-excel.controlproperties+xml"/>
  <Override PartName="/xl/ctrlProps/ctrlProp2478.xml" ContentType="application/vnd.ms-excel.controlproperties+xml"/>
  <Override PartName="/xl/ctrlProps/ctrlProp2479.xml" ContentType="application/vnd.ms-excel.controlproperties+xml"/>
  <Override PartName="/xl/ctrlProps/ctrlProp2480.xml" ContentType="application/vnd.ms-excel.controlproperties+xml"/>
  <Override PartName="/xl/ctrlProps/ctrlProp2481.xml" ContentType="application/vnd.ms-excel.controlproperties+xml"/>
  <Override PartName="/xl/ctrlProps/ctrlProp2482.xml" ContentType="application/vnd.ms-excel.controlproperties+xml"/>
  <Override PartName="/xl/ctrlProps/ctrlProp2483.xml" ContentType="application/vnd.ms-excel.controlproperties+xml"/>
  <Override PartName="/xl/ctrlProps/ctrlProp2484.xml" ContentType="application/vnd.ms-excel.controlproperties+xml"/>
  <Override PartName="/xl/ctrlProps/ctrlProp2485.xml" ContentType="application/vnd.ms-excel.controlproperties+xml"/>
  <Override PartName="/xl/ctrlProps/ctrlProp2486.xml" ContentType="application/vnd.ms-excel.controlproperties+xml"/>
  <Override PartName="/xl/ctrlProps/ctrlProp2487.xml" ContentType="application/vnd.ms-excel.controlproperties+xml"/>
  <Override PartName="/xl/ctrlProps/ctrlProp2488.xml" ContentType="application/vnd.ms-excel.controlproperties+xml"/>
  <Override PartName="/xl/ctrlProps/ctrlProp2489.xml" ContentType="application/vnd.ms-excel.controlproperties+xml"/>
  <Override PartName="/xl/ctrlProps/ctrlProp2490.xml" ContentType="application/vnd.ms-excel.controlproperties+xml"/>
  <Override PartName="/xl/ctrlProps/ctrlProp2491.xml" ContentType="application/vnd.ms-excel.controlproperties+xml"/>
  <Override PartName="/xl/ctrlProps/ctrlProp2492.xml" ContentType="application/vnd.ms-excel.controlproperties+xml"/>
  <Override PartName="/xl/ctrlProps/ctrlProp2493.xml" ContentType="application/vnd.ms-excel.controlproperties+xml"/>
  <Override PartName="/xl/ctrlProps/ctrlProp2494.xml" ContentType="application/vnd.ms-excel.controlproperties+xml"/>
  <Override PartName="/xl/ctrlProps/ctrlProp2495.xml" ContentType="application/vnd.ms-excel.controlproperties+xml"/>
  <Override PartName="/xl/ctrlProps/ctrlProp2496.xml" ContentType="application/vnd.ms-excel.controlproperties+xml"/>
  <Override PartName="/xl/ctrlProps/ctrlProp2497.xml" ContentType="application/vnd.ms-excel.controlproperties+xml"/>
  <Override PartName="/xl/ctrlProps/ctrlProp2498.xml" ContentType="application/vnd.ms-excel.controlproperties+xml"/>
  <Override PartName="/xl/ctrlProps/ctrlProp2499.xml" ContentType="application/vnd.ms-excel.controlproperties+xml"/>
  <Override PartName="/xl/ctrlProps/ctrlProp2500.xml" ContentType="application/vnd.ms-excel.controlproperties+xml"/>
  <Override PartName="/xl/ctrlProps/ctrlProp2501.xml" ContentType="application/vnd.ms-excel.controlproperties+xml"/>
  <Override PartName="/xl/ctrlProps/ctrlProp2502.xml" ContentType="application/vnd.ms-excel.controlproperties+xml"/>
  <Override PartName="/xl/ctrlProps/ctrlProp2503.xml" ContentType="application/vnd.ms-excel.controlproperties+xml"/>
  <Override PartName="/xl/ctrlProps/ctrlProp2504.xml" ContentType="application/vnd.ms-excel.controlproperties+xml"/>
  <Override PartName="/xl/ctrlProps/ctrlProp2505.xml" ContentType="application/vnd.ms-excel.controlproperties+xml"/>
  <Override PartName="/xl/ctrlProps/ctrlProp2506.xml" ContentType="application/vnd.ms-excel.controlproperties+xml"/>
  <Override PartName="/xl/ctrlProps/ctrlProp2507.xml" ContentType="application/vnd.ms-excel.controlproperties+xml"/>
  <Override PartName="/xl/ctrlProps/ctrlProp2508.xml" ContentType="application/vnd.ms-excel.controlproperties+xml"/>
  <Override PartName="/xl/ctrlProps/ctrlProp2509.xml" ContentType="application/vnd.ms-excel.controlproperties+xml"/>
  <Override PartName="/xl/ctrlProps/ctrlProp2510.xml" ContentType="application/vnd.ms-excel.controlproperties+xml"/>
  <Override PartName="/xl/ctrlProps/ctrlProp2511.xml" ContentType="application/vnd.ms-excel.controlproperties+xml"/>
  <Override PartName="/xl/ctrlProps/ctrlProp2512.xml" ContentType="application/vnd.ms-excel.controlproperties+xml"/>
  <Override PartName="/xl/ctrlProps/ctrlProp2513.xml" ContentType="application/vnd.ms-excel.controlproperties+xml"/>
  <Override PartName="/xl/ctrlProps/ctrlProp2514.xml" ContentType="application/vnd.ms-excel.controlproperties+xml"/>
  <Override PartName="/xl/ctrlProps/ctrlProp2515.xml" ContentType="application/vnd.ms-excel.controlproperties+xml"/>
  <Override PartName="/xl/ctrlProps/ctrlProp2516.xml" ContentType="application/vnd.ms-excel.controlproperties+xml"/>
  <Override PartName="/xl/ctrlProps/ctrlProp2517.xml" ContentType="application/vnd.ms-excel.controlproperties+xml"/>
  <Override PartName="/xl/ctrlProps/ctrlProp2518.xml" ContentType="application/vnd.ms-excel.controlproperties+xml"/>
  <Override PartName="/xl/ctrlProps/ctrlProp2519.xml" ContentType="application/vnd.ms-excel.controlproperties+xml"/>
  <Override PartName="/xl/ctrlProps/ctrlProp2520.xml" ContentType="application/vnd.ms-excel.controlproperties+xml"/>
  <Override PartName="/xl/ctrlProps/ctrlProp2521.xml" ContentType="application/vnd.ms-excel.controlproperties+xml"/>
  <Override PartName="/xl/ctrlProps/ctrlProp2522.xml" ContentType="application/vnd.ms-excel.controlproperties+xml"/>
  <Override PartName="/xl/ctrlProps/ctrlProp2523.xml" ContentType="application/vnd.ms-excel.controlproperties+xml"/>
  <Override PartName="/xl/ctrlProps/ctrlProp2524.xml" ContentType="application/vnd.ms-excel.controlproperties+xml"/>
  <Override PartName="/xl/ctrlProps/ctrlProp2525.xml" ContentType="application/vnd.ms-excel.controlproperties+xml"/>
  <Override PartName="/xl/ctrlProps/ctrlProp2526.xml" ContentType="application/vnd.ms-excel.controlproperties+xml"/>
  <Override PartName="/xl/ctrlProps/ctrlProp2527.xml" ContentType="application/vnd.ms-excel.controlproperties+xml"/>
  <Override PartName="/xl/ctrlProps/ctrlProp2528.xml" ContentType="application/vnd.ms-excel.controlproperties+xml"/>
  <Override PartName="/xl/ctrlProps/ctrlProp2529.xml" ContentType="application/vnd.ms-excel.controlproperties+xml"/>
  <Override PartName="/xl/ctrlProps/ctrlProp2530.xml" ContentType="application/vnd.ms-excel.controlproperties+xml"/>
  <Override PartName="/xl/ctrlProps/ctrlProp2531.xml" ContentType="application/vnd.ms-excel.controlproperties+xml"/>
  <Override PartName="/xl/ctrlProps/ctrlProp2532.xml" ContentType="application/vnd.ms-excel.controlproperties+xml"/>
  <Override PartName="/xl/ctrlProps/ctrlProp2533.xml" ContentType="application/vnd.ms-excel.controlproperties+xml"/>
  <Override PartName="/xl/ctrlProps/ctrlProp2534.xml" ContentType="application/vnd.ms-excel.controlproperties+xml"/>
  <Override PartName="/xl/ctrlProps/ctrlProp2535.xml" ContentType="application/vnd.ms-excel.controlproperties+xml"/>
  <Override PartName="/xl/ctrlProps/ctrlProp2536.xml" ContentType="application/vnd.ms-excel.controlproperties+xml"/>
  <Override PartName="/xl/ctrlProps/ctrlProp2537.xml" ContentType="application/vnd.ms-excel.controlproperties+xml"/>
  <Override PartName="/xl/ctrlProps/ctrlProp2538.xml" ContentType="application/vnd.ms-excel.controlproperties+xml"/>
  <Override PartName="/xl/ctrlProps/ctrlProp2539.xml" ContentType="application/vnd.ms-excel.controlproperties+xml"/>
  <Override PartName="/xl/ctrlProps/ctrlProp2540.xml" ContentType="application/vnd.ms-excel.controlproperties+xml"/>
  <Override PartName="/xl/ctrlProps/ctrlProp2541.xml" ContentType="application/vnd.ms-excel.controlproperties+xml"/>
  <Override PartName="/xl/ctrlProps/ctrlProp2542.xml" ContentType="application/vnd.ms-excel.controlproperties+xml"/>
  <Override PartName="/xl/ctrlProps/ctrlProp2543.xml" ContentType="application/vnd.ms-excel.controlproperties+xml"/>
  <Override PartName="/xl/ctrlProps/ctrlProp2544.xml" ContentType="application/vnd.ms-excel.controlproperties+xml"/>
  <Override PartName="/xl/ctrlProps/ctrlProp2545.xml" ContentType="application/vnd.ms-excel.controlproperties+xml"/>
  <Override PartName="/xl/ctrlProps/ctrlProp2546.xml" ContentType="application/vnd.ms-excel.controlproperties+xml"/>
  <Override PartName="/xl/ctrlProps/ctrlProp2547.xml" ContentType="application/vnd.ms-excel.controlproperties+xml"/>
  <Override PartName="/xl/ctrlProps/ctrlProp2548.xml" ContentType="application/vnd.ms-excel.controlproperties+xml"/>
  <Override PartName="/xl/ctrlProps/ctrlProp2549.xml" ContentType="application/vnd.ms-excel.controlproperties+xml"/>
  <Override PartName="/xl/ctrlProps/ctrlProp2550.xml" ContentType="application/vnd.ms-excel.controlproperties+xml"/>
  <Override PartName="/xl/ctrlProps/ctrlProp2551.xml" ContentType="application/vnd.ms-excel.controlproperties+xml"/>
  <Override PartName="/xl/ctrlProps/ctrlProp2552.xml" ContentType="application/vnd.ms-excel.controlproperties+xml"/>
  <Override PartName="/xl/ctrlProps/ctrlProp2553.xml" ContentType="application/vnd.ms-excel.controlproperties+xml"/>
  <Override PartName="/xl/ctrlProps/ctrlProp2554.xml" ContentType="application/vnd.ms-excel.controlproperties+xml"/>
  <Override PartName="/xl/ctrlProps/ctrlProp2555.xml" ContentType="application/vnd.ms-excel.controlproperties+xml"/>
  <Override PartName="/xl/ctrlProps/ctrlProp2556.xml" ContentType="application/vnd.ms-excel.controlproperties+xml"/>
  <Override PartName="/xl/ctrlProps/ctrlProp2557.xml" ContentType="application/vnd.ms-excel.controlproperties+xml"/>
  <Override PartName="/xl/ctrlProps/ctrlProp2558.xml" ContentType="application/vnd.ms-excel.controlproperties+xml"/>
  <Override PartName="/xl/ctrlProps/ctrlProp2559.xml" ContentType="application/vnd.ms-excel.controlproperties+xml"/>
  <Override PartName="/xl/ctrlProps/ctrlProp2560.xml" ContentType="application/vnd.ms-excel.controlproperties+xml"/>
  <Override PartName="/xl/ctrlProps/ctrlProp2561.xml" ContentType="application/vnd.ms-excel.controlproperties+xml"/>
  <Override PartName="/xl/ctrlProps/ctrlProp2562.xml" ContentType="application/vnd.ms-excel.controlproperties+xml"/>
  <Override PartName="/xl/ctrlProps/ctrlProp2563.xml" ContentType="application/vnd.ms-excel.controlproperties+xml"/>
  <Override PartName="/xl/ctrlProps/ctrlProp2564.xml" ContentType="application/vnd.ms-excel.controlproperties+xml"/>
  <Override PartName="/xl/ctrlProps/ctrlProp2565.xml" ContentType="application/vnd.ms-excel.controlproperties+xml"/>
  <Override PartName="/xl/ctrlProps/ctrlProp2566.xml" ContentType="application/vnd.ms-excel.controlproperties+xml"/>
  <Override PartName="/xl/ctrlProps/ctrlProp2567.xml" ContentType="application/vnd.ms-excel.controlproperties+xml"/>
  <Override PartName="/xl/ctrlProps/ctrlProp2568.xml" ContentType="application/vnd.ms-excel.controlproperties+xml"/>
  <Override PartName="/xl/ctrlProps/ctrlProp2569.xml" ContentType="application/vnd.ms-excel.controlproperties+xml"/>
  <Override PartName="/xl/ctrlProps/ctrlProp2570.xml" ContentType="application/vnd.ms-excel.controlproperties+xml"/>
  <Override PartName="/xl/ctrlProps/ctrlProp2571.xml" ContentType="application/vnd.ms-excel.controlproperties+xml"/>
  <Override PartName="/xl/ctrlProps/ctrlProp2572.xml" ContentType="application/vnd.ms-excel.controlproperties+xml"/>
  <Override PartName="/xl/ctrlProps/ctrlProp2573.xml" ContentType="application/vnd.ms-excel.controlproperties+xml"/>
  <Override PartName="/xl/ctrlProps/ctrlProp2574.xml" ContentType="application/vnd.ms-excel.controlproperties+xml"/>
  <Override PartName="/xl/ctrlProps/ctrlProp2575.xml" ContentType="application/vnd.ms-excel.controlproperties+xml"/>
  <Override PartName="/xl/ctrlProps/ctrlProp2576.xml" ContentType="application/vnd.ms-excel.controlproperties+xml"/>
  <Override PartName="/xl/ctrlProps/ctrlProp2577.xml" ContentType="application/vnd.ms-excel.controlproperties+xml"/>
  <Override PartName="/xl/ctrlProps/ctrlProp2578.xml" ContentType="application/vnd.ms-excel.controlproperties+xml"/>
  <Override PartName="/xl/ctrlProps/ctrlProp2579.xml" ContentType="application/vnd.ms-excel.controlproperties+xml"/>
  <Override PartName="/xl/ctrlProps/ctrlProp2580.xml" ContentType="application/vnd.ms-excel.controlproperties+xml"/>
  <Override PartName="/xl/drawings/drawing9.xml" ContentType="application/vnd.openxmlformats-officedocument.drawing+xml"/>
  <Override PartName="/xl/ctrlProps/ctrlProp2581.xml" ContentType="application/vnd.ms-excel.controlproperties+xml"/>
  <Override PartName="/xl/ctrlProps/ctrlProp2582.xml" ContentType="application/vnd.ms-excel.controlproperties+xml"/>
  <Override PartName="/xl/ctrlProps/ctrlProp2583.xml" ContentType="application/vnd.ms-excel.controlproperties+xml"/>
  <Override PartName="/xl/ctrlProps/ctrlProp2584.xml" ContentType="application/vnd.ms-excel.controlproperties+xml"/>
  <Override PartName="/xl/ctrlProps/ctrlProp2585.xml" ContentType="application/vnd.ms-excel.controlproperties+xml"/>
  <Override PartName="/xl/ctrlProps/ctrlProp2586.xml" ContentType="application/vnd.ms-excel.controlproperties+xml"/>
  <Override PartName="/xl/ctrlProps/ctrlProp2587.xml" ContentType="application/vnd.ms-excel.controlproperties+xml"/>
  <Override PartName="/xl/ctrlProps/ctrlProp2588.xml" ContentType="application/vnd.ms-excel.controlproperties+xml"/>
  <Override PartName="/xl/ctrlProps/ctrlProp2589.xml" ContentType="application/vnd.ms-excel.controlproperties+xml"/>
  <Override PartName="/xl/ctrlProps/ctrlProp2590.xml" ContentType="application/vnd.ms-excel.controlproperties+xml"/>
  <Override PartName="/xl/ctrlProps/ctrlProp2591.xml" ContentType="application/vnd.ms-excel.controlproperties+xml"/>
  <Override PartName="/xl/ctrlProps/ctrlProp2592.xml" ContentType="application/vnd.ms-excel.controlproperties+xml"/>
  <Override PartName="/xl/ctrlProps/ctrlProp2593.xml" ContentType="application/vnd.ms-excel.controlproperties+xml"/>
  <Override PartName="/xl/ctrlProps/ctrlProp2594.xml" ContentType="application/vnd.ms-excel.controlproperties+xml"/>
  <Override PartName="/xl/ctrlProps/ctrlProp2595.xml" ContentType="application/vnd.ms-excel.controlproperties+xml"/>
  <Override PartName="/xl/ctrlProps/ctrlProp2596.xml" ContentType="application/vnd.ms-excel.controlproperties+xml"/>
  <Override PartName="/xl/ctrlProps/ctrlProp2597.xml" ContentType="application/vnd.ms-excel.controlproperties+xml"/>
  <Override PartName="/xl/ctrlProps/ctrlProp2598.xml" ContentType="application/vnd.ms-excel.controlproperties+xml"/>
  <Override PartName="/xl/ctrlProps/ctrlProp2599.xml" ContentType="application/vnd.ms-excel.controlproperties+xml"/>
  <Override PartName="/xl/ctrlProps/ctrlProp2600.xml" ContentType="application/vnd.ms-excel.controlproperties+xml"/>
  <Override PartName="/xl/ctrlProps/ctrlProp2601.xml" ContentType="application/vnd.ms-excel.controlproperties+xml"/>
  <Override PartName="/xl/ctrlProps/ctrlProp2602.xml" ContentType="application/vnd.ms-excel.controlproperties+xml"/>
  <Override PartName="/xl/ctrlProps/ctrlProp2603.xml" ContentType="application/vnd.ms-excel.controlproperties+xml"/>
  <Override PartName="/xl/ctrlProps/ctrlProp2604.xml" ContentType="application/vnd.ms-excel.controlproperties+xml"/>
  <Override PartName="/xl/ctrlProps/ctrlProp2605.xml" ContentType="application/vnd.ms-excel.controlproperties+xml"/>
  <Override PartName="/xl/ctrlProps/ctrlProp2606.xml" ContentType="application/vnd.ms-excel.controlproperties+xml"/>
  <Override PartName="/xl/ctrlProps/ctrlProp2607.xml" ContentType="application/vnd.ms-excel.controlproperties+xml"/>
  <Override PartName="/xl/ctrlProps/ctrlProp2608.xml" ContentType="application/vnd.ms-excel.controlproperties+xml"/>
  <Override PartName="/xl/ctrlProps/ctrlProp2609.xml" ContentType="application/vnd.ms-excel.controlproperties+xml"/>
  <Override PartName="/xl/ctrlProps/ctrlProp2610.xml" ContentType="application/vnd.ms-excel.controlproperties+xml"/>
  <Override PartName="/xl/ctrlProps/ctrlProp2611.xml" ContentType="application/vnd.ms-excel.controlproperties+xml"/>
  <Override PartName="/xl/ctrlProps/ctrlProp2612.xml" ContentType="application/vnd.ms-excel.controlproperties+xml"/>
  <Override PartName="/xl/ctrlProps/ctrlProp2613.xml" ContentType="application/vnd.ms-excel.controlproperties+xml"/>
  <Override PartName="/xl/ctrlProps/ctrlProp2614.xml" ContentType="application/vnd.ms-excel.controlproperties+xml"/>
  <Override PartName="/xl/ctrlProps/ctrlProp2615.xml" ContentType="application/vnd.ms-excel.controlproperties+xml"/>
  <Override PartName="/xl/ctrlProps/ctrlProp2616.xml" ContentType="application/vnd.ms-excel.controlproperties+xml"/>
  <Override PartName="/xl/ctrlProps/ctrlProp2617.xml" ContentType="application/vnd.ms-excel.controlproperties+xml"/>
  <Override PartName="/xl/ctrlProps/ctrlProp2618.xml" ContentType="application/vnd.ms-excel.controlproperties+xml"/>
  <Override PartName="/xl/ctrlProps/ctrlProp2619.xml" ContentType="application/vnd.ms-excel.controlproperties+xml"/>
  <Override PartName="/xl/ctrlProps/ctrlProp2620.xml" ContentType="application/vnd.ms-excel.controlproperties+xml"/>
  <Override PartName="/xl/ctrlProps/ctrlProp2621.xml" ContentType="application/vnd.ms-excel.controlproperties+xml"/>
  <Override PartName="/xl/ctrlProps/ctrlProp2622.xml" ContentType="application/vnd.ms-excel.controlproperties+xml"/>
  <Override PartName="/xl/ctrlProps/ctrlProp2623.xml" ContentType="application/vnd.ms-excel.controlproperties+xml"/>
  <Override PartName="/xl/ctrlProps/ctrlProp2624.xml" ContentType="application/vnd.ms-excel.controlproperties+xml"/>
  <Override PartName="/xl/ctrlProps/ctrlProp2625.xml" ContentType="application/vnd.ms-excel.controlproperties+xml"/>
  <Override PartName="/xl/ctrlProps/ctrlProp2626.xml" ContentType="application/vnd.ms-excel.controlproperties+xml"/>
  <Override PartName="/xl/ctrlProps/ctrlProp2627.xml" ContentType="application/vnd.ms-excel.controlproperties+xml"/>
  <Override PartName="/xl/ctrlProps/ctrlProp2628.xml" ContentType="application/vnd.ms-excel.controlproperties+xml"/>
  <Override PartName="/xl/ctrlProps/ctrlProp2629.xml" ContentType="application/vnd.ms-excel.controlproperties+xml"/>
  <Override PartName="/xl/ctrlProps/ctrlProp2630.xml" ContentType="application/vnd.ms-excel.controlproperties+xml"/>
  <Override PartName="/xl/ctrlProps/ctrlProp2631.xml" ContentType="application/vnd.ms-excel.controlproperties+xml"/>
  <Override PartName="/xl/ctrlProps/ctrlProp2632.xml" ContentType="application/vnd.ms-excel.controlproperties+xml"/>
  <Override PartName="/xl/ctrlProps/ctrlProp2633.xml" ContentType="application/vnd.ms-excel.controlproperties+xml"/>
  <Override PartName="/xl/ctrlProps/ctrlProp2634.xml" ContentType="application/vnd.ms-excel.controlproperties+xml"/>
  <Override PartName="/xl/ctrlProps/ctrlProp2635.xml" ContentType="application/vnd.ms-excel.controlproperties+xml"/>
  <Override PartName="/xl/ctrlProps/ctrlProp2636.xml" ContentType="application/vnd.ms-excel.controlproperties+xml"/>
  <Override PartName="/xl/ctrlProps/ctrlProp2637.xml" ContentType="application/vnd.ms-excel.controlproperties+xml"/>
  <Override PartName="/xl/ctrlProps/ctrlProp2638.xml" ContentType="application/vnd.ms-excel.controlproperties+xml"/>
  <Override PartName="/xl/ctrlProps/ctrlProp2639.xml" ContentType="application/vnd.ms-excel.controlproperties+xml"/>
  <Override PartName="/xl/ctrlProps/ctrlProp2640.xml" ContentType="application/vnd.ms-excel.controlproperties+xml"/>
  <Override PartName="/xl/ctrlProps/ctrlProp2641.xml" ContentType="application/vnd.ms-excel.controlproperties+xml"/>
  <Override PartName="/xl/ctrlProps/ctrlProp2642.xml" ContentType="application/vnd.ms-excel.controlproperties+xml"/>
  <Override PartName="/xl/ctrlProps/ctrlProp2643.xml" ContentType="application/vnd.ms-excel.controlproperties+xml"/>
  <Override PartName="/xl/ctrlProps/ctrlProp2644.xml" ContentType="application/vnd.ms-excel.controlproperties+xml"/>
  <Override PartName="/xl/ctrlProps/ctrlProp2645.xml" ContentType="application/vnd.ms-excel.controlproperties+xml"/>
  <Override PartName="/xl/ctrlProps/ctrlProp2646.xml" ContentType="application/vnd.ms-excel.controlproperties+xml"/>
  <Override PartName="/xl/ctrlProps/ctrlProp2647.xml" ContentType="application/vnd.ms-excel.controlproperties+xml"/>
  <Override PartName="/xl/ctrlProps/ctrlProp2648.xml" ContentType="application/vnd.ms-excel.controlproperties+xml"/>
  <Override PartName="/xl/ctrlProps/ctrlProp2649.xml" ContentType="application/vnd.ms-excel.controlproperties+xml"/>
  <Override PartName="/xl/ctrlProps/ctrlProp2650.xml" ContentType="application/vnd.ms-excel.controlproperties+xml"/>
  <Override PartName="/xl/ctrlProps/ctrlProp2651.xml" ContentType="application/vnd.ms-excel.controlproperties+xml"/>
  <Override PartName="/xl/ctrlProps/ctrlProp2652.xml" ContentType="application/vnd.ms-excel.controlproperties+xml"/>
  <Override PartName="/xl/ctrlProps/ctrlProp2653.xml" ContentType="application/vnd.ms-excel.controlproperties+xml"/>
  <Override PartName="/xl/ctrlProps/ctrlProp2654.xml" ContentType="application/vnd.ms-excel.controlproperties+xml"/>
  <Override PartName="/xl/ctrlProps/ctrlProp2655.xml" ContentType="application/vnd.ms-excel.controlproperties+xml"/>
  <Override PartName="/xl/ctrlProps/ctrlProp2656.xml" ContentType="application/vnd.ms-excel.controlproperties+xml"/>
  <Override PartName="/xl/ctrlProps/ctrlProp2657.xml" ContentType="application/vnd.ms-excel.controlproperties+xml"/>
  <Override PartName="/xl/ctrlProps/ctrlProp2658.xml" ContentType="application/vnd.ms-excel.controlproperties+xml"/>
  <Override PartName="/xl/ctrlProps/ctrlProp2659.xml" ContentType="application/vnd.ms-excel.controlproperties+xml"/>
  <Override PartName="/xl/ctrlProps/ctrlProp2660.xml" ContentType="application/vnd.ms-excel.controlproperties+xml"/>
  <Override PartName="/xl/ctrlProps/ctrlProp2661.xml" ContentType="application/vnd.ms-excel.controlproperties+xml"/>
  <Override PartName="/xl/ctrlProps/ctrlProp2662.xml" ContentType="application/vnd.ms-excel.controlproperties+xml"/>
  <Override PartName="/xl/ctrlProps/ctrlProp2663.xml" ContentType="application/vnd.ms-excel.controlproperties+xml"/>
  <Override PartName="/xl/ctrlProps/ctrlProp2664.xml" ContentType="application/vnd.ms-excel.controlproperties+xml"/>
  <Override PartName="/xl/ctrlProps/ctrlProp2665.xml" ContentType="application/vnd.ms-excel.controlproperties+xml"/>
  <Override PartName="/xl/ctrlProps/ctrlProp2666.xml" ContentType="application/vnd.ms-excel.controlproperties+xml"/>
  <Override PartName="/xl/ctrlProps/ctrlProp2667.xml" ContentType="application/vnd.ms-excel.controlproperties+xml"/>
  <Override PartName="/xl/ctrlProps/ctrlProp2668.xml" ContentType="application/vnd.ms-excel.controlproperties+xml"/>
  <Override PartName="/xl/ctrlProps/ctrlProp2669.xml" ContentType="application/vnd.ms-excel.controlproperties+xml"/>
  <Override PartName="/xl/ctrlProps/ctrlProp2670.xml" ContentType="application/vnd.ms-excel.controlproperties+xml"/>
  <Override PartName="/xl/ctrlProps/ctrlProp2671.xml" ContentType="application/vnd.ms-excel.controlproperties+xml"/>
  <Override PartName="/xl/ctrlProps/ctrlProp2672.xml" ContentType="application/vnd.ms-excel.controlproperties+xml"/>
  <Override PartName="/xl/ctrlProps/ctrlProp2673.xml" ContentType="application/vnd.ms-excel.controlproperties+xml"/>
  <Override PartName="/xl/ctrlProps/ctrlProp2674.xml" ContentType="application/vnd.ms-excel.controlproperties+xml"/>
  <Override PartName="/xl/ctrlProps/ctrlProp2675.xml" ContentType="application/vnd.ms-excel.controlproperties+xml"/>
  <Override PartName="/xl/ctrlProps/ctrlProp2676.xml" ContentType="application/vnd.ms-excel.controlproperties+xml"/>
  <Override PartName="/xl/ctrlProps/ctrlProp2677.xml" ContentType="application/vnd.ms-excel.controlproperties+xml"/>
  <Override PartName="/xl/ctrlProps/ctrlProp2678.xml" ContentType="application/vnd.ms-excel.controlproperties+xml"/>
  <Override PartName="/xl/ctrlProps/ctrlProp2679.xml" ContentType="application/vnd.ms-excel.controlproperties+xml"/>
  <Override PartName="/xl/ctrlProps/ctrlProp2680.xml" ContentType="application/vnd.ms-excel.controlproperties+xml"/>
  <Override PartName="/xl/ctrlProps/ctrlProp2681.xml" ContentType="application/vnd.ms-excel.controlproperties+xml"/>
  <Override PartName="/xl/ctrlProps/ctrlProp2682.xml" ContentType="application/vnd.ms-excel.controlproperties+xml"/>
  <Override PartName="/xl/ctrlProps/ctrlProp2683.xml" ContentType="application/vnd.ms-excel.controlproperties+xml"/>
  <Override PartName="/xl/ctrlProps/ctrlProp2684.xml" ContentType="application/vnd.ms-excel.controlproperties+xml"/>
  <Override PartName="/xl/ctrlProps/ctrlProp2685.xml" ContentType="application/vnd.ms-excel.controlproperties+xml"/>
  <Override PartName="/xl/ctrlProps/ctrlProp2686.xml" ContentType="application/vnd.ms-excel.controlproperties+xml"/>
  <Override PartName="/xl/ctrlProps/ctrlProp2687.xml" ContentType="application/vnd.ms-excel.controlproperties+xml"/>
  <Override PartName="/xl/ctrlProps/ctrlProp2688.xml" ContentType="application/vnd.ms-excel.controlproperties+xml"/>
  <Override PartName="/xl/ctrlProps/ctrlProp2689.xml" ContentType="application/vnd.ms-excel.controlproperties+xml"/>
  <Override PartName="/xl/ctrlProps/ctrlProp2690.xml" ContentType="application/vnd.ms-excel.controlproperties+xml"/>
  <Override PartName="/xl/ctrlProps/ctrlProp2691.xml" ContentType="application/vnd.ms-excel.controlproperties+xml"/>
  <Override PartName="/xl/ctrlProps/ctrlProp2692.xml" ContentType="application/vnd.ms-excel.controlproperties+xml"/>
  <Override PartName="/xl/ctrlProps/ctrlProp2693.xml" ContentType="application/vnd.ms-excel.controlproperties+xml"/>
  <Override PartName="/xl/ctrlProps/ctrlProp2694.xml" ContentType="application/vnd.ms-excel.controlproperties+xml"/>
  <Override PartName="/xl/ctrlProps/ctrlProp2695.xml" ContentType="application/vnd.ms-excel.controlproperties+xml"/>
  <Override PartName="/xl/ctrlProps/ctrlProp2696.xml" ContentType="application/vnd.ms-excel.controlproperties+xml"/>
  <Override PartName="/xl/ctrlProps/ctrlProp2697.xml" ContentType="application/vnd.ms-excel.controlproperties+xml"/>
  <Override PartName="/xl/ctrlProps/ctrlProp2698.xml" ContentType="application/vnd.ms-excel.controlproperties+xml"/>
  <Override PartName="/xl/ctrlProps/ctrlProp2699.xml" ContentType="application/vnd.ms-excel.controlproperties+xml"/>
  <Override PartName="/xl/ctrlProps/ctrlProp2700.xml" ContentType="application/vnd.ms-excel.controlproperties+xml"/>
  <Override PartName="/xl/ctrlProps/ctrlProp2701.xml" ContentType="application/vnd.ms-excel.controlproperties+xml"/>
  <Override PartName="/xl/ctrlProps/ctrlProp2702.xml" ContentType="application/vnd.ms-excel.controlproperties+xml"/>
  <Override PartName="/xl/ctrlProps/ctrlProp2703.xml" ContentType="application/vnd.ms-excel.controlproperties+xml"/>
  <Override PartName="/xl/ctrlProps/ctrlProp2704.xml" ContentType="application/vnd.ms-excel.controlproperties+xml"/>
  <Override PartName="/xl/ctrlProps/ctrlProp2705.xml" ContentType="application/vnd.ms-excel.controlproperties+xml"/>
  <Override PartName="/xl/ctrlProps/ctrlProp2706.xml" ContentType="application/vnd.ms-excel.controlproperties+xml"/>
  <Override PartName="/xl/ctrlProps/ctrlProp2707.xml" ContentType="application/vnd.ms-excel.controlproperties+xml"/>
  <Override PartName="/xl/ctrlProps/ctrlProp2708.xml" ContentType="application/vnd.ms-excel.controlproperties+xml"/>
  <Override PartName="/xl/ctrlProps/ctrlProp2709.xml" ContentType="application/vnd.ms-excel.controlproperties+xml"/>
  <Override PartName="/xl/ctrlProps/ctrlProp2710.xml" ContentType="application/vnd.ms-excel.controlproperties+xml"/>
  <Override PartName="/xl/ctrlProps/ctrlProp2711.xml" ContentType="application/vnd.ms-excel.controlproperties+xml"/>
  <Override PartName="/xl/ctrlProps/ctrlProp2712.xml" ContentType="application/vnd.ms-excel.controlproperties+xml"/>
  <Override PartName="/xl/ctrlProps/ctrlProp2713.xml" ContentType="application/vnd.ms-excel.controlproperties+xml"/>
  <Override PartName="/xl/ctrlProps/ctrlProp2714.xml" ContentType="application/vnd.ms-excel.controlproperties+xml"/>
  <Override PartName="/xl/ctrlProps/ctrlProp2715.xml" ContentType="application/vnd.ms-excel.controlproperties+xml"/>
  <Override PartName="/xl/ctrlProps/ctrlProp2716.xml" ContentType="application/vnd.ms-excel.controlproperties+xml"/>
  <Override PartName="/xl/ctrlProps/ctrlProp2717.xml" ContentType="application/vnd.ms-excel.controlproperties+xml"/>
  <Override PartName="/xl/ctrlProps/ctrlProp2718.xml" ContentType="application/vnd.ms-excel.controlproperties+xml"/>
  <Override PartName="/xl/ctrlProps/ctrlProp2719.xml" ContentType="application/vnd.ms-excel.controlproperties+xml"/>
  <Override PartName="/xl/ctrlProps/ctrlProp2720.xml" ContentType="application/vnd.ms-excel.controlproperties+xml"/>
  <Override PartName="/xl/ctrlProps/ctrlProp2721.xml" ContentType="application/vnd.ms-excel.controlproperties+xml"/>
  <Override PartName="/xl/ctrlProps/ctrlProp2722.xml" ContentType="application/vnd.ms-excel.controlproperties+xml"/>
  <Override PartName="/xl/ctrlProps/ctrlProp2723.xml" ContentType="application/vnd.ms-excel.controlproperties+xml"/>
  <Override PartName="/xl/ctrlProps/ctrlProp2724.xml" ContentType="application/vnd.ms-excel.controlproperties+xml"/>
  <Override PartName="/xl/ctrlProps/ctrlProp2725.xml" ContentType="application/vnd.ms-excel.controlproperties+xml"/>
  <Override PartName="/xl/ctrlProps/ctrlProp2726.xml" ContentType="application/vnd.ms-excel.controlproperties+xml"/>
  <Override PartName="/xl/ctrlProps/ctrlProp2727.xml" ContentType="application/vnd.ms-excel.controlproperties+xml"/>
  <Override PartName="/xl/ctrlProps/ctrlProp2728.xml" ContentType="application/vnd.ms-excel.controlproperties+xml"/>
  <Override PartName="/xl/ctrlProps/ctrlProp2729.xml" ContentType="application/vnd.ms-excel.controlproperties+xml"/>
  <Override PartName="/xl/ctrlProps/ctrlProp2730.xml" ContentType="application/vnd.ms-excel.controlproperties+xml"/>
  <Override PartName="/xl/ctrlProps/ctrlProp2731.xml" ContentType="application/vnd.ms-excel.controlproperties+xml"/>
  <Override PartName="/xl/ctrlProps/ctrlProp2732.xml" ContentType="application/vnd.ms-excel.controlproperties+xml"/>
  <Override PartName="/xl/ctrlProps/ctrlProp2733.xml" ContentType="application/vnd.ms-excel.controlproperties+xml"/>
  <Override PartName="/xl/ctrlProps/ctrlProp2734.xml" ContentType="application/vnd.ms-excel.controlproperties+xml"/>
  <Override PartName="/xl/ctrlProps/ctrlProp2735.xml" ContentType="application/vnd.ms-excel.controlproperties+xml"/>
  <Override PartName="/xl/ctrlProps/ctrlProp2736.xml" ContentType="application/vnd.ms-excel.controlproperties+xml"/>
  <Override PartName="/xl/ctrlProps/ctrlProp2737.xml" ContentType="application/vnd.ms-excel.controlproperties+xml"/>
  <Override PartName="/xl/ctrlProps/ctrlProp2738.xml" ContentType="application/vnd.ms-excel.controlproperties+xml"/>
  <Override PartName="/xl/ctrlProps/ctrlProp2739.xml" ContentType="application/vnd.ms-excel.controlproperties+xml"/>
  <Override PartName="/xl/ctrlProps/ctrlProp2740.xml" ContentType="application/vnd.ms-excel.controlproperties+xml"/>
  <Override PartName="/xl/ctrlProps/ctrlProp2741.xml" ContentType="application/vnd.ms-excel.controlproperties+xml"/>
  <Override PartName="/xl/ctrlProps/ctrlProp2742.xml" ContentType="application/vnd.ms-excel.controlproperties+xml"/>
  <Override PartName="/xl/ctrlProps/ctrlProp2743.xml" ContentType="application/vnd.ms-excel.controlproperties+xml"/>
  <Override PartName="/xl/ctrlProps/ctrlProp2744.xml" ContentType="application/vnd.ms-excel.controlproperties+xml"/>
  <Override PartName="/xl/ctrlProps/ctrlProp2745.xml" ContentType="application/vnd.ms-excel.controlproperties+xml"/>
  <Override PartName="/xl/ctrlProps/ctrlProp2746.xml" ContentType="application/vnd.ms-excel.controlproperties+xml"/>
  <Override PartName="/xl/ctrlProps/ctrlProp2747.xml" ContentType="application/vnd.ms-excel.controlproperties+xml"/>
  <Override PartName="/xl/ctrlProps/ctrlProp2748.xml" ContentType="application/vnd.ms-excel.controlproperties+xml"/>
  <Override PartName="/xl/ctrlProps/ctrlProp2749.xml" ContentType="application/vnd.ms-excel.controlproperties+xml"/>
  <Override PartName="/xl/ctrlProps/ctrlProp2750.xml" ContentType="application/vnd.ms-excel.controlproperties+xml"/>
  <Override PartName="/xl/ctrlProps/ctrlProp2751.xml" ContentType="application/vnd.ms-excel.controlproperties+xml"/>
  <Override PartName="/xl/ctrlProps/ctrlProp2752.xml" ContentType="application/vnd.ms-excel.controlproperties+xml"/>
  <Override PartName="/xl/ctrlProps/ctrlProp2753.xml" ContentType="application/vnd.ms-excel.controlproperties+xml"/>
  <Override PartName="/xl/ctrlProps/ctrlProp2754.xml" ContentType="application/vnd.ms-excel.controlproperties+xml"/>
  <Override PartName="/xl/ctrlProps/ctrlProp2755.xml" ContentType="application/vnd.ms-excel.controlproperties+xml"/>
  <Override PartName="/xl/ctrlProps/ctrlProp2756.xml" ContentType="application/vnd.ms-excel.controlproperties+xml"/>
  <Override PartName="/xl/ctrlProps/ctrlProp2757.xml" ContentType="application/vnd.ms-excel.controlproperties+xml"/>
  <Override PartName="/xl/ctrlProps/ctrlProp2758.xml" ContentType="application/vnd.ms-excel.controlproperties+xml"/>
  <Override PartName="/xl/ctrlProps/ctrlProp2759.xml" ContentType="application/vnd.ms-excel.controlproperties+xml"/>
  <Override PartName="/xl/ctrlProps/ctrlProp2760.xml" ContentType="application/vnd.ms-excel.controlproperties+xml"/>
  <Override PartName="/xl/ctrlProps/ctrlProp2761.xml" ContentType="application/vnd.ms-excel.controlproperties+xml"/>
  <Override PartName="/xl/ctrlProps/ctrlProp2762.xml" ContentType="application/vnd.ms-excel.controlproperties+xml"/>
  <Override PartName="/xl/ctrlProps/ctrlProp2763.xml" ContentType="application/vnd.ms-excel.controlproperties+xml"/>
  <Override PartName="/xl/ctrlProps/ctrlProp2764.xml" ContentType="application/vnd.ms-excel.controlproperties+xml"/>
  <Override PartName="/xl/ctrlProps/ctrlProp2765.xml" ContentType="application/vnd.ms-excel.controlproperties+xml"/>
  <Override PartName="/xl/ctrlProps/ctrlProp2766.xml" ContentType="application/vnd.ms-excel.controlproperties+xml"/>
  <Override PartName="/xl/ctrlProps/ctrlProp2767.xml" ContentType="application/vnd.ms-excel.controlproperties+xml"/>
  <Override PartName="/xl/ctrlProps/ctrlProp2768.xml" ContentType="application/vnd.ms-excel.controlproperties+xml"/>
  <Override PartName="/xl/ctrlProps/ctrlProp2769.xml" ContentType="application/vnd.ms-excel.controlproperties+xml"/>
  <Override PartName="/xl/ctrlProps/ctrlProp2770.xml" ContentType="application/vnd.ms-excel.controlproperties+xml"/>
  <Override PartName="/xl/ctrlProps/ctrlProp2771.xml" ContentType="application/vnd.ms-excel.controlproperties+xml"/>
  <Override PartName="/xl/ctrlProps/ctrlProp2772.xml" ContentType="application/vnd.ms-excel.controlproperties+xml"/>
  <Override PartName="/xl/ctrlProps/ctrlProp2773.xml" ContentType="application/vnd.ms-excel.controlproperties+xml"/>
  <Override PartName="/xl/ctrlProps/ctrlProp2774.xml" ContentType="application/vnd.ms-excel.controlproperties+xml"/>
  <Override PartName="/xl/ctrlProps/ctrlProp2775.xml" ContentType="application/vnd.ms-excel.controlproperties+xml"/>
  <Override PartName="/xl/ctrlProps/ctrlProp2776.xml" ContentType="application/vnd.ms-excel.controlproperties+xml"/>
  <Override PartName="/xl/ctrlProps/ctrlProp2777.xml" ContentType="application/vnd.ms-excel.controlproperties+xml"/>
  <Override PartName="/xl/ctrlProps/ctrlProp2778.xml" ContentType="application/vnd.ms-excel.controlproperties+xml"/>
  <Override PartName="/xl/ctrlProps/ctrlProp2779.xml" ContentType="application/vnd.ms-excel.controlproperties+xml"/>
  <Override PartName="/xl/ctrlProps/ctrlProp2780.xml" ContentType="application/vnd.ms-excel.controlproperties+xml"/>
  <Override PartName="/xl/ctrlProps/ctrlProp2781.xml" ContentType="application/vnd.ms-excel.controlproperties+xml"/>
  <Override PartName="/xl/ctrlProps/ctrlProp2782.xml" ContentType="application/vnd.ms-excel.controlproperties+xml"/>
  <Override PartName="/xl/ctrlProps/ctrlProp2783.xml" ContentType="application/vnd.ms-excel.controlproperties+xml"/>
  <Override PartName="/xl/ctrlProps/ctrlProp2784.xml" ContentType="application/vnd.ms-excel.controlproperties+xml"/>
  <Override PartName="/xl/ctrlProps/ctrlProp2785.xml" ContentType="application/vnd.ms-excel.controlproperties+xml"/>
  <Override PartName="/xl/ctrlProps/ctrlProp2786.xml" ContentType="application/vnd.ms-excel.controlproperties+xml"/>
  <Override PartName="/xl/ctrlProps/ctrlProp2787.xml" ContentType="application/vnd.ms-excel.controlproperties+xml"/>
  <Override PartName="/xl/ctrlProps/ctrlProp2788.xml" ContentType="application/vnd.ms-excel.controlproperties+xml"/>
  <Override PartName="/xl/ctrlProps/ctrlProp2789.xml" ContentType="application/vnd.ms-excel.controlproperties+xml"/>
  <Override PartName="/xl/ctrlProps/ctrlProp2790.xml" ContentType="application/vnd.ms-excel.controlproperties+xml"/>
  <Override PartName="/xl/ctrlProps/ctrlProp2791.xml" ContentType="application/vnd.ms-excel.controlproperties+xml"/>
  <Override PartName="/xl/ctrlProps/ctrlProp2792.xml" ContentType="application/vnd.ms-excel.controlproperties+xml"/>
  <Override PartName="/xl/ctrlProps/ctrlProp2793.xml" ContentType="application/vnd.ms-excel.controlproperties+xml"/>
  <Override PartName="/xl/ctrlProps/ctrlProp2794.xml" ContentType="application/vnd.ms-excel.controlproperties+xml"/>
  <Override PartName="/xl/ctrlProps/ctrlProp2795.xml" ContentType="application/vnd.ms-excel.controlproperties+xml"/>
  <Override PartName="/xl/ctrlProps/ctrlProp2796.xml" ContentType="application/vnd.ms-excel.controlproperties+xml"/>
  <Override PartName="/xl/ctrlProps/ctrlProp2797.xml" ContentType="application/vnd.ms-excel.controlproperties+xml"/>
  <Override PartName="/xl/ctrlProps/ctrlProp2798.xml" ContentType="application/vnd.ms-excel.controlproperties+xml"/>
  <Override PartName="/xl/ctrlProps/ctrlProp2799.xml" ContentType="application/vnd.ms-excel.controlproperties+xml"/>
  <Override PartName="/xl/ctrlProps/ctrlProp2800.xml" ContentType="application/vnd.ms-excel.controlproperties+xml"/>
  <Override PartName="/xl/ctrlProps/ctrlProp2801.xml" ContentType="application/vnd.ms-excel.controlproperties+xml"/>
  <Override PartName="/xl/ctrlProps/ctrlProp2802.xml" ContentType="application/vnd.ms-excel.controlproperties+xml"/>
  <Override PartName="/xl/ctrlProps/ctrlProp2803.xml" ContentType="application/vnd.ms-excel.controlproperties+xml"/>
  <Override PartName="/xl/ctrlProps/ctrlProp2804.xml" ContentType="application/vnd.ms-excel.controlproperties+xml"/>
  <Override PartName="/xl/ctrlProps/ctrlProp2805.xml" ContentType="application/vnd.ms-excel.controlproperties+xml"/>
  <Override PartName="/xl/ctrlProps/ctrlProp2806.xml" ContentType="application/vnd.ms-excel.controlproperties+xml"/>
  <Override PartName="/xl/ctrlProps/ctrlProp2807.xml" ContentType="application/vnd.ms-excel.controlproperties+xml"/>
  <Override PartName="/xl/ctrlProps/ctrlProp2808.xml" ContentType="application/vnd.ms-excel.controlproperties+xml"/>
  <Override PartName="/xl/ctrlProps/ctrlProp2809.xml" ContentType="application/vnd.ms-excel.controlproperties+xml"/>
  <Override PartName="/xl/ctrlProps/ctrlProp2810.xml" ContentType="application/vnd.ms-excel.controlproperties+xml"/>
  <Override PartName="/xl/ctrlProps/ctrlProp2811.xml" ContentType="application/vnd.ms-excel.controlproperties+xml"/>
  <Override PartName="/xl/ctrlProps/ctrlProp2812.xml" ContentType="application/vnd.ms-excel.controlproperties+xml"/>
  <Override PartName="/xl/ctrlProps/ctrlProp2813.xml" ContentType="application/vnd.ms-excel.controlproperties+xml"/>
  <Override PartName="/xl/ctrlProps/ctrlProp2814.xml" ContentType="application/vnd.ms-excel.controlproperties+xml"/>
  <Override PartName="/xl/ctrlProps/ctrlProp2815.xml" ContentType="application/vnd.ms-excel.controlproperties+xml"/>
  <Override PartName="/xl/ctrlProps/ctrlProp2816.xml" ContentType="application/vnd.ms-excel.controlproperties+xml"/>
  <Override PartName="/xl/ctrlProps/ctrlProp2817.xml" ContentType="application/vnd.ms-excel.controlproperties+xml"/>
  <Override PartName="/xl/ctrlProps/ctrlProp2818.xml" ContentType="application/vnd.ms-excel.controlproperties+xml"/>
  <Override PartName="/xl/ctrlProps/ctrlProp2819.xml" ContentType="application/vnd.ms-excel.controlproperties+xml"/>
  <Override PartName="/xl/ctrlProps/ctrlProp2820.xml" ContentType="application/vnd.ms-excel.controlproperties+xml"/>
  <Override PartName="/xl/ctrlProps/ctrlProp2821.xml" ContentType="application/vnd.ms-excel.controlproperties+xml"/>
  <Override PartName="/xl/ctrlProps/ctrlProp2822.xml" ContentType="application/vnd.ms-excel.controlproperties+xml"/>
  <Override PartName="/xl/ctrlProps/ctrlProp2823.xml" ContentType="application/vnd.ms-excel.controlproperties+xml"/>
  <Override PartName="/xl/ctrlProps/ctrlProp2824.xml" ContentType="application/vnd.ms-excel.controlproperties+xml"/>
  <Override PartName="/xl/ctrlProps/ctrlProp2825.xml" ContentType="application/vnd.ms-excel.controlproperties+xml"/>
  <Override PartName="/xl/ctrlProps/ctrlProp2826.xml" ContentType="application/vnd.ms-excel.controlproperties+xml"/>
  <Override PartName="/xl/ctrlProps/ctrlProp2827.xml" ContentType="application/vnd.ms-excel.controlproperties+xml"/>
  <Override PartName="/xl/ctrlProps/ctrlProp2828.xml" ContentType="application/vnd.ms-excel.controlproperties+xml"/>
  <Override PartName="/xl/ctrlProps/ctrlProp2829.xml" ContentType="application/vnd.ms-excel.controlproperties+xml"/>
  <Override PartName="/xl/ctrlProps/ctrlProp2830.xml" ContentType="application/vnd.ms-excel.controlproperties+xml"/>
  <Override PartName="/xl/ctrlProps/ctrlProp2831.xml" ContentType="application/vnd.ms-excel.controlproperties+xml"/>
  <Override PartName="/xl/ctrlProps/ctrlProp2832.xml" ContentType="application/vnd.ms-excel.controlproperties+xml"/>
  <Override PartName="/xl/ctrlProps/ctrlProp2833.xml" ContentType="application/vnd.ms-excel.controlproperties+xml"/>
  <Override PartName="/xl/ctrlProps/ctrlProp2834.xml" ContentType="application/vnd.ms-excel.controlproperties+xml"/>
  <Override PartName="/xl/ctrlProps/ctrlProp2835.xml" ContentType="application/vnd.ms-excel.controlproperties+xml"/>
  <Override PartName="/xl/ctrlProps/ctrlProp2836.xml" ContentType="application/vnd.ms-excel.controlproperties+xml"/>
  <Override PartName="/xl/ctrlProps/ctrlProp2837.xml" ContentType="application/vnd.ms-excel.controlproperties+xml"/>
  <Override PartName="/xl/ctrlProps/ctrlProp2838.xml" ContentType="application/vnd.ms-excel.controlproperties+xml"/>
  <Override PartName="/xl/ctrlProps/ctrlProp2839.xml" ContentType="application/vnd.ms-excel.controlproperties+xml"/>
  <Override PartName="/xl/ctrlProps/ctrlProp2840.xml" ContentType="application/vnd.ms-excel.controlproperties+xml"/>
  <Override PartName="/xl/ctrlProps/ctrlProp2841.xml" ContentType="application/vnd.ms-excel.controlproperties+xml"/>
  <Override PartName="/xl/ctrlProps/ctrlProp2842.xml" ContentType="application/vnd.ms-excel.controlproperties+xml"/>
  <Override PartName="/xl/ctrlProps/ctrlProp2843.xml" ContentType="application/vnd.ms-excel.controlproperties+xml"/>
  <Override PartName="/xl/ctrlProps/ctrlProp2844.xml" ContentType="application/vnd.ms-excel.controlproperties+xml"/>
  <Override PartName="/xl/ctrlProps/ctrlProp2845.xml" ContentType="application/vnd.ms-excel.controlproperties+xml"/>
  <Override PartName="/xl/ctrlProps/ctrlProp2846.xml" ContentType="application/vnd.ms-excel.controlproperties+xml"/>
  <Override PartName="/xl/ctrlProps/ctrlProp2847.xml" ContentType="application/vnd.ms-excel.controlproperties+xml"/>
  <Override PartName="/xl/ctrlProps/ctrlProp2848.xml" ContentType="application/vnd.ms-excel.controlproperties+xml"/>
  <Override PartName="/xl/ctrlProps/ctrlProp2849.xml" ContentType="application/vnd.ms-excel.controlproperties+xml"/>
  <Override PartName="/xl/ctrlProps/ctrlProp2850.xml" ContentType="application/vnd.ms-excel.controlproperties+xml"/>
  <Override PartName="/xl/ctrlProps/ctrlProp2851.xml" ContentType="application/vnd.ms-excel.controlproperties+xml"/>
  <Override PartName="/xl/ctrlProps/ctrlProp2852.xml" ContentType="application/vnd.ms-excel.controlproperties+xml"/>
  <Override PartName="/xl/ctrlProps/ctrlProp2853.xml" ContentType="application/vnd.ms-excel.controlproperties+xml"/>
  <Override PartName="/xl/ctrlProps/ctrlProp2854.xml" ContentType="application/vnd.ms-excel.controlproperties+xml"/>
  <Override PartName="/xl/ctrlProps/ctrlProp2855.xml" ContentType="application/vnd.ms-excel.controlproperties+xml"/>
  <Override PartName="/xl/ctrlProps/ctrlProp2856.xml" ContentType="application/vnd.ms-excel.controlproperties+xml"/>
  <Override PartName="/xl/ctrlProps/ctrlProp2857.xml" ContentType="application/vnd.ms-excel.controlproperties+xml"/>
  <Override PartName="/xl/ctrlProps/ctrlProp2858.xml" ContentType="application/vnd.ms-excel.controlproperties+xml"/>
  <Override PartName="/xl/ctrlProps/ctrlProp2859.xml" ContentType="application/vnd.ms-excel.controlproperties+xml"/>
  <Override PartName="/xl/ctrlProps/ctrlProp2860.xml" ContentType="application/vnd.ms-excel.controlproperties+xml"/>
  <Override PartName="/xl/ctrlProps/ctrlProp2861.xml" ContentType="application/vnd.ms-excel.controlproperties+xml"/>
  <Override PartName="/xl/ctrlProps/ctrlProp2862.xml" ContentType="application/vnd.ms-excel.controlproperties+xml"/>
  <Override PartName="/xl/ctrlProps/ctrlProp2863.xml" ContentType="application/vnd.ms-excel.controlproperties+xml"/>
  <Override PartName="/xl/ctrlProps/ctrlProp2864.xml" ContentType="application/vnd.ms-excel.controlproperties+xml"/>
  <Override PartName="/xl/ctrlProps/ctrlProp2865.xml" ContentType="application/vnd.ms-excel.controlproperties+xml"/>
  <Override PartName="/xl/ctrlProps/ctrlProp2866.xml" ContentType="application/vnd.ms-excel.controlproperties+xml"/>
  <Override PartName="/xl/ctrlProps/ctrlProp2867.xml" ContentType="application/vnd.ms-excel.controlproperties+xml"/>
  <Override PartName="/xl/ctrlProps/ctrlProp2868.xml" ContentType="application/vnd.ms-excel.controlproperties+xml"/>
  <Override PartName="/xl/ctrlProps/ctrlProp2869.xml" ContentType="application/vnd.ms-excel.controlproperties+xml"/>
  <Override PartName="/xl/ctrlProps/ctrlProp2870.xml" ContentType="application/vnd.ms-excel.controlproperties+xml"/>
  <Override PartName="/xl/ctrlProps/ctrlProp2871.xml" ContentType="application/vnd.ms-excel.controlproperties+xml"/>
  <Override PartName="/xl/ctrlProps/ctrlProp2872.xml" ContentType="application/vnd.ms-excel.controlproperties+xml"/>
  <Override PartName="/xl/ctrlProps/ctrlProp2873.xml" ContentType="application/vnd.ms-excel.controlproperties+xml"/>
  <Override PartName="/xl/ctrlProps/ctrlProp2874.xml" ContentType="application/vnd.ms-excel.controlproperties+xml"/>
  <Override PartName="/xl/ctrlProps/ctrlProp2875.xml" ContentType="application/vnd.ms-excel.controlproperties+xml"/>
  <Override PartName="/xl/ctrlProps/ctrlProp2876.xml" ContentType="application/vnd.ms-excel.controlproperties+xml"/>
  <Override PartName="/xl/ctrlProps/ctrlProp2877.xml" ContentType="application/vnd.ms-excel.controlproperties+xml"/>
  <Override PartName="/xl/ctrlProps/ctrlProp2878.xml" ContentType="application/vnd.ms-excel.controlproperties+xml"/>
  <Override PartName="/xl/ctrlProps/ctrlProp2879.xml" ContentType="application/vnd.ms-excel.controlproperties+xml"/>
  <Override PartName="/xl/ctrlProps/ctrlProp2880.xml" ContentType="application/vnd.ms-excel.controlproperties+xml"/>
  <Override PartName="/xl/ctrlProps/ctrlProp2881.xml" ContentType="application/vnd.ms-excel.controlproperties+xml"/>
  <Override PartName="/xl/ctrlProps/ctrlProp2882.xml" ContentType="application/vnd.ms-excel.controlproperties+xml"/>
  <Override PartName="/xl/ctrlProps/ctrlProp2883.xml" ContentType="application/vnd.ms-excel.controlproperties+xml"/>
  <Override PartName="/xl/ctrlProps/ctrlProp2884.xml" ContentType="application/vnd.ms-excel.controlproperties+xml"/>
  <Override PartName="/xl/ctrlProps/ctrlProp2885.xml" ContentType="application/vnd.ms-excel.controlproperties+xml"/>
  <Override PartName="/xl/ctrlProps/ctrlProp2886.xml" ContentType="application/vnd.ms-excel.controlproperties+xml"/>
  <Override PartName="/xl/ctrlProps/ctrlProp2887.xml" ContentType="application/vnd.ms-excel.controlproperties+xml"/>
  <Override PartName="/xl/ctrlProps/ctrlProp2888.xml" ContentType="application/vnd.ms-excel.controlproperties+xml"/>
  <Override PartName="/xl/ctrlProps/ctrlProp2889.xml" ContentType="application/vnd.ms-excel.controlproperties+xml"/>
  <Override PartName="/xl/ctrlProps/ctrlProp2890.xml" ContentType="application/vnd.ms-excel.controlproperties+xml"/>
  <Override PartName="/xl/ctrlProps/ctrlProp2891.xml" ContentType="application/vnd.ms-excel.controlproperties+xml"/>
  <Override PartName="/xl/ctrlProps/ctrlProp2892.xml" ContentType="application/vnd.ms-excel.controlproperties+xml"/>
  <Override PartName="/xl/ctrlProps/ctrlProp2893.xml" ContentType="application/vnd.ms-excel.controlproperties+xml"/>
  <Override PartName="/xl/ctrlProps/ctrlProp2894.xml" ContentType="application/vnd.ms-excel.controlproperties+xml"/>
  <Override PartName="/xl/ctrlProps/ctrlProp2895.xml" ContentType="application/vnd.ms-excel.controlproperties+xml"/>
  <Override PartName="/xl/ctrlProps/ctrlProp2896.xml" ContentType="application/vnd.ms-excel.controlproperties+xml"/>
  <Override PartName="/xl/ctrlProps/ctrlProp2897.xml" ContentType="application/vnd.ms-excel.controlproperties+xml"/>
  <Override PartName="/xl/ctrlProps/ctrlProp2898.xml" ContentType="application/vnd.ms-excel.controlproperties+xml"/>
  <Override PartName="/xl/ctrlProps/ctrlProp2899.xml" ContentType="application/vnd.ms-excel.controlproperties+xml"/>
  <Override PartName="/xl/ctrlProps/ctrlProp2900.xml" ContentType="application/vnd.ms-excel.controlproperties+xml"/>
  <Override PartName="/xl/ctrlProps/ctrlProp2901.xml" ContentType="application/vnd.ms-excel.controlproperties+xml"/>
  <Override PartName="/xl/ctrlProps/ctrlProp2902.xml" ContentType="application/vnd.ms-excel.controlproperties+xml"/>
  <Override PartName="/xl/ctrlProps/ctrlProp2903.xml" ContentType="application/vnd.ms-excel.controlproperties+xml"/>
  <Override PartName="/xl/ctrlProps/ctrlProp2904.xml" ContentType="application/vnd.ms-excel.controlproperties+xml"/>
  <Override PartName="/xl/ctrlProps/ctrlProp2905.xml" ContentType="application/vnd.ms-excel.controlproperties+xml"/>
  <Override PartName="/xl/ctrlProps/ctrlProp2906.xml" ContentType="application/vnd.ms-excel.controlproperties+xml"/>
  <Override PartName="/xl/ctrlProps/ctrlProp2907.xml" ContentType="application/vnd.ms-excel.controlproperties+xml"/>
  <Override PartName="/xl/ctrlProps/ctrlProp2908.xml" ContentType="application/vnd.ms-excel.controlproperties+xml"/>
  <Override PartName="/xl/ctrlProps/ctrlProp2909.xml" ContentType="application/vnd.ms-excel.controlproperties+xml"/>
  <Override PartName="/xl/ctrlProps/ctrlProp2910.xml" ContentType="application/vnd.ms-excel.controlproperties+xml"/>
  <Override PartName="/xl/ctrlProps/ctrlProp2911.xml" ContentType="application/vnd.ms-excel.controlproperties+xml"/>
  <Override PartName="/xl/ctrlProps/ctrlProp2912.xml" ContentType="application/vnd.ms-excel.controlproperties+xml"/>
  <Override PartName="/xl/ctrlProps/ctrlProp2913.xml" ContentType="application/vnd.ms-excel.controlproperties+xml"/>
  <Override PartName="/xl/ctrlProps/ctrlProp2914.xml" ContentType="application/vnd.ms-excel.controlproperties+xml"/>
  <Override PartName="/xl/ctrlProps/ctrlProp2915.xml" ContentType="application/vnd.ms-excel.controlproperties+xml"/>
  <Override PartName="/xl/ctrlProps/ctrlProp2916.xml" ContentType="application/vnd.ms-excel.controlproperties+xml"/>
  <Override PartName="/xl/ctrlProps/ctrlProp2917.xml" ContentType="application/vnd.ms-excel.controlproperties+xml"/>
  <Override PartName="/xl/ctrlProps/ctrlProp2918.xml" ContentType="application/vnd.ms-excel.controlproperties+xml"/>
  <Override PartName="/xl/ctrlProps/ctrlProp2919.xml" ContentType="application/vnd.ms-excel.controlproperties+xml"/>
  <Override PartName="/xl/ctrlProps/ctrlProp2920.xml" ContentType="application/vnd.ms-excel.controlproperties+xml"/>
  <Override PartName="/xl/ctrlProps/ctrlProp2921.xml" ContentType="application/vnd.ms-excel.controlproperties+xml"/>
  <Override PartName="/xl/ctrlProps/ctrlProp2922.xml" ContentType="application/vnd.ms-excel.controlproperties+xml"/>
  <Override PartName="/xl/ctrlProps/ctrlProp2923.xml" ContentType="application/vnd.ms-excel.controlproperties+xml"/>
  <Override PartName="/xl/ctrlProps/ctrlProp2924.xml" ContentType="application/vnd.ms-excel.controlproperties+xml"/>
  <Override PartName="/xl/ctrlProps/ctrlProp2925.xml" ContentType="application/vnd.ms-excel.controlproperties+xml"/>
  <Override PartName="/xl/ctrlProps/ctrlProp2926.xml" ContentType="application/vnd.ms-excel.controlproperties+xml"/>
  <Override PartName="/xl/ctrlProps/ctrlProp2927.xml" ContentType="application/vnd.ms-excel.controlproperties+xml"/>
  <Override PartName="/xl/ctrlProps/ctrlProp2928.xml" ContentType="application/vnd.ms-excel.controlproperties+xml"/>
  <Override PartName="/xl/ctrlProps/ctrlProp2929.xml" ContentType="application/vnd.ms-excel.controlproperties+xml"/>
  <Override PartName="/xl/ctrlProps/ctrlProp2930.xml" ContentType="application/vnd.ms-excel.controlproperties+xml"/>
  <Override PartName="/xl/ctrlProps/ctrlProp2931.xml" ContentType="application/vnd.ms-excel.controlproperties+xml"/>
  <Override PartName="/xl/ctrlProps/ctrlProp2932.xml" ContentType="application/vnd.ms-excel.controlproperties+xml"/>
  <Override PartName="/xl/ctrlProps/ctrlProp2933.xml" ContentType="application/vnd.ms-excel.controlproperties+xml"/>
  <Override PartName="/xl/ctrlProps/ctrlProp2934.xml" ContentType="application/vnd.ms-excel.controlproperties+xml"/>
  <Override PartName="/xl/ctrlProps/ctrlProp2935.xml" ContentType="application/vnd.ms-excel.controlproperties+xml"/>
  <Override PartName="/xl/ctrlProps/ctrlProp2936.xml" ContentType="application/vnd.ms-excel.controlproperties+xml"/>
  <Override PartName="/xl/ctrlProps/ctrlProp2937.xml" ContentType="application/vnd.ms-excel.controlproperties+xml"/>
  <Override PartName="/xl/ctrlProps/ctrlProp2938.xml" ContentType="application/vnd.ms-excel.controlproperties+xml"/>
  <Override PartName="/xl/ctrlProps/ctrlProp2939.xml" ContentType="application/vnd.ms-excel.controlproperties+xml"/>
  <Override PartName="/xl/ctrlProps/ctrlProp2940.xml" ContentType="application/vnd.ms-excel.controlproperties+xml"/>
  <Override PartName="/xl/ctrlProps/ctrlProp2941.xml" ContentType="application/vnd.ms-excel.controlproperties+xml"/>
  <Override PartName="/xl/ctrlProps/ctrlProp2942.xml" ContentType="application/vnd.ms-excel.controlproperties+xml"/>
  <Override PartName="/xl/ctrlProps/ctrlProp2943.xml" ContentType="application/vnd.ms-excel.controlproperties+xml"/>
  <Override PartName="/xl/ctrlProps/ctrlProp2944.xml" ContentType="application/vnd.ms-excel.controlproperties+xml"/>
  <Override PartName="/xl/ctrlProps/ctrlProp2945.xml" ContentType="application/vnd.ms-excel.controlproperties+xml"/>
  <Override PartName="/xl/ctrlProps/ctrlProp2946.xml" ContentType="application/vnd.ms-excel.controlproperties+xml"/>
  <Override PartName="/xl/ctrlProps/ctrlProp2947.xml" ContentType="application/vnd.ms-excel.controlproperties+xml"/>
  <Override PartName="/xl/ctrlProps/ctrlProp2948.xml" ContentType="application/vnd.ms-excel.controlproperties+xml"/>
  <Override PartName="/xl/ctrlProps/ctrlProp2949.xml" ContentType="application/vnd.ms-excel.controlproperties+xml"/>
  <Override PartName="/xl/ctrlProps/ctrlProp2950.xml" ContentType="application/vnd.ms-excel.controlproperties+xml"/>
  <Override PartName="/xl/ctrlProps/ctrlProp2951.xml" ContentType="application/vnd.ms-excel.controlproperties+xml"/>
  <Override PartName="/xl/ctrlProps/ctrlProp2952.xml" ContentType="application/vnd.ms-excel.controlproperties+xml"/>
  <Override PartName="/xl/ctrlProps/ctrlProp2953.xml" ContentType="application/vnd.ms-excel.controlproperties+xml"/>
  <Override PartName="/xl/ctrlProps/ctrlProp2954.xml" ContentType="application/vnd.ms-excel.controlproperties+xml"/>
  <Override PartName="/xl/ctrlProps/ctrlProp2955.xml" ContentType="application/vnd.ms-excel.controlproperties+xml"/>
  <Override PartName="/xl/ctrlProps/ctrlProp2956.xml" ContentType="application/vnd.ms-excel.controlproperties+xml"/>
  <Override PartName="/xl/ctrlProps/ctrlProp2957.xml" ContentType="application/vnd.ms-excel.controlproperties+xml"/>
  <Override PartName="/xl/ctrlProps/ctrlProp2958.xml" ContentType="application/vnd.ms-excel.controlproperties+xml"/>
  <Override PartName="/xl/ctrlProps/ctrlProp2959.xml" ContentType="application/vnd.ms-excel.controlproperties+xml"/>
  <Override PartName="/xl/ctrlProps/ctrlProp2960.xml" ContentType="application/vnd.ms-excel.controlproperties+xml"/>
  <Override PartName="/xl/ctrlProps/ctrlProp2961.xml" ContentType="application/vnd.ms-excel.controlproperties+xml"/>
  <Override PartName="/xl/ctrlProps/ctrlProp2962.xml" ContentType="application/vnd.ms-excel.controlproperties+xml"/>
  <Override PartName="/xl/ctrlProps/ctrlProp2963.xml" ContentType="application/vnd.ms-excel.controlproperties+xml"/>
  <Override PartName="/xl/ctrlProps/ctrlProp2964.xml" ContentType="application/vnd.ms-excel.controlproperties+xml"/>
  <Override PartName="/xl/ctrlProps/ctrlProp2965.xml" ContentType="application/vnd.ms-excel.controlproperties+xml"/>
  <Override PartName="/xl/ctrlProps/ctrlProp2966.xml" ContentType="application/vnd.ms-excel.controlproperties+xml"/>
  <Override PartName="/xl/ctrlProps/ctrlProp2967.xml" ContentType="application/vnd.ms-excel.controlproperties+xml"/>
  <Override PartName="/xl/ctrlProps/ctrlProp2968.xml" ContentType="application/vnd.ms-excel.controlproperties+xml"/>
  <Override PartName="/xl/ctrlProps/ctrlProp2969.xml" ContentType="application/vnd.ms-excel.controlproperties+xml"/>
  <Override PartName="/xl/ctrlProps/ctrlProp2970.xml" ContentType="application/vnd.ms-excel.controlproperties+xml"/>
  <Override PartName="/xl/ctrlProps/ctrlProp2971.xml" ContentType="application/vnd.ms-excel.controlproperties+xml"/>
  <Override PartName="/xl/ctrlProps/ctrlProp2972.xml" ContentType="application/vnd.ms-excel.controlproperties+xml"/>
  <Override PartName="/xl/ctrlProps/ctrlProp2973.xml" ContentType="application/vnd.ms-excel.controlproperties+xml"/>
  <Override PartName="/xl/ctrlProps/ctrlProp2974.xml" ContentType="application/vnd.ms-excel.controlproperties+xml"/>
  <Override PartName="/xl/ctrlProps/ctrlProp2975.xml" ContentType="application/vnd.ms-excel.controlproperties+xml"/>
  <Override PartName="/xl/ctrlProps/ctrlProp2976.xml" ContentType="application/vnd.ms-excel.controlproperties+xml"/>
  <Override PartName="/xl/ctrlProps/ctrlProp2977.xml" ContentType="application/vnd.ms-excel.controlproperties+xml"/>
  <Override PartName="/xl/ctrlProps/ctrlProp2978.xml" ContentType="application/vnd.ms-excel.controlproperties+xml"/>
  <Override PartName="/xl/ctrlProps/ctrlProp2979.xml" ContentType="application/vnd.ms-excel.controlproperties+xml"/>
  <Override PartName="/xl/ctrlProps/ctrlProp2980.xml" ContentType="application/vnd.ms-excel.controlproperties+xml"/>
  <Override PartName="/xl/ctrlProps/ctrlProp2981.xml" ContentType="application/vnd.ms-excel.controlproperties+xml"/>
  <Override PartName="/xl/ctrlProps/ctrlProp2982.xml" ContentType="application/vnd.ms-excel.controlproperties+xml"/>
  <Override PartName="/xl/ctrlProps/ctrlProp2983.xml" ContentType="application/vnd.ms-excel.controlproperties+xml"/>
  <Override PartName="/xl/ctrlProps/ctrlProp2984.xml" ContentType="application/vnd.ms-excel.controlproperties+xml"/>
  <Override PartName="/xl/ctrlProps/ctrlProp2985.xml" ContentType="application/vnd.ms-excel.controlproperties+xml"/>
  <Override PartName="/xl/ctrlProps/ctrlProp2986.xml" ContentType="application/vnd.ms-excel.controlproperties+xml"/>
  <Override PartName="/xl/ctrlProps/ctrlProp2987.xml" ContentType="application/vnd.ms-excel.controlproperties+xml"/>
  <Override PartName="/xl/ctrlProps/ctrlProp2988.xml" ContentType="application/vnd.ms-excel.controlproperties+xml"/>
  <Override PartName="/xl/ctrlProps/ctrlProp2989.xml" ContentType="application/vnd.ms-excel.controlproperties+xml"/>
  <Override PartName="/xl/ctrlProps/ctrlProp2990.xml" ContentType="application/vnd.ms-excel.controlproperties+xml"/>
  <Override PartName="/xl/ctrlProps/ctrlProp2991.xml" ContentType="application/vnd.ms-excel.controlproperties+xml"/>
  <Override PartName="/xl/ctrlProps/ctrlProp2992.xml" ContentType="application/vnd.ms-excel.controlproperties+xml"/>
  <Override PartName="/xl/ctrlProps/ctrlProp2993.xml" ContentType="application/vnd.ms-excel.controlproperties+xml"/>
  <Override PartName="/xl/ctrlProps/ctrlProp2994.xml" ContentType="application/vnd.ms-excel.controlproperties+xml"/>
  <Override PartName="/xl/ctrlProps/ctrlProp2995.xml" ContentType="application/vnd.ms-excel.controlproperties+xml"/>
  <Override PartName="/xl/ctrlProps/ctrlProp2996.xml" ContentType="application/vnd.ms-excel.controlproperties+xml"/>
  <Override PartName="/xl/ctrlProps/ctrlProp2997.xml" ContentType="application/vnd.ms-excel.controlproperties+xml"/>
  <Override PartName="/xl/ctrlProps/ctrlProp2998.xml" ContentType="application/vnd.ms-excel.controlproperties+xml"/>
  <Override PartName="/xl/ctrlProps/ctrlProp2999.xml" ContentType="application/vnd.ms-excel.controlproperties+xml"/>
  <Override PartName="/xl/ctrlProps/ctrlProp3000.xml" ContentType="application/vnd.ms-excel.controlproperties+xml"/>
  <Override PartName="/xl/ctrlProps/ctrlProp3001.xml" ContentType="application/vnd.ms-excel.controlproperties+xml"/>
  <Override PartName="/xl/ctrlProps/ctrlProp3002.xml" ContentType="application/vnd.ms-excel.controlproperties+xml"/>
  <Override PartName="/xl/ctrlProps/ctrlProp3003.xml" ContentType="application/vnd.ms-excel.controlproperties+xml"/>
  <Override PartName="/xl/ctrlProps/ctrlProp3004.xml" ContentType="application/vnd.ms-excel.controlproperties+xml"/>
  <Override PartName="/xl/ctrlProps/ctrlProp3005.xml" ContentType="application/vnd.ms-excel.controlproperties+xml"/>
  <Override PartName="/xl/ctrlProps/ctrlProp3006.xml" ContentType="application/vnd.ms-excel.controlproperties+xml"/>
  <Override PartName="/xl/ctrlProps/ctrlProp3007.xml" ContentType="application/vnd.ms-excel.controlproperties+xml"/>
  <Override PartName="/xl/ctrlProps/ctrlProp3008.xml" ContentType="application/vnd.ms-excel.controlproperties+xml"/>
  <Override PartName="/xl/ctrlProps/ctrlProp3009.xml" ContentType="application/vnd.ms-excel.controlproperties+xml"/>
  <Override PartName="/xl/ctrlProps/ctrlProp3010.xml" ContentType="application/vnd.ms-excel.controlproperties+xml"/>
  <Override PartName="/xl/ctrlProps/ctrlProp3011.xml" ContentType="application/vnd.ms-excel.controlproperties+xml"/>
  <Override PartName="/xl/ctrlProps/ctrlProp3012.xml" ContentType="application/vnd.ms-excel.controlproperties+xml"/>
  <Override PartName="/xl/ctrlProps/ctrlProp3013.xml" ContentType="application/vnd.ms-excel.controlproperties+xml"/>
  <Override PartName="/xl/ctrlProps/ctrlProp3014.xml" ContentType="application/vnd.ms-excel.controlproperties+xml"/>
  <Override PartName="/xl/ctrlProps/ctrlProp3015.xml" ContentType="application/vnd.ms-excel.controlproperties+xml"/>
  <Override PartName="/xl/ctrlProps/ctrlProp3016.xml" ContentType="application/vnd.ms-excel.controlproperties+xml"/>
  <Override PartName="/xl/ctrlProps/ctrlProp3017.xml" ContentType="application/vnd.ms-excel.controlproperties+xml"/>
  <Override PartName="/xl/ctrlProps/ctrlProp3018.xml" ContentType="application/vnd.ms-excel.controlproperties+xml"/>
  <Override PartName="/xl/ctrlProps/ctrlProp3019.xml" ContentType="application/vnd.ms-excel.controlproperties+xml"/>
  <Override PartName="/xl/ctrlProps/ctrlProp3020.xml" ContentType="application/vnd.ms-excel.controlproperties+xml"/>
  <Override PartName="/xl/ctrlProps/ctrlProp3021.xml" ContentType="application/vnd.ms-excel.controlproperties+xml"/>
  <Override PartName="/xl/ctrlProps/ctrlProp3022.xml" ContentType="application/vnd.ms-excel.controlproperties+xml"/>
  <Override PartName="/xl/ctrlProps/ctrlProp3023.xml" ContentType="application/vnd.ms-excel.controlproperties+xml"/>
  <Override PartName="/xl/ctrlProps/ctrlProp3024.xml" ContentType="application/vnd.ms-excel.controlproperties+xml"/>
  <Override PartName="/xl/ctrlProps/ctrlProp3025.xml" ContentType="application/vnd.ms-excel.controlproperties+xml"/>
  <Override PartName="/xl/ctrlProps/ctrlProp3026.xml" ContentType="application/vnd.ms-excel.controlproperties+xml"/>
  <Override PartName="/xl/ctrlProps/ctrlProp3027.xml" ContentType="application/vnd.ms-excel.controlproperties+xml"/>
  <Override PartName="/xl/ctrlProps/ctrlProp3028.xml" ContentType="application/vnd.ms-excel.controlproperties+xml"/>
  <Override PartName="/xl/ctrlProps/ctrlProp3029.xml" ContentType="application/vnd.ms-excel.controlproperties+xml"/>
  <Override PartName="/xl/ctrlProps/ctrlProp3030.xml" ContentType="application/vnd.ms-excel.controlproperties+xml"/>
  <Override PartName="/xl/ctrlProps/ctrlProp3031.xml" ContentType="application/vnd.ms-excel.controlproperties+xml"/>
  <Override PartName="/xl/ctrlProps/ctrlProp3032.xml" ContentType="application/vnd.ms-excel.controlproperties+xml"/>
  <Override PartName="/xl/ctrlProps/ctrlProp3033.xml" ContentType="application/vnd.ms-excel.controlproperties+xml"/>
  <Override PartName="/xl/ctrlProps/ctrlProp3034.xml" ContentType="application/vnd.ms-excel.controlproperties+xml"/>
  <Override PartName="/xl/ctrlProps/ctrlProp3035.xml" ContentType="application/vnd.ms-excel.controlproperties+xml"/>
  <Override PartName="/xl/ctrlProps/ctrlProp3036.xml" ContentType="application/vnd.ms-excel.controlproperties+xml"/>
  <Override PartName="/xl/ctrlProps/ctrlProp3037.xml" ContentType="application/vnd.ms-excel.controlproperties+xml"/>
  <Override PartName="/xl/ctrlProps/ctrlProp3038.xml" ContentType="application/vnd.ms-excel.controlproperties+xml"/>
  <Override PartName="/xl/ctrlProps/ctrlProp3039.xml" ContentType="application/vnd.ms-excel.controlproperties+xml"/>
  <Override PartName="/xl/ctrlProps/ctrlProp3040.xml" ContentType="application/vnd.ms-excel.controlproperties+xml"/>
  <Override PartName="/xl/ctrlProps/ctrlProp3041.xml" ContentType="application/vnd.ms-excel.controlproperties+xml"/>
  <Override PartName="/xl/ctrlProps/ctrlProp3042.xml" ContentType="application/vnd.ms-excel.controlproperties+xml"/>
  <Override PartName="/xl/ctrlProps/ctrlProp3043.xml" ContentType="application/vnd.ms-excel.controlproperties+xml"/>
  <Override PartName="/xl/ctrlProps/ctrlProp3044.xml" ContentType="application/vnd.ms-excel.controlproperties+xml"/>
  <Override PartName="/xl/ctrlProps/ctrlProp3045.xml" ContentType="application/vnd.ms-excel.controlproperties+xml"/>
  <Override PartName="/xl/ctrlProps/ctrlProp3046.xml" ContentType="application/vnd.ms-excel.controlproperties+xml"/>
  <Override PartName="/xl/ctrlProps/ctrlProp3047.xml" ContentType="application/vnd.ms-excel.controlproperties+xml"/>
  <Override PartName="/xl/ctrlProps/ctrlProp3048.xml" ContentType="application/vnd.ms-excel.controlproperties+xml"/>
  <Override PartName="/xl/ctrlProps/ctrlProp3049.xml" ContentType="application/vnd.ms-excel.controlproperties+xml"/>
  <Override PartName="/xl/ctrlProps/ctrlProp3050.xml" ContentType="application/vnd.ms-excel.controlproperties+xml"/>
  <Override PartName="/xl/ctrlProps/ctrlProp3051.xml" ContentType="application/vnd.ms-excel.controlproperties+xml"/>
  <Override PartName="/xl/ctrlProps/ctrlProp3052.xml" ContentType="application/vnd.ms-excel.controlproperties+xml"/>
  <Override PartName="/xl/ctrlProps/ctrlProp3053.xml" ContentType="application/vnd.ms-excel.controlproperties+xml"/>
  <Override PartName="/xl/ctrlProps/ctrlProp3054.xml" ContentType="application/vnd.ms-excel.controlproperties+xml"/>
  <Override PartName="/xl/ctrlProps/ctrlProp3055.xml" ContentType="application/vnd.ms-excel.controlproperties+xml"/>
  <Override PartName="/xl/ctrlProps/ctrlProp3056.xml" ContentType="application/vnd.ms-excel.controlproperties+xml"/>
  <Override PartName="/xl/ctrlProps/ctrlProp3057.xml" ContentType="application/vnd.ms-excel.controlproperties+xml"/>
  <Override PartName="/xl/ctrlProps/ctrlProp3058.xml" ContentType="application/vnd.ms-excel.controlproperties+xml"/>
  <Override PartName="/xl/ctrlProps/ctrlProp3059.xml" ContentType="application/vnd.ms-excel.controlproperties+xml"/>
  <Override PartName="/xl/ctrlProps/ctrlProp3060.xml" ContentType="application/vnd.ms-excel.controlproperties+xml"/>
  <Override PartName="/xl/ctrlProps/ctrlProp3061.xml" ContentType="application/vnd.ms-excel.controlproperties+xml"/>
  <Override PartName="/xl/ctrlProps/ctrlProp3062.xml" ContentType="application/vnd.ms-excel.controlproperties+xml"/>
  <Override PartName="/xl/ctrlProps/ctrlProp3063.xml" ContentType="application/vnd.ms-excel.controlproperties+xml"/>
  <Override PartName="/xl/ctrlProps/ctrlProp3064.xml" ContentType="application/vnd.ms-excel.controlproperties+xml"/>
  <Override PartName="/xl/ctrlProps/ctrlProp3065.xml" ContentType="application/vnd.ms-excel.controlproperties+xml"/>
  <Override PartName="/xl/ctrlProps/ctrlProp3066.xml" ContentType="application/vnd.ms-excel.controlproperties+xml"/>
  <Override PartName="/xl/ctrlProps/ctrlProp3067.xml" ContentType="application/vnd.ms-excel.controlproperties+xml"/>
  <Override PartName="/xl/ctrlProps/ctrlProp3068.xml" ContentType="application/vnd.ms-excel.controlproperties+xml"/>
  <Override PartName="/xl/ctrlProps/ctrlProp3069.xml" ContentType="application/vnd.ms-excel.controlproperties+xml"/>
  <Override PartName="/xl/ctrlProps/ctrlProp3070.xml" ContentType="application/vnd.ms-excel.controlproperties+xml"/>
  <Override PartName="/xl/ctrlProps/ctrlProp3071.xml" ContentType="application/vnd.ms-excel.controlproperties+xml"/>
  <Override PartName="/xl/ctrlProps/ctrlProp3072.xml" ContentType="application/vnd.ms-excel.controlproperties+xml"/>
  <Override PartName="/xl/ctrlProps/ctrlProp3073.xml" ContentType="application/vnd.ms-excel.controlproperties+xml"/>
  <Override PartName="/xl/ctrlProps/ctrlProp3074.xml" ContentType="application/vnd.ms-excel.controlproperties+xml"/>
  <Override PartName="/xl/ctrlProps/ctrlProp3075.xml" ContentType="application/vnd.ms-excel.controlproperties+xml"/>
  <Override PartName="/xl/ctrlProps/ctrlProp3076.xml" ContentType="application/vnd.ms-excel.controlproperties+xml"/>
  <Override PartName="/xl/ctrlProps/ctrlProp3077.xml" ContentType="application/vnd.ms-excel.controlproperties+xml"/>
  <Override PartName="/xl/ctrlProps/ctrlProp3078.xml" ContentType="application/vnd.ms-excel.controlproperties+xml"/>
  <Override PartName="/xl/ctrlProps/ctrlProp3079.xml" ContentType="application/vnd.ms-excel.controlproperties+xml"/>
  <Override PartName="/xl/ctrlProps/ctrlProp3080.xml" ContentType="application/vnd.ms-excel.controlproperties+xml"/>
  <Override PartName="/xl/ctrlProps/ctrlProp3081.xml" ContentType="application/vnd.ms-excel.controlproperties+xml"/>
  <Override PartName="/xl/ctrlProps/ctrlProp3082.xml" ContentType="application/vnd.ms-excel.controlproperties+xml"/>
  <Override PartName="/xl/ctrlProps/ctrlProp3083.xml" ContentType="application/vnd.ms-excel.controlproperties+xml"/>
  <Override PartName="/xl/ctrlProps/ctrlProp3084.xml" ContentType="application/vnd.ms-excel.controlproperties+xml"/>
  <Override PartName="/xl/ctrlProps/ctrlProp3085.xml" ContentType="application/vnd.ms-excel.controlproperties+xml"/>
  <Override PartName="/xl/ctrlProps/ctrlProp3086.xml" ContentType="application/vnd.ms-excel.controlproperties+xml"/>
  <Override PartName="/xl/ctrlProps/ctrlProp3087.xml" ContentType="application/vnd.ms-excel.controlproperties+xml"/>
  <Override PartName="/xl/ctrlProps/ctrlProp3088.xml" ContentType="application/vnd.ms-excel.controlproperties+xml"/>
  <Override PartName="/xl/ctrlProps/ctrlProp3089.xml" ContentType="application/vnd.ms-excel.controlproperties+xml"/>
  <Override PartName="/xl/ctrlProps/ctrlProp3090.xml" ContentType="application/vnd.ms-excel.controlproperties+xml"/>
  <Override PartName="/xl/ctrlProps/ctrlProp3091.xml" ContentType="application/vnd.ms-excel.controlproperties+xml"/>
  <Override PartName="/xl/ctrlProps/ctrlProp3092.xml" ContentType="application/vnd.ms-excel.controlproperties+xml"/>
  <Override PartName="/xl/ctrlProps/ctrlProp3093.xml" ContentType="application/vnd.ms-excel.controlproperties+xml"/>
  <Override PartName="/xl/ctrlProps/ctrlProp3094.xml" ContentType="application/vnd.ms-excel.controlproperties+xml"/>
  <Override PartName="/xl/ctrlProps/ctrlProp3095.xml" ContentType="application/vnd.ms-excel.controlproperties+xml"/>
  <Override PartName="/xl/ctrlProps/ctrlProp3096.xml" ContentType="application/vnd.ms-excel.controlproperties+xml"/>
  <Override PartName="/xl/ctrlProps/ctrlProp3097.xml" ContentType="application/vnd.ms-excel.controlproperties+xml"/>
  <Override PartName="/xl/ctrlProps/ctrlProp3098.xml" ContentType="application/vnd.ms-excel.controlproperties+xml"/>
  <Override PartName="/xl/ctrlProps/ctrlProp3099.xml" ContentType="application/vnd.ms-excel.controlproperties+xml"/>
  <Override PartName="/xl/ctrlProps/ctrlProp3100.xml" ContentType="application/vnd.ms-excel.controlproperties+xml"/>
  <Override PartName="/xl/ctrlProps/ctrlProp3101.xml" ContentType="application/vnd.ms-excel.controlproperties+xml"/>
  <Override PartName="/xl/ctrlProps/ctrlProp3102.xml" ContentType="application/vnd.ms-excel.controlproperties+xml"/>
  <Override PartName="/xl/ctrlProps/ctrlProp3103.xml" ContentType="application/vnd.ms-excel.controlproperties+xml"/>
  <Override PartName="/xl/ctrlProps/ctrlProp3104.xml" ContentType="application/vnd.ms-excel.controlproperties+xml"/>
  <Override PartName="/xl/ctrlProps/ctrlProp3105.xml" ContentType="application/vnd.ms-excel.controlproperties+xml"/>
  <Override PartName="/xl/ctrlProps/ctrlProp3106.xml" ContentType="application/vnd.ms-excel.controlproperties+xml"/>
  <Override PartName="/xl/ctrlProps/ctrlProp3107.xml" ContentType="application/vnd.ms-excel.controlproperties+xml"/>
  <Override PartName="/xl/ctrlProps/ctrlProp3108.xml" ContentType="application/vnd.ms-excel.controlproperties+xml"/>
  <Override PartName="/xl/ctrlProps/ctrlProp3109.xml" ContentType="application/vnd.ms-excel.controlproperties+xml"/>
  <Override PartName="/xl/ctrlProps/ctrlProp3110.xml" ContentType="application/vnd.ms-excel.controlproperties+xml"/>
  <Override PartName="/xl/ctrlProps/ctrlProp3111.xml" ContentType="application/vnd.ms-excel.controlproperties+xml"/>
  <Override PartName="/xl/ctrlProps/ctrlProp3112.xml" ContentType="application/vnd.ms-excel.controlproperties+xml"/>
  <Override PartName="/xl/ctrlProps/ctrlProp3113.xml" ContentType="application/vnd.ms-excel.controlproperties+xml"/>
  <Override PartName="/xl/ctrlProps/ctrlProp3114.xml" ContentType="application/vnd.ms-excel.controlproperties+xml"/>
  <Override PartName="/xl/ctrlProps/ctrlProp3115.xml" ContentType="application/vnd.ms-excel.controlproperties+xml"/>
  <Override PartName="/xl/ctrlProps/ctrlProp3116.xml" ContentType="application/vnd.ms-excel.controlproperties+xml"/>
  <Override PartName="/xl/ctrlProps/ctrlProp3117.xml" ContentType="application/vnd.ms-excel.controlproperties+xml"/>
  <Override PartName="/xl/ctrlProps/ctrlProp3118.xml" ContentType="application/vnd.ms-excel.controlproperties+xml"/>
  <Override PartName="/xl/ctrlProps/ctrlProp3119.xml" ContentType="application/vnd.ms-excel.controlproperties+xml"/>
  <Override PartName="/xl/ctrlProps/ctrlProp3120.xml" ContentType="application/vnd.ms-excel.controlproperties+xml"/>
  <Override PartName="/xl/ctrlProps/ctrlProp3121.xml" ContentType="application/vnd.ms-excel.controlproperties+xml"/>
  <Override PartName="/xl/ctrlProps/ctrlProp3122.xml" ContentType="application/vnd.ms-excel.controlproperties+xml"/>
  <Override PartName="/xl/ctrlProps/ctrlProp3123.xml" ContentType="application/vnd.ms-excel.controlproperties+xml"/>
  <Override PartName="/xl/ctrlProps/ctrlProp3124.xml" ContentType="application/vnd.ms-excel.controlproperties+xml"/>
  <Override PartName="/xl/ctrlProps/ctrlProp3125.xml" ContentType="application/vnd.ms-excel.controlproperties+xml"/>
  <Override PartName="/xl/ctrlProps/ctrlProp3126.xml" ContentType="application/vnd.ms-excel.controlproperties+xml"/>
  <Override PartName="/xl/ctrlProps/ctrlProp3127.xml" ContentType="application/vnd.ms-excel.controlproperties+xml"/>
  <Override PartName="/xl/ctrlProps/ctrlProp3128.xml" ContentType="application/vnd.ms-excel.controlproperties+xml"/>
  <Override PartName="/xl/ctrlProps/ctrlProp3129.xml" ContentType="application/vnd.ms-excel.controlproperties+xml"/>
  <Override PartName="/xl/ctrlProps/ctrlProp3130.xml" ContentType="application/vnd.ms-excel.controlproperties+xml"/>
  <Override PartName="/xl/ctrlProps/ctrlProp3131.xml" ContentType="application/vnd.ms-excel.controlproperties+xml"/>
  <Override PartName="/xl/ctrlProps/ctrlProp3132.xml" ContentType="application/vnd.ms-excel.controlproperties+xml"/>
  <Override PartName="/xl/ctrlProps/ctrlProp3133.xml" ContentType="application/vnd.ms-excel.controlproperties+xml"/>
  <Override PartName="/xl/ctrlProps/ctrlProp3134.xml" ContentType="application/vnd.ms-excel.controlproperties+xml"/>
  <Override PartName="/xl/ctrlProps/ctrlProp3135.xml" ContentType="application/vnd.ms-excel.controlproperties+xml"/>
  <Override PartName="/xl/ctrlProps/ctrlProp3136.xml" ContentType="application/vnd.ms-excel.controlproperties+xml"/>
  <Override PartName="/xl/ctrlProps/ctrlProp3137.xml" ContentType="application/vnd.ms-excel.controlproperties+xml"/>
  <Override PartName="/xl/ctrlProps/ctrlProp3138.xml" ContentType="application/vnd.ms-excel.controlproperties+xml"/>
  <Override PartName="/xl/ctrlProps/ctrlProp3139.xml" ContentType="application/vnd.ms-excel.controlproperties+xml"/>
  <Override PartName="/xl/ctrlProps/ctrlProp3140.xml" ContentType="application/vnd.ms-excel.controlproperties+xml"/>
  <Override PartName="/xl/ctrlProps/ctrlProp3141.xml" ContentType="application/vnd.ms-excel.controlproperties+xml"/>
  <Override PartName="/xl/ctrlProps/ctrlProp3142.xml" ContentType="application/vnd.ms-excel.controlproperties+xml"/>
  <Override PartName="/xl/ctrlProps/ctrlProp3143.xml" ContentType="application/vnd.ms-excel.controlproperties+xml"/>
  <Override PartName="/xl/ctrlProps/ctrlProp3144.xml" ContentType="application/vnd.ms-excel.controlproperties+xml"/>
  <Override PartName="/xl/ctrlProps/ctrlProp3145.xml" ContentType="application/vnd.ms-excel.controlproperties+xml"/>
  <Override PartName="/xl/ctrlProps/ctrlProp3146.xml" ContentType="application/vnd.ms-excel.controlproperties+xml"/>
  <Override PartName="/xl/ctrlProps/ctrlProp3147.xml" ContentType="application/vnd.ms-excel.controlproperties+xml"/>
  <Override PartName="/xl/ctrlProps/ctrlProp3148.xml" ContentType="application/vnd.ms-excel.controlproperties+xml"/>
  <Override PartName="/xl/ctrlProps/ctrlProp3149.xml" ContentType="application/vnd.ms-excel.controlproperties+xml"/>
  <Override PartName="/xl/ctrlProps/ctrlProp3150.xml" ContentType="application/vnd.ms-excel.controlproperties+xml"/>
  <Override PartName="/xl/ctrlProps/ctrlProp3151.xml" ContentType="application/vnd.ms-excel.controlproperties+xml"/>
  <Override PartName="/xl/ctrlProps/ctrlProp3152.xml" ContentType="application/vnd.ms-excel.controlproperties+xml"/>
  <Override PartName="/xl/ctrlProps/ctrlProp3153.xml" ContentType="application/vnd.ms-excel.controlproperties+xml"/>
  <Override PartName="/xl/ctrlProps/ctrlProp3154.xml" ContentType="application/vnd.ms-excel.controlproperties+xml"/>
  <Override PartName="/xl/ctrlProps/ctrlProp3155.xml" ContentType="application/vnd.ms-excel.controlproperties+xml"/>
  <Override PartName="/xl/ctrlProps/ctrlProp3156.xml" ContentType="application/vnd.ms-excel.controlproperties+xml"/>
  <Override PartName="/xl/ctrlProps/ctrlProp3157.xml" ContentType="application/vnd.ms-excel.controlproperties+xml"/>
  <Override PartName="/xl/ctrlProps/ctrlProp3158.xml" ContentType="application/vnd.ms-excel.controlproperties+xml"/>
  <Override PartName="/xl/ctrlProps/ctrlProp3159.xml" ContentType="application/vnd.ms-excel.controlproperties+xml"/>
  <Override PartName="/xl/ctrlProps/ctrlProp3160.xml" ContentType="application/vnd.ms-excel.controlproperties+xml"/>
  <Override PartName="/xl/ctrlProps/ctrlProp3161.xml" ContentType="application/vnd.ms-excel.controlproperties+xml"/>
  <Override PartName="/xl/ctrlProps/ctrlProp3162.xml" ContentType="application/vnd.ms-excel.controlproperties+xml"/>
  <Override PartName="/xl/ctrlProps/ctrlProp3163.xml" ContentType="application/vnd.ms-excel.controlproperties+xml"/>
  <Override PartName="/xl/ctrlProps/ctrlProp3164.xml" ContentType="application/vnd.ms-excel.controlproperties+xml"/>
  <Override PartName="/xl/ctrlProps/ctrlProp3165.xml" ContentType="application/vnd.ms-excel.controlproperties+xml"/>
  <Override PartName="/xl/ctrlProps/ctrlProp3166.xml" ContentType="application/vnd.ms-excel.controlproperties+xml"/>
  <Override PartName="/xl/ctrlProps/ctrlProp3167.xml" ContentType="application/vnd.ms-excel.controlproperties+xml"/>
  <Override PartName="/xl/ctrlProps/ctrlProp3168.xml" ContentType="application/vnd.ms-excel.controlproperties+xml"/>
  <Override PartName="/xl/ctrlProps/ctrlProp3169.xml" ContentType="application/vnd.ms-excel.controlproperties+xml"/>
  <Override PartName="/xl/ctrlProps/ctrlProp3170.xml" ContentType="application/vnd.ms-excel.controlproperties+xml"/>
  <Override PartName="/xl/ctrlProps/ctrlProp3171.xml" ContentType="application/vnd.ms-excel.controlproperties+xml"/>
  <Override PartName="/xl/ctrlProps/ctrlProp3172.xml" ContentType="application/vnd.ms-excel.controlproperties+xml"/>
  <Override PartName="/xl/ctrlProps/ctrlProp3173.xml" ContentType="application/vnd.ms-excel.controlproperties+xml"/>
  <Override PartName="/xl/ctrlProps/ctrlProp3174.xml" ContentType="application/vnd.ms-excel.controlproperties+xml"/>
  <Override PartName="/xl/ctrlProps/ctrlProp3175.xml" ContentType="application/vnd.ms-excel.controlproperties+xml"/>
  <Override PartName="/xl/ctrlProps/ctrlProp3176.xml" ContentType="application/vnd.ms-excel.controlproperties+xml"/>
  <Override PartName="/xl/ctrlProps/ctrlProp3177.xml" ContentType="application/vnd.ms-excel.controlproperties+xml"/>
  <Override PartName="/xl/ctrlProps/ctrlProp3178.xml" ContentType="application/vnd.ms-excel.controlproperties+xml"/>
  <Override PartName="/xl/ctrlProps/ctrlProp3179.xml" ContentType="application/vnd.ms-excel.controlproperties+xml"/>
  <Override PartName="/xl/ctrlProps/ctrlProp3180.xml" ContentType="application/vnd.ms-excel.controlproperties+xml"/>
  <Override PartName="/xl/ctrlProps/ctrlProp3181.xml" ContentType="application/vnd.ms-excel.controlproperties+xml"/>
  <Override PartName="/xl/ctrlProps/ctrlProp3182.xml" ContentType="application/vnd.ms-excel.controlproperties+xml"/>
  <Override PartName="/xl/ctrlProps/ctrlProp3183.xml" ContentType="application/vnd.ms-excel.controlproperties+xml"/>
  <Override PartName="/xl/ctrlProps/ctrlProp3184.xml" ContentType="application/vnd.ms-excel.controlproperties+xml"/>
  <Override PartName="/xl/ctrlProps/ctrlProp3185.xml" ContentType="application/vnd.ms-excel.controlproperties+xml"/>
  <Override PartName="/xl/ctrlProps/ctrlProp3186.xml" ContentType="application/vnd.ms-excel.controlproperties+xml"/>
  <Override PartName="/xl/ctrlProps/ctrlProp3187.xml" ContentType="application/vnd.ms-excel.controlproperties+xml"/>
  <Override PartName="/xl/ctrlProps/ctrlProp3188.xml" ContentType="application/vnd.ms-excel.controlproperties+xml"/>
  <Override PartName="/xl/ctrlProps/ctrlProp3189.xml" ContentType="application/vnd.ms-excel.controlproperties+xml"/>
  <Override PartName="/xl/ctrlProps/ctrlProp3190.xml" ContentType="application/vnd.ms-excel.controlproperties+xml"/>
  <Override PartName="/xl/ctrlProps/ctrlProp3191.xml" ContentType="application/vnd.ms-excel.controlproperties+xml"/>
  <Override PartName="/xl/ctrlProps/ctrlProp3192.xml" ContentType="application/vnd.ms-excel.controlproperties+xml"/>
  <Override PartName="/xl/ctrlProps/ctrlProp3193.xml" ContentType="application/vnd.ms-excel.controlproperties+xml"/>
  <Override PartName="/xl/ctrlProps/ctrlProp3194.xml" ContentType="application/vnd.ms-excel.controlproperties+xml"/>
  <Override PartName="/xl/ctrlProps/ctrlProp3195.xml" ContentType="application/vnd.ms-excel.controlproperties+xml"/>
  <Override PartName="/xl/ctrlProps/ctrlProp3196.xml" ContentType="application/vnd.ms-excel.controlproperties+xml"/>
  <Override PartName="/xl/ctrlProps/ctrlProp3197.xml" ContentType="application/vnd.ms-excel.controlproperties+xml"/>
  <Override PartName="/xl/ctrlProps/ctrlProp3198.xml" ContentType="application/vnd.ms-excel.controlproperties+xml"/>
  <Override PartName="/xl/ctrlProps/ctrlProp3199.xml" ContentType="application/vnd.ms-excel.controlproperties+xml"/>
  <Override PartName="/xl/ctrlProps/ctrlProp3200.xml" ContentType="application/vnd.ms-excel.controlproperties+xml"/>
  <Override PartName="/xl/ctrlProps/ctrlProp3201.xml" ContentType="application/vnd.ms-excel.controlproperties+xml"/>
  <Override PartName="/xl/ctrlProps/ctrlProp3202.xml" ContentType="application/vnd.ms-excel.controlproperties+xml"/>
  <Override PartName="/xl/ctrlProps/ctrlProp3203.xml" ContentType="application/vnd.ms-excel.controlproperties+xml"/>
  <Override PartName="/xl/ctrlProps/ctrlProp3204.xml" ContentType="application/vnd.ms-excel.controlproperties+xml"/>
  <Override PartName="/xl/ctrlProps/ctrlProp3205.xml" ContentType="application/vnd.ms-excel.controlproperties+xml"/>
  <Override PartName="/xl/ctrlProps/ctrlProp3206.xml" ContentType="application/vnd.ms-excel.controlproperties+xml"/>
  <Override PartName="/xl/ctrlProps/ctrlProp3207.xml" ContentType="application/vnd.ms-excel.controlproperties+xml"/>
  <Override PartName="/xl/ctrlProps/ctrlProp3208.xml" ContentType="application/vnd.ms-excel.controlproperties+xml"/>
  <Override PartName="/xl/ctrlProps/ctrlProp3209.xml" ContentType="application/vnd.ms-excel.controlproperties+xml"/>
  <Override PartName="/xl/ctrlProps/ctrlProp3210.xml" ContentType="application/vnd.ms-excel.controlproperties+xml"/>
  <Override PartName="/xl/ctrlProps/ctrlProp3211.xml" ContentType="application/vnd.ms-excel.controlproperties+xml"/>
  <Override PartName="/xl/ctrlProps/ctrlProp3212.xml" ContentType="application/vnd.ms-excel.controlproperties+xml"/>
  <Override PartName="/xl/ctrlProps/ctrlProp3213.xml" ContentType="application/vnd.ms-excel.controlproperties+xml"/>
  <Override PartName="/xl/ctrlProps/ctrlProp3214.xml" ContentType="application/vnd.ms-excel.controlproperties+xml"/>
  <Override PartName="/xl/ctrlProps/ctrlProp3215.xml" ContentType="application/vnd.ms-excel.controlproperties+xml"/>
  <Override PartName="/xl/ctrlProps/ctrlProp3216.xml" ContentType="application/vnd.ms-excel.controlproperties+xml"/>
  <Override PartName="/xl/ctrlProps/ctrlProp3217.xml" ContentType="application/vnd.ms-excel.controlproperties+xml"/>
  <Override PartName="/xl/ctrlProps/ctrlProp3218.xml" ContentType="application/vnd.ms-excel.controlproperties+xml"/>
  <Override PartName="/xl/ctrlProps/ctrlProp3219.xml" ContentType="application/vnd.ms-excel.controlproperties+xml"/>
  <Override PartName="/xl/ctrlProps/ctrlProp3220.xml" ContentType="application/vnd.ms-excel.controlproperties+xml"/>
  <Override PartName="/xl/ctrlProps/ctrlProp3221.xml" ContentType="application/vnd.ms-excel.controlproperties+xml"/>
  <Override PartName="/xl/ctrlProps/ctrlProp3222.xml" ContentType="application/vnd.ms-excel.controlproperties+xml"/>
  <Override PartName="/xl/ctrlProps/ctrlProp3223.xml" ContentType="application/vnd.ms-excel.controlproperties+xml"/>
  <Override PartName="/xl/ctrlProps/ctrlProp3224.xml" ContentType="application/vnd.ms-excel.controlproperties+xml"/>
  <Override PartName="/xl/ctrlProps/ctrlProp3225.xml" ContentType="application/vnd.ms-excel.controlproperties+xml"/>
  <Override PartName="/xl/drawings/drawing10.xml" ContentType="application/vnd.openxmlformats-officedocument.drawing+xml"/>
  <Override PartName="/xl/ctrlProps/ctrlProp3226.xml" ContentType="application/vnd.ms-excel.controlproperties+xml"/>
  <Override PartName="/xl/ctrlProps/ctrlProp3227.xml" ContentType="application/vnd.ms-excel.controlproperties+xml"/>
  <Override PartName="/xl/ctrlProps/ctrlProp3228.xml" ContentType="application/vnd.ms-excel.controlproperties+xml"/>
  <Override PartName="/xl/ctrlProps/ctrlProp3229.xml" ContentType="application/vnd.ms-excel.controlproperties+xml"/>
  <Override PartName="/xl/ctrlProps/ctrlProp3230.xml" ContentType="application/vnd.ms-excel.controlproperties+xml"/>
  <Override PartName="/xl/ctrlProps/ctrlProp3231.xml" ContentType="application/vnd.ms-excel.controlproperties+xml"/>
  <Override PartName="/xl/ctrlProps/ctrlProp3232.xml" ContentType="application/vnd.ms-excel.controlproperties+xml"/>
  <Override PartName="/xl/ctrlProps/ctrlProp3233.xml" ContentType="application/vnd.ms-excel.controlproperties+xml"/>
  <Override PartName="/xl/ctrlProps/ctrlProp3234.xml" ContentType="application/vnd.ms-excel.controlproperties+xml"/>
  <Override PartName="/xl/ctrlProps/ctrlProp3235.xml" ContentType="application/vnd.ms-excel.controlproperties+xml"/>
  <Override PartName="/xl/ctrlProps/ctrlProp3236.xml" ContentType="application/vnd.ms-excel.controlproperties+xml"/>
  <Override PartName="/xl/ctrlProps/ctrlProp3237.xml" ContentType="application/vnd.ms-excel.controlproperties+xml"/>
  <Override PartName="/xl/ctrlProps/ctrlProp3238.xml" ContentType="application/vnd.ms-excel.controlproperties+xml"/>
  <Override PartName="/xl/ctrlProps/ctrlProp3239.xml" ContentType="application/vnd.ms-excel.controlproperties+xml"/>
  <Override PartName="/xl/ctrlProps/ctrlProp3240.xml" ContentType="application/vnd.ms-excel.controlproperties+xml"/>
  <Override PartName="/xl/ctrlProps/ctrlProp3241.xml" ContentType="application/vnd.ms-excel.controlproperties+xml"/>
  <Override PartName="/xl/ctrlProps/ctrlProp3242.xml" ContentType="application/vnd.ms-excel.controlproperties+xml"/>
  <Override PartName="/xl/ctrlProps/ctrlProp3243.xml" ContentType="application/vnd.ms-excel.controlproperties+xml"/>
  <Override PartName="/xl/ctrlProps/ctrlProp3244.xml" ContentType="application/vnd.ms-excel.controlproperties+xml"/>
  <Override PartName="/xl/ctrlProps/ctrlProp3245.xml" ContentType="application/vnd.ms-excel.controlproperties+xml"/>
  <Override PartName="/xl/ctrlProps/ctrlProp3246.xml" ContentType="application/vnd.ms-excel.controlproperties+xml"/>
  <Override PartName="/xl/ctrlProps/ctrlProp3247.xml" ContentType="application/vnd.ms-excel.controlproperties+xml"/>
  <Override PartName="/xl/ctrlProps/ctrlProp3248.xml" ContentType="application/vnd.ms-excel.controlproperties+xml"/>
  <Override PartName="/xl/ctrlProps/ctrlProp3249.xml" ContentType="application/vnd.ms-excel.controlproperties+xml"/>
  <Override PartName="/xl/ctrlProps/ctrlProp3250.xml" ContentType="application/vnd.ms-excel.controlproperties+xml"/>
  <Override PartName="/xl/ctrlProps/ctrlProp3251.xml" ContentType="application/vnd.ms-excel.controlproperties+xml"/>
  <Override PartName="/xl/ctrlProps/ctrlProp3252.xml" ContentType="application/vnd.ms-excel.controlproperties+xml"/>
  <Override PartName="/xl/ctrlProps/ctrlProp3253.xml" ContentType="application/vnd.ms-excel.controlproperties+xml"/>
  <Override PartName="/xl/ctrlProps/ctrlProp3254.xml" ContentType="application/vnd.ms-excel.controlproperties+xml"/>
  <Override PartName="/xl/ctrlProps/ctrlProp3255.xml" ContentType="application/vnd.ms-excel.controlproperties+xml"/>
  <Override PartName="/xl/ctrlProps/ctrlProp3256.xml" ContentType="application/vnd.ms-excel.controlproperties+xml"/>
  <Override PartName="/xl/ctrlProps/ctrlProp3257.xml" ContentType="application/vnd.ms-excel.controlproperties+xml"/>
  <Override PartName="/xl/ctrlProps/ctrlProp3258.xml" ContentType="application/vnd.ms-excel.controlproperties+xml"/>
  <Override PartName="/xl/ctrlProps/ctrlProp3259.xml" ContentType="application/vnd.ms-excel.controlproperties+xml"/>
  <Override PartName="/xl/ctrlProps/ctrlProp3260.xml" ContentType="application/vnd.ms-excel.controlproperties+xml"/>
  <Override PartName="/xl/ctrlProps/ctrlProp3261.xml" ContentType="application/vnd.ms-excel.controlproperties+xml"/>
  <Override PartName="/xl/ctrlProps/ctrlProp3262.xml" ContentType="application/vnd.ms-excel.controlproperties+xml"/>
  <Override PartName="/xl/ctrlProps/ctrlProp3263.xml" ContentType="application/vnd.ms-excel.controlproperties+xml"/>
  <Override PartName="/xl/ctrlProps/ctrlProp3264.xml" ContentType="application/vnd.ms-excel.controlproperties+xml"/>
  <Override PartName="/xl/ctrlProps/ctrlProp3265.xml" ContentType="application/vnd.ms-excel.controlproperties+xml"/>
  <Override PartName="/xl/ctrlProps/ctrlProp3266.xml" ContentType="application/vnd.ms-excel.controlproperties+xml"/>
  <Override PartName="/xl/ctrlProps/ctrlProp3267.xml" ContentType="application/vnd.ms-excel.controlproperties+xml"/>
  <Override PartName="/xl/ctrlProps/ctrlProp3268.xml" ContentType="application/vnd.ms-excel.controlproperties+xml"/>
  <Override PartName="/xl/ctrlProps/ctrlProp3269.xml" ContentType="application/vnd.ms-excel.controlproperties+xml"/>
  <Override PartName="/xl/ctrlProps/ctrlProp3270.xml" ContentType="application/vnd.ms-excel.controlproperties+xml"/>
  <Override PartName="/xl/ctrlProps/ctrlProp3271.xml" ContentType="application/vnd.ms-excel.controlproperties+xml"/>
  <Override PartName="/xl/ctrlProps/ctrlProp3272.xml" ContentType="application/vnd.ms-excel.controlproperties+xml"/>
  <Override PartName="/xl/ctrlProps/ctrlProp3273.xml" ContentType="application/vnd.ms-excel.controlproperties+xml"/>
  <Override PartName="/xl/ctrlProps/ctrlProp3274.xml" ContentType="application/vnd.ms-excel.controlproperties+xml"/>
  <Override PartName="/xl/ctrlProps/ctrlProp3275.xml" ContentType="application/vnd.ms-excel.controlproperties+xml"/>
  <Override PartName="/xl/ctrlProps/ctrlProp3276.xml" ContentType="application/vnd.ms-excel.controlproperties+xml"/>
  <Override PartName="/xl/ctrlProps/ctrlProp3277.xml" ContentType="application/vnd.ms-excel.controlproperties+xml"/>
  <Override PartName="/xl/ctrlProps/ctrlProp3278.xml" ContentType="application/vnd.ms-excel.controlproperties+xml"/>
  <Override PartName="/xl/ctrlProps/ctrlProp3279.xml" ContentType="application/vnd.ms-excel.controlproperties+xml"/>
  <Override PartName="/xl/ctrlProps/ctrlProp3280.xml" ContentType="application/vnd.ms-excel.controlproperties+xml"/>
  <Override PartName="/xl/ctrlProps/ctrlProp3281.xml" ContentType="application/vnd.ms-excel.controlproperties+xml"/>
  <Override PartName="/xl/ctrlProps/ctrlProp3282.xml" ContentType="application/vnd.ms-excel.controlproperties+xml"/>
  <Override PartName="/xl/ctrlProps/ctrlProp3283.xml" ContentType="application/vnd.ms-excel.controlproperties+xml"/>
  <Override PartName="/xl/ctrlProps/ctrlProp3284.xml" ContentType="application/vnd.ms-excel.controlproperties+xml"/>
  <Override PartName="/xl/ctrlProps/ctrlProp3285.xml" ContentType="application/vnd.ms-excel.controlproperties+xml"/>
  <Override PartName="/xl/ctrlProps/ctrlProp3286.xml" ContentType="application/vnd.ms-excel.controlproperties+xml"/>
  <Override PartName="/xl/ctrlProps/ctrlProp3287.xml" ContentType="application/vnd.ms-excel.controlproperties+xml"/>
  <Override PartName="/xl/ctrlProps/ctrlProp3288.xml" ContentType="application/vnd.ms-excel.controlproperties+xml"/>
  <Override PartName="/xl/ctrlProps/ctrlProp3289.xml" ContentType="application/vnd.ms-excel.controlproperties+xml"/>
  <Override PartName="/xl/ctrlProps/ctrlProp3290.xml" ContentType="application/vnd.ms-excel.controlproperties+xml"/>
  <Override PartName="/xl/ctrlProps/ctrlProp3291.xml" ContentType="application/vnd.ms-excel.controlproperties+xml"/>
  <Override PartName="/xl/ctrlProps/ctrlProp3292.xml" ContentType="application/vnd.ms-excel.controlproperties+xml"/>
  <Override PartName="/xl/ctrlProps/ctrlProp3293.xml" ContentType="application/vnd.ms-excel.controlproperties+xml"/>
  <Override PartName="/xl/ctrlProps/ctrlProp3294.xml" ContentType="application/vnd.ms-excel.controlproperties+xml"/>
  <Override PartName="/xl/ctrlProps/ctrlProp3295.xml" ContentType="application/vnd.ms-excel.controlproperties+xml"/>
  <Override PartName="/xl/ctrlProps/ctrlProp3296.xml" ContentType="application/vnd.ms-excel.controlproperties+xml"/>
  <Override PartName="/xl/ctrlProps/ctrlProp3297.xml" ContentType="application/vnd.ms-excel.controlproperties+xml"/>
  <Override PartName="/xl/ctrlProps/ctrlProp3298.xml" ContentType="application/vnd.ms-excel.controlproperties+xml"/>
  <Override PartName="/xl/ctrlProps/ctrlProp3299.xml" ContentType="application/vnd.ms-excel.controlproperties+xml"/>
  <Override PartName="/xl/ctrlProps/ctrlProp3300.xml" ContentType="application/vnd.ms-excel.controlproperties+xml"/>
  <Override PartName="/xl/ctrlProps/ctrlProp3301.xml" ContentType="application/vnd.ms-excel.controlproperties+xml"/>
  <Override PartName="/xl/ctrlProps/ctrlProp3302.xml" ContentType="application/vnd.ms-excel.controlproperties+xml"/>
  <Override PartName="/xl/ctrlProps/ctrlProp3303.xml" ContentType="application/vnd.ms-excel.controlproperties+xml"/>
  <Override PartName="/xl/ctrlProps/ctrlProp3304.xml" ContentType="application/vnd.ms-excel.controlproperties+xml"/>
  <Override PartName="/xl/ctrlProps/ctrlProp3305.xml" ContentType="application/vnd.ms-excel.controlproperties+xml"/>
  <Override PartName="/xl/ctrlProps/ctrlProp3306.xml" ContentType="application/vnd.ms-excel.controlproperties+xml"/>
  <Override PartName="/xl/ctrlProps/ctrlProp3307.xml" ContentType="application/vnd.ms-excel.controlproperties+xml"/>
  <Override PartName="/xl/ctrlProps/ctrlProp3308.xml" ContentType="application/vnd.ms-excel.controlproperties+xml"/>
  <Override PartName="/xl/ctrlProps/ctrlProp3309.xml" ContentType="application/vnd.ms-excel.controlproperties+xml"/>
  <Override PartName="/xl/ctrlProps/ctrlProp3310.xml" ContentType="application/vnd.ms-excel.controlproperties+xml"/>
  <Override PartName="/xl/ctrlProps/ctrlProp3311.xml" ContentType="application/vnd.ms-excel.controlproperties+xml"/>
  <Override PartName="/xl/ctrlProps/ctrlProp3312.xml" ContentType="application/vnd.ms-excel.controlproperties+xml"/>
  <Override PartName="/xl/ctrlProps/ctrlProp3313.xml" ContentType="application/vnd.ms-excel.controlproperties+xml"/>
  <Override PartName="/xl/ctrlProps/ctrlProp3314.xml" ContentType="application/vnd.ms-excel.controlproperties+xml"/>
  <Override PartName="/xl/ctrlProps/ctrlProp3315.xml" ContentType="application/vnd.ms-excel.controlproperties+xml"/>
  <Override PartName="/xl/ctrlProps/ctrlProp3316.xml" ContentType="application/vnd.ms-excel.controlproperties+xml"/>
  <Override PartName="/xl/ctrlProps/ctrlProp3317.xml" ContentType="application/vnd.ms-excel.controlproperties+xml"/>
  <Override PartName="/xl/ctrlProps/ctrlProp3318.xml" ContentType="application/vnd.ms-excel.controlproperties+xml"/>
  <Override PartName="/xl/ctrlProps/ctrlProp3319.xml" ContentType="application/vnd.ms-excel.controlproperties+xml"/>
  <Override PartName="/xl/ctrlProps/ctrlProp3320.xml" ContentType="application/vnd.ms-excel.controlproperties+xml"/>
  <Override PartName="/xl/ctrlProps/ctrlProp3321.xml" ContentType="application/vnd.ms-excel.controlproperties+xml"/>
  <Override PartName="/xl/ctrlProps/ctrlProp3322.xml" ContentType="application/vnd.ms-excel.controlproperties+xml"/>
  <Override PartName="/xl/ctrlProps/ctrlProp3323.xml" ContentType="application/vnd.ms-excel.controlproperties+xml"/>
  <Override PartName="/xl/ctrlProps/ctrlProp3324.xml" ContentType="application/vnd.ms-excel.controlproperties+xml"/>
  <Override PartName="/xl/ctrlProps/ctrlProp3325.xml" ContentType="application/vnd.ms-excel.controlproperties+xml"/>
  <Override PartName="/xl/ctrlProps/ctrlProp3326.xml" ContentType="application/vnd.ms-excel.controlproperties+xml"/>
  <Override PartName="/xl/ctrlProps/ctrlProp3327.xml" ContentType="application/vnd.ms-excel.controlproperties+xml"/>
  <Override PartName="/xl/ctrlProps/ctrlProp3328.xml" ContentType="application/vnd.ms-excel.controlproperties+xml"/>
  <Override PartName="/xl/ctrlProps/ctrlProp3329.xml" ContentType="application/vnd.ms-excel.controlproperties+xml"/>
  <Override PartName="/xl/ctrlProps/ctrlProp3330.xml" ContentType="application/vnd.ms-excel.controlproperties+xml"/>
  <Override PartName="/xl/ctrlProps/ctrlProp3331.xml" ContentType="application/vnd.ms-excel.controlproperties+xml"/>
  <Override PartName="/xl/ctrlProps/ctrlProp3332.xml" ContentType="application/vnd.ms-excel.controlproperties+xml"/>
  <Override PartName="/xl/ctrlProps/ctrlProp3333.xml" ContentType="application/vnd.ms-excel.controlproperties+xml"/>
  <Override PartName="/xl/ctrlProps/ctrlProp3334.xml" ContentType="application/vnd.ms-excel.controlproperties+xml"/>
  <Override PartName="/xl/ctrlProps/ctrlProp3335.xml" ContentType="application/vnd.ms-excel.controlproperties+xml"/>
  <Override PartName="/xl/ctrlProps/ctrlProp3336.xml" ContentType="application/vnd.ms-excel.controlproperties+xml"/>
  <Override PartName="/xl/ctrlProps/ctrlProp3337.xml" ContentType="application/vnd.ms-excel.controlproperties+xml"/>
  <Override PartName="/xl/ctrlProps/ctrlProp3338.xml" ContentType="application/vnd.ms-excel.controlproperties+xml"/>
  <Override PartName="/xl/ctrlProps/ctrlProp3339.xml" ContentType="application/vnd.ms-excel.controlproperties+xml"/>
  <Override PartName="/xl/ctrlProps/ctrlProp3340.xml" ContentType="application/vnd.ms-excel.controlproperties+xml"/>
  <Override PartName="/xl/ctrlProps/ctrlProp3341.xml" ContentType="application/vnd.ms-excel.controlproperties+xml"/>
  <Override PartName="/xl/ctrlProps/ctrlProp3342.xml" ContentType="application/vnd.ms-excel.controlproperties+xml"/>
  <Override PartName="/xl/ctrlProps/ctrlProp3343.xml" ContentType="application/vnd.ms-excel.controlproperties+xml"/>
  <Override PartName="/xl/ctrlProps/ctrlProp3344.xml" ContentType="application/vnd.ms-excel.controlproperties+xml"/>
  <Override PartName="/xl/ctrlProps/ctrlProp3345.xml" ContentType="application/vnd.ms-excel.controlproperties+xml"/>
  <Override PartName="/xl/ctrlProps/ctrlProp3346.xml" ContentType="application/vnd.ms-excel.controlproperties+xml"/>
  <Override PartName="/xl/ctrlProps/ctrlProp3347.xml" ContentType="application/vnd.ms-excel.controlproperties+xml"/>
  <Override PartName="/xl/ctrlProps/ctrlProp3348.xml" ContentType="application/vnd.ms-excel.controlproperties+xml"/>
  <Override PartName="/xl/ctrlProps/ctrlProp3349.xml" ContentType="application/vnd.ms-excel.controlproperties+xml"/>
  <Override PartName="/xl/ctrlProps/ctrlProp3350.xml" ContentType="application/vnd.ms-excel.controlproperties+xml"/>
  <Override PartName="/xl/ctrlProps/ctrlProp3351.xml" ContentType="application/vnd.ms-excel.controlproperties+xml"/>
  <Override PartName="/xl/ctrlProps/ctrlProp3352.xml" ContentType="application/vnd.ms-excel.controlproperties+xml"/>
  <Override PartName="/xl/ctrlProps/ctrlProp3353.xml" ContentType="application/vnd.ms-excel.controlproperties+xml"/>
  <Override PartName="/xl/ctrlProps/ctrlProp3354.xml" ContentType="application/vnd.ms-excel.controlproperties+xml"/>
  <Override PartName="/xl/ctrlProps/ctrlProp3355.xml" ContentType="application/vnd.ms-excel.controlproperties+xml"/>
  <Override PartName="/xl/ctrlProps/ctrlProp3356.xml" ContentType="application/vnd.ms-excel.controlproperties+xml"/>
  <Override PartName="/xl/ctrlProps/ctrlProp3357.xml" ContentType="application/vnd.ms-excel.controlproperties+xml"/>
  <Override PartName="/xl/ctrlProps/ctrlProp3358.xml" ContentType="application/vnd.ms-excel.controlproperties+xml"/>
  <Override PartName="/xl/ctrlProps/ctrlProp3359.xml" ContentType="application/vnd.ms-excel.controlproperties+xml"/>
  <Override PartName="/xl/ctrlProps/ctrlProp3360.xml" ContentType="application/vnd.ms-excel.controlproperties+xml"/>
  <Override PartName="/xl/ctrlProps/ctrlProp3361.xml" ContentType="application/vnd.ms-excel.controlproperties+xml"/>
  <Override PartName="/xl/ctrlProps/ctrlProp3362.xml" ContentType="application/vnd.ms-excel.controlproperties+xml"/>
  <Override PartName="/xl/ctrlProps/ctrlProp3363.xml" ContentType="application/vnd.ms-excel.controlproperties+xml"/>
  <Override PartName="/xl/ctrlProps/ctrlProp3364.xml" ContentType="application/vnd.ms-excel.controlproperties+xml"/>
  <Override PartName="/xl/ctrlProps/ctrlProp3365.xml" ContentType="application/vnd.ms-excel.controlproperties+xml"/>
  <Override PartName="/xl/ctrlProps/ctrlProp3366.xml" ContentType="application/vnd.ms-excel.controlproperties+xml"/>
  <Override PartName="/xl/ctrlProps/ctrlProp3367.xml" ContentType="application/vnd.ms-excel.controlproperties+xml"/>
  <Override PartName="/xl/ctrlProps/ctrlProp3368.xml" ContentType="application/vnd.ms-excel.controlproperties+xml"/>
  <Override PartName="/xl/ctrlProps/ctrlProp3369.xml" ContentType="application/vnd.ms-excel.controlproperties+xml"/>
  <Override PartName="/xl/ctrlProps/ctrlProp3370.xml" ContentType="application/vnd.ms-excel.controlproperties+xml"/>
  <Override PartName="/xl/ctrlProps/ctrlProp3371.xml" ContentType="application/vnd.ms-excel.controlproperties+xml"/>
  <Override PartName="/xl/ctrlProps/ctrlProp3372.xml" ContentType="application/vnd.ms-excel.controlproperties+xml"/>
  <Override PartName="/xl/ctrlProps/ctrlProp3373.xml" ContentType="application/vnd.ms-excel.controlproperties+xml"/>
  <Override PartName="/xl/ctrlProps/ctrlProp3374.xml" ContentType="application/vnd.ms-excel.controlproperties+xml"/>
  <Override PartName="/xl/ctrlProps/ctrlProp3375.xml" ContentType="application/vnd.ms-excel.controlproperties+xml"/>
  <Override PartName="/xl/ctrlProps/ctrlProp3376.xml" ContentType="application/vnd.ms-excel.controlproperties+xml"/>
  <Override PartName="/xl/ctrlProps/ctrlProp3377.xml" ContentType="application/vnd.ms-excel.controlproperties+xml"/>
  <Override PartName="/xl/ctrlProps/ctrlProp3378.xml" ContentType="application/vnd.ms-excel.controlproperties+xml"/>
  <Override PartName="/xl/ctrlProps/ctrlProp3379.xml" ContentType="application/vnd.ms-excel.controlproperties+xml"/>
  <Override PartName="/xl/ctrlProps/ctrlProp3380.xml" ContentType="application/vnd.ms-excel.controlproperties+xml"/>
  <Override PartName="/xl/ctrlProps/ctrlProp3381.xml" ContentType="application/vnd.ms-excel.controlproperties+xml"/>
  <Override PartName="/xl/ctrlProps/ctrlProp3382.xml" ContentType="application/vnd.ms-excel.controlproperties+xml"/>
  <Override PartName="/xl/ctrlProps/ctrlProp3383.xml" ContentType="application/vnd.ms-excel.controlproperties+xml"/>
  <Override PartName="/xl/ctrlProps/ctrlProp3384.xml" ContentType="application/vnd.ms-excel.controlproperties+xml"/>
  <Override PartName="/xl/ctrlProps/ctrlProp3385.xml" ContentType="application/vnd.ms-excel.controlproperties+xml"/>
  <Override PartName="/xl/ctrlProps/ctrlProp3386.xml" ContentType="application/vnd.ms-excel.controlproperties+xml"/>
  <Override PartName="/xl/ctrlProps/ctrlProp3387.xml" ContentType="application/vnd.ms-excel.controlproperties+xml"/>
  <Override PartName="/xl/ctrlProps/ctrlProp3388.xml" ContentType="application/vnd.ms-excel.controlproperties+xml"/>
  <Override PartName="/xl/ctrlProps/ctrlProp3389.xml" ContentType="application/vnd.ms-excel.controlproperties+xml"/>
  <Override PartName="/xl/ctrlProps/ctrlProp3390.xml" ContentType="application/vnd.ms-excel.controlproperties+xml"/>
  <Override PartName="/xl/ctrlProps/ctrlProp3391.xml" ContentType="application/vnd.ms-excel.controlproperties+xml"/>
  <Override PartName="/xl/ctrlProps/ctrlProp3392.xml" ContentType="application/vnd.ms-excel.controlproperties+xml"/>
  <Override PartName="/xl/ctrlProps/ctrlProp3393.xml" ContentType="application/vnd.ms-excel.controlproperties+xml"/>
  <Override PartName="/xl/ctrlProps/ctrlProp3394.xml" ContentType="application/vnd.ms-excel.controlproperties+xml"/>
  <Override PartName="/xl/ctrlProps/ctrlProp3395.xml" ContentType="application/vnd.ms-excel.controlproperties+xml"/>
  <Override PartName="/xl/ctrlProps/ctrlProp3396.xml" ContentType="application/vnd.ms-excel.controlproperties+xml"/>
  <Override PartName="/xl/ctrlProps/ctrlProp3397.xml" ContentType="application/vnd.ms-excel.controlproperties+xml"/>
  <Override PartName="/xl/ctrlProps/ctrlProp3398.xml" ContentType="application/vnd.ms-excel.controlproperties+xml"/>
  <Override PartName="/xl/ctrlProps/ctrlProp3399.xml" ContentType="application/vnd.ms-excel.controlproperties+xml"/>
  <Override PartName="/xl/ctrlProps/ctrlProp3400.xml" ContentType="application/vnd.ms-excel.controlproperties+xml"/>
  <Override PartName="/xl/ctrlProps/ctrlProp3401.xml" ContentType="application/vnd.ms-excel.controlproperties+xml"/>
  <Override PartName="/xl/ctrlProps/ctrlProp3402.xml" ContentType="application/vnd.ms-excel.controlproperties+xml"/>
  <Override PartName="/xl/ctrlProps/ctrlProp3403.xml" ContentType="application/vnd.ms-excel.controlproperties+xml"/>
  <Override PartName="/xl/ctrlProps/ctrlProp3404.xml" ContentType="application/vnd.ms-excel.controlproperties+xml"/>
  <Override PartName="/xl/ctrlProps/ctrlProp3405.xml" ContentType="application/vnd.ms-excel.controlproperties+xml"/>
  <Override PartName="/xl/ctrlProps/ctrlProp3406.xml" ContentType="application/vnd.ms-excel.controlproperties+xml"/>
  <Override PartName="/xl/ctrlProps/ctrlProp3407.xml" ContentType="application/vnd.ms-excel.controlproperties+xml"/>
  <Override PartName="/xl/ctrlProps/ctrlProp3408.xml" ContentType="application/vnd.ms-excel.controlproperties+xml"/>
  <Override PartName="/xl/ctrlProps/ctrlProp3409.xml" ContentType="application/vnd.ms-excel.controlproperties+xml"/>
  <Override PartName="/xl/ctrlProps/ctrlProp3410.xml" ContentType="application/vnd.ms-excel.controlproperties+xml"/>
  <Override PartName="/xl/ctrlProps/ctrlProp3411.xml" ContentType="application/vnd.ms-excel.controlproperties+xml"/>
  <Override PartName="/xl/ctrlProps/ctrlProp3412.xml" ContentType="application/vnd.ms-excel.controlproperties+xml"/>
  <Override PartName="/xl/ctrlProps/ctrlProp3413.xml" ContentType="application/vnd.ms-excel.controlproperties+xml"/>
  <Override PartName="/xl/ctrlProps/ctrlProp3414.xml" ContentType="application/vnd.ms-excel.controlproperties+xml"/>
  <Override PartName="/xl/ctrlProps/ctrlProp3415.xml" ContentType="application/vnd.ms-excel.controlproperties+xml"/>
  <Override PartName="/xl/ctrlProps/ctrlProp3416.xml" ContentType="application/vnd.ms-excel.controlproperties+xml"/>
  <Override PartName="/xl/ctrlProps/ctrlProp3417.xml" ContentType="application/vnd.ms-excel.controlproperties+xml"/>
  <Override PartName="/xl/ctrlProps/ctrlProp3418.xml" ContentType="application/vnd.ms-excel.controlproperties+xml"/>
  <Override PartName="/xl/ctrlProps/ctrlProp3419.xml" ContentType="application/vnd.ms-excel.controlproperties+xml"/>
  <Override PartName="/xl/ctrlProps/ctrlProp3420.xml" ContentType="application/vnd.ms-excel.controlproperties+xml"/>
  <Override PartName="/xl/ctrlProps/ctrlProp3421.xml" ContentType="application/vnd.ms-excel.controlproperties+xml"/>
  <Override PartName="/xl/ctrlProps/ctrlProp3422.xml" ContentType="application/vnd.ms-excel.controlproperties+xml"/>
  <Override PartName="/xl/ctrlProps/ctrlProp3423.xml" ContentType="application/vnd.ms-excel.controlproperties+xml"/>
  <Override PartName="/xl/ctrlProps/ctrlProp3424.xml" ContentType="application/vnd.ms-excel.controlproperties+xml"/>
  <Override PartName="/xl/ctrlProps/ctrlProp3425.xml" ContentType="application/vnd.ms-excel.controlproperties+xml"/>
  <Override PartName="/xl/ctrlProps/ctrlProp3426.xml" ContentType="application/vnd.ms-excel.controlproperties+xml"/>
  <Override PartName="/xl/ctrlProps/ctrlProp3427.xml" ContentType="application/vnd.ms-excel.controlproperties+xml"/>
  <Override PartName="/xl/ctrlProps/ctrlProp3428.xml" ContentType="application/vnd.ms-excel.controlproperties+xml"/>
  <Override PartName="/xl/ctrlProps/ctrlProp3429.xml" ContentType="application/vnd.ms-excel.controlproperties+xml"/>
  <Override PartName="/xl/ctrlProps/ctrlProp3430.xml" ContentType="application/vnd.ms-excel.controlproperties+xml"/>
  <Override PartName="/xl/ctrlProps/ctrlProp3431.xml" ContentType="application/vnd.ms-excel.controlproperties+xml"/>
  <Override PartName="/xl/ctrlProps/ctrlProp3432.xml" ContentType="application/vnd.ms-excel.controlproperties+xml"/>
  <Override PartName="/xl/ctrlProps/ctrlProp3433.xml" ContentType="application/vnd.ms-excel.controlproperties+xml"/>
  <Override PartName="/xl/ctrlProps/ctrlProp3434.xml" ContentType="application/vnd.ms-excel.controlproperties+xml"/>
  <Override PartName="/xl/ctrlProps/ctrlProp3435.xml" ContentType="application/vnd.ms-excel.controlproperties+xml"/>
  <Override PartName="/xl/ctrlProps/ctrlProp3436.xml" ContentType="application/vnd.ms-excel.controlproperties+xml"/>
  <Override PartName="/xl/ctrlProps/ctrlProp3437.xml" ContentType="application/vnd.ms-excel.controlproperties+xml"/>
  <Override PartName="/xl/ctrlProps/ctrlProp3438.xml" ContentType="application/vnd.ms-excel.controlproperties+xml"/>
  <Override PartName="/xl/ctrlProps/ctrlProp3439.xml" ContentType="application/vnd.ms-excel.controlproperties+xml"/>
  <Override PartName="/xl/ctrlProps/ctrlProp3440.xml" ContentType="application/vnd.ms-excel.controlproperties+xml"/>
  <Override PartName="/xl/ctrlProps/ctrlProp3441.xml" ContentType="application/vnd.ms-excel.controlproperties+xml"/>
  <Override PartName="/xl/ctrlProps/ctrlProp3442.xml" ContentType="application/vnd.ms-excel.controlproperties+xml"/>
  <Override PartName="/xl/ctrlProps/ctrlProp3443.xml" ContentType="application/vnd.ms-excel.controlproperties+xml"/>
  <Override PartName="/xl/ctrlProps/ctrlProp3444.xml" ContentType="application/vnd.ms-excel.controlproperties+xml"/>
  <Override PartName="/xl/ctrlProps/ctrlProp3445.xml" ContentType="application/vnd.ms-excel.controlproperties+xml"/>
  <Override PartName="/xl/ctrlProps/ctrlProp3446.xml" ContentType="application/vnd.ms-excel.controlproperties+xml"/>
  <Override PartName="/xl/ctrlProps/ctrlProp3447.xml" ContentType="application/vnd.ms-excel.controlproperties+xml"/>
  <Override PartName="/xl/ctrlProps/ctrlProp3448.xml" ContentType="application/vnd.ms-excel.controlproperties+xml"/>
  <Override PartName="/xl/ctrlProps/ctrlProp3449.xml" ContentType="application/vnd.ms-excel.controlproperties+xml"/>
  <Override PartName="/xl/ctrlProps/ctrlProp3450.xml" ContentType="application/vnd.ms-excel.controlproperties+xml"/>
  <Override PartName="/xl/ctrlProps/ctrlProp3451.xml" ContentType="application/vnd.ms-excel.controlproperties+xml"/>
  <Override PartName="/xl/ctrlProps/ctrlProp3452.xml" ContentType="application/vnd.ms-excel.controlproperties+xml"/>
  <Override PartName="/xl/ctrlProps/ctrlProp3453.xml" ContentType="application/vnd.ms-excel.controlproperties+xml"/>
  <Override PartName="/xl/ctrlProps/ctrlProp3454.xml" ContentType="application/vnd.ms-excel.controlproperties+xml"/>
  <Override PartName="/xl/ctrlProps/ctrlProp3455.xml" ContentType="application/vnd.ms-excel.controlproperties+xml"/>
  <Override PartName="/xl/ctrlProps/ctrlProp3456.xml" ContentType="application/vnd.ms-excel.controlproperties+xml"/>
  <Override PartName="/xl/ctrlProps/ctrlProp3457.xml" ContentType="application/vnd.ms-excel.controlproperties+xml"/>
  <Override PartName="/xl/ctrlProps/ctrlProp3458.xml" ContentType="application/vnd.ms-excel.controlproperties+xml"/>
  <Override PartName="/xl/ctrlProps/ctrlProp3459.xml" ContentType="application/vnd.ms-excel.controlproperties+xml"/>
  <Override PartName="/xl/ctrlProps/ctrlProp3460.xml" ContentType="application/vnd.ms-excel.controlproperties+xml"/>
  <Override PartName="/xl/ctrlProps/ctrlProp3461.xml" ContentType="application/vnd.ms-excel.controlproperties+xml"/>
  <Override PartName="/xl/ctrlProps/ctrlProp3462.xml" ContentType="application/vnd.ms-excel.controlproperties+xml"/>
  <Override PartName="/xl/ctrlProps/ctrlProp3463.xml" ContentType="application/vnd.ms-excel.controlproperties+xml"/>
  <Override PartName="/xl/ctrlProps/ctrlProp3464.xml" ContentType="application/vnd.ms-excel.controlproperties+xml"/>
  <Override PartName="/xl/ctrlProps/ctrlProp3465.xml" ContentType="application/vnd.ms-excel.controlproperties+xml"/>
  <Override PartName="/xl/ctrlProps/ctrlProp3466.xml" ContentType="application/vnd.ms-excel.controlproperties+xml"/>
  <Override PartName="/xl/ctrlProps/ctrlProp3467.xml" ContentType="application/vnd.ms-excel.controlproperties+xml"/>
  <Override PartName="/xl/ctrlProps/ctrlProp3468.xml" ContentType="application/vnd.ms-excel.controlproperties+xml"/>
  <Override PartName="/xl/ctrlProps/ctrlProp3469.xml" ContentType="application/vnd.ms-excel.controlproperties+xml"/>
  <Override PartName="/xl/ctrlProps/ctrlProp3470.xml" ContentType="application/vnd.ms-excel.controlproperties+xml"/>
  <Override PartName="/xl/ctrlProps/ctrlProp3471.xml" ContentType="application/vnd.ms-excel.controlproperties+xml"/>
  <Override PartName="/xl/ctrlProps/ctrlProp3472.xml" ContentType="application/vnd.ms-excel.controlproperties+xml"/>
  <Override PartName="/xl/ctrlProps/ctrlProp3473.xml" ContentType="application/vnd.ms-excel.controlproperties+xml"/>
  <Override PartName="/xl/ctrlProps/ctrlProp3474.xml" ContentType="application/vnd.ms-excel.controlproperties+xml"/>
  <Override PartName="/xl/ctrlProps/ctrlProp3475.xml" ContentType="application/vnd.ms-excel.controlproperties+xml"/>
  <Override PartName="/xl/ctrlProps/ctrlProp3476.xml" ContentType="application/vnd.ms-excel.controlproperties+xml"/>
  <Override PartName="/xl/ctrlProps/ctrlProp3477.xml" ContentType="application/vnd.ms-excel.controlproperties+xml"/>
  <Override PartName="/xl/ctrlProps/ctrlProp3478.xml" ContentType="application/vnd.ms-excel.controlproperties+xml"/>
  <Override PartName="/xl/ctrlProps/ctrlProp3479.xml" ContentType="application/vnd.ms-excel.controlproperties+xml"/>
  <Override PartName="/xl/ctrlProps/ctrlProp3480.xml" ContentType="application/vnd.ms-excel.controlproperties+xml"/>
  <Override PartName="/xl/ctrlProps/ctrlProp3481.xml" ContentType="application/vnd.ms-excel.controlproperties+xml"/>
  <Override PartName="/xl/ctrlProps/ctrlProp3482.xml" ContentType="application/vnd.ms-excel.controlproperties+xml"/>
  <Override PartName="/xl/ctrlProps/ctrlProp3483.xml" ContentType="application/vnd.ms-excel.controlproperties+xml"/>
  <Override PartName="/xl/ctrlProps/ctrlProp3484.xml" ContentType="application/vnd.ms-excel.controlproperties+xml"/>
  <Override PartName="/xl/ctrlProps/ctrlProp3485.xml" ContentType="application/vnd.ms-excel.controlproperties+xml"/>
  <Override PartName="/xl/ctrlProps/ctrlProp3486.xml" ContentType="application/vnd.ms-excel.controlproperties+xml"/>
  <Override PartName="/xl/ctrlProps/ctrlProp3487.xml" ContentType="application/vnd.ms-excel.controlproperties+xml"/>
  <Override PartName="/xl/ctrlProps/ctrlProp3488.xml" ContentType="application/vnd.ms-excel.controlproperties+xml"/>
  <Override PartName="/xl/ctrlProps/ctrlProp3489.xml" ContentType="application/vnd.ms-excel.controlproperties+xml"/>
  <Override PartName="/xl/ctrlProps/ctrlProp3490.xml" ContentType="application/vnd.ms-excel.controlproperties+xml"/>
  <Override PartName="/xl/ctrlProps/ctrlProp3491.xml" ContentType="application/vnd.ms-excel.controlproperties+xml"/>
  <Override PartName="/xl/ctrlProps/ctrlProp3492.xml" ContentType="application/vnd.ms-excel.controlproperties+xml"/>
  <Override PartName="/xl/ctrlProps/ctrlProp3493.xml" ContentType="application/vnd.ms-excel.controlproperties+xml"/>
  <Override PartName="/xl/ctrlProps/ctrlProp3494.xml" ContentType="application/vnd.ms-excel.controlproperties+xml"/>
  <Override PartName="/xl/ctrlProps/ctrlProp3495.xml" ContentType="application/vnd.ms-excel.controlproperties+xml"/>
  <Override PartName="/xl/ctrlProps/ctrlProp3496.xml" ContentType="application/vnd.ms-excel.controlproperties+xml"/>
  <Override PartName="/xl/ctrlProps/ctrlProp3497.xml" ContentType="application/vnd.ms-excel.controlproperties+xml"/>
  <Override PartName="/xl/ctrlProps/ctrlProp3498.xml" ContentType="application/vnd.ms-excel.controlproperties+xml"/>
  <Override PartName="/xl/ctrlProps/ctrlProp3499.xml" ContentType="application/vnd.ms-excel.controlproperties+xml"/>
  <Override PartName="/xl/ctrlProps/ctrlProp3500.xml" ContentType="application/vnd.ms-excel.controlproperties+xml"/>
  <Override PartName="/xl/ctrlProps/ctrlProp3501.xml" ContentType="application/vnd.ms-excel.controlproperties+xml"/>
  <Override PartName="/xl/ctrlProps/ctrlProp3502.xml" ContentType="application/vnd.ms-excel.controlproperties+xml"/>
  <Override PartName="/xl/ctrlProps/ctrlProp3503.xml" ContentType="application/vnd.ms-excel.controlproperties+xml"/>
  <Override PartName="/xl/ctrlProps/ctrlProp3504.xml" ContentType="application/vnd.ms-excel.controlproperties+xml"/>
  <Override PartName="/xl/ctrlProps/ctrlProp3505.xml" ContentType="application/vnd.ms-excel.controlproperties+xml"/>
  <Override PartName="/xl/ctrlProps/ctrlProp3506.xml" ContentType="application/vnd.ms-excel.controlproperties+xml"/>
  <Override PartName="/xl/ctrlProps/ctrlProp3507.xml" ContentType="application/vnd.ms-excel.controlproperties+xml"/>
  <Override PartName="/xl/ctrlProps/ctrlProp3508.xml" ContentType="application/vnd.ms-excel.controlproperties+xml"/>
  <Override PartName="/xl/ctrlProps/ctrlProp3509.xml" ContentType="application/vnd.ms-excel.controlproperties+xml"/>
  <Override PartName="/xl/ctrlProps/ctrlProp3510.xml" ContentType="application/vnd.ms-excel.controlproperties+xml"/>
  <Override PartName="/xl/ctrlProps/ctrlProp3511.xml" ContentType="application/vnd.ms-excel.controlproperties+xml"/>
  <Override PartName="/xl/ctrlProps/ctrlProp3512.xml" ContentType="application/vnd.ms-excel.controlproperties+xml"/>
  <Override PartName="/xl/ctrlProps/ctrlProp3513.xml" ContentType="application/vnd.ms-excel.controlproperties+xml"/>
  <Override PartName="/xl/ctrlProps/ctrlProp3514.xml" ContentType="application/vnd.ms-excel.controlproperties+xml"/>
  <Override PartName="/xl/ctrlProps/ctrlProp3515.xml" ContentType="application/vnd.ms-excel.controlproperties+xml"/>
  <Override PartName="/xl/ctrlProps/ctrlProp3516.xml" ContentType="application/vnd.ms-excel.controlproperties+xml"/>
  <Override PartName="/xl/ctrlProps/ctrlProp3517.xml" ContentType="application/vnd.ms-excel.controlproperties+xml"/>
  <Override PartName="/xl/ctrlProps/ctrlProp3518.xml" ContentType="application/vnd.ms-excel.controlproperties+xml"/>
  <Override PartName="/xl/ctrlProps/ctrlProp3519.xml" ContentType="application/vnd.ms-excel.controlproperties+xml"/>
  <Override PartName="/xl/ctrlProps/ctrlProp3520.xml" ContentType="application/vnd.ms-excel.controlproperties+xml"/>
  <Override PartName="/xl/ctrlProps/ctrlProp3521.xml" ContentType="application/vnd.ms-excel.controlproperties+xml"/>
  <Override PartName="/xl/ctrlProps/ctrlProp3522.xml" ContentType="application/vnd.ms-excel.controlproperties+xml"/>
  <Override PartName="/xl/ctrlProps/ctrlProp3523.xml" ContentType="application/vnd.ms-excel.controlproperties+xml"/>
  <Override PartName="/xl/ctrlProps/ctrlProp3524.xml" ContentType="application/vnd.ms-excel.controlproperties+xml"/>
  <Override PartName="/xl/ctrlProps/ctrlProp3525.xml" ContentType="application/vnd.ms-excel.controlproperties+xml"/>
  <Override PartName="/xl/ctrlProps/ctrlProp3526.xml" ContentType="application/vnd.ms-excel.controlproperties+xml"/>
  <Override PartName="/xl/ctrlProps/ctrlProp3527.xml" ContentType="application/vnd.ms-excel.controlproperties+xml"/>
  <Override PartName="/xl/ctrlProps/ctrlProp3528.xml" ContentType="application/vnd.ms-excel.controlproperties+xml"/>
  <Override PartName="/xl/ctrlProps/ctrlProp3529.xml" ContentType="application/vnd.ms-excel.controlproperties+xml"/>
  <Override PartName="/xl/ctrlProps/ctrlProp3530.xml" ContentType="application/vnd.ms-excel.controlproperties+xml"/>
  <Override PartName="/xl/ctrlProps/ctrlProp3531.xml" ContentType="application/vnd.ms-excel.controlproperties+xml"/>
  <Override PartName="/xl/ctrlProps/ctrlProp3532.xml" ContentType="application/vnd.ms-excel.controlproperties+xml"/>
  <Override PartName="/xl/ctrlProps/ctrlProp3533.xml" ContentType="application/vnd.ms-excel.controlproperties+xml"/>
  <Override PartName="/xl/ctrlProps/ctrlProp3534.xml" ContentType="application/vnd.ms-excel.controlproperties+xml"/>
  <Override PartName="/xl/ctrlProps/ctrlProp3535.xml" ContentType="application/vnd.ms-excel.controlproperties+xml"/>
  <Override PartName="/xl/ctrlProps/ctrlProp3536.xml" ContentType="application/vnd.ms-excel.controlproperties+xml"/>
  <Override PartName="/xl/ctrlProps/ctrlProp3537.xml" ContentType="application/vnd.ms-excel.controlproperties+xml"/>
  <Override PartName="/xl/ctrlProps/ctrlProp3538.xml" ContentType="application/vnd.ms-excel.controlproperties+xml"/>
  <Override PartName="/xl/ctrlProps/ctrlProp3539.xml" ContentType="application/vnd.ms-excel.controlproperties+xml"/>
  <Override PartName="/xl/ctrlProps/ctrlProp3540.xml" ContentType="application/vnd.ms-excel.controlproperties+xml"/>
  <Override PartName="/xl/ctrlProps/ctrlProp3541.xml" ContentType="application/vnd.ms-excel.controlproperties+xml"/>
  <Override PartName="/xl/ctrlProps/ctrlProp3542.xml" ContentType="application/vnd.ms-excel.controlproperties+xml"/>
  <Override PartName="/xl/ctrlProps/ctrlProp3543.xml" ContentType="application/vnd.ms-excel.controlproperties+xml"/>
  <Override PartName="/xl/ctrlProps/ctrlProp3544.xml" ContentType="application/vnd.ms-excel.controlproperties+xml"/>
  <Override PartName="/xl/ctrlProps/ctrlProp3545.xml" ContentType="application/vnd.ms-excel.controlproperties+xml"/>
  <Override PartName="/xl/ctrlProps/ctrlProp3546.xml" ContentType="application/vnd.ms-excel.controlproperties+xml"/>
  <Override PartName="/xl/ctrlProps/ctrlProp3547.xml" ContentType="application/vnd.ms-excel.controlproperties+xml"/>
  <Override PartName="/xl/ctrlProps/ctrlProp3548.xml" ContentType="application/vnd.ms-excel.controlproperties+xml"/>
  <Override PartName="/xl/ctrlProps/ctrlProp3549.xml" ContentType="application/vnd.ms-excel.controlproperties+xml"/>
  <Override PartName="/xl/ctrlProps/ctrlProp3550.xml" ContentType="application/vnd.ms-excel.controlproperties+xml"/>
  <Override PartName="/xl/ctrlProps/ctrlProp3551.xml" ContentType="application/vnd.ms-excel.controlproperties+xml"/>
  <Override PartName="/xl/ctrlProps/ctrlProp3552.xml" ContentType="application/vnd.ms-excel.controlproperties+xml"/>
  <Override PartName="/xl/ctrlProps/ctrlProp3553.xml" ContentType="application/vnd.ms-excel.controlproperties+xml"/>
  <Override PartName="/xl/ctrlProps/ctrlProp3554.xml" ContentType="application/vnd.ms-excel.controlproperties+xml"/>
  <Override PartName="/xl/ctrlProps/ctrlProp3555.xml" ContentType="application/vnd.ms-excel.controlproperties+xml"/>
  <Override PartName="/xl/ctrlProps/ctrlProp3556.xml" ContentType="application/vnd.ms-excel.controlproperties+xml"/>
  <Override PartName="/xl/ctrlProps/ctrlProp3557.xml" ContentType="application/vnd.ms-excel.controlproperties+xml"/>
  <Override PartName="/xl/ctrlProps/ctrlProp3558.xml" ContentType="application/vnd.ms-excel.controlproperties+xml"/>
  <Override PartName="/xl/ctrlProps/ctrlProp3559.xml" ContentType="application/vnd.ms-excel.controlproperties+xml"/>
  <Override PartName="/xl/ctrlProps/ctrlProp3560.xml" ContentType="application/vnd.ms-excel.controlproperties+xml"/>
  <Override PartName="/xl/ctrlProps/ctrlProp3561.xml" ContentType="application/vnd.ms-excel.controlproperties+xml"/>
  <Override PartName="/xl/ctrlProps/ctrlProp3562.xml" ContentType="application/vnd.ms-excel.controlproperties+xml"/>
  <Override PartName="/xl/ctrlProps/ctrlProp3563.xml" ContentType="application/vnd.ms-excel.controlproperties+xml"/>
  <Override PartName="/xl/ctrlProps/ctrlProp3564.xml" ContentType="application/vnd.ms-excel.controlproperties+xml"/>
  <Override PartName="/xl/ctrlProps/ctrlProp3565.xml" ContentType="application/vnd.ms-excel.controlproperties+xml"/>
  <Override PartName="/xl/ctrlProps/ctrlProp3566.xml" ContentType="application/vnd.ms-excel.controlproperties+xml"/>
  <Override PartName="/xl/ctrlProps/ctrlProp3567.xml" ContentType="application/vnd.ms-excel.controlproperties+xml"/>
  <Override PartName="/xl/ctrlProps/ctrlProp3568.xml" ContentType="application/vnd.ms-excel.controlproperties+xml"/>
  <Override PartName="/xl/ctrlProps/ctrlProp3569.xml" ContentType="application/vnd.ms-excel.controlproperties+xml"/>
  <Override PartName="/xl/ctrlProps/ctrlProp3570.xml" ContentType="application/vnd.ms-excel.controlproperties+xml"/>
  <Override PartName="/xl/ctrlProps/ctrlProp3571.xml" ContentType="application/vnd.ms-excel.controlproperties+xml"/>
  <Override PartName="/xl/ctrlProps/ctrlProp3572.xml" ContentType="application/vnd.ms-excel.controlproperties+xml"/>
  <Override PartName="/xl/ctrlProps/ctrlProp3573.xml" ContentType="application/vnd.ms-excel.controlproperties+xml"/>
  <Override PartName="/xl/ctrlProps/ctrlProp3574.xml" ContentType="application/vnd.ms-excel.controlproperties+xml"/>
  <Override PartName="/xl/ctrlProps/ctrlProp3575.xml" ContentType="application/vnd.ms-excel.controlproperties+xml"/>
  <Override PartName="/xl/ctrlProps/ctrlProp3576.xml" ContentType="application/vnd.ms-excel.controlproperties+xml"/>
  <Override PartName="/xl/ctrlProps/ctrlProp3577.xml" ContentType="application/vnd.ms-excel.controlproperties+xml"/>
  <Override PartName="/xl/ctrlProps/ctrlProp3578.xml" ContentType="application/vnd.ms-excel.controlproperties+xml"/>
  <Override PartName="/xl/ctrlProps/ctrlProp3579.xml" ContentType="application/vnd.ms-excel.controlproperties+xml"/>
  <Override PartName="/xl/ctrlProps/ctrlProp3580.xml" ContentType="application/vnd.ms-excel.controlproperties+xml"/>
  <Override PartName="/xl/ctrlProps/ctrlProp3581.xml" ContentType="application/vnd.ms-excel.controlproperties+xml"/>
  <Override PartName="/xl/ctrlProps/ctrlProp3582.xml" ContentType="application/vnd.ms-excel.controlproperties+xml"/>
  <Override PartName="/xl/ctrlProps/ctrlProp3583.xml" ContentType="application/vnd.ms-excel.controlproperties+xml"/>
  <Override PartName="/xl/ctrlProps/ctrlProp3584.xml" ContentType="application/vnd.ms-excel.controlproperties+xml"/>
  <Override PartName="/xl/ctrlProps/ctrlProp3585.xml" ContentType="application/vnd.ms-excel.controlproperties+xml"/>
  <Override PartName="/xl/ctrlProps/ctrlProp3586.xml" ContentType="application/vnd.ms-excel.controlproperties+xml"/>
  <Override PartName="/xl/ctrlProps/ctrlProp3587.xml" ContentType="application/vnd.ms-excel.controlproperties+xml"/>
  <Override PartName="/xl/ctrlProps/ctrlProp3588.xml" ContentType="application/vnd.ms-excel.controlproperties+xml"/>
  <Override PartName="/xl/ctrlProps/ctrlProp3589.xml" ContentType="application/vnd.ms-excel.controlproperties+xml"/>
  <Override PartName="/xl/ctrlProps/ctrlProp3590.xml" ContentType="application/vnd.ms-excel.controlproperties+xml"/>
  <Override PartName="/xl/ctrlProps/ctrlProp3591.xml" ContentType="application/vnd.ms-excel.controlproperties+xml"/>
  <Override PartName="/xl/ctrlProps/ctrlProp3592.xml" ContentType="application/vnd.ms-excel.controlproperties+xml"/>
  <Override PartName="/xl/ctrlProps/ctrlProp3593.xml" ContentType="application/vnd.ms-excel.controlproperties+xml"/>
  <Override PartName="/xl/ctrlProps/ctrlProp3594.xml" ContentType="application/vnd.ms-excel.controlproperties+xml"/>
  <Override PartName="/xl/ctrlProps/ctrlProp3595.xml" ContentType="application/vnd.ms-excel.controlproperties+xml"/>
  <Override PartName="/xl/ctrlProps/ctrlProp3596.xml" ContentType="application/vnd.ms-excel.controlproperties+xml"/>
  <Override PartName="/xl/ctrlProps/ctrlProp3597.xml" ContentType="application/vnd.ms-excel.controlproperties+xml"/>
  <Override PartName="/xl/ctrlProps/ctrlProp3598.xml" ContentType="application/vnd.ms-excel.controlproperties+xml"/>
  <Override PartName="/xl/ctrlProps/ctrlProp3599.xml" ContentType="application/vnd.ms-excel.controlproperties+xml"/>
  <Override PartName="/xl/ctrlProps/ctrlProp3600.xml" ContentType="application/vnd.ms-excel.controlproperties+xml"/>
  <Override PartName="/xl/ctrlProps/ctrlProp3601.xml" ContentType="application/vnd.ms-excel.controlproperties+xml"/>
  <Override PartName="/xl/ctrlProps/ctrlProp3602.xml" ContentType="application/vnd.ms-excel.controlproperties+xml"/>
  <Override PartName="/xl/ctrlProps/ctrlProp3603.xml" ContentType="application/vnd.ms-excel.controlproperties+xml"/>
  <Override PartName="/xl/ctrlProps/ctrlProp3604.xml" ContentType="application/vnd.ms-excel.controlproperties+xml"/>
  <Override PartName="/xl/ctrlProps/ctrlProp3605.xml" ContentType="application/vnd.ms-excel.controlproperties+xml"/>
  <Override PartName="/xl/ctrlProps/ctrlProp3606.xml" ContentType="application/vnd.ms-excel.controlproperties+xml"/>
  <Override PartName="/xl/ctrlProps/ctrlProp3607.xml" ContentType="application/vnd.ms-excel.controlproperties+xml"/>
  <Override PartName="/xl/ctrlProps/ctrlProp3608.xml" ContentType="application/vnd.ms-excel.controlproperties+xml"/>
  <Override PartName="/xl/ctrlProps/ctrlProp3609.xml" ContentType="application/vnd.ms-excel.controlproperties+xml"/>
  <Override PartName="/xl/ctrlProps/ctrlProp3610.xml" ContentType="application/vnd.ms-excel.controlproperties+xml"/>
  <Override PartName="/xl/ctrlProps/ctrlProp3611.xml" ContentType="application/vnd.ms-excel.controlproperties+xml"/>
  <Override PartName="/xl/ctrlProps/ctrlProp3612.xml" ContentType="application/vnd.ms-excel.controlproperties+xml"/>
  <Override PartName="/xl/ctrlProps/ctrlProp3613.xml" ContentType="application/vnd.ms-excel.controlproperties+xml"/>
  <Override PartName="/xl/ctrlProps/ctrlProp3614.xml" ContentType="application/vnd.ms-excel.controlproperties+xml"/>
  <Override PartName="/xl/ctrlProps/ctrlProp3615.xml" ContentType="application/vnd.ms-excel.controlproperties+xml"/>
  <Override PartName="/xl/ctrlProps/ctrlProp3616.xml" ContentType="application/vnd.ms-excel.controlproperties+xml"/>
  <Override PartName="/xl/ctrlProps/ctrlProp3617.xml" ContentType="application/vnd.ms-excel.controlproperties+xml"/>
  <Override PartName="/xl/ctrlProps/ctrlProp3618.xml" ContentType="application/vnd.ms-excel.controlproperties+xml"/>
  <Override PartName="/xl/ctrlProps/ctrlProp3619.xml" ContentType="application/vnd.ms-excel.controlproperties+xml"/>
  <Override PartName="/xl/ctrlProps/ctrlProp3620.xml" ContentType="application/vnd.ms-excel.controlproperties+xml"/>
  <Override PartName="/xl/ctrlProps/ctrlProp3621.xml" ContentType="application/vnd.ms-excel.controlproperties+xml"/>
  <Override PartName="/xl/ctrlProps/ctrlProp3622.xml" ContentType="application/vnd.ms-excel.controlproperties+xml"/>
  <Override PartName="/xl/ctrlProps/ctrlProp3623.xml" ContentType="application/vnd.ms-excel.controlproperties+xml"/>
  <Override PartName="/xl/ctrlProps/ctrlProp3624.xml" ContentType="application/vnd.ms-excel.controlproperties+xml"/>
  <Override PartName="/xl/ctrlProps/ctrlProp3625.xml" ContentType="application/vnd.ms-excel.controlproperties+xml"/>
  <Override PartName="/xl/ctrlProps/ctrlProp3626.xml" ContentType="application/vnd.ms-excel.controlproperties+xml"/>
  <Override PartName="/xl/ctrlProps/ctrlProp3627.xml" ContentType="application/vnd.ms-excel.controlproperties+xml"/>
  <Override PartName="/xl/ctrlProps/ctrlProp3628.xml" ContentType="application/vnd.ms-excel.controlproperties+xml"/>
  <Override PartName="/xl/ctrlProps/ctrlProp3629.xml" ContentType="application/vnd.ms-excel.controlproperties+xml"/>
  <Override PartName="/xl/ctrlProps/ctrlProp3630.xml" ContentType="application/vnd.ms-excel.controlproperties+xml"/>
  <Override PartName="/xl/ctrlProps/ctrlProp3631.xml" ContentType="application/vnd.ms-excel.controlproperties+xml"/>
  <Override PartName="/xl/ctrlProps/ctrlProp3632.xml" ContentType="application/vnd.ms-excel.controlproperties+xml"/>
  <Override PartName="/xl/ctrlProps/ctrlProp3633.xml" ContentType="application/vnd.ms-excel.controlproperties+xml"/>
  <Override PartName="/xl/ctrlProps/ctrlProp3634.xml" ContentType="application/vnd.ms-excel.controlproperties+xml"/>
  <Override PartName="/xl/ctrlProps/ctrlProp3635.xml" ContentType="application/vnd.ms-excel.controlproperties+xml"/>
  <Override PartName="/xl/ctrlProps/ctrlProp3636.xml" ContentType="application/vnd.ms-excel.controlproperties+xml"/>
  <Override PartName="/xl/ctrlProps/ctrlProp3637.xml" ContentType="application/vnd.ms-excel.controlproperties+xml"/>
  <Override PartName="/xl/ctrlProps/ctrlProp3638.xml" ContentType="application/vnd.ms-excel.controlproperties+xml"/>
  <Override PartName="/xl/ctrlProps/ctrlProp3639.xml" ContentType="application/vnd.ms-excel.controlproperties+xml"/>
  <Override PartName="/xl/ctrlProps/ctrlProp3640.xml" ContentType="application/vnd.ms-excel.controlproperties+xml"/>
  <Override PartName="/xl/ctrlProps/ctrlProp3641.xml" ContentType="application/vnd.ms-excel.controlproperties+xml"/>
  <Override PartName="/xl/ctrlProps/ctrlProp3642.xml" ContentType="application/vnd.ms-excel.controlproperties+xml"/>
  <Override PartName="/xl/ctrlProps/ctrlProp3643.xml" ContentType="application/vnd.ms-excel.controlproperties+xml"/>
  <Override PartName="/xl/ctrlProps/ctrlProp3644.xml" ContentType="application/vnd.ms-excel.controlproperties+xml"/>
  <Override PartName="/xl/ctrlProps/ctrlProp3645.xml" ContentType="application/vnd.ms-excel.controlproperties+xml"/>
  <Override PartName="/xl/ctrlProps/ctrlProp3646.xml" ContentType="application/vnd.ms-excel.controlproperties+xml"/>
  <Override PartName="/xl/ctrlProps/ctrlProp3647.xml" ContentType="application/vnd.ms-excel.controlproperties+xml"/>
  <Override PartName="/xl/ctrlProps/ctrlProp3648.xml" ContentType="application/vnd.ms-excel.controlproperties+xml"/>
  <Override PartName="/xl/ctrlProps/ctrlProp3649.xml" ContentType="application/vnd.ms-excel.controlproperties+xml"/>
  <Override PartName="/xl/ctrlProps/ctrlProp3650.xml" ContentType="application/vnd.ms-excel.controlproperties+xml"/>
  <Override PartName="/xl/ctrlProps/ctrlProp3651.xml" ContentType="application/vnd.ms-excel.controlproperties+xml"/>
  <Override PartName="/xl/ctrlProps/ctrlProp3652.xml" ContentType="application/vnd.ms-excel.controlproperties+xml"/>
  <Override PartName="/xl/ctrlProps/ctrlProp3653.xml" ContentType="application/vnd.ms-excel.controlproperties+xml"/>
  <Override PartName="/xl/ctrlProps/ctrlProp3654.xml" ContentType="application/vnd.ms-excel.controlproperties+xml"/>
  <Override PartName="/xl/ctrlProps/ctrlProp3655.xml" ContentType="application/vnd.ms-excel.controlproperties+xml"/>
  <Override PartName="/xl/ctrlProps/ctrlProp3656.xml" ContentType="application/vnd.ms-excel.controlproperties+xml"/>
  <Override PartName="/xl/ctrlProps/ctrlProp3657.xml" ContentType="application/vnd.ms-excel.controlproperties+xml"/>
  <Override PartName="/xl/ctrlProps/ctrlProp3658.xml" ContentType="application/vnd.ms-excel.controlproperties+xml"/>
  <Override PartName="/xl/ctrlProps/ctrlProp3659.xml" ContentType="application/vnd.ms-excel.controlproperties+xml"/>
  <Override PartName="/xl/ctrlProps/ctrlProp3660.xml" ContentType="application/vnd.ms-excel.controlproperties+xml"/>
  <Override PartName="/xl/ctrlProps/ctrlProp3661.xml" ContentType="application/vnd.ms-excel.controlproperties+xml"/>
  <Override PartName="/xl/ctrlProps/ctrlProp3662.xml" ContentType="application/vnd.ms-excel.controlproperties+xml"/>
  <Override PartName="/xl/ctrlProps/ctrlProp3663.xml" ContentType="application/vnd.ms-excel.controlproperties+xml"/>
  <Override PartName="/xl/ctrlProps/ctrlProp3664.xml" ContentType="application/vnd.ms-excel.controlproperties+xml"/>
  <Override PartName="/xl/ctrlProps/ctrlProp3665.xml" ContentType="application/vnd.ms-excel.controlproperties+xml"/>
  <Override PartName="/xl/ctrlProps/ctrlProp3666.xml" ContentType="application/vnd.ms-excel.controlproperties+xml"/>
  <Override PartName="/xl/ctrlProps/ctrlProp3667.xml" ContentType="application/vnd.ms-excel.controlproperties+xml"/>
  <Override PartName="/xl/ctrlProps/ctrlProp3668.xml" ContentType="application/vnd.ms-excel.controlproperties+xml"/>
  <Override PartName="/xl/ctrlProps/ctrlProp3669.xml" ContentType="application/vnd.ms-excel.controlproperties+xml"/>
  <Override PartName="/xl/ctrlProps/ctrlProp3670.xml" ContentType="application/vnd.ms-excel.controlproperties+xml"/>
  <Override PartName="/xl/ctrlProps/ctrlProp3671.xml" ContentType="application/vnd.ms-excel.controlproperties+xml"/>
  <Override PartName="/xl/ctrlProps/ctrlProp3672.xml" ContentType="application/vnd.ms-excel.controlproperties+xml"/>
  <Override PartName="/xl/ctrlProps/ctrlProp3673.xml" ContentType="application/vnd.ms-excel.controlproperties+xml"/>
  <Override PartName="/xl/ctrlProps/ctrlProp3674.xml" ContentType="application/vnd.ms-excel.controlproperties+xml"/>
  <Override PartName="/xl/ctrlProps/ctrlProp3675.xml" ContentType="application/vnd.ms-excel.controlproperties+xml"/>
  <Override PartName="/xl/ctrlProps/ctrlProp3676.xml" ContentType="application/vnd.ms-excel.controlproperties+xml"/>
  <Override PartName="/xl/ctrlProps/ctrlProp3677.xml" ContentType="application/vnd.ms-excel.controlproperties+xml"/>
  <Override PartName="/xl/ctrlProps/ctrlProp3678.xml" ContentType="application/vnd.ms-excel.controlproperties+xml"/>
  <Override PartName="/xl/ctrlProps/ctrlProp3679.xml" ContentType="application/vnd.ms-excel.controlproperties+xml"/>
  <Override PartName="/xl/ctrlProps/ctrlProp3680.xml" ContentType="application/vnd.ms-excel.controlproperties+xml"/>
  <Override PartName="/xl/ctrlProps/ctrlProp3681.xml" ContentType="application/vnd.ms-excel.controlproperties+xml"/>
  <Override PartName="/xl/ctrlProps/ctrlProp3682.xml" ContentType="application/vnd.ms-excel.controlproperties+xml"/>
  <Override PartName="/xl/ctrlProps/ctrlProp3683.xml" ContentType="application/vnd.ms-excel.controlproperties+xml"/>
  <Override PartName="/xl/ctrlProps/ctrlProp3684.xml" ContentType="application/vnd.ms-excel.controlproperties+xml"/>
  <Override PartName="/xl/ctrlProps/ctrlProp3685.xml" ContentType="application/vnd.ms-excel.controlproperties+xml"/>
  <Override PartName="/xl/ctrlProps/ctrlProp3686.xml" ContentType="application/vnd.ms-excel.controlproperties+xml"/>
  <Override PartName="/xl/ctrlProps/ctrlProp3687.xml" ContentType="application/vnd.ms-excel.controlproperties+xml"/>
  <Override PartName="/xl/ctrlProps/ctrlProp3688.xml" ContentType="application/vnd.ms-excel.controlproperties+xml"/>
  <Override PartName="/xl/ctrlProps/ctrlProp3689.xml" ContentType="application/vnd.ms-excel.controlproperties+xml"/>
  <Override PartName="/xl/ctrlProps/ctrlProp3690.xml" ContentType="application/vnd.ms-excel.controlproperties+xml"/>
  <Override PartName="/xl/ctrlProps/ctrlProp3691.xml" ContentType="application/vnd.ms-excel.controlproperties+xml"/>
  <Override PartName="/xl/ctrlProps/ctrlProp3692.xml" ContentType="application/vnd.ms-excel.controlproperties+xml"/>
  <Override PartName="/xl/ctrlProps/ctrlProp3693.xml" ContentType="application/vnd.ms-excel.controlproperties+xml"/>
  <Override PartName="/xl/ctrlProps/ctrlProp3694.xml" ContentType="application/vnd.ms-excel.controlproperties+xml"/>
  <Override PartName="/xl/ctrlProps/ctrlProp3695.xml" ContentType="application/vnd.ms-excel.controlproperties+xml"/>
  <Override PartName="/xl/ctrlProps/ctrlProp3696.xml" ContentType="application/vnd.ms-excel.controlproperties+xml"/>
  <Override PartName="/xl/ctrlProps/ctrlProp3697.xml" ContentType="application/vnd.ms-excel.controlproperties+xml"/>
  <Override PartName="/xl/ctrlProps/ctrlProp3698.xml" ContentType="application/vnd.ms-excel.controlproperties+xml"/>
  <Override PartName="/xl/ctrlProps/ctrlProp3699.xml" ContentType="application/vnd.ms-excel.controlproperties+xml"/>
  <Override PartName="/xl/ctrlProps/ctrlProp3700.xml" ContentType="application/vnd.ms-excel.controlproperties+xml"/>
  <Override PartName="/xl/ctrlProps/ctrlProp3701.xml" ContentType="application/vnd.ms-excel.controlproperties+xml"/>
  <Override PartName="/xl/ctrlProps/ctrlProp3702.xml" ContentType="application/vnd.ms-excel.controlproperties+xml"/>
  <Override PartName="/xl/ctrlProps/ctrlProp3703.xml" ContentType="application/vnd.ms-excel.controlproperties+xml"/>
  <Override PartName="/xl/ctrlProps/ctrlProp3704.xml" ContentType="application/vnd.ms-excel.controlproperties+xml"/>
  <Override PartName="/xl/ctrlProps/ctrlProp3705.xml" ContentType="application/vnd.ms-excel.controlproperties+xml"/>
  <Override PartName="/xl/ctrlProps/ctrlProp3706.xml" ContentType="application/vnd.ms-excel.controlproperties+xml"/>
  <Override PartName="/xl/ctrlProps/ctrlProp3707.xml" ContentType="application/vnd.ms-excel.controlproperties+xml"/>
  <Override PartName="/xl/ctrlProps/ctrlProp3708.xml" ContentType="application/vnd.ms-excel.controlproperties+xml"/>
  <Override PartName="/xl/ctrlProps/ctrlProp3709.xml" ContentType="application/vnd.ms-excel.controlproperties+xml"/>
  <Override PartName="/xl/ctrlProps/ctrlProp3710.xml" ContentType="application/vnd.ms-excel.controlproperties+xml"/>
  <Override PartName="/xl/ctrlProps/ctrlProp3711.xml" ContentType="application/vnd.ms-excel.controlproperties+xml"/>
  <Override PartName="/xl/ctrlProps/ctrlProp3712.xml" ContentType="application/vnd.ms-excel.controlproperties+xml"/>
  <Override PartName="/xl/ctrlProps/ctrlProp3713.xml" ContentType="application/vnd.ms-excel.controlproperties+xml"/>
  <Override PartName="/xl/ctrlProps/ctrlProp3714.xml" ContentType="application/vnd.ms-excel.controlproperties+xml"/>
  <Override PartName="/xl/ctrlProps/ctrlProp3715.xml" ContentType="application/vnd.ms-excel.controlproperties+xml"/>
  <Override PartName="/xl/ctrlProps/ctrlProp3716.xml" ContentType="application/vnd.ms-excel.controlproperties+xml"/>
  <Override PartName="/xl/ctrlProps/ctrlProp3717.xml" ContentType="application/vnd.ms-excel.controlproperties+xml"/>
  <Override PartName="/xl/ctrlProps/ctrlProp3718.xml" ContentType="application/vnd.ms-excel.controlproperties+xml"/>
  <Override PartName="/xl/ctrlProps/ctrlProp3719.xml" ContentType="application/vnd.ms-excel.controlproperties+xml"/>
  <Override PartName="/xl/ctrlProps/ctrlProp3720.xml" ContentType="application/vnd.ms-excel.controlproperties+xml"/>
  <Override PartName="/xl/ctrlProps/ctrlProp3721.xml" ContentType="application/vnd.ms-excel.controlproperties+xml"/>
  <Override PartName="/xl/ctrlProps/ctrlProp3722.xml" ContentType="application/vnd.ms-excel.controlproperties+xml"/>
  <Override PartName="/xl/ctrlProps/ctrlProp3723.xml" ContentType="application/vnd.ms-excel.controlproperties+xml"/>
  <Override PartName="/xl/ctrlProps/ctrlProp3724.xml" ContentType="application/vnd.ms-excel.controlproperties+xml"/>
  <Override PartName="/xl/ctrlProps/ctrlProp3725.xml" ContentType="application/vnd.ms-excel.controlproperties+xml"/>
  <Override PartName="/xl/ctrlProps/ctrlProp3726.xml" ContentType="application/vnd.ms-excel.controlproperties+xml"/>
  <Override PartName="/xl/ctrlProps/ctrlProp3727.xml" ContentType="application/vnd.ms-excel.controlproperties+xml"/>
  <Override PartName="/xl/ctrlProps/ctrlProp3728.xml" ContentType="application/vnd.ms-excel.controlproperties+xml"/>
  <Override PartName="/xl/ctrlProps/ctrlProp3729.xml" ContentType="application/vnd.ms-excel.controlproperties+xml"/>
  <Override PartName="/xl/ctrlProps/ctrlProp3730.xml" ContentType="application/vnd.ms-excel.controlproperties+xml"/>
  <Override PartName="/xl/ctrlProps/ctrlProp3731.xml" ContentType="application/vnd.ms-excel.controlproperties+xml"/>
  <Override PartName="/xl/ctrlProps/ctrlProp3732.xml" ContentType="application/vnd.ms-excel.controlproperties+xml"/>
  <Override PartName="/xl/ctrlProps/ctrlProp3733.xml" ContentType="application/vnd.ms-excel.controlproperties+xml"/>
  <Override PartName="/xl/ctrlProps/ctrlProp3734.xml" ContentType="application/vnd.ms-excel.controlproperties+xml"/>
  <Override PartName="/xl/ctrlProps/ctrlProp3735.xml" ContentType="application/vnd.ms-excel.controlproperties+xml"/>
  <Override PartName="/xl/ctrlProps/ctrlProp3736.xml" ContentType="application/vnd.ms-excel.controlproperties+xml"/>
  <Override PartName="/xl/ctrlProps/ctrlProp3737.xml" ContentType="application/vnd.ms-excel.controlproperties+xml"/>
  <Override PartName="/xl/ctrlProps/ctrlProp3738.xml" ContentType="application/vnd.ms-excel.controlproperties+xml"/>
  <Override PartName="/xl/ctrlProps/ctrlProp3739.xml" ContentType="application/vnd.ms-excel.controlproperties+xml"/>
  <Override PartName="/xl/ctrlProps/ctrlProp3740.xml" ContentType="application/vnd.ms-excel.controlproperties+xml"/>
  <Override PartName="/xl/ctrlProps/ctrlProp3741.xml" ContentType="application/vnd.ms-excel.controlproperties+xml"/>
  <Override PartName="/xl/ctrlProps/ctrlProp3742.xml" ContentType="application/vnd.ms-excel.controlproperties+xml"/>
  <Override PartName="/xl/ctrlProps/ctrlProp3743.xml" ContentType="application/vnd.ms-excel.controlproperties+xml"/>
  <Override PartName="/xl/ctrlProps/ctrlProp3744.xml" ContentType="application/vnd.ms-excel.controlproperties+xml"/>
  <Override PartName="/xl/ctrlProps/ctrlProp3745.xml" ContentType="application/vnd.ms-excel.controlproperties+xml"/>
  <Override PartName="/xl/ctrlProps/ctrlProp3746.xml" ContentType="application/vnd.ms-excel.controlproperties+xml"/>
  <Override PartName="/xl/ctrlProps/ctrlProp3747.xml" ContentType="application/vnd.ms-excel.controlproperties+xml"/>
  <Override PartName="/xl/ctrlProps/ctrlProp3748.xml" ContentType="application/vnd.ms-excel.controlproperties+xml"/>
  <Override PartName="/xl/ctrlProps/ctrlProp3749.xml" ContentType="application/vnd.ms-excel.controlproperties+xml"/>
  <Override PartName="/xl/ctrlProps/ctrlProp3750.xml" ContentType="application/vnd.ms-excel.controlproperties+xml"/>
  <Override PartName="/xl/ctrlProps/ctrlProp3751.xml" ContentType="application/vnd.ms-excel.controlproperties+xml"/>
  <Override PartName="/xl/ctrlProps/ctrlProp3752.xml" ContentType="application/vnd.ms-excel.controlproperties+xml"/>
  <Override PartName="/xl/ctrlProps/ctrlProp3753.xml" ContentType="application/vnd.ms-excel.controlproperties+xml"/>
  <Override PartName="/xl/ctrlProps/ctrlProp3754.xml" ContentType="application/vnd.ms-excel.controlproperties+xml"/>
  <Override PartName="/xl/ctrlProps/ctrlProp3755.xml" ContentType="application/vnd.ms-excel.controlproperties+xml"/>
  <Override PartName="/xl/ctrlProps/ctrlProp3756.xml" ContentType="application/vnd.ms-excel.controlproperties+xml"/>
  <Override PartName="/xl/ctrlProps/ctrlProp3757.xml" ContentType="application/vnd.ms-excel.controlproperties+xml"/>
  <Override PartName="/xl/ctrlProps/ctrlProp3758.xml" ContentType="application/vnd.ms-excel.controlproperties+xml"/>
  <Override PartName="/xl/ctrlProps/ctrlProp3759.xml" ContentType="application/vnd.ms-excel.controlproperties+xml"/>
  <Override PartName="/xl/ctrlProps/ctrlProp3760.xml" ContentType="application/vnd.ms-excel.controlproperties+xml"/>
  <Override PartName="/xl/ctrlProps/ctrlProp3761.xml" ContentType="application/vnd.ms-excel.controlproperties+xml"/>
  <Override PartName="/xl/ctrlProps/ctrlProp3762.xml" ContentType="application/vnd.ms-excel.controlproperties+xml"/>
  <Override PartName="/xl/ctrlProps/ctrlProp3763.xml" ContentType="application/vnd.ms-excel.controlproperties+xml"/>
  <Override PartName="/xl/ctrlProps/ctrlProp3764.xml" ContentType="application/vnd.ms-excel.controlproperties+xml"/>
  <Override PartName="/xl/ctrlProps/ctrlProp3765.xml" ContentType="application/vnd.ms-excel.controlproperties+xml"/>
  <Override PartName="/xl/ctrlProps/ctrlProp3766.xml" ContentType="application/vnd.ms-excel.controlproperties+xml"/>
  <Override PartName="/xl/ctrlProps/ctrlProp3767.xml" ContentType="application/vnd.ms-excel.controlproperties+xml"/>
  <Override PartName="/xl/ctrlProps/ctrlProp3768.xml" ContentType="application/vnd.ms-excel.controlproperties+xml"/>
  <Override PartName="/xl/ctrlProps/ctrlProp3769.xml" ContentType="application/vnd.ms-excel.controlproperties+xml"/>
  <Override PartName="/xl/ctrlProps/ctrlProp3770.xml" ContentType="application/vnd.ms-excel.controlproperties+xml"/>
  <Override PartName="/xl/ctrlProps/ctrlProp3771.xml" ContentType="application/vnd.ms-excel.controlproperties+xml"/>
  <Override PartName="/xl/ctrlProps/ctrlProp3772.xml" ContentType="application/vnd.ms-excel.controlproperties+xml"/>
  <Override PartName="/xl/ctrlProps/ctrlProp3773.xml" ContentType="application/vnd.ms-excel.controlproperties+xml"/>
  <Override PartName="/xl/ctrlProps/ctrlProp3774.xml" ContentType="application/vnd.ms-excel.controlproperties+xml"/>
  <Override PartName="/xl/ctrlProps/ctrlProp3775.xml" ContentType="application/vnd.ms-excel.controlproperties+xml"/>
  <Override PartName="/xl/ctrlProps/ctrlProp3776.xml" ContentType="application/vnd.ms-excel.controlproperties+xml"/>
  <Override PartName="/xl/ctrlProps/ctrlProp3777.xml" ContentType="application/vnd.ms-excel.controlproperties+xml"/>
  <Override PartName="/xl/ctrlProps/ctrlProp3778.xml" ContentType="application/vnd.ms-excel.controlproperties+xml"/>
  <Override PartName="/xl/ctrlProps/ctrlProp3779.xml" ContentType="application/vnd.ms-excel.controlproperties+xml"/>
  <Override PartName="/xl/ctrlProps/ctrlProp3780.xml" ContentType="application/vnd.ms-excel.controlproperties+xml"/>
  <Override PartName="/xl/ctrlProps/ctrlProp3781.xml" ContentType="application/vnd.ms-excel.controlproperties+xml"/>
  <Override PartName="/xl/ctrlProps/ctrlProp3782.xml" ContentType="application/vnd.ms-excel.controlproperties+xml"/>
  <Override PartName="/xl/ctrlProps/ctrlProp3783.xml" ContentType="application/vnd.ms-excel.controlproperties+xml"/>
  <Override PartName="/xl/ctrlProps/ctrlProp3784.xml" ContentType="application/vnd.ms-excel.controlproperties+xml"/>
  <Override PartName="/xl/ctrlProps/ctrlProp3785.xml" ContentType="application/vnd.ms-excel.controlproperties+xml"/>
  <Override PartName="/xl/ctrlProps/ctrlProp3786.xml" ContentType="application/vnd.ms-excel.controlproperties+xml"/>
  <Override PartName="/xl/ctrlProps/ctrlProp3787.xml" ContentType="application/vnd.ms-excel.controlproperties+xml"/>
  <Override PartName="/xl/ctrlProps/ctrlProp3788.xml" ContentType="application/vnd.ms-excel.controlproperties+xml"/>
  <Override PartName="/xl/ctrlProps/ctrlProp3789.xml" ContentType="application/vnd.ms-excel.controlproperties+xml"/>
  <Override PartName="/xl/ctrlProps/ctrlProp3790.xml" ContentType="application/vnd.ms-excel.controlproperties+xml"/>
  <Override PartName="/xl/ctrlProps/ctrlProp3791.xml" ContentType="application/vnd.ms-excel.controlproperties+xml"/>
  <Override PartName="/xl/ctrlProps/ctrlProp3792.xml" ContentType="application/vnd.ms-excel.controlproperties+xml"/>
  <Override PartName="/xl/ctrlProps/ctrlProp3793.xml" ContentType="application/vnd.ms-excel.controlproperties+xml"/>
  <Override PartName="/xl/ctrlProps/ctrlProp3794.xml" ContentType="application/vnd.ms-excel.controlproperties+xml"/>
  <Override PartName="/xl/ctrlProps/ctrlProp3795.xml" ContentType="application/vnd.ms-excel.controlproperties+xml"/>
  <Override PartName="/xl/ctrlProps/ctrlProp3796.xml" ContentType="application/vnd.ms-excel.controlproperties+xml"/>
  <Override PartName="/xl/ctrlProps/ctrlProp3797.xml" ContentType="application/vnd.ms-excel.controlproperties+xml"/>
  <Override PartName="/xl/ctrlProps/ctrlProp3798.xml" ContentType="application/vnd.ms-excel.controlproperties+xml"/>
  <Override PartName="/xl/ctrlProps/ctrlProp3799.xml" ContentType="application/vnd.ms-excel.controlproperties+xml"/>
  <Override PartName="/xl/ctrlProps/ctrlProp3800.xml" ContentType="application/vnd.ms-excel.controlproperties+xml"/>
  <Override PartName="/xl/ctrlProps/ctrlProp3801.xml" ContentType="application/vnd.ms-excel.controlproperties+xml"/>
  <Override PartName="/xl/ctrlProps/ctrlProp3802.xml" ContentType="application/vnd.ms-excel.controlproperties+xml"/>
  <Override PartName="/xl/ctrlProps/ctrlProp3803.xml" ContentType="application/vnd.ms-excel.controlproperties+xml"/>
  <Override PartName="/xl/ctrlProps/ctrlProp3804.xml" ContentType="application/vnd.ms-excel.controlproperties+xml"/>
  <Override PartName="/xl/ctrlProps/ctrlProp3805.xml" ContentType="application/vnd.ms-excel.controlproperties+xml"/>
  <Override PartName="/xl/ctrlProps/ctrlProp3806.xml" ContentType="application/vnd.ms-excel.controlproperties+xml"/>
  <Override PartName="/xl/ctrlProps/ctrlProp3807.xml" ContentType="application/vnd.ms-excel.controlproperties+xml"/>
  <Override PartName="/xl/ctrlProps/ctrlProp3808.xml" ContentType="application/vnd.ms-excel.controlproperties+xml"/>
  <Override PartName="/xl/ctrlProps/ctrlProp3809.xml" ContentType="application/vnd.ms-excel.controlproperties+xml"/>
  <Override PartName="/xl/ctrlProps/ctrlProp3810.xml" ContentType="application/vnd.ms-excel.controlproperties+xml"/>
  <Override PartName="/xl/ctrlProps/ctrlProp3811.xml" ContentType="application/vnd.ms-excel.controlproperties+xml"/>
  <Override PartName="/xl/ctrlProps/ctrlProp3812.xml" ContentType="application/vnd.ms-excel.controlproperties+xml"/>
  <Override PartName="/xl/ctrlProps/ctrlProp3813.xml" ContentType="application/vnd.ms-excel.controlproperties+xml"/>
  <Override PartName="/xl/ctrlProps/ctrlProp3814.xml" ContentType="application/vnd.ms-excel.controlproperties+xml"/>
  <Override PartName="/xl/ctrlProps/ctrlProp3815.xml" ContentType="application/vnd.ms-excel.controlproperties+xml"/>
  <Override PartName="/xl/ctrlProps/ctrlProp3816.xml" ContentType="application/vnd.ms-excel.controlproperties+xml"/>
  <Override PartName="/xl/ctrlProps/ctrlProp3817.xml" ContentType="application/vnd.ms-excel.controlproperties+xml"/>
  <Override PartName="/xl/ctrlProps/ctrlProp3818.xml" ContentType="application/vnd.ms-excel.controlproperties+xml"/>
  <Override PartName="/xl/ctrlProps/ctrlProp3819.xml" ContentType="application/vnd.ms-excel.controlproperties+xml"/>
  <Override PartName="/xl/ctrlProps/ctrlProp3820.xml" ContentType="application/vnd.ms-excel.controlproperties+xml"/>
  <Override PartName="/xl/ctrlProps/ctrlProp3821.xml" ContentType="application/vnd.ms-excel.controlproperties+xml"/>
  <Override PartName="/xl/ctrlProps/ctrlProp3822.xml" ContentType="application/vnd.ms-excel.controlproperties+xml"/>
  <Override PartName="/xl/ctrlProps/ctrlProp3823.xml" ContentType="application/vnd.ms-excel.controlproperties+xml"/>
  <Override PartName="/xl/ctrlProps/ctrlProp3824.xml" ContentType="application/vnd.ms-excel.controlproperties+xml"/>
  <Override PartName="/xl/ctrlProps/ctrlProp3825.xml" ContentType="application/vnd.ms-excel.controlproperties+xml"/>
  <Override PartName="/xl/ctrlProps/ctrlProp3826.xml" ContentType="application/vnd.ms-excel.controlproperties+xml"/>
  <Override PartName="/xl/ctrlProps/ctrlProp3827.xml" ContentType="application/vnd.ms-excel.controlproperties+xml"/>
  <Override PartName="/xl/ctrlProps/ctrlProp3828.xml" ContentType="application/vnd.ms-excel.controlproperties+xml"/>
  <Override PartName="/xl/ctrlProps/ctrlProp3829.xml" ContentType="application/vnd.ms-excel.controlproperties+xml"/>
  <Override PartName="/xl/ctrlProps/ctrlProp3830.xml" ContentType="application/vnd.ms-excel.controlproperties+xml"/>
  <Override PartName="/xl/ctrlProps/ctrlProp3831.xml" ContentType="application/vnd.ms-excel.controlproperties+xml"/>
  <Override PartName="/xl/ctrlProps/ctrlProp3832.xml" ContentType="application/vnd.ms-excel.controlproperties+xml"/>
  <Override PartName="/xl/ctrlProps/ctrlProp3833.xml" ContentType="application/vnd.ms-excel.controlproperties+xml"/>
  <Override PartName="/xl/ctrlProps/ctrlProp3834.xml" ContentType="application/vnd.ms-excel.controlproperties+xml"/>
  <Override PartName="/xl/ctrlProps/ctrlProp3835.xml" ContentType="application/vnd.ms-excel.controlproperties+xml"/>
  <Override PartName="/xl/ctrlProps/ctrlProp3836.xml" ContentType="application/vnd.ms-excel.controlproperties+xml"/>
  <Override PartName="/xl/ctrlProps/ctrlProp3837.xml" ContentType="application/vnd.ms-excel.controlproperties+xml"/>
  <Override PartName="/xl/ctrlProps/ctrlProp3838.xml" ContentType="application/vnd.ms-excel.controlproperties+xml"/>
  <Override PartName="/xl/ctrlProps/ctrlProp3839.xml" ContentType="application/vnd.ms-excel.controlproperties+xml"/>
  <Override PartName="/xl/ctrlProps/ctrlProp3840.xml" ContentType="application/vnd.ms-excel.controlproperties+xml"/>
  <Override PartName="/xl/ctrlProps/ctrlProp3841.xml" ContentType="application/vnd.ms-excel.controlproperties+xml"/>
  <Override PartName="/xl/ctrlProps/ctrlProp3842.xml" ContentType="application/vnd.ms-excel.controlproperties+xml"/>
  <Override PartName="/xl/ctrlProps/ctrlProp3843.xml" ContentType="application/vnd.ms-excel.controlproperties+xml"/>
  <Override PartName="/xl/ctrlProps/ctrlProp3844.xml" ContentType="application/vnd.ms-excel.controlproperties+xml"/>
  <Override PartName="/xl/ctrlProps/ctrlProp3845.xml" ContentType="application/vnd.ms-excel.controlproperties+xml"/>
  <Override PartName="/xl/ctrlProps/ctrlProp3846.xml" ContentType="application/vnd.ms-excel.controlproperties+xml"/>
  <Override PartName="/xl/ctrlProps/ctrlProp3847.xml" ContentType="application/vnd.ms-excel.controlproperties+xml"/>
  <Override PartName="/xl/ctrlProps/ctrlProp3848.xml" ContentType="application/vnd.ms-excel.controlproperties+xml"/>
  <Override PartName="/xl/ctrlProps/ctrlProp3849.xml" ContentType="application/vnd.ms-excel.controlproperties+xml"/>
  <Override PartName="/xl/ctrlProps/ctrlProp3850.xml" ContentType="application/vnd.ms-excel.controlproperties+xml"/>
  <Override PartName="/xl/ctrlProps/ctrlProp3851.xml" ContentType="application/vnd.ms-excel.controlproperties+xml"/>
  <Override PartName="/xl/ctrlProps/ctrlProp3852.xml" ContentType="application/vnd.ms-excel.controlproperties+xml"/>
  <Override PartName="/xl/ctrlProps/ctrlProp3853.xml" ContentType="application/vnd.ms-excel.controlproperties+xml"/>
  <Override PartName="/xl/ctrlProps/ctrlProp3854.xml" ContentType="application/vnd.ms-excel.controlproperties+xml"/>
  <Override PartName="/xl/ctrlProps/ctrlProp3855.xml" ContentType="application/vnd.ms-excel.controlproperties+xml"/>
  <Override PartName="/xl/ctrlProps/ctrlProp3856.xml" ContentType="application/vnd.ms-excel.controlproperties+xml"/>
  <Override PartName="/xl/ctrlProps/ctrlProp3857.xml" ContentType="application/vnd.ms-excel.controlproperties+xml"/>
  <Override PartName="/xl/ctrlProps/ctrlProp3858.xml" ContentType="application/vnd.ms-excel.controlproperties+xml"/>
  <Override PartName="/xl/ctrlProps/ctrlProp3859.xml" ContentType="application/vnd.ms-excel.controlproperties+xml"/>
  <Override PartName="/xl/ctrlProps/ctrlProp3860.xml" ContentType="application/vnd.ms-excel.controlproperties+xml"/>
  <Override PartName="/xl/ctrlProps/ctrlProp3861.xml" ContentType="application/vnd.ms-excel.controlproperties+xml"/>
  <Override PartName="/xl/ctrlProps/ctrlProp3862.xml" ContentType="application/vnd.ms-excel.controlproperties+xml"/>
  <Override PartName="/xl/ctrlProps/ctrlProp3863.xml" ContentType="application/vnd.ms-excel.controlproperties+xml"/>
  <Override PartName="/xl/ctrlProps/ctrlProp3864.xml" ContentType="application/vnd.ms-excel.controlproperties+xml"/>
  <Override PartName="/xl/ctrlProps/ctrlProp3865.xml" ContentType="application/vnd.ms-excel.controlproperties+xml"/>
  <Override PartName="/xl/ctrlProps/ctrlProp3866.xml" ContentType="application/vnd.ms-excel.controlproperties+xml"/>
  <Override PartName="/xl/ctrlProps/ctrlProp3867.xml" ContentType="application/vnd.ms-excel.controlproperties+xml"/>
  <Override PartName="/xl/ctrlProps/ctrlProp3868.xml" ContentType="application/vnd.ms-excel.controlproperties+xml"/>
  <Override PartName="/xl/ctrlProps/ctrlProp3869.xml" ContentType="application/vnd.ms-excel.controlproperties+xml"/>
  <Override PartName="/xl/ctrlProps/ctrlProp3870.xml" ContentType="application/vnd.ms-excel.controlproperties+xml"/>
  <Override PartName="/xl/drawings/drawing11.xml" ContentType="application/vnd.openxmlformats-officedocument.drawing+xml"/>
  <Override PartName="/xl/ctrlProps/ctrlProp3871.xml" ContentType="application/vnd.ms-excel.controlproperties+xml"/>
  <Override PartName="/xl/ctrlProps/ctrlProp3872.xml" ContentType="application/vnd.ms-excel.controlproperties+xml"/>
  <Override PartName="/xl/ctrlProps/ctrlProp3873.xml" ContentType="application/vnd.ms-excel.controlproperties+xml"/>
  <Override PartName="/xl/ctrlProps/ctrlProp3874.xml" ContentType="application/vnd.ms-excel.controlproperties+xml"/>
  <Override PartName="/xl/ctrlProps/ctrlProp3875.xml" ContentType="application/vnd.ms-excel.controlproperties+xml"/>
  <Override PartName="/xl/ctrlProps/ctrlProp3876.xml" ContentType="application/vnd.ms-excel.controlproperties+xml"/>
  <Override PartName="/xl/ctrlProps/ctrlProp3877.xml" ContentType="application/vnd.ms-excel.controlproperties+xml"/>
  <Override PartName="/xl/ctrlProps/ctrlProp3878.xml" ContentType="application/vnd.ms-excel.controlproperties+xml"/>
  <Override PartName="/xl/ctrlProps/ctrlProp3879.xml" ContentType="application/vnd.ms-excel.controlproperties+xml"/>
  <Override PartName="/xl/ctrlProps/ctrlProp3880.xml" ContentType="application/vnd.ms-excel.controlproperties+xml"/>
  <Override PartName="/xl/ctrlProps/ctrlProp3881.xml" ContentType="application/vnd.ms-excel.controlproperties+xml"/>
  <Override PartName="/xl/ctrlProps/ctrlProp3882.xml" ContentType="application/vnd.ms-excel.controlproperties+xml"/>
  <Override PartName="/xl/ctrlProps/ctrlProp3883.xml" ContentType="application/vnd.ms-excel.controlproperties+xml"/>
  <Override PartName="/xl/ctrlProps/ctrlProp3884.xml" ContentType="application/vnd.ms-excel.controlproperties+xml"/>
  <Override PartName="/xl/ctrlProps/ctrlProp3885.xml" ContentType="application/vnd.ms-excel.controlproperties+xml"/>
  <Override PartName="/xl/ctrlProps/ctrlProp3886.xml" ContentType="application/vnd.ms-excel.controlproperties+xml"/>
  <Override PartName="/xl/ctrlProps/ctrlProp3887.xml" ContentType="application/vnd.ms-excel.controlproperties+xml"/>
  <Override PartName="/xl/ctrlProps/ctrlProp3888.xml" ContentType="application/vnd.ms-excel.controlproperties+xml"/>
  <Override PartName="/xl/ctrlProps/ctrlProp3889.xml" ContentType="application/vnd.ms-excel.controlproperties+xml"/>
  <Override PartName="/xl/ctrlProps/ctrlProp3890.xml" ContentType="application/vnd.ms-excel.controlproperties+xml"/>
  <Override PartName="/xl/ctrlProps/ctrlProp3891.xml" ContentType="application/vnd.ms-excel.controlproperties+xml"/>
  <Override PartName="/xl/ctrlProps/ctrlProp3892.xml" ContentType="application/vnd.ms-excel.controlproperties+xml"/>
  <Override PartName="/xl/ctrlProps/ctrlProp3893.xml" ContentType="application/vnd.ms-excel.controlproperties+xml"/>
  <Override PartName="/xl/ctrlProps/ctrlProp3894.xml" ContentType="application/vnd.ms-excel.controlproperties+xml"/>
  <Override PartName="/xl/ctrlProps/ctrlProp3895.xml" ContentType="application/vnd.ms-excel.controlproperties+xml"/>
  <Override PartName="/xl/ctrlProps/ctrlProp3896.xml" ContentType="application/vnd.ms-excel.controlproperties+xml"/>
  <Override PartName="/xl/ctrlProps/ctrlProp3897.xml" ContentType="application/vnd.ms-excel.controlproperties+xml"/>
  <Override PartName="/xl/ctrlProps/ctrlProp3898.xml" ContentType="application/vnd.ms-excel.controlproperties+xml"/>
  <Override PartName="/xl/ctrlProps/ctrlProp3899.xml" ContentType="application/vnd.ms-excel.controlproperties+xml"/>
  <Override PartName="/xl/ctrlProps/ctrlProp3900.xml" ContentType="application/vnd.ms-excel.controlproperties+xml"/>
  <Override PartName="/xl/ctrlProps/ctrlProp3901.xml" ContentType="application/vnd.ms-excel.controlproperties+xml"/>
  <Override PartName="/xl/ctrlProps/ctrlProp3902.xml" ContentType="application/vnd.ms-excel.controlproperties+xml"/>
  <Override PartName="/xl/ctrlProps/ctrlProp3903.xml" ContentType="application/vnd.ms-excel.controlproperties+xml"/>
  <Override PartName="/xl/ctrlProps/ctrlProp3904.xml" ContentType="application/vnd.ms-excel.controlproperties+xml"/>
  <Override PartName="/xl/ctrlProps/ctrlProp3905.xml" ContentType="application/vnd.ms-excel.controlproperties+xml"/>
  <Override PartName="/xl/ctrlProps/ctrlProp3906.xml" ContentType="application/vnd.ms-excel.controlproperties+xml"/>
  <Override PartName="/xl/ctrlProps/ctrlProp3907.xml" ContentType="application/vnd.ms-excel.controlproperties+xml"/>
  <Override PartName="/xl/ctrlProps/ctrlProp3908.xml" ContentType="application/vnd.ms-excel.controlproperties+xml"/>
  <Override PartName="/xl/ctrlProps/ctrlProp3909.xml" ContentType="application/vnd.ms-excel.controlproperties+xml"/>
  <Override PartName="/xl/ctrlProps/ctrlProp3910.xml" ContentType="application/vnd.ms-excel.controlproperties+xml"/>
  <Override PartName="/xl/ctrlProps/ctrlProp3911.xml" ContentType="application/vnd.ms-excel.controlproperties+xml"/>
  <Override PartName="/xl/ctrlProps/ctrlProp3912.xml" ContentType="application/vnd.ms-excel.controlproperties+xml"/>
  <Override PartName="/xl/ctrlProps/ctrlProp3913.xml" ContentType="application/vnd.ms-excel.controlproperties+xml"/>
  <Override PartName="/xl/ctrlProps/ctrlProp3914.xml" ContentType="application/vnd.ms-excel.controlproperties+xml"/>
  <Override PartName="/xl/ctrlProps/ctrlProp3915.xml" ContentType="application/vnd.ms-excel.controlproperties+xml"/>
  <Override PartName="/xl/ctrlProps/ctrlProp3916.xml" ContentType="application/vnd.ms-excel.controlproperties+xml"/>
  <Override PartName="/xl/ctrlProps/ctrlProp3917.xml" ContentType="application/vnd.ms-excel.controlproperties+xml"/>
  <Override PartName="/xl/ctrlProps/ctrlProp3918.xml" ContentType="application/vnd.ms-excel.controlproperties+xml"/>
  <Override PartName="/xl/ctrlProps/ctrlProp3919.xml" ContentType="application/vnd.ms-excel.controlproperties+xml"/>
  <Override PartName="/xl/ctrlProps/ctrlProp3920.xml" ContentType="application/vnd.ms-excel.controlproperties+xml"/>
  <Override PartName="/xl/ctrlProps/ctrlProp3921.xml" ContentType="application/vnd.ms-excel.controlproperties+xml"/>
  <Override PartName="/xl/ctrlProps/ctrlProp3922.xml" ContentType="application/vnd.ms-excel.controlproperties+xml"/>
  <Override PartName="/xl/ctrlProps/ctrlProp3923.xml" ContentType="application/vnd.ms-excel.controlproperties+xml"/>
  <Override PartName="/xl/ctrlProps/ctrlProp3924.xml" ContentType="application/vnd.ms-excel.controlproperties+xml"/>
  <Override PartName="/xl/ctrlProps/ctrlProp3925.xml" ContentType="application/vnd.ms-excel.controlproperties+xml"/>
  <Override PartName="/xl/ctrlProps/ctrlProp3926.xml" ContentType="application/vnd.ms-excel.controlproperties+xml"/>
  <Override PartName="/xl/ctrlProps/ctrlProp3927.xml" ContentType="application/vnd.ms-excel.controlproperties+xml"/>
  <Override PartName="/xl/ctrlProps/ctrlProp3928.xml" ContentType="application/vnd.ms-excel.controlproperties+xml"/>
  <Override PartName="/xl/ctrlProps/ctrlProp3929.xml" ContentType="application/vnd.ms-excel.controlproperties+xml"/>
  <Override PartName="/xl/ctrlProps/ctrlProp3930.xml" ContentType="application/vnd.ms-excel.controlproperties+xml"/>
  <Override PartName="/xl/ctrlProps/ctrlProp3931.xml" ContentType="application/vnd.ms-excel.controlproperties+xml"/>
  <Override PartName="/xl/ctrlProps/ctrlProp3932.xml" ContentType="application/vnd.ms-excel.controlproperties+xml"/>
  <Override PartName="/xl/ctrlProps/ctrlProp3933.xml" ContentType="application/vnd.ms-excel.controlproperties+xml"/>
  <Override PartName="/xl/ctrlProps/ctrlProp3934.xml" ContentType="application/vnd.ms-excel.controlproperties+xml"/>
  <Override PartName="/xl/ctrlProps/ctrlProp3935.xml" ContentType="application/vnd.ms-excel.controlproperties+xml"/>
  <Override PartName="/xl/ctrlProps/ctrlProp3936.xml" ContentType="application/vnd.ms-excel.controlproperties+xml"/>
  <Override PartName="/xl/ctrlProps/ctrlProp3937.xml" ContentType="application/vnd.ms-excel.controlproperties+xml"/>
  <Override PartName="/xl/ctrlProps/ctrlProp3938.xml" ContentType="application/vnd.ms-excel.controlproperties+xml"/>
  <Override PartName="/xl/ctrlProps/ctrlProp3939.xml" ContentType="application/vnd.ms-excel.controlproperties+xml"/>
  <Override PartName="/xl/ctrlProps/ctrlProp3940.xml" ContentType="application/vnd.ms-excel.controlproperties+xml"/>
  <Override PartName="/xl/ctrlProps/ctrlProp3941.xml" ContentType="application/vnd.ms-excel.controlproperties+xml"/>
  <Override PartName="/xl/ctrlProps/ctrlProp3942.xml" ContentType="application/vnd.ms-excel.controlproperties+xml"/>
  <Override PartName="/xl/ctrlProps/ctrlProp3943.xml" ContentType="application/vnd.ms-excel.controlproperties+xml"/>
  <Override PartName="/xl/ctrlProps/ctrlProp3944.xml" ContentType="application/vnd.ms-excel.controlproperties+xml"/>
  <Override PartName="/xl/ctrlProps/ctrlProp3945.xml" ContentType="application/vnd.ms-excel.controlproperties+xml"/>
  <Override PartName="/xl/ctrlProps/ctrlProp3946.xml" ContentType="application/vnd.ms-excel.controlproperties+xml"/>
  <Override PartName="/xl/ctrlProps/ctrlProp3947.xml" ContentType="application/vnd.ms-excel.controlproperties+xml"/>
  <Override PartName="/xl/ctrlProps/ctrlProp3948.xml" ContentType="application/vnd.ms-excel.controlproperties+xml"/>
  <Override PartName="/xl/ctrlProps/ctrlProp3949.xml" ContentType="application/vnd.ms-excel.controlproperties+xml"/>
  <Override PartName="/xl/ctrlProps/ctrlProp3950.xml" ContentType="application/vnd.ms-excel.controlproperties+xml"/>
  <Override PartName="/xl/ctrlProps/ctrlProp3951.xml" ContentType="application/vnd.ms-excel.controlproperties+xml"/>
  <Override PartName="/xl/ctrlProps/ctrlProp3952.xml" ContentType="application/vnd.ms-excel.controlproperties+xml"/>
  <Override PartName="/xl/ctrlProps/ctrlProp3953.xml" ContentType="application/vnd.ms-excel.controlproperties+xml"/>
  <Override PartName="/xl/ctrlProps/ctrlProp3954.xml" ContentType="application/vnd.ms-excel.controlproperties+xml"/>
  <Override PartName="/xl/ctrlProps/ctrlProp3955.xml" ContentType="application/vnd.ms-excel.controlproperties+xml"/>
  <Override PartName="/xl/ctrlProps/ctrlProp3956.xml" ContentType="application/vnd.ms-excel.controlproperties+xml"/>
  <Override PartName="/xl/ctrlProps/ctrlProp3957.xml" ContentType="application/vnd.ms-excel.controlproperties+xml"/>
  <Override PartName="/xl/ctrlProps/ctrlProp3958.xml" ContentType="application/vnd.ms-excel.controlproperties+xml"/>
  <Override PartName="/xl/ctrlProps/ctrlProp3959.xml" ContentType="application/vnd.ms-excel.controlproperties+xml"/>
  <Override PartName="/xl/ctrlProps/ctrlProp3960.xml" ContentType="application/vnd.ms-excel.controlproperties+xml"/>
  <Override PartName="/xl/ctrlProps/ctrlProp3961.xml" ContentType="application/vnd.ms-excel.controlproperties+xml"/>
  <Override PartName="/xl/ctrlProps/ctrlProp3962.xml" ContentType="application/vnd.ms-excel.controlproperties+xml"/>
  <Override PartName="/xl/ctrlProps/ctrlProp3963.xml" ContentType="application/vnd.ms-excel.controlproperties+xml"/>
  <Override PartName="/xl/ctrlProps/ctrlProp3964.xml" ContentType="application/vnd.ms-excel.controlproperties+xml"/>
  <Override PartName="/xl/ctrlProps/ctrlProp3965.xml" ContentType="application/vnd.ms-excel.controlproperties+xml"/>
  <Override PartName="/xl/ctrlProps/ctrlProp3966.xml" ContentType="application/vnd.ms-excel.controlproperties+xml"/>
  <Override PartName="/xl/ctrlProps/ctrlProp3967.xml" ContentType="application/vnd.ms-excel.controlproperties+xml"/>
  <Override PartName="/xl/ctrlProps/ctrlProp3968.xml" ContentType="application/vnd.ms-excel.controlproperties+xml"/>
  <Override PartName="/xl/ctrlProps/ctrlProp3969.xml" ContentType="application/vnd.ms-excel.controlproperties+xml"/>
  <Override PartName="/xl/ctrlProps/ctrlProp3970.xml" ContentType="application/vnd.ms-excel.controlproperties+xml"/>
  <Override PartName="/xl/ctrlProps/ctrlProp3971.xml" ContentType="application/vnd.ms-excel.controlproperties+xml"/>
  <Override PartName="/xl/ctrlProps/ctrlProp3972.xml" ContentType="application/vnd.ms-excel.controlproperties+xml"/>
  <Override PartName="/xl/ctrlProps/ctrlProp3973.xml" ContentType="application/vnd.ms-excel.controlproperties+xml"/>
  <Override PartName="/xl/ctrlProps/ctrlProp3974.xml" ContentType="application/vnd.ms-excel.controlproperties+xml"/>
  <Override PartName="/xl/ctrlProps/ctrlProp3975.xml" ContentType="application/vnd.ms-excel.controlproperties+xml"/>
  <Override PartName="/xl/ctrlProps/ctrlProp3976.xml" ContentType="application/vnd.ms-excel.controlproperties+xml"/>
  <Override PartName="/xl/ctrlProps/ctrlProp3977.xml" ContentType="application/vnd.ms-excel.controlproperties+xml"/>
  <Override PartName="/xl/ctrlProps/ctrlProp3978.xml" ContentType="application/vnd.ms-excel.controlproperties+xml"/>
  <Override PartName="/xl/ctrlProps/ctrlProp3979.xml" ContentType="application/vnd.ms-excel.controlproperties+xml"/>
  <Override PartName="/xl/ctrlProps/ctrlProp3980.xml" ContentType="application/vnd.ms-excel.controlproperties+xml"/>
  <Override PartName="/xl/ctrlProps/ctrlProp3981.xml" ContentType="application/vnd.ms-excel.controlproperties+xml"/>
  <Override PartName="/xl/ctrlProps/ctrlProp3982.xml" ContentType="application/vnd.ms-excel.controlproperties+xml"/>
  <Override PartName="/xl/ctrlProps/ctrlProp3983.xml" ContentType="application/vnd.ms-excel.controlproperties+xml"/>
  <Override PartName="/xl/ctrlProps/ctrlProp3984.xml" ContentType="application/vnd.ms-excel.controlproperties+xml"/>
  <Override PartName="/xl/ctrlProps/ctrlProp3985.xml" ContentType="application/vnd.ms-excel.controlproperties+xml"/>
  <Override PartName="/xl/ctrlProps/ctrlProp3986.xml" ContentType="application/vnd.ms-excel.controlproperties+xml"/>
  <Override PartName="/xl/ctrlProps/ctrlProp3987.xml" ContentType="application/vnd.ms-excel.controlproperties+xml"/>
  <Override PartName="/xl/ctrlProps/ctrlProp3988.xml" ContentType="application/vnd.ms-excel.controlproperties+xml"/>
  <Override PartName="/xl/ctrlProps/ctrlProp3989.xml" ContentType="application/vnd.ms-excel.controlproperties+xml"/>
  <Override PartName="/xl/ctrlProps/ctrlProp3990.xml" ContentType="application/vnd.ms-excel.controlproperties+xml"/>
  <Override PartName="/xl/ctrlProps/ctrlProp3991.xml" ContentType="application/vnd.ms-excel.controlproperties+xml"/>
  <Override PartName="/xl/ctrlProps/ctrlProp3992.xml" ContentType="application/vnd.ms-excel.controlproperties+xml"/>
  <Override PartName="/xl/ctrlProps/ctrlProp3993.xml" ContentType="application/vnd.ms-excel.controlproperties+xml"/>
  <Override PartName="/xl/ctrlProps/ctrlProp3994.xml" ContentType="application/vnd.ms-excel.controlproperties+xml"/>
  <Override PartName="/xl/ctrlProps/ctrlProp3995.xml" ContentType="application/vnd.ms-excel.controlproperties+xml"/>
  <Override PartName="/xl/ctrlProps/ctrlProp3996.xml" ContentType="application/vnd.ms-excel.controlproperties+xml"/>
  <Override PartName="/xl/ctrlProps/ctrlProp3997.xml" ContentType="application/vnd.ms-excel.controlproperties+xml"/>
  <Override PartName="/xl/ctrlProps/ctrlProp3998.xml" ContentType="application/vnd.ms-excel.controlproperties+xml"/>
  <Override PartName="/xl/ctrlProps/ctrlProp3999.xml" ContentType="application/vnd.ms-excel.controlproperties+xml"/>
  <Override PartName="/xl/ctrlProps/ctrlProp4000.xml" ContentType="application/vnd.ms-excel.controlproperties+xml"/>
  <Override PartName="/xl/ctrlProps/ctrlProp4001.xml" ContentType="application/vnd.ms-excel.controlproperties+xml"/>
  <Override PartName="/xl/ctrlProps/ctrlProp4002.xml" ContentType="application/vnd.ms-excel.controlproperties+xml"/>
  <Override PartName="/xl/ctrlProps/ctrlProp4003.xml" ContentType="application/vnd.ms-excel.controlproperties+xml"/>
  <Override PartName="/xl/ctrlProps/ctrlProp4004.xml" ContentType="application/vnd.ms-excel.controlproperties+xml"/>
  <Override PartName="/xl/ctrlProps/ctrlProp4005.xml" ContentType="application/vnd.ms-excel.controlproperties+xml"/>
  <Override PartName="/xl/ctrlProps/ctrlProp4006.xml" ContentType="application/vnd.ms-excel.controlproperties+xml"/>
  <Override PartName="/xl/ctrlProps/ctrlProp4007.xml" ContentType="application/vnd.ms-excel.controlproperties+xml"/>
  <Override PartName="/xl/ctrlProps/ctrlProp4008.xml" ContentType="application/vnd.ms-excel.controlproperties+xml"/>
  <Override PartName="/xl/ctrlProps/ctrlProp4009.xml" ContentType="application/vnd.ms-excel.controlproperties+xml"/>
  <Override PartName="/xl/ctrlProps/ctrlProp4010.xml" ContentType="application/vnd.ms-excel.controlproperties+xml"/>
  <Override PartName="/xl/ctrlProps/ctrlProp4011.xml" ContentType="application/vnd.ms-excel.controlproperties+xml"/>
  <Override PartName="/xl/ctrlProps/ctrlProp4012.xml" ContentType="application/vnd.ms-excel.controlproperties+xml"/>
  <Override PartName="/xl/ctrlProps/ctrlProp4013.xml" ContentType="application/vnd.ms-excel.controlproperties+xml"/>
  <Override PartName="/xl/ctrlProps/ctrlProp4014.xml" ContentType="application/vnd.ms-excel.controlproperties+xml"/>
  <Override PartName="/xl/ctrlProps/ctrlProp4015.xml" ContentType="application/vnd.ms-excel.controlproperties+xml"/>
  <Override PartName="/xl/ctrlProps/ctrlProp4016.xml" ContentType="application/vnd.ms-excel.controlproperties+xml"/>
  <Override PartName="/xl/ctrlProps/ctrlProp4017.xml" ContentType="application/vnd.ms-excel.controlproperties+xml"/>
  <Override PartName="/xl/ctrlProps/ctrlProp4018.xml" ContentType="application/vnd.ms-excel.controlproperties+xml"/>
  <Override PartName="/xl/ctrlProps/ctrlProp4019.xml" ContentType="application/vnd.ms-excel.controlproperties+xml"/>
  <Override PartName="/xl/ctrlProps/ctrlProp4020.xml" ContentType="application/vnd.ms-excel.controlproperties+xml"/>
  <Override PartName="/xl/ctrlProps/ctrlProp4021.xml" ContentType="application/vnd.ms-excel.controlproperties+xml"/>
  <Override PartName="/xl/ctrlProps/ctrlProp4022.xml" ContentType="application/vnd.ms-excel.controlproperties+xml"/>
  <Override PartName="/xl/ctrlProps/ctrlProp4023.xml" ContentType="application/vnd.ms-excel.controlproperties+xml"/>
  <Override PartName="/xl/ctrlProps/ctrlProp4024.xml" ContentType="application/vnd.ms-excel.controlproperties+xml"/>
  <Override PartName="/xl/ctrlProps/ctrlProp4025.xml" ContentType="application/vnd.ms-excel.controlproperties+xml"/>
  <Override PartName="/xl/ctrlProps/ctrlProp4026.xml" ContentType="application/vnd.ms-excel.controlproperties+xml"/>
  <Override PartName="/xl/ctrlProps/ctrlProp4027.xml" ContentType="application/vnd.ms-excel.controlproperties+xml"/>
  <Override PartName="/xl/ctrlProps/ctrlProp4028.xml" ContentType="application/vnd.ms-excel.controlproperties+xml"/>
  <Override PartName="/xl/ctrlProps/ctrlProp4029.xml" ContentType="application/vnd.ms-excel.controlproperties+xml"/>
  <Override PartName="/xl/ctrlProps/ctrlProp4030.xml" ContentType="application/vnd.ms-excel.controlproperties+xml"/>
  <Override PartName="/xl/ctrlProps/ctrlProp4031.xml" ContentType="application/vnd.ms-excel.controlproperties+xml"/>
  <Override PartName="/xl/ctrlProps/ctrlProp4032.xml" ContentType="application/vnd.ms-excel.controlproperties+xml"/>
  <Override PartName="/xl/ctrlProps/ctrlProp4033.xml" ContentType="application/vnd.ms-excel.controlproperties+xml"/>
  <Override PartName="/xl/ctrlProps/ctrlProp4034.xml" ContentType="application/vnd.ms-excel.controlproperties+xml"/>
  <Override PartName="/xl/ctrlProps/ctrlProp4035.xml" ContentType="application/vnd.ms-excel.controlproperties+xml"/>
  <Override PartName="/xl/ctrlProps/ctrlProp4036.xml" ContentType="application/vnd.ms-excel.controlproperties+xml"/>
  <Override PartName="/xl/ctrlProps/ctrlProp4037.xml" ContentType="application/vnd.ms-excel.controlproperties+xml"/>
  <Override PartName="/xl/ctrlProps/ctrlProp4038.xml" ContentType="application/vnd.ms-excel.controlproperties+xml"/>
  <Override PartName="/xl/ctrlProps/ctrlProp4039.xml" ContentType="application/vnd.ms-excel.controlproperties+xml"/>
  <Override PartName="/xl/ctrlProps/ctrlProp4040.xml" ContentType="application/vnd.ms-excel.controlproperties+xml"/>
  <Override PartName="/xl/ctrlProps/ctrlProp4041.xml" ContentType="application/vnd.ms-excel.controlproperties+xml"/>
  <Override PartName="/xl/ctrlProps/ctrlProp4042.xml" ContentType="application/vnd.ms-excel.controlproperties+xml"/>
  <Override PartName="/xl/ctrlProps/ctrlProp4043.xml" ContentType="application/vnd.ms-excel.controlproperties+xml"/>
  <Override PartName="/xl/ctrlProps/ctrlProp4044.xml" ContentType="application/vnd.ms-excel.controlproperties+xml"/>
  <Override PartName="/xl/ctrlProps/ctrlProp4045.xml" ContentType="application/vnd.ms-excel.controlproperties+xml"/>
  <Override PartName="/xl/ctrlProps/ctrlProp4046.xml" ContentType="application/vnd.ms-excel.controlproperties+xml"/>
  <Override PartName="/xl/ctrlProps/ctrlProp4047.xml" ContentType="application/vnd.ms-excel.controlproperties+xml"/>
  <Override PartName="/xl/ctrlProps/ctrlProp4048.xml" ContentType="application/vnd.ms-excel.controlproperties+xml"/>
  <Override PartName="/xl/ctrlProps/ctrlProp4049.xml" ContentType="application/vnd.ms-excel.controlproperties+xml"/>
  <Override PartName="/xl/ctrlProps/ctrlProp4050.xml" ContentType="application/vnd.ms-excel.controlproperties+xml"/>
  <Override PartName="/xl/ctrlProps/ctrlProp4051.xml" ContentType="application/vnd.ms-excel.controlproperties+xml"/>
  <Override PartName="/xl/ctrlProps/ctrlProp4052.xml" ContentType="application/vnd.ms-excel.controlproperties+xml"/>
  <Override PartName="/xl/ctrlProps/ctrlProp4053.xml" ContentType="application/vnd.ms-excel.controlproperties+xml"/>
  <Override PartName="/xl/ctrlProps/ctrlProp4054.xml" ContentType="application/vnd.ms-excel.controlproperties+xml"/>
  <Override PartName="/xl/ctrlProps/ctrlProp4055.xml" ContentType="application/vnd.ms-excel.controlproperties+xml"/>
  <Override PartName="/xl/ctrlProps/ctrlProp4056.xml" ContentType="application/vnd.ms-excel.controlproperties+xml"/>
  <Override PartName="/xl/ctrlProps/ctrlProp4057.xml" ContentType="application/vnd.ms-excel.controlproperties+xml"/>
  <Override PartName="/xl/ctrlProps/ctrlProp4058.xml" ContentType="application/vnd.ms-excel.controlproperties+xml"/>
  <Override PartName="/xl/ctrlProps/ctrlProp4059.xml" ContentType="application/vnd.ms-excel.controlproperties+xml"/>
  <Override PartName="/xl/ctrlProps/ctrlProp4060.xml" ContentType="application/vnd.ms-excel.controlproperties+xml"/>
  <Override PartName="/xl/ctrlProps/ctrlProp4061.xml" ContentType="application/vnd.ms-excel.controlproperties+xml"/>
  <Override PartName="/xl/ctrlProps/ctrlProp4062.xml" ContentType="application/vnd.ms-excel.controlproperties+xml"/>
  <Override PartName="/xl/ctrlProps/ctrlProp4063.xml" ContentType="application/vnd.ms-excel.controlproperties+xml"/>
  <Override PartName="/xl/ctrlProps/ctrlProp4064.xml" ContentType="application/vnd.ms-excel.controlproperties+xml"/>
  <Override PartName="/xl/ctrlProps/ctrlProp4065.xml" ContentType="application/vnd.ms-excel.controlproperties+xml"/>
  <Override PartName="/xl/ctrlProps/ctrlProp4066.xml" ContentType="application/vnd.ms-excel.controlproperties+xml"/>
  <Override PartName="/xl/ctrlProps/ctrlProp4067.xml" ContentType="application/vnd.ms-excel.controlproperties+xml"/>
  <Override PartName="/xl/ctrlProps/ctrlProp4068.xml" ContentType="application/vnd.ms-excel.controlproperties+xml"/>
  <Override PartName="/xl/ctrlProps/ctrlProp4069.xml" ContentType="application/vnd.ms-excel.controlproperties+xml"/>
  <Override PartName="/xl/ctrlProps/ctrlProp4070.xml" ContentType="application/vnd.ms-excel.controlproperties+xml"/>
  <Override PartName="/xl/ctrlProps/ctrlProp4071.xml" ContentType="application/vnd.ms-excel.controlproperties+xml"/>
  <Override PartName="/xl/ctrlProps/ctrlProp4072.xml" ContentType="application/vnd.ms-excel.controlproperties+xml"/>
  <Override PartName="/xl/ctrlProps/ctrlProp4073.xml" ContentType="application/vnd.ms-excel.controlproperties+xml"/>
  <Override PartName="/xl/ctrlProps/ctrlProp4074.xml" ContentType="application/vnd.ms-excel.controlproperties+xml"/>
  <Override PartName="/xl/ctrlProps/ctrlProp4075.xml" ContentType="application/vnd.ms-excel.controlproperties+xml"/>
  <Override PartName="/xl/ctrlProps/ctrlProp4076.xml" ContentType="application/vnd.ms-excel.controlproperties+xml"/>
  <Override PartName="/xl/ctrlProps/ctrlProp4077.xml" ContentType="application/vnd.ms-excel.controlproperties+xml"/>
  <Override PartName="/xl/ctrlProps/ctrlProp4078.xml" ContentType="application/vnd.ms-excel.controlproperties+xml"/>
  <Override PartName="/xl/ctrlProps/ctrlProp4079.xml" ContentType="application/vnd.ms-excel.controlproperties+xml"/>
  <Override PartName="/xl/ctrlProps/ctrlProp4080.xml" ContentType="application/vnd.ms-excel.controlproperties+xml"/>
  <Override PartName="/xl/ctrlProps/ctrlProp4081.xml" ContentType="application/vnd.ms-excel.controlproperties+xml"/>
  <Override PartName="/xl/ctrlProps/ctrlProp4082.xml" ContentType="application/vnd.ms-excel.controlproperties+xml"/>
  <Override PartName="/xl/ctrlProps/ctrlProp4083.xml" ContentType="application/vnd.ms-excel.controlproperties+xml"/>
  <Override PartName="/xl/ctrlProps/ctrlProp4084.xml" ContentType="application/vnd.ms-excel.controlproperties+xml"/>
  <Override PartName="/xl/ctrlProps/ctrlProp4085.xml" ContentType="application/vnd.ms-excel.controlproperties+xml"/>
  <Override PartName="/xl/ctrlProps/ctrlProp4086.xml" ContentType="application/vnd.ms-excel.controlproperties+xml"/>
  <Override PartName="/xl/ctrlProps/ctrlProp4087.xml" ContentType="application/vnd.ms-excel.controlproperties+xml"/>
  <Override PartName="/xl/ctrlProps/ctrlProp4088.xml" ContentType="application/vnd.ms-excel.controlproperties+xml"/>
  <Override PartName="/xl/ctrlProps/ctrlProp4089.xml" ContentType="application/vnd.ms-excel.controlproperties+xml"/>
  <Override PartName="/xl/ctrlProps/ctrlProp4090.xml" ContentType="application/vnd.ms-excel.controlproperties+xml"/>
  <Override PartName="/xl/ctrlProps/ctrlProp4091.xml" ContentType="application/vnd.ms-excel.controlproperties+xml"/>
  <Override PartName="/xl/ctrlProps/ctrlProp4092.xml" ContentType="application/vnd.ms-excel.controlproperties+xml"/>
  <Override PartName="/xl/ctrlProps/ctrlProp4093.xml" ContentType="application/vnd.ms-excel.controlproperties+xml"/>
  <Override PartName="/xl/ctrlProps/ctrlProp4094.xml" ContentType="application/vnd.ms-excel.controlproperties+xml"/>
  <Override PartName="/xl/ctrlProps/ctrlProp4095.xml" ContentType="application/vnd.ms-excel.controlproperties+xml"/>
  <Override PartName="/xl/ctrlProps/ctrlProp4096.xml" ContentType="application/vnd.ms-excel.controlproperties+xml"/>
  <Override PartName="/xl/ctrlProps/ctrlProp4097.xml" ContentType="application/vnd.ms-excel.controlproperties+xml"/>
  <Override PartName="/xl/ctrlProps/ctrlProp4098.xml" ContentType="application/vnd.ms-excel.controlproperties+xml"/>
  <Override PartName="/xl/ctrlProps/ctrlProp4099.xml" ContentType="application/vnd.ms-excel.controlproperties+xml"/>
  <Override PartName="/xl/ctrlProps/ctrlProp4100.xml" ContentType="application/vnd.ms-excel.controlproperties+xml"/>
  <Override PartName="/xl/ctrlProps/ctrlProp4101.xml" ContentType="application/vnd.ms-excel.controlproperties+xml"/>
  <Override PartName="/xl/ctrlProps/ctrlProp4102.xml" ContentType="application/vnd.ms-excel.controlproperties+xml"/>
  <Override PartName="/xl/ctrlProps/ctrlProp4103.xml" ContentType="application/vnd.ms-excel.controlproperties+xml"/>
  <Override PartName="/xl/ctrlProps/ctrlProp4104.xml" ContentType="application/vnd.ms-excel.controlproperties+xml"/>
  <Override PartName="/xl/ctrlProps/ctrlProp4105.xml" ContentType="application/vnd.ms-excel.controlproperties+xml"/>
  <Override PartName="/xl/ctrlProps/ctrlProp4106.xml" ContentType="application/vnd.ms-excel.controlproperties+xml"/>
  <Override PartName="/xl/ctrlProps/ctrlProp4107.xml" ContentType="application/vnd.ms-excel.controlproperties+xml"/>
  <Override PartName="/xl/ctrlProps/ctrlProp4108.xml" ContentType="application/vnd.ms-excel.controlproperties+xml"/>
  <Override PartName="/xl/ctrlProps/ctrlProp4109.xml" ContentType="application/vnd.ms-excel.controlproperties+xml"/>
  <Override PartName="/xl/ctrlProps/ctrlProp4110.xml" ContentType="application/vnd.ms-excel.controlproperties+xml"/>
  <Override PartName="/xl/ctrlProps/ctrlProp4111.xml" ContentType="application/vnd.ms-excel.controlproperties+xml"/>
  <Override PartName="/xl/ctrlProps/ctrlProp4112.xml" ContentType="application/vnd.ms-excel.controlproperties+xml"/>
  <Override PartName="/xl/ctrlProps/ctrlProp4113.xml" ContentType="application/vnd.ms-excel.controlproperties+xml"/>
  <Override PartName="/xl/ctrlProps/ctrlProp4114.xml" ContentType="application/vnd.ms-excel.controlproperties+xml"/>
  <Override PartName="/xl/ctrlProps/ctrlProp4115.xml" ContentType="application/vnd.ms-excel.controlproperties+xml"/>
  <Override PartName="/xl/ctrlProps/ctrlProp4116.xml" ContentType="application/vnd.ms-excel.controlproperties+xml"/>
  <Override PartName="/xl/ctrlProps/ctrlProp4117.xml" ContentType="application/vnd.ms-excel.controlproperties+xml"/>
  <Override PartName="/xl/ctrlProps/ctrlProp4118.xml" ContentType="application/vnd.ms-excel.controlproperties+xml"/>
  <Override PartName="/xl/ctrlProps/ctrlProp4119.xml" ContentType="application/vnd.ms-excel.controlproperties+xml"/>
  <Override PartName="/xl/ctrlProps/ctrlProp4120.xml" ContentType="application/vnd.ms-excel.controlproperties+xml"/>
  <Override PartName="/xl/ctrlProps/ctrlProp4121.xml" ContentType="application/vnd.ms-excel.controlproperties+xml"/>
  <Override PartName="/xl/ctrlProps/ctrlProp4122.xml" ContentType="application/vnd.ms-excel.controlproperties+xml"/>
  <Override PartName="/xl/ctrlProps/ctrlProp4123.xml" ContentType="application/vnd.ms-excel.controlproperties+xml"/>
  <Override PartName="/xl/ctrlProps/ctrlProp4124.xml" ContentType="application/vnd.ms-excel.controlproperties+xml"/>
  <Override PartName="/xl/ctrlProps/ctrlProp4125.xml" ContentType="application/vnd.ms-excel.controlproperties+xml"/>
  <Override PartName="/xl/ctrlProps/ctrlProp4126.xml" ContentType="application/vnd.ms-excel.controlproperties+xml"/>
  <Override PartName="/xl/ctrlProps/ctrlProp4127.xml" ContentType="application/vnd.ms-excel.controlproperties+xml"/>
  <Override PartName="/xl/ctrlProps/ctrlProp4128.xml" ContentType="application/vnd.ms-excel.controlproperties+xml"/>
  <Override PartName="/xl/ctrlProps/ctrlProp4129.xml" ContentType="application/vnd.ms-excel.controlproperties+xml"/>
  <Override PartName="/xl/ctrlProps/ctrlProp4130.xml" ContentType="application/vnd.ms-excel.controlproperties+xml"/>
  <Override PartName="/xl/ctrlProps/ctrlProp4131.xml" ContentType="application/vnd.ms-excel.controlproperties+xml"/>
  <Override PartName="/xl/ctrlProps/ctrlProp4132.xml" ContentType="application/vnd.ms-excel.controlproperties+xml"/>
  <Override PartName="/xl/ctrlProps/ctrlProp4133.xml" ContentType="application/vnd.ms-excel.controlproperties+xml"/>
  <Override PartName="/xl/ctrlProps/ctrlProp4134.xml" ContentType="application/vnd.ms-excel.controlproperties+xml"/>
  <Override PartName="/xl/ctrlProps/ctrlProp4135.xml" ContentType="application/vnd.ms-excel.controlproperties+xml"/>
  <Override PartName="/xl/ctrlProps/ctrlProp4136.xml" ContentType="application/vnd.ms-excel.controlproperties+xml"/>
  <Override PartName="/xl/ctrlProps/ctrlProp4137.xml" ContentType="application/vnd.ms-excel.controlproperties+xml"/>
  <Override PartName="/xl/ctrlProps/ctrlProp4138.xml" ContentType="application/vnd.ms-excel.controlproperties+xml"/>
  <Override PartName="/xl/ctrlProps/ctrlProp4139.xml" ContentType="application/vnd.ms-excel.controlproperties+xml"/>
  <Override PartName="/xl/ctrlProps/ctrlProp4140.xml" ContentType="application/vnd.ms-excel.controlproperties+xml"/>
  <Override PartName="/xl/ctrlProps/ctrlProp4141.xml" ContentType="application/vnd.ms-excel.controlproperties+xml"/>
  <Override PartName="/xl/ctrlProps/ctrlProp4142.xml" ContentType="application/vnd.ms-excel.controlproperties+xml"/>
  <Override PartName="/xl/ctrlProps/ctrlProp4143.xml" ContentType="application/vnd.ms-excel.controlproperties+xml"/>
  <Override PartName="/xl/ctrlProps/ctrlProp4144.xml" ContentType="application/vnd.ms-excel.controlproperties+xml"/>
  <Override PartName="/xl/ctrlProps/ctrlProp4145.xml" ContentType="application/vnd.ms-excel.controlproperties+xml"/>
  <Override PartName="/xl/ctrlProps/ctrlProp4146.xml" ContentType="application/vnd.ms-excel.controlproperties+xml"/>
  <Override PartName="/xl/ctrlProps/ctrlProp4147.xml" ContentType="application/vnd.ms-excel.controlproperties+xml"/>
  <Override PartName="/xl/ctrlProps/ctrlProp4148.xml" ContentType="application/vnd.ms-excel.controlproperties+xml"/>
  <Override PartName="/xl/ctrlProps/ctrlProp4149.xml" ContentType="application/vnd.ms-excel.controlproperties+xml"/>
  <Override PartName="/xl/ctrlProps/ctrlProp4150.xml" ContentType="application/vnd.ms-excel.controlproperties+xml"/>
  <Override PartName="/xl/ctrlProps/ctrlProp4151.xml" ContentType="application/vnd.ms-excel.controlproperties+xml"/>
  <Override PartName="/xl/ctrlProps/ctrlProp4152.xml" ContentType="application/vnd.ms-excel.controlproperties+xml"/>
  <Override PartName="/xl/ctrlProps/ctrlProp4153.xml" ContentType="application/vnd.ms-excel.controlproperties+xml"/>
  <Override PartName="/xl/ctrlProps/ctrlProp4154.xml" ContentType="application/vnd.ms-excel.controlproperties+xml"/>
  <Override PartName="/xl/ctrlProps/ctrlProp4155.xml" ContentType="application/vnd.ms-excel.controlproperties+xml"/>
  <Override PartName="/xl/ctrlProps/ctrlProp4156.xml" ContentType="application/vnd.ms-excel.controlproperties+xml"/>
  <Override PartName="/xl/ctrlProps/ctrlProp4157.xml" ContentType="application/vnd.ms-excel.controlproperties+xml"/>
  <Override PartName="/xl/ctrlProps/ctrlProp4158.xml" ContentType="application/vnd.ms-excel.controlproperties+xml"/>
  <Override PartName="/xl/ctrlProps/ctrlProp4159.xml" ContentType="application/vnd.ms-excel.controlproperties+xml"/>
  <Override PartName="/xl/ctrlProps/ctrlProp4160.xml" ContentType="application/vnd.ms-excel.controlproperties+xml"/>
  <Override PartName="/xl/ctrlProps/ctrlProp4161.xml" ContentType="application/vnd.ms-excel.controlproperties+xml"/>
  <Override PartName="/xl/ctrlProps/ctrlProp4162.xml" ContentType="application/vnd.ms-excel.controlproperties+xml"/>
  <Override PartName="/xl/ctrlProps/ctrlProp4163.xml" ContentType="application/vnd.ms-excel.controlproperties+xml"/>
  <Override PartName="/xl/ctrlProps/ctrlProp4164.xml" ContentType="application/vnd.ms-excel.controlproperties+xml"/>
  <Override PartName="/xl/ctrlProps/ctrlProp4165.xml" ContentType="application/vnd.ms-excel.controlproperties+xml"/>
  <Override PartName="/xl/ctrlProps/ctrlProp4166.xml" ContentType="application/vnd.ms-excel.controlproperties+xml"/>
  <Override PartName="/xl/ctrlProps/ctrlProp4167.xml" ContentType="application/vnd.ms-excel.controlproperties+xml"/>
  <Override PartName="/xl/ctrlProps/ctrlProp4168.xml" ContentType="application/vnd.ms-excel.controlproperties+xml"/>
  <Override PartName="/xl/ctrlProps/ctrlProp4169.xml" ContentType="application/vnd.ms-excel.controlproperties+xml"/>
  <Override PartName="/xl/ctrlProps/ctrlProp4170.xml" ContentType="application/vnd.ms-excel.controlproperties+xml"/>
  <Override PartName="/xl/ctrlProps/ctrlProp4171.xml" ContentType="application/vnd.ms-excel.controlproperties+xml"/>
  <Override PartName="/xl/ctrlProps/ctrlProp4172.xml" ContentType="application/vnd.ms-excel.controlproperties+xml"/>
  <Override PartName="/xl/ctrlProps/ctrlProp4173.xml" ContentType="application/vnd.ms-excel.controlproperties+xml"/>
  <Override PartName="/xl/ctrlProps/ctrlProp4174.xml" ContentType="application/vnd.ms-excel.controlproperties+xml"/>
  <Override PartName="/xl/ctrlProps/ctrlProp4175.xml" ContentType="application/vnd.ms-excel.controlproperties+xml"/>
  <Override PartName="/xl/ctrlProps/ctrlProp4176.xml" ContentType="application/vnd.ms-excel.controlproperties+xml"/>
  <Override PartName="/xl/ctrlProps/ctrlProp4177.xml" ContentType="application/vnd.ms-excel.controlproperties+xml"/>
  <Override PartName="/xl/ctrlProps/ctrlProp4178.xml" ContentType="application/vnd.ms-excel.controlproperties+xml"/>
  <Override PartName="/xl/ctrlProps/ctrlProp4179.xml" ContentType="application/vnd.ms-excel.controlproperties+xml"/>
  <Override PartName="/xl/ctrlProps/ctrlProp4180.xml" ContentType="application/vnd.ms-excel.controlproperties+xml"/>
  <Override PartName="/xl/ctrlProps/ctrlProp4181.xml" ContentType="application/vnd.ms-excel.controlproperties+xml"/>
  <Override PartName="/xl/ctrlProps/ctrlProp4182.xml" ContentType="application/vnd.ms-excel.controlproperties+xml"/>
  <Override PartName="/xl/ctrlProps/ctrlProp4183.xml" ContentType="application/vnd.ms-excel.controlproperties+xml"/>
  <Override PartName="/xl/ctrlProps/ctrlProp4184.xml" ContentType="application/vnd.ms-excel.controlproperties+xml"/>
  <Override PartName="/xl/ctrlProps/ctrlProp4185.xml" ContentType="application/vnd.ms-excel.controlproperties+xml"/>
  <Override PartName="/xl/ctrlProps/ctrlProp4186.xml" ContentType="application/vnd.ms-excel.controlproperties+xml"/>
  <Override PartName="/xl/ctrlProps/ctrlProp4187.xml" ContentType="application/vnd.ms-excel.controlproperties+xml"/>
  <Override PartName="/xl/ctrlProps/ctrlProp4188.xml" ContentType="application/vnd.ms-excel.controlproperties+xml"/>
  <Override PartName="/xl/ctrlProps/ctrlProp4189.xml" ContentType="application/vnd.ms-excel.controlproperties+xml"/>
  <Override PartName="/xl/ctrlProps/ctrlProp4190.xml" ContentType="application/vnd.ms-excel.controlproperties+xml"/>
  <Override PartName="/xl/ctrlProps/ctrlProp4191.xml" ContentType="application/vnd.ms-excel.controlproperties+xml"/>
  <Override PartName="/xl/ctrlProps/ctrlProp4192.xml" ContentType="application/vnd.ms-excel.controlproperties+xml"/>
  <Override PartName="/xl/ctrlProps/ctrlProp4193.xml" ContentType="application/vnd.ms-excel.controlproperties+xml"/>
  <Override PartName="/xl/ctrlProps/ctrlProp4194.xml" ContentType="application/vnd.ms-excel.controlproperties+xml"/>
  <Override PartName="/xl/ctrlProps/ctrlProp4195.xml" ContentType="application/vnd.ms-excel.controlproperties+xml"/>
  <Override PartName="/xl/ctrlProps/ctrlProp4196.xml" ContentType="application/vnd.ms-excel.controlproperties+xml"/>
  <Override PartName="/xl/ctrlProps/ctrlProp4197.xml" ContentType="application/vnd.ms-excel.controlproperties+xml"/>
  <Override PartName="/xl/ctrlProps/ctrlProp4198.xml" ContentType="application/vnd.ms-excel.controlproperties+xml"/>
  <Override PartName="/xl/ctrlProps/ctrlProp4199.xml" ContentType="application/vnd.ms-excel.controlproperties+xml"/>
  <Override PartName="/xl/ctrlProps/ctrlProp4200.xml" ContentType="application/vnd.ms-excel.controlproperties+xml"/>
  <Override PartName="/xl/ctrlProps/ctrlProp4201.xml" ContentType="application/vnd.ms-excel.controlproperties+xml"/>
  <Override PartName="/xl/ctrlProps/ctrlProp4202.xml" ContentType="application/vnd.ms-excel.controlproperties+xml"/>
  <Override PartName="/xl/ctrlProps/ctrlProp4203.xml" ContentType="application/vnd.ms-excel.controlproperties+xml"/>
  <Override PartName="/xl/ctrlProps/ctrlProp4204.xml" ContentType="application/vnd.ms-excel.controlproperties+xml"/>
  <Override PartName="/xl/ctrlProps/ctrlProp4205.xml" ContentType="application/vnd.ms-excel.controlproperties+xml"/>
  <Override PartName="/xl/ctrlProps/ctrlProp4206.xml" ContentType="application/vnd.ms-excel.controlproperties+xml"/>
  <Override PartName="/xl/ctrlProps/ctrlProp4207.xml" ContentType="application/vnd.ms-excel.controlproperties+xml"/>
  <Override PartName="/xl/ctrlProps/ctrlProp4208.xml" ContentType="application/vnd.ms-excel.controlproperties+xml"/>
  <Override PartName="/xl/ctrlProps/ctrlProp4209.xml" ContentType="application/vnd.ms-excel.controlproperties+xml"/>
  <Override PartName="/xl/ctrlProps/ctrlProp4210.xml" ContentType="application/vnd.ms-excel.controlproperties+xml"/>
  <Override PartName="/xl/ctrlProps/ctrlProp4211.xml" ContentType="application/vnd.ms-excel.controlproperties+xml"/>
  <Override PartName="/xl/ctrlProps/ctrlProp4212.xml" ContentType="application/vnd.ms-excel.controlproperties+xml"/>
  <Override PartName="/xl/ctrlProps/ctrlProp4213.xml" ContentType="application/vnd.ms-excel.controlproperties+xml"/>
  <Override PartName="/xl/ctrlProps/ctrlProp4214.xml" ContentType="application/vnd.ms-excel.controlproperties+xml"/>
  <Override PartName="/xl/ctrlProps/ctrlProp4215.xml" ContentType="application/vnd.ms-excel.controlproperties+xml"/>
  <Override PartName="/xl/ctrlProps/ctrlProp4216.xml" ContentType="application/vnd.ms-excel.controlproperties+xml"/>
  <Override PartName="/xl/ctrlProps/ctrlProp4217.xml" ContentType="application/vnd.ms-excel.controlproperties+xml"/>
  <Override PartName="/xl/ctrlProps/ctrlProp4218.xml" ContentType="application/vnd.ms-excel.controlproperties+xml"/>
  <Override PartName="/xl/ctrlProps/ctrlProp4219.xml" ContentType="application/vnd.ms-excel.controlproperties+xml"/>
  <Override PartName="/xl/ctrlProps/ctrlProp4220.xml" ContentType="application/vnd.ms-excel.controlproperties+xml"/>
  <Override PartName="/xl/ctrlProps/ctrlProp4221.xml" ContentType="application/vnd.ms-excel.controlproperties+xml"/>
  <Override PartName="/xl/ctrlProps/ctrlProp4222.xml" ContentType="application/vnd.ms-excel.controlproperties+xml"/>
  <Override PartName="/xl/ctrlProps/ctrlProp4223.xml" ContentType="application/vnd.ms-excel.controlproperties+xml"/>
  <Override PartName="/xl/ctrlProps/ctrlProp4224.xml" ContentType="application/vnd.ms-excel.controlproperties+xml"/>
  <Override PartName="/xl/ctrlProps/ctrlProp4225.xml" ContentType="application/vnd.ms-excel.controlproperties+xml"/>
  <Override PartName="/xl/ctrlProps/ctrlProp4226.xml" ContentType="application/vnd.ms-excel.controlproperties+xml"/>
  <Override PartName="/xl/ctrlProps/ctrlProp4227.xml" ContentType="application/vnd.ms-excel.controlproperties+xml"/>
  <Override PartName="/xl/ctrlProps/ctrlProp4228.xml" ContentType="application/vnd.ms-excel.controlproperties+xml"/>
  <Override PartName="/xl/ctrlProps/ctrlProp4229.xml" ContentType="application/vnd.ms-excel.controlproperties+xml"/>
  <Override PartName="/xl/ctrlProps/ctrlProp4230.xml" ContentType="application/vnd.ms-excel.controlproperties+xml"/>
  <Override PartName="/xl/ctrlProps/ctrlProp4231.xml" ContentType="application/vnd.ms-excel.controlproperties+xml"/>
  <Override PartName="/xl/ctrlProps/ctrlProp4232.xml" ContentType="application/vnd.ms-excel.controlproperties+xml"/>
  <Override PartName="/xl/ctrlProps/ctrlProp4233.xml" ContentType="application/vnd.ms-excel.controlproperties+xml"/>
  <Override PartName="/xl/ctrlProps/ctrlProp4234.xml" ContentType="application/vnd.ms-excel.controlproperties+xml"/>
  <Override PartName="/xl/ctrlProps/ctrlProp4235.xml" ContentType="application/vnd.ms-excel.controlproperties+xml"/>
  <Override PartName="/xl/ctrlProps/ctrlProp4236.xml" ContentType="application/vnd.ms-excel.controlproperties+xml"/>
  <Override PartName="/xl/ctrlProps/ctrlProp4237.xml" ContentType="application/vnd.ms-excel.controlproperties+xml"/>
  <Override PartName="/xl/ctrlProps/ctrlProp4238.xml" ContentType="application/vnd.ms-excel.controlproperties+xml"/>
  <Override PartName="/xl/ctrlProps/ctrlProp4239.xml" ContentType="application/vnd.ms-excel.controlproperties+xml"/>
  <Override PartName="/xl/ctrlProps/ctrlProp4240.xml" ContentType="application/vnd.ms-excel.controlproperties+xml"/>
  <Override PartName="/xl/ctrlProps/ctrlProp4241.xml" ContentType="application/vnd.ms-excel.controlproperties+xml"/>
  <Override PartName="/xl/ctrlProps/ctrlProp4242.xml" ContentType="application/vnd.ms-excel.controlproperties+xml"/>
  <Override PartName="/xl/ctrlProps/ctrlProp4243.xml" ContentType="application/vnd.ms-excel.controlproperties+xml"/>
  <Override PartName="/xl/ctrlProps/ctrlProp4244.xml" ContentType="application/vnd.ms-excel.controlproperties+xml"/>
  <Override PartName="/xl/ctrlProps/ctrlProp4245.xml" ContentType="application/vnd.ms-excel.controlproperties+xml"/>
  <Override PartName="/xl/ctrlProps/ctrlProp4246.xml" ContentType="application/vnd.ms-excel.controlproperties+xml"/>
  <Override PartName="/xl/ctrlProps/ctrlProp4247.xml" ContentType="application/vnd.ms-excel.controlproperties+xml"/>
  <Override PartName="/xl/ctrlProps/ctrlProp4248.xml" ContentType="application/vnd.ms-excel.controlproperties+xml"/>
  <Override PartName="/xl/ctrlProps/ctrlProp4249.xml" ContentType="application/vnd.ms-excel.controlproperties+xml"/>
  <Override PartName="/xl/ctrlProps/ctrlProp4250.xml" ContentType="application/vnd.ms-excel.controlproperties+xml"/>
  <Override PartName="/xl/ctrlProps/ctrlProp4251.xml" ContentType="application/vnd.ms-excel.controlproperties+xml"/>
  <Override PartName="/xl/ctrlProps/ctrlProp4252.xml" ContentType="application/vnd.ms-excel.controlproperties+xml"/>
  <Override PartName="/xl/ctrlProps/ctrlProp4253.xml" ContentType="application/vnd.ms-excel.controlproperties+xml"/>
  <Override PartName="/xl/ctrlProps/ctrlProp4254.xml" ContentType="application/vnd.ms-excel.controlproperties+xml"/>
  <Override PartName="/xl/ctrlProps/ctrlProp4255.xml" ContentType="application/vnd.ms-excel.controlproperties+xml"/>
  <Override PartName="/xl/ctrlProps/ctrlProp4256.xml" ContentType="application/vnd.ms-excel.controlproperties+xml"/>
  <Override PartName="/xl/ctrlProps/ctrlProp4257.xml" ContentType="application/vnd.ms-excel.controlproperties+xml"/>
  <Override PartName="/xl/ctrlProps/ctrlProp4258.xml" ContentType="application/vnd.ms-excel.controlproperties+xml"/>
  <Override PartName="/xl/ctrlProps/ctrlProp4259.xml" ContentType="application/vnd.ms-excel.controlproperties+xml"/>
  <Override PartName="/xl/ctrlProps/ctrlProp4260.xml" ContentType="application/vnd.ms-excel.controlproperties+xml"/>
  <Override PartName="/xl/ctrlProps/ctrlProp4261.xml" ContentType="application/vnd.ms-excel.controlproperties+xml"/>
  <Override PartName="/xl/ctrlProps/ctrlProp4262.xml" ContentType="application/vnd.ms-excel.controlproperties+xml"/>
  <Override PartName="/xl/ctrlProps/ctrlProp4263.xml" ContentType="application/vnd.ms-excel.controlproperties+xml"/>
  <Override PartName="/xl/ctrlProps/ctrlProp4264.xml" ContentType="application/vnd.ms-excel.controlproperties+xml"/>
  <Override PartName="/xl/ctrlProps/ctrlProp4265.xml" ContentType="application/vnd.ms-excel.controlproperties+xml"/>
  <Override PartName="/xl/ctrlProps/ctrlProp4266.xml" ContentType="application/vnd.ms-excel.controlproperties+xml"/>
  <Override PartName="/xl/ctrlProps/ctrlProp4267.xml" ContentType="application/vnd.ms-excel.controlproperties+xml"/>
  <Override PartName="/xl/ctrlProps/ctrlProp4268.xml" ContentType="application/vnd.ms-excel.controlproperties+xml"/>
  <Override PartName="/xl/ctrlProps/ctrlProp4269.xml" ContentType="application/vnd.ms-excel.controlproperties+xml"/>
  <Override PartName="/xl/ctrlProps/ctrlProp4270.xml" ContentType="application/vnd.ms-excel.controlproperties+xml"/>
  <Override PartName="/xl/ctrlProps/ctrlProp4271.xml" ContentType="application/vnd.ms-excel.controlproperties+xml"/>
  <Override PartName="/xl/ctrlProps/ctrlProp4272.xml" ContentType="application/vnd.ms-excel.controlproperties+xml"/>
  <Override PartName="/xl/ctrlProps/ctrlProp4273.xml" ContentType="application/vnd.ms-excel.controlproperties+xml"/>
  <Override PartName="/xl/ctrlProps/ctrlProp4274.xml" ContentType="application/vnd.ms-excel.controlproperties+xml"/>
  <Override PartName="/xl/ctrlProps/ctrlProp4275.xml" ContentType="application/vnd.ms-excel.controlproperties+xml"/>
  <Override PartName="/xl/ctrlProps/ctrlProp4276.xml" ContentType="application/vnd.ms-excel.controlproperties+xml"/>
  <Override PartName="/xl/ctrlProps/ctrlProp4277.xml" ContentType="application/vnd.ms-excel.controlproperties+xml"/>
  <Override PartName="/xl/ctrlProps/ctrlProp4278.xml" ContentType="application/vnd.ms-excel.controlproperties+xml"/>
  <Override PartName="/xl/ctrlProps/ctrlProp4279.xml" ContentType="application/vnd.ms-excel.controlproperties+xml"/>
  <Override PartName="/xl/ctrlProps/ctrlProp4280.xml" ContentType="application/vnd.ms-excel.controlproperties+xml"/>
  <Override PartName="/xl/ctrlProps/ctrlProp4281.xml" ContentType="application/vnd.ms-excel.controlproperties+xml"/>
  <Override PartName="/xl/ctrlProps/ctrlProp4282.xml" ContentType="application/vnd.ms-excel.controlproperties+xml"/>
  <Override PartName="/xl/ctrlProps/ctrlProp4283.xml" ContentType="application/vnd.ms-excel.controlproperties+xml"/>
  <Override PartName="/xl/ctrlProps/ctrlProp4284.xml" ContentType="application/vnd.ms-excel.controlproperties+xml"/>
  <Override PartName="/xl/ctrlProps/ctrlProp4285.xml" ContentType="application/vnd.ms-excel.controlproperties+xml"/>
  <Override PartName="/xl/ctrlProps/ctrlProp4286.xml" ContentType="application/vnd.ms-excel.controlproperties+xml"/>
  <Override PartName="/xl/ctrlProps/ctrlProp4287.xml" ContentType="application/vnd.ms-excel.controlproperties+xml"/>
  <Override PartName="/xl/ctrlProps/ctrlProp4288.xml" ContentType="application/vnd.ms-excel.controlproperties+xml"/>
  <Override PartName="/xl/ctrlProps/ctrlProp4289.xml" ContentType="application/vnd.ms-excel.controlproperties+xml"/>
  <Override PartName="/xl/ctrlProps/ctrlProp4290.xml" ContentType="application/vnd.ms-excel.controlproperties+xml"/>
  <Override PartName="/xl/ctrlProps/ctrlProp4291.xml" ContentType="application/vnd.ms-excel.controlproperties+xml"/>
  <Override PartName="/xl/ctrlProps/ctrlProp4292.xml" ContentType="application/vnd.ms-excel.controlproperties+xml"/>
  <Override PartName="/xl/ctrlProps/ctrlProp4293.xml" ContentType="application/vnd.ms-excel.controlproperties+xml"/>
  <Override PartName="/xl/ctrlProps/ctrlProp4294.xml" ContentType="application/vnd.ms-excel.controlproperties+xml"/>
  <Override PartName="/xl/ctrlProps/ctrlProp4295.xml" ContentType="application/vnd.ms-excel.controlproperties+xml"/>
  <Override PartName="/xl/ctrlProps/ctrlProp4296.xml" ContentType="application/vnd.ms-excel.controlproperties+xml"/>
  <Override PartName="/xl/ctrlProps/ctrlProp4297.xml" ContentType="application/vnd.ms-excel.controlproperties+xml"/>
  <Override PartName="/xl/ctrlProps/ctrlProp4298.xml" ContentType="application/vnd.ms-excel.controlproperties+xml"/>
  <Override PartName="/xl/ctrlProps/ctrlProp4299.xml" ContentType="application/vnd.ms-excel.controlproperties+xml"/>
  <Override PartName="/xl/ctrlProps/ctrlProp4300.xml" ContentType="application/vnd.ms-excel.controlproperties+xml"/>
  <Override PartName="/xl/ctrlProps/ctrlProp4301.xml" ContentType="application/vnd.ms-excel.controlproperties+xml"/>
  <Override PartName="/xl/ctrlProps/ctrlProp4302.xml" ContentType="application/vnd.ms-excel.controlproperties+xml"/>
  <Override PartName="/xl/ctrlProps/ctrlProp4303.xml" ContentType="application/vnd.ms-excel.controlproperties+xml"/>
  <Override PartName="/xl/ctrlProps/ctrlProp4304.xml" ContentType="application/vnd.ms-excel.controlproperties+xml"/>
  <Override PartName="/xl/ctrlProps/ctrlProp4305.xml" ContentType="application/vnd.ms-excel.controlproperties+xml"/>
  <Override PartName="/xl/ctrlProps/ctrlProp4306.xml" ContentType="application/vnd.ms-excel.controlproperties+xml"/>
  <Override PartName="/xl/ctrlProps/ctrlProp4307.xml" ContentType="application/vnd.ms-excel.controlproperties+xml"/>
  <Override PartName="/xl/ctrlProps/ctrlProp4308.xml" ContentType="application/vnd.ms-excel.controlproperties+xml"/>
  <Override PartName="/xl/ctrlProps/ctrlProp4309.xml" ContentType="application/vnd.ms-excel.controlproperties+xml"/>
  <Override PartName="/xl/ctrlProps/ctrlProp4310.xml" ContentType="application/vnd.ms-excel.controlproperties+xml"/>
  <Override PartName="/xl/ctrlProps/ctrlProp4311.xml" ContentType="application/vnd.ms-excel.controlproperties+xml"/>
  <Override PartName="/xl/ctrlProps/ctrlProp4312.xml" ContentType="application/vnd.ms-excel.controlproperties+xml"/>
  <Override PartName="/xl/ctrlProps/ctrlProp4313.xml" ContentType="application/vnd.ms-excel.controlproperties+xml"/>
  <Override PartName="/xl/ctrlProps/ctrlProp4314.xml" ContentType="application/vnd.ms-excel.controlproperties+xml"/>
  <Override PartName="/xl/ctrlProps/ctrlProp4315.xml" ContentType="application/vnd.ms-excel.controlproperties+xml"/>
  <Override PartName="/xl/ctrlProps/ctrlProp4316.xml" ContentType="application/vnd.ms-excel.controlproperties+xml"/>
  <Override PartName="/xl/ctrlProps/ctrlProp4317.xml" ContentType="application/vnd.ms-excel.controlproperties+xml"/>
  <Override PartName="/xl/ctrlProps/ctrlProp4318.xml" ContentType="application/vnd.ms-excel.controlproperties+xml"/>
  <Override PartName="/xl/ctrlProps/ctrlProp4319.xml" ContentType="application/vnd.ms-excel.controlproperties+xml"/>
  <Override PartName="/xl/ctrlProps/ctrlProp4320.xml" ContentType="application/vnd.ms-excel.controlproperties+xml"/>
  <Override PartName="/xl/ctrlProps/ctrlProp4321.xml" ContentType="application/vnd.ms-excel.controlproperties+xml"/>
  <Override PartName="/xl/ctrlProps/ctrlProp4322.xml" ContentType="application/vnd.ms-excel.controlproperties+xml"/>
  <Override PartName="/xl/ctrlProps/ctrlProp4323.xml" ContentType="application/vnd.ms-excel.controlproperties+xml"/>
  <Override PartName="/xl/ctrlProps/ctrlProp4324.xml" ContentType="application/vnd.ms-excel.controlproperties+xml"/>
  <Override PartName="/xl/ctrlProps/ctrlProp4325.xml" ContentType="application/vnd.ms-excel.controlproperties+xml"/>
  <Override PartName="/xl/ctrlProps/ctrlProp4326.xml" ContentType="application/vnd.ms-excel.controlproperties+xml"/>
  <Override PartName="/xl/ctrlProps/ctrlProp4327.xml" ContentType="application/vnd.ms-excel.controlproperties+xml"/>
  <Override PartName="/xl/ctrlProps/ctrlProp4328.xml" ContentType="application/vnd.ms-excel.controlproperties+xml"/>
  <Override PartName="/xl/ctrlProps/ctrlProp4329.xml" ContentType="application/vnd.ms-excel.controlproperties+xml"/>
  <Override PartName="/xl/ctrlProps/ctrlProp4330.xml" ContentType="application/vnd.ms-excel.controlproperties+xml"/>
  <Override PartName="/xl/ctrlProps/ctrlProp4331.xml" ContentType="application/vnd.ms-excel.controlproperties+xml"/>
  <Override PartName="/xl/ctrlProps/ctrlProp4332.xml" ContentType="application/vnd.ms-excel.controlproperties+xml"/>
  <Override PartName="/xl/ctrlProps/ctrlProp4333.xml" ContentType="application/vnd.ms-excel.controlproperties+xml"/>
  <Override PartName="/xl/ctrlProps/ctrlProp4334.xml" ContentType="application/vnd.ms-excel.controlproperties+xml"/>
  <Override PartName="/xl/ctrlProps/ctrlProp4335.xml" ContentType="application/vnd.ms-excel.controlproperties+xml"/>
  <Override PartName="/xl/ctrlProps/ctrlProp4336.xml" ContentType="application/vnd.ms-excel.controlproperties+xml"/>
  <Override PartName="/xl/ctrlProps/ctrlProp4337.xml" ContentType="application/vnd.ms-excel.controlproperties+xml"/>
  <Override PartName="/xl/ctrlProps/ctrlProp4338.xml" ContentType="application/vnd.ms-excel.controlproperties+xml"/>
  <Override PartName="/xl/ctrlProps/ctrlProp4339.xml" ContentType="application/vnd.ms-excel.controlproperties+xml"/>
  <Override PartName="/xl/ctrlProps/ctrlProp4340.xml" ContentType="application/vnd.ms-excel.controlproperties+xml"/>
  <Override PartName="/xl/ctrlProps/ctrlProp4341.xml" ContentType="application/vnd.ms-excel.controlproperties+xml"/>
  <Override PartName="/xl/ctrlProps/ctrlProp4342.xml" ContentType="application/vnd.ms-excel.controlproperties+xml"/>
  <Override PartName="/xl/ctrlProps/ctrlProp4343.xml" ContentType="application/vnd.ms-excel.controlproperties+xml"/>
  <Override PartName="/xl/ctrlProps/ctrlProp4344.xml" ContentType="application/vnd.ms-excel.controlproperties+xml"/>
  <Override PartName="/xl/ctrlProps/ctrlProp4345.xml" ContentType="application/vnd.ms-excel.controlproperties+xml"/>
  <Override PartName="/xl/ctrlProps/ctrlProp4346.xml" ContentType="application/vnd.ms-excel.controlproperties+xml"/>
  <Override PartName="/xl/ctrlProps/ctrlProp4347.xml" ContentType="application/vnd.ms-excel.controlproperties+xml"/>
  <Override PartName="/xl/ctrlProps/ctrlProp4348.xml" ContentType="application/vnd.ms-excel.controlproperties+xml"/>
  <Override PartName="/xl/ctrlProps/ctrlProp4349.xml" ContentType="application/vnd.ms-excel.controlproperties+xml"/>
  <Override PartName="/xl/ctrlProps/ctrlProp4350.xml" ContentType="application/vnd.ms-excel.controlproperties+xml"/>
  <Override PartName="/xl/ctrlProps/ctrlProp4351.xml" ContentType="application/vnd.ms-excel.controlproperties+xml"/>
  <Override PartName="/xl/ctrlProps/ctrlProp4352.xml" ContentType="application/vnd.ms-excel.controlproperties+xml"/>
  <Override PartName="/xl/ctrlProps/ctrlProp4353.xml" ContentType="application/vnd.ms-excel.controlproperties+xml"/>
  <Override PartName="/xl/ctrlProps/ctrlProp4354.xml" ContentType="application/vnd.ms-excel.controlproperties+xml"/>
  <Override PartName="/xl/ctrlProps/ctrlProp4355.xml" ContentType="application/vnd.ms-excel.controlproperties+xml"/>
  <Override PartName="/xl/ctrlProps/ctrlProp4356.xml" ContentType="application/vnd.ms-excel.controlproperties+xml"/>
  <Override PartName="/xl/ctrlProps/ctrlProp4357.xml" ContentType="application/vnd.ms-excel.controlproperties+xml"/>
  <Override PartName="/xl/ctrlProps/ctrlProp4358.xml" ContentType="application/vnd.ms-excel.controlproperties+xml"/>
  <Override PartName="/xl/ctrlProps/ctrlProp4359.xml" ContentType="application/vnd.ms-excel.controlproperties+xml"/>
  <Override PartName="/xl/ctrlProps/ctrlProp4360.xml" ContentType="application/vnd.ms-excel.controlproperties+xml"/>
  <Override PartName="/xl/ctrlProps/ctrlProp4361.xml" ContentType="application/vnd.ms-excel.controlproperties+xml"/>
  <Override PartName="/xl/ctrlProps/ctrlProp4362.xml" ContentType="application/vnd.ms-excel.controlproperties+xml"/>
  <Override PartName="/xl/ctrlProps/ctrlProp4363.xml" ContentType="application/vnd.ms-excel.controlproperties+xml"/>
  <Override PartName="/xl/ctrlProps/ctrlProp4364.xml" ContentType="application/vnd.ms-excel.controlproperties+xml"/>
  <Override PartName="/xl/ctrlProps/ctrlProp4365.xml" ContentType="application/vnd.ms-excel.controlproperties+xml"/>
  <Override PartName="/xl/ctrlProps/ctrlProp4366.xml" ContentType="application/vnd.ms-excel.controlproperties+xml"/>
  <Override PartName="/xl/ctrlProps/ctrlProp4367.xml" ContentType="application/vnd.ms-excel.controlproperties+xml"/>
  <Override PartName="/xl/ctrlProps/ctrlProp4368.xml" ContentType="application/vnd.ms-excel.controlproperties+xml"/>
  <Override PartName="/xl/ctrlProps/ctrlProp4369.xml" ContentType="application/vnd.ms-excel.controlproperties+xml"/>
  <Override PartName="/xl/ctrlProps/ctrlProp4370.xml" ContentType="application/vnd.ms-excel.controlproperties+xml"/>
  <Override PartName="/xl/ctrlProps/ctrlProp4371.xml" ContentType="application/vnd.ms-excel.controlproperties+xml"/>
  <Override PartName="/xl/ctrlProps/ctrlProp4372.xml" ContentType="application/vnd.ms-excel.controlproperties+xml"/>
  <Override PartName="/xl/ctrlProps/ctrlProp4373.xml" ContentType="application/vnd.ms-excel.controlproperties+xml"/>
  <Override PartName="/xl/ctrlProps/ctrlProp4374.xml" ContentType="application/vnd.ms-excel.controlproperties+xml"/>
  <Override PartName="/xl/ctrlProps/ctrlProp4375.xml" ContentType="application/vnd.ms-excel.controlproperties+xml"/>
  <Override PartName="/xl/ctrlProps/ctrlProp4376.xml" ContentType="application/vnd.ms-excel.controlproperties+xml"/>
  <Override PartName="/xl/ctrlProps/ctrlProp4377.xml" ContentType="application/vnd.ms-excel.controlproperties+xml"/>
  <Override PartName="/xl/ctrlProps/ctrlProp4378.xml" ContentType="application/vnd.ms-excel.controlproperties+xml"/>
  <Override PartName="/xl/ctrlProps/ctrlProp4379.xml" ContentType="application/vnd.ms-excel.controlproperties+xml"/>
  <Override PartName="/xl/ctrlProps/ctrlProp4380.xml" ContentType="application/vnd.ms-excel.controlproperties+xml"/>
  <Override PartName="/xl/ctrlProps/ctrlProp4381.xml" ContentType="application/vnd.ms-excel.controlproperties+xml"/>
  <Override PartName="/xl/ctrlProps/ctrlProp4382.xml" ContentType="application/vnd.ms-excel.controlproperties+xml"/>
  <Override PartName="/xl/ctrlProps/ctrlProp4383.xml" ContentType="application/vnd.ms-excel.controlproperties+xml"/>
  <Override PartName="/xl/ctrlProps/ctrlProp4384.xml" ContentType="application/vnd.ms-excel.controlproperties+xml"/>
  <Override PartName="/xl/ctrlProps/ctrlProp4385.xml" ContentType="application/vnd.ms-excel.controlproperties+xml"/>
  <Override PartName="/xl/ctrlProps/ctrlProp4386.xml" ContentType="application/vnd.ms-excel.controlproperties+xml"/>
  <Override PartName="/xl/ctrlProps/ctrlProp4387.xml" ContentType="application/vnd.ms-excel.controlproperties+xml"/>
  <Override PartName="/xl/ctrlProps/ctrlProp4388.xml" ContentType="application/vnd.ms-excel.controlproperties+xml"/>
  <Override PartName="/xl/ctrlProps/ctrlProp4389.xml" ContentType="application/vnd.ms-excel.controlproperties+xml"/>
  <Override PartName="/xl/ctrlProps/ctrlProp4390.xml" ContentType="application/vnd.ms-excel.controlproperties+xml"/>
  <Override PartName="/xl/ctrlProps/ctrlProp4391.xml" ContentType="application/vnd.ms-excel.controlproperties+xml"/>
  <Override PartName="/xl/ctrlProps/ctrlProp4392.xml" ContentType="application/vnd.ms-excel.controlproperties+xml"/>
  <Override PartName="/xl/ctrlProps/ctrlProp4393.xml" ContentType="application/vnd.ms-excel.controlproperties+xml"/>
  <Override PartName="/xl/ctrlProps/ctrlProp4394.xml" ContentType="application/vnd.ms-excel.controlproperties+xml"/>
  <Override PartName="/xl/ctrlProps/ctrlProp4395.xml" ContentType="application/vnd.ms-excel.controlproperties+xml"/>
  <Override PartName="/xl/ctrlProps/ctrlProp4396.xml" ContentType="application/vnd.ms-excel.controlproperties+xml"/>
  <Override PartName="/xl/ctrlProps/ctrlProp4397.xml" ContentType="application/vnd.ms-excel.controlproperties+xml"/>
  <Override PartName="/xl/ctrlProps/ctrlProp4398.xml" ContentType="application/vnd.ms-excel.controlproperties+xml"/>
  <Override PartName="/xl/ctrlProps/ctrlProp4399.xml" ContentType="application/vnd.ms-excel.controlproperties+xml"/>
  <Override PartName="/xl/ctrlProps/ctrlProp4400.xml" ContentType="application/vnd.ms-excel.controlproperties+xml"/>
  <Override PartName="/xl/ctrlProps/ctrlProp4401.xml" ContentType="application/vnd.ms-excel.controlproperties+xml"/>
  <Override PartName="/xl/ctrlProps/ctrlProp4402.xml" ContentType="application/vnd.ms-excel.controlproperties+xml"/>
  <Override PartName="/xl/ctrlProps/ctrlProp4403.xml" ContentType="application/vnd.ms-excel.controlproperties+xml"/>
  <Override PartName="/xl/ctrlProps/ctrlProp4404.xml" ContentType="application/vnd.ms-excel.controlproperties+xml"/>
  <Override PartName="/xl/ctrlProps/ctrlProp4405.xml" ContentType="application/vnd.ms-excel.controlproperties+xml"/>
  <Override PartName="/xl/ctrlProps/ctrlProp4406.xml" ContentType="application/vnd.ms-excel.controlproperties+xml"/>
  <Override PartName="/xl/ctrlProps/ctrlProp4407.xml" ContentType="application/vnd.ms-excel.controlproperties+xml"/>
  <Override PartName="/xl/ctrlProps/ctrlProp4408.xml" ContentType="application/vnd.ms-excel.controlproperties+xml"/>
  <Override PartName="/xl/ctrlProps/ctrlProp4409.xml" ContentType="application/vnd.ms-excel.controlproperties+xml"/>
  <Override PartName="/xl/ctrlProps/ctrlProp4410.xml" ContentType="application/vnd.ms-excel.controlproperties+xml"/>
  <Override PartName="/xl/ctrlProps/ctrlProp4411.xml" ContentType="application/vnd.ms-excel.controlproperties+xml"/>
  <Override PartName="/xl/ctrlProps/ctrlProp4412.xml" ContentType="application/vnd.ms-excel.controlproperties+xml"/>
  <Override PartName="/xl/ctrlProps/ctrlProp4413.xml" ContentType="application/vnd.ms-excel.controlproperties+xml"/>
  <Override PartName="/xl/ctrlProps/ctrlProp4414.xml" ContentType="application/vnd.ms-excel.controlproperties+xml"/>
  <Override PartName="/xl/ctrlProps/ctrlProp4415.xml" ContentType="application/vnd.ms-excel.controlproperties+xml"/>
  <Override PartName="/xl/ctrlProps/ctrlProp4416.xml" ContentType="application/vnd.ms-excel.controlproperties+xml"/>
  <Override PartName="/xl/ctrlProps/ctrlProp4417.xml" ContentType="application/vnd.ms-excel.controlproperties+xml"/>
  <Override PartName="/xl/ctrlProps/ctrlProp4418.xml" ContentType="application/vnd.ms-excel.controlproperties+xml"/>
  <Override PartName="/xl/ctrlProps/ctrlProp4419.xml" ContentType="application/vnd.ms-excel.controlproperties+xml"/>
  <Override PartName="/xl/ctrlProps/ctrlProp4420.xml" ContentType="application/vnd.ms-excel.controlproperties+xml"/>
  <Override PartName="/xl/ctrlProps/ctrlProp4421.xml" ContentType="application/vnd.ms-excel.controlproperties+xml"/>
  <Override PartName="/xl/ctrlProps/ctrlProp4422.xml" ContentType="application/vnd.ms-excel.controlproperties+xml"/>
  <Override PartName="/xl/ctrlProps/ctrlProp4423.xml" ContentType="application/vnd.ms-excel.controlproperties+xml"/>
  <Override PartName="/xl/ctrlProps/ctrlProp4424.xml" ContentType="application/vnd.ms-excel.controlproperties+xml"/>
  <Override PartName="/xl/ctrlProps/ctrlProp4425.xml" ContentType="application/vnd.ms-excel.controlproperties+xml"/>
  <Override PartName="/xl/ctrlProps/ctrlProp4426.xml" ContentType="application/vnd.ms-excel.controlproperties+xml"/>
  <Override PartName="/xl/ctrlProps/ctrlProp4427.xml" ContentType="application/vnd.ms-excel.controlproperties+xml"/>
  <Override PartName="/xl/ctrlProps/ctrlProp4428.xml" ContentType="application/vnd.ms-excel.controlproperties+xml"/>
  <Override PartName="/xl/ctrlProps/ctrlProp4429.xml" ContentType="application/vnd.ms-excel.controlproperties+xml"/>
  <Override PartName="/xl/ctrlProps/ctrlProp4430.xml" ContentType="application/vnd.ms-excel.controlproperties+xml"/>
  <Override PartName="/xl/ctrlProps/ctrlProp4431.xml" ContentType="application/vnd.ms-excel.controlproperties+xml"/>
  <Override PartName="/xl/ctrlProps/ctrlProp4432.xml" ContentType="application/vnd.ms-excel.controlproperties+xml"/>
  <Override PartName="/xl/ctrlProps/ctrlProp4433.xml" ContentType="application/vnd.ms-excel.controlproperties+xml"/>
  <Override PartName="/xl/ctrlProps/ctrlProp4434.xml" ContentType="application/vnd.ms-excel.controlproperties+xml"/>
  <Override PartName="/xl/ctrlProps/ctrlProp4435.xml" ContentType="application/vnd.ms-excel.controlproperties+xml"/>
  <Override PartName="/xl/ctrlProps/ctrlProp4436.xml" ContentType="application/vnd.ms-excel.controlproperties+xml"/>
  <Override PartName="/xl/ctrlProps/ctrlProp4437.xml" ContentType="application/vnd.ms-excel.controlproperties+xml"/>
  <Override PartName="/xl/ctrlProps/ctrlProp4438.xml" ContentType="application/vnd.ms-excel.controlproperties+xml"/>
  <Override PartName="/xl/ctrlProps/ctrlProp4439.xml" ContentType="application/vnd.ms-excel.controlproperties+xml"/>
  <Override PartName="/xl/ctrlProps/ctrlProp4440.xml" ContentType="application/vnd.ms-excel.controlproperties+xml"/>
  <Override PartName="/xl/ctrlProps/ctrlProp4441.xml" ContentType="application/vnd.ms-excel.controlproperties+xml"/>
  <Override PartName="/xl/ctrlProps/ctrlProp4442.xml" ContentType="application/vnd.ms-excel.controlproperties+xml"/>
  <Override PartName="/xl/ctrlProps/ctrlProp4443.xml" ContentType="application/vnd.ms-excel.controlproperties+xml"/>
  <Override PartName="/xl/ctrlProps/ctrlProp4444.xml" ContentType="application/vnd.ms-excel.controlproperties+xml"/>
  <Override PartName="/xl/ctrlProps/ctrlProp4445.xml" ContentType="application/vnd.ms-excel.controlproperties+xml"/>
  <Override PartName="/xl/ctrlProps/ctrlProp4446.xml" ContentType="application/vnd.ms-excel.controlproperties+xml"/>
  <Override PartName="/xl/ctrlProps/ctrlProp4447.xml" ContentType="application/vnd.ms-excel.controlproperties+xml"/>
  <Override PartName="/xl/ctrlProps/ctrlProp4448.xml" ContentType="application/vnd.ms-excel.controlproperties+xml"/>
  <Override PartName="/xl/ctrlProps/ctrlProp4449.xml" ContentType="application/vnd.ms-excel.controlproperties+xml"/>
  <Override PartName="/xl/ctrlProps/ctrlProp4450.xml" ContentType="application/vnd.ms-excel.controlproperties+xml"/>
  <Override PartName="/xl/ctrlProps/ctrlProp4451.xml" ContentType="application/vnd.ms-excel.controlproperties+xml"/>
  <Override PartName="/xl/ctrlProps/ctrlProp4452.xml" ContentType="application/vnd.ms-excel.controlproperties+xml"/>
  <Override PartName="/xl/ctrlProps/ctrlProp4453.xml" ContentType="application/vnd.ms-excel.controlproperties+xml"/>
  <Override PartName="/xl/ctrlProps/ctrlProp4454.xml" ContentType="application/vnd.ms-excel.controlproperties+xml"/>
  <Override PartName="/xl/ctrlProps/ctrlProp4455.xml" ContentType="application/vnd.ms-excel.controlproperties+xml"/>
  <Override PartName="/xl/ctrlProps/ctrlProp4456.xml" ContentType="application/vnd.ms-excel.controlproperties+xml"/>
  <Override PartName="/xl/ctrlProps/ctrlProp4457.xml" ContentType="application/vnd.ms-excel.controlproperties+xml"/>
  <Override PartName="/xl/ctrlProps/ctrlProp4458.xml" ContentType="application/vnd.ms-excel.controlproperties+xml"/>
  <Override PartName="/xl/ctrlProps/ctrlProp4459.xml" ContentType="application/vnd.ms-excel.controlproperties+xml"/>
  <Override PartName="/xl/ctrlProps/ctrlProp4460.xml" ContentType="application/vnd.ms-excel.controlproperties+xml"/>
  <Override PartName="/xl/ctrlProps/ctrlProp4461.xml" ContentType="application/vnd.ms-excel.controlproperties+xml"/>
  <Override PartName="/xl/ctrlProps/ctrlProp4462.xml" ContentType="application/vnd.ms-excel.controlproperties+xml"/>
  <Override PartName="/xl/ctrlProps/ctrlProp4463.xml" ContentType="application/vnd.ms-excel.controlproperties+xml"/>
  <Override PartName="/xl/ctrlProps/ctrlProp4464.xml" ContentType="application/vnd.ms-excel.controlproperties+xml"/>
  <Override PartName="/xl/ctrlProps/ctrlProp4465.xml" ContentType="application/vnd.ms-excel.controlproperties+xml"/>
  <Override PartName="/xl/ctrlProps/ctrlProp4466.xml" ContentType="application/vnd.ms-excel.controlproperties+xml"/>
  <Override PartName="/xl/ctrlProps/ctrlProp4467.xml" ContentType="application/vnd.ms-excel.controlproperties+xml"/>
  <Override PartName="/xl/ctrlProps/ctrlProp4468.xml" ContentType="application/vnd.ms-excel.controlproperties+xml"/>
  <Override PartName="/xl/ctrlProps/ctrlProp4469.xml" ContentType="application/vnd.ms-excel.controlproperties+xml"/>
  <Override PartName="/xl/ctrlProps/ctrlProp4470.xml" ContentType="application/vnd.ms-excel.controlproperties+xml"/>
  <Override PartName="/xl/ctrlProps/ctrlProp4471.xml" ContentType="application/vnd.ms-excel.controlproperties+xml"/>
  <Override PartName="/xl/ctrlProps/ctrlProp4472.xml" ContentType="application/vnd.ms-excel.controlproperties+xml"/>
  <Override PartName="/xl/ctrlProps/ctrlProp4473.xml" ContentType="application/vnd.ms-excel.controlproperties+xml"/>
  <Override PartName="/xl/ctrlProps/ctrlProp4474.xml" ContentType="application/vnd.ms-excel.controlproperties+xml"/>
  <Override PartName="/xl/ctrlProps/ctrlProp4475.xml" ContentType="application/vnd.ms-excel.controlproperties+xml"/>
  <Override PartName="/xl/ctrlProps/ctrlProp4476.xml" ContentType="application/vnd.ms-excel.controlproperties+xml"/>
  <Override PartName="/xl/ctrlProps/ctrlProp4477.xml" ContentType="application/vnd.ms-excel.controlproperties+xml"/>
  <Override PartName="/xl/ctrlProps/ctrlProp4478.xml" ContentType="application/vnd.ms-excel.controlproperties+xml"/>
  <Override PartName="/xl/ctrlProps/ctrlProp4479.xml" ContentType="application/vnd.ms-excel.controlproperties+xml"/>
  <Override PartName="/xl/ctrlProps/ctrlProp4480.xml" ContentType="application/vnd.ms-excel.controlproperties+xml"/>
  <Override PartName="/xl/ctrlProps/ctrlProp4481.xml" ContentType="application/vnd.ms-excel.controlproperties+xml"/>
  <Override PartName="/xl/ctrlProps/ctrlProp4482.xml" ContentType="application/vnd.ms-excel.controlproperties+xml"/>
  <Override PartName="/xl/ctrlProps/ctrlProp4483.xml" ContentType="application/vnd.ms-excel.controlproperties+xml"/>
  <Override PartName="/xl/ctrlProps/ctrlProp4484.xml" ContentType="application/vnd.ms-excel.controlproperties+xml"/>
  <Override PartName="/xl/ctrlProps/ctrlProp4485.xml" ContentType="application/vnd.ms-excel.controlproperties+xml"/>
  <Override PartName="/xl/ctrlProps/ctrlProp4486.xml" ContentType="application/vnd.ms-excel.controlproperties+xml"/>
  <Override PartName="/xl/ctrlProps/ctrlProp4487.xml" ContentType="application/vnd.ms-excel.controlproperties+xml"/>
  <Override PartName="/xl/ctrlProps/ctrlProp4488.xml" ContentType="application/vnd.ms-excel.controlproperties+xml"/>
  <Override PartName="/xl/ctrlProps/ctrlProp4489.xml" ContentType="application/vnd.ms-excel.controlproperties+xml"/>
  <Override PartName="/xl/ctrlProps/ctrlProp4490.xml" ContentType="application/vnd.ms-excel.controlproperties+xml"/>
  <Override PartName="/xl/ctrlProps/ctrlProp4491.xml" ContentType="application/vnd.ms-excel.controlproperties+xml"/>
  <Override PartName="/xl/ctrlProps/ctrlProp4492.xml" ContentType="application/vnd.ms-excel.controlproperties+xml"/>
  <Override PartName="/xl/ctrlProps/ctrlProp4493.xml" ContentType="application/vnd.ms-excel.controlproperties+xml"/>
  <Override PartName="/xl/ctrlProps/ctrlProp4494.xml" ContentType="application/vnd.ms-excel.controlproperties+xml"/>
  <Override PartName="/xl/ctrlProps/ctrlProp4495.xml" ContentType="application/vnd.ms-excel.controlproperties+xml"/>
  <Override PartName="/xl/ctrlProps/ctrlProp4496.xml" ContentType="application/vnd.ms-excel.controlproperties+xml"/>
  <Override PartName="/xl/ctrlProps/ctrlProp4497.xml" ContentType="application/vnd.ms-excel.controlproperties+xml"/>
  <Override PartName="/xl/ctrlProps/ctrlProp4498.xml" ContentType="application/vnd.ms-excel.controlproperties+xml"/>
  <Override PartName="/xl/ctrlProps/ctrlProp4499.xml" ContentType="application/vnd.ms-excel.controlproperties+xml"/>
  <Override PartName="/xl/ctrlProps/ctrlProp4500.xml" ContentType="application/vnd.ms-excel.controlproperties+xml"/>
  <Override PartName="/xl/ctrlProps/ctrlProp4501.xml" ContentType="application/vnd.ms-excel.controlproperties+xml"/>
  <Override PartName="/xl/ctrlProps/ctrlProp4502.xml" ContentType="application/vnd.ms-excel.controlproperties+xml"/>
  <Override PartName="/xl/ctrlProps/ctrlProp4503.xml" ContentType="application/vnd.ms-excel.controlproperties+xml"/>
  <Override PartName="/xl/ctrlProps/ctrlProp4504.xml" ContentType="application/vnd.ms-excel.controlproperties+xml"/>
  <Override PartName="/xl/ctrlProps/ctrlProp4505.xml" ContentType="application/vnd.ms-excel.controlproperties+xml"/>
  <Override PartName="/xl/ctrlProps/ctrlProp4506.xml" ContentType="application/vnd.ms-excel.controlproperties+xml"/>
  <Override PartName="/xl/ctrlProps/ctrlProp4507.xml" ContentType="application/vnd.ms-excel.controlproperties+xml"/>
  <Override PartName="/xl/ctrlProps/ctrlProp4508.xml" ContentType="application/vnd.ms-excel.controlproperties+xml"/>
  <Override PartName="/xl/ctrlProps/ctrlProp4509.xml" ContentType="application/vnd.ms-excel.controlproperties+xml"/>
  <Override PartName="/xl/ctrlProps/ctrlProp4510.xml" ContentType="application/vnd.ms-excel.controlproperties+xml"/>
  <Override PartName="/xl/ctrlProps/ctrlProp4511.xml" ContentType="application/vnd.ms-excel.controlproperties+xml"/>
  <Override PartName="/xl/ctrlProps/ctrlProp4512.xml" ContentType="application/vnd.ms-excel.controlproperties+xml"/>
  <Override PartName="/xl/ctrlProps/ctrlProp4513.xml" ContentType="application/vnd.ms-excel.controlproperties+xml"/>
  <Override PartName="/xl/ctrlProps/ctrlProp4514.xml" ContentType="application/vnd.ms-excel.controlproperties+xml"/>
  <Override PartName="/xl/ctrlProps/ctrlProp4515.xml" ContentType="application/vnd.ms-excel.controlproperties+xml"/>
  <Override PartName="/xl/drawings/drawing12.xml" ContentType="application/vnd.openxmlformats-officedocument.drawing+xml"/>
  <Override PartName="/xl/ctrlProps/ctrlProp4516.xml" ContentType="application/vnd.ms-excel.controlproperties+xml"/>
  <Override PartName="/xl/ctrlProps/ctrlProp4517.xml" ContentType="application/vnd.ms-excel.controlproperties+xml"/>
  <Override PartName="/xl/ctrlProps/ctrlProp4518.xml" ContentType="application/vnd.ms-excel.controlproperties+xml"/>
  <Override PartName="/xl/ctrlProps/ctrlProp4519.xml" ContentType="application/vnd.ms-excel.controlproperties+xml"/>
  <Override PartName="/xl/ctrlProps/ctrlProp4520.xml" ContentType="application/vnd.ms-excel.controlproperties+xml"/>
  <Override PartName="/xl/ctrlProps/ctrlProp4521.xml" ContentType="application/vnd.ms-excel.controlproperties+xml"/>
  <Override PartName="/xl/ctrlProps/ctrlProp4522.xml" ContentType="application/vnd.ms-excel.controlproperties+xml"/>
  <Override PartName="/xl/ctrlProps/ctrlProp4523.xml" ContentType="application/vnd.ms-excel.controlproperties+xml"/>
  <Override PartName="/xl/ctrlProps/ctrlProp4524.xml" ContentType="application/vnd.ms-excel.controlproperties+xml"/>
  <Override PartName="/xl/ctrlProps/ctrlProp4525.xml" ContentType="application/vnd.ms-excel.controlproperties+xml"/>
  <Override PartName="/xl/ctrlProps/ctrlProp4526.xml" ContentType="application/vnd.ms-excel.controlproperties+xml"/>
  <Override PartName="/xl/ctrlProps/ctrlProp4527.xml" ContentType="application/vnd.ms-excel.controlproperties+xml"/>
  <Override PartName="/xl/ctrlProps/ctrlProp4528.xml" ContentType="application/vnd.ms-excel.controlproperties+xml"/>
  <Override PartName="/xl/ctrlProps/ctrlProp4529.xml" ContentType="application/vnd.ms-excel.controlproperties+xml"/>
  <Override PartName="/xl/ctrlProps/ctrlProp4530.xml" ContentType="application/vnd.ms-excel.controlproperties+xml"/>
  <Override PartName="/xl/ctrlProps/ctrlProp4531.xml" ContentType="application/vnd.ms-excel.controlproperties+xml"/>
  <Override PartName="/xl/ctrlProps/ctrlProp4532.xml" ContentType="application/vnd.ms-excel.controlproperties+xml"/>
  <Override PartName="/xl/ctrlProps/ctrlProp4533.xml" ContentType="application/vnd.ms-excel.controlproperties+xml"/>
  <Override PartName="/xl/ctrlProps/ctrlProp4534.xml" ContentType="application/vnd.ms-excel.controlproperties+xml"/>
  <Override PartName="/xl/ctrlProps/ctrlProp4535.xml" ContentType="application/vnd.ms-excel.controlproperties+xml"/>
  <Override PartName="/xl/ctrlProps/ctrlProp4536.xml" ContentType="application/vnd.ms-excel.controlproperties+xml"/>
  <Override PartName="/xl/ctrlProps/ctrlProp4537.xml" ContentType="application/vnd.ms-excel.controlproperties+xml"/>
  <Override PartName="/xl/ctrlProps/ctrlProp4538.xml" ContentType="application/vnd.ms-excel.controlproperties+xml"/>
  <Override PartName="/xl/ctrlProps/ctrlProp4539.xml" ContentType="application/vnd.ms-excel.controlproperties+xml"/>
  <Override PartName="/xl/ctrlProps/ctrlProp4540.xml" ContentType="application/vnd.ms-excel.controlproperties+xml"/>
  <Override PartName="/xl/ctrlProps/ctrlProp4541.xml" ContentType="application/vnd.ms-excel.controlproperties+xml"/>
  <Override PartName="/xl/ctrlProps/ctrlProp4542.xml" ContentType="application/vnd.ms-excel.controlproperties+xml"/>
  <Override PartName="/xl/ctrlProps/ctrlProp4543.xml" ContentType="application/vnd.ms-excel.controlproperties+xml"/>
  <Override PartName="/xl/ctrlProps/ctrlProp4544.xml" ContentType="application/vnd.ms-excel.controlproperties+xml"/>
  <Override PartName="/xl/ctrlProps/ctrlProp4545.xml" ContentType="application/vnd.ms-excel.controlproperties+xml"/>
  <Override PartName="/xl/ctrlProps/ctrlProp4546.xml" ContentType="application/vnd.ms-excel.controlproperties+xml"/>
  <Override PartName="/xl/ctrlProps/ctrlProp4547.xml" ContentType="application/vnd.ms-excel.controlproperties+xml"/>
  <Override PartName="/xl/ctrlProps/ctrlProp4548.xml" ContentType="application/vnd.ms-excel.controlproperties+xml"/>
  <Override PartName="/xl/ctrlProps/ctrlProp4549.xml" ContentType="application/vnd.ms-excel.controlproperties+xml"/>
  <Override PartName="/xl/ctrlProps/ctrlProp4550.xml" ContentType="application/vnd.ms-excel.controlproperties+xml"/>
  <Override PartName="/xl/ctrlProps/ctrlProp4551.xml" ContentType="application/vnd.ms-excel.controlproperties+xml"/>
  <Override PartName="/xl/ctrlProps/ctrlProp4552.xml" ContentType="application/vnd.ms-excel.controlproperties+xml"/>
  <Override PartName="/xl/ctrlProps/ctrlProp4553.xml" ContentType="application/vnd.ms-excel.controlproperties+xml"/>
  <Override PartName="/xl/ctrlProps/ctrlProp4554.xml" ContentType="application/vnd.ms-excel.controlproperties+xml"/>
  <Override PartName="/xl/ctrlProps/ctrlProp4555.xml" ContentType="application/vnd.ms-excel.controlproperties+xml"/>
  <Override PartName="/xl/ctrlProps/ctrlProp4556.xml" ContentType="application/vnd.ms-excel.controlproperties+xml"/>
  <Override PartName="/xl/ctrlProps/ctrlProp4557.xml" ContentType="application/vnd.ms-excel.controlproperties+xml"/>
  <Override PartName="/xl/ctrlProps/ctrlProp4558.xml" ContentType="application/vnd.ms-excel.controlproperties+xml"/>
  <Override PartName="/xl/ctrlProps/ctrlProp4559.xml" ContentType="application/vnd.ms-excel.controlproperties+xml"/>
  <Override PartName="/xl/ctrlProps/ctrlProp4560.xml" ContentType="application/vnd.ms-excel.controlproperties+xml"/>
  <Override PartName="/xl/ctrlProps/ctrlProp4561.xml" ContentType="application/vnd.ms-excel.controlproperties+xml"/>
  <Override PartName="/xl/ctrlProps/ctrlProp4562.xml" ContentType="application/vnd.ms-excel.controlproperties+xml"/>
  <Override PartName="/xl/ctrlProps/ctrlProp4563.xml" ContentType="application/vnd.ms-excel.controlproperties+xml"/>
  <Override PartName="/xl/ctrlProps/ctrlProp4564.xml" ContentType="application/vnd.ms-excel.controlproperties+xml"/>
  <Override PartName="/xl/ctrlProps/ctrlProp4565.xml" ContentType="application/vnd.ms-excel.controlproperties+xml"/>
  <Override PartName="/xl/ctrlProps/ctrlProp4566.xml" ContentType="application/vnd.ms-excel.controlproperties+xml"/>
  <Override PartName="/xl/ctrlProps/ctrlProp4567.xml" ContentType="application/vnd.ms-excel.controlproperties+xml"/>
  <Override PartName="/xl/ctrlProps/ctrlProp4568.xml" ContentType="application/vnd.ms-excel.controlproperties+xml"/>
  <Override PartName="/xl/ctrlProps/ctrlProp4569.xml" ContentType="application/vnd.ms-excel.controlproperties+xml"/>
  <Override PartName="/xl/ctrlProps/ctrlProp4570.xml" ContentType="application/vnd.ms-excel.controlproperties+xml"/>
  <Override PartName="/xl/ctrlProps/ctrlProp4571.xml" ContentType="application/vnd.ms-excel.controlproperties+xml"/>
  <Override PartName="/xl/ctrlProps/ctrlProp4572.xml" ContentType="application/vnd.ms-excel.controlproperties+xml"/>
  <Override PartName="/xl/ctrlProps/ctrlProp4573.xml" ContentType="application/vnd.ms-excel.controlproperties+xml"/>
  <Override PartName="/xl/ctrlProps/ctrlProp4574.xml" ContentType="application/vnd.ms-excel.controlproperties+xml"/>
  <Override PartName="/xl/ctrlProps/ctrlProp4575.xml" ContentType="application/vnd.ms-excel.controlproperties+xml"/>
  <Override PartName="/xl/ctrlProps/ctrlProp4576.xml" ContentType="application/vnd.ms-excel.controlproperties+xml"/>
  <Override PartName="/xl/ctrlProps/ctrlProp4577.xml" ContentType="application/vnd.ms-excel.controlproperties+xml"/>
  <Override PartName="/xl/ctrlProps/ctrlProp4578.xml" ContentType="application/vnd.ms-excel.controlproperties+xml"/>
  <Override PartName="/xl/ctrlProps/ctrlProp4579.xml" ContentType="application/vnd.ms-excel.controlproperties+xml"/>
  <Override PartName="/xl/ctrlProps/ctrlProp4580.xml" ContentType="application/vnd.ms-excel.controlproperties+xml"/>
  <Override PartName="/xl/ctrlProps/ctrlProp4581.xml" ContentType="application/vnd.ms-excel.controlproperties+xml"/>
  <Override PartName="/xl/ctrlProps/ctrlProp4582.xml" ContentType="application/vnd.ms-excel.controlproperties+xml"/>
  <Override PartName="/xl/ctrlProps/ctrlProp4583.xml" ContentType="application/vnd.ms-excel.controlproperties+xml"/>
  <Override PartName="/xl/ctrlProps/ctrlProp4584.xml" ContentType="application/vnd.ms-excel.controlproperties+xml"/>
  <Override PartName="/xl/ctrlProps/ctrlProp4585.xml" ContentType="application/vnd.ms-excel.controlproperties+xml"/>
  <Override PartName="/xl/ctrlProps/ctrlProp4586.xml" ContentType="application/vnd.ms-excel.controlproperties+xml"/>
  <Override PartName="/xl/ctrlProps/ctrlProp4587.xml" ContentType="application/vnd.ms-excel.controlproperties+xml"/>
  <Override PartName="/xl/ctrlProps/ctrlProp4588.xml" ContentType="application/vnd.ms-excel.controlproperties+xml"/>
  <Override PartName="/xl/ctrlProps/ctrlProp4589.xml" ContentType="application/vnd.ms-excel.controlproperties+xml"/>
  <Override PartName="/xl/ctrlProps/ctrlProp4590.xml" ContentType="application/vnd.ms-excel.controlproperties+xml"/>
  <Override PartName="/xl/ctrlProps/ctrlProp4591.xml" ContentType="application/vnd.ms-excel.controlproperties+xml"/>
  <Override PartName="/xl/ctrlProps/ctrlProp4592.xml" ContentType="application/vnd.ms-excel.controlproperties+xml"/>
  <Override PartName="/xl/ctrlProps/ctrlProp4593.xml" ContentType="application/vnd.ms-excel.controlproperties+xml"/>
  <Override PartName="/xl/ctrlProps/ctrlProp4594.xml" ContentType="application/vnd.ms-excel.controlproperties+xml"/>
  <Override PartName="/xl/ctrlProps/ctrlProp4595.xml" ContentType="application/vnd.ms-excel.controlproperties+xml"/>
  <Override PartName="/xl/ctrlProps/ctrlProp4596.xml" ContentType="application/vnd.ms-excel.controlproperties+xml"/>
  <Override PartName="/xl/ctrlProps/ctrlProp4597.xml" ContentType="application/vnd.ms-excel.controlproperties+xml"/>
  <Override PartName="/xl/ctrlProps/ctrlProp4598.xml" ContentType="application/vnd.ms-excel.controlproperties+xml"/>
  <Override PartName="/xl/ctrlProps/ctrlProp4599.xml" ContentType="application/vnd.ms-excel.controlproperties+xml"/>
  <Override PartName="/xl/ctrlProps/ctrlProp4600.xml" ContentType="application/vnd.ms-excel.controlproperties+xml"/>
  <Override PartName="/xl/ctrlProps/ctrlProp4601.xml" ContentType="application/vnd.ms-excel.controlproperties+xml"/>
  <Override PartName="/xl/ctrlProps/ctrlProp4602.xml" ContentType="application/vnd.ms-excel.controlproperties+xml"/>
  <Override PartName="/xl/ctrlProps/ctrlProp4603.xml" ContentType="application/vnd.ms-excel.controlproperties+xml"/>
  <Override PartName="/xl/ctrlProps/ctrlProp4604.xml" ContentType="application/vnd.ms-excel.controlproperties+xml"/>
  <Override PartName="/xl/ctrlProps/ctrlProp4605.xml" ContentType="application/vnd.ms-excel.controlproperties+xml"/>
  <Override PartName="/xl/ctrlProps/ctrlProp4606.xml" ContentType="application/vnd.ms-excel.controlproperties+xml"/>
  <Override PartName="/xl/ctrlProps/ctrlProp4607.xml" ContentType="application/vnd.ms-excel.controlproperties+xml"/>
  <Override PartName="/xl/ctrlProps/ctrlProp4608.xml" ContentType="application/vnd.ms-excel.controlproperties+xml"/>
  <Override PartName="/xl/ctrlProps/ctrlProp4609.xml" ContentType="application/vnd.ms-excel.controlproperties+xml"/>
  <Override PartName="/xl/ctrlProps/ctrlProp4610.xml" ContentType="application/vnd.ms-excel.controlproperties+xml"/>
  <Override PartName="/xl/ctrlProps/ctrlProp4611.xml" ContentType="application/vnd.ms-excel.controlproperties+xml"/>
  <Override PartName="/xl/ctrlProps/ctrlProp4612.xml" ContentType="application/vnd.ms-excel.controlproperties+xml"/>
  <Override PartName="/xl/ctrlProps/ctrlProp4613.xml" ContentType="application/vnd.ms-excel.controlproperties+xml"/>
  <Override PartName="/xl/ctrlProps/ctrlProp4614.xml" ContentType="application/vnd.ms-excel.controlproperties+xml"/>
  <Override PartName="/xl/ctrlProps/ctrlProp4615.xml" ContentType="application/vnd.ms-excel.controlproperties+xml"/>
  <Override PartName="/xl/ctrlProps/ctrlProp4616.xml" ContentType="application/vnd.ms-excel.controlproperties+xml"/>
  <Override PartName="/xl/ctrlProps/ctrlProp4617.xml" ContentType="application/vnd.ms-excel.controlproperties+xml"/>
  <Override PartName="/xl/ctrlProps/ctrlProp4618.xml" ContentType="application/vnd.ms-excel.controlproperties+xml"/>
  <Override PartName="/xl/ctrlProps/ctrlProp4619.xml" ContentType="application/vnd.ms-excel.controlproperties+xml"/>
  <Override PartName="/xl/ctrlProps/ctrlProp4620.xml" ContentType="application/vnd.ms-excel.controlproperties+xml"/>
  <Override PartName="/xl/ctrlProps/ctrlProp4621.xml" ContentType="application/vnd.ms-excel.controlproperties+xml"/>
  <Override PartName="/xl/ctrlProps/ctrlProp4622.xml" ContentType="application/vnd.ms-excel.controlproperties+xml"/>
  <Override PartName="/xl/ctrlProps/ctrlProp4623.xml" ContentType="application/vnd.ms-excel.controlproperties+xml"/>
  <Override PartName="/xl/ctrlProps/ctrlProp4624.xml" ContentType="application/vnd.ms-excel.controlproperties+xml"/>
  <Override PartName="/xl/ctrlProps/ctrlProp4625.xml" ContentType="application/vnd.ms-excel.controlproperties+xml"/>
  <Override PartName="/xl/ctrlProps/ctrlProp4626.xml" ContentType="application/vnd.ms-excel.controlproperties+xml"/>
  <Override PartName="/xl/ctrlProps/ctrlProp4627.xml" ContentType="application/vnd.ms-excel.controlproperties+xml"/>
  <Override PartName="/xl/ctrlProps/ctrlProp4628.xml" ContentType="application/vnd.ms-excel.controlproperties+xml"/>
  <Override PartName="/xl/ctrlProps/ctrlProp4629.xml" ContentType="application/vnd.ms-excel.controlproperties+xml"/>
  <Override PartName="/xl/ctrlProps/ctrlProp4630.xml" ContentType="application/vnd.ms-excel.controlproperties+xml"/>
  <Override PartName="/xl/ctrlProps/ctrlProp4631.xml" ContentType="application/vnd.ms-excel.controlproperties+xml"/>
  <Override PartName="/xl/ctrlProps/ctrlProp4632.xml" ContentType="application/vnd.ms-excel.controlproperties+xml"/>
  <Override PartName="/xl/ctrlProps/ctrlProp4633.xml" ContentType="application/vnd.ms-excel.controlproperties+xml"/>
  <Override PartName="/xl/ctrlProps/ctrlProp4634.xml" ContentType="application/vnd.ms-excel.controlproperties+xml"/>
  <Override PartName="/xl/ctrlProps/ctrlProp4635.xml" ContentType="application/vnd.ms-excel.controlproperties+xml"/>
  <Override PartName="/xl/ctrlProps/ctrlProp4636.xml" ContentType="application/vnd.ms-excel.controlproperties+xml"/>
  <Override PartName="/xl/ctrlProps/ctrlProp4637.xml" ContentType="application/vnd.ms-excel.controlproperties+xml"/>
  <Override PartName="/xl/ctrlProps/ctrlProp4638.xml" ContentType="application/vnd.ms-excel.controlproperties+xml"/>
  <Override PartName="/xl/ctrlProps/ctrlProp4639.xml" ContentType="application/vnd.ms-excel.controlproperties+xml"/>
  <Override PartName="/xl/ctrlProps/ctrlProp4640.xml" ContentType="application/vnd.ms-excel.controlproperties+xml"/>
  <Override PartName="/xl/ctrlProps/ctrlProp4641.xml" ContentType="application/vnd.ms-excel.controlproperties+xml"/>
  <Override PartName="/xl/ctrlProps/ctrlProp4642.xml" ContentType="application/vnd.ms-excel.controlproperties+xml"/>
  <Override PartName="/xl/ctrlProps/ctrlProp4643.xml" ContentType="application/vnd.ms-excel.controlproperties+xml"/>
  <Override PartName="/xl/ctrlProps/ctrlProp4644.xml" ContentType="application/vnd.ms-excel.controlproperties+xml"/>
  <Override PartName="/xl/ctrlProps/ctrlProp4645.xml" ContentType="application/vnd.ms-excel.controlproperties+xml"/>
  <Override PartName="/xl/ctrlProps/ctrlProp4646.xml" ContentType="application/vnd.ms-excel.controlproperties+xml"/>
  <Override PartName="/xl/ctrlProps/ctrlProp4647.xml" ContentType="application/vnd.ms-excel.controlproperties+xml"/>
  <Override PartName="/xl/ctrlProps/ctrlProp4648.xml" ContentType="application/vnd.ms-excel.controlproperties+xml"/>
  <Override PartName="/xl/ctrlProps/ctrlProp4649.xml" ContentType="application/vnd.ms-excel.controlproperties+xml"/>
  <Override PartName="/xl/ctrlProps/ctrlProp4650.xml" ContentType="application/vnd.ms-excel.controlproperties+xml"/>
  <Override PartName="/xl/ctrlProps/ctrlProp4651.xml" ContentType="application/vnd.ms-excel.controlproperties+xml"/>
  <Override PartName="/xl/ctrlProps/ctrlProp4652.xml" ContentType="application/vnd.ms-excel.controlproperties+xml"/>
  <Override PartName="/xl/ctrlProps/ctrlProp4653.xml" ContentType="application/vnd.ms-excel.controlproperties+xml"/>
  <Override PartName="/xl/ctrlProps/ctrlProp4654.xml" ContentType="application/vnd.ms-excel.controlproperties+xml"/>
  <Override PartName="/xl/ctrlProps/ctrlProp4655.xml" ContentType="application/vnd.ms-excel.controlproperties+xml"/>
  <Override PartName="/xl/ctrlProps/ctrlProp4656.xml" ContentType="application/vnd.ms-excel.controlproperties+xml"/>
  <Override PartName="/xl/ctrlProps/ctrlProp4657.xml" ContentType="application/vnd.ms-excel.controlproperties+xml"/>
  <Override PartName="/xl/ctrlProps/ctrlProp4658.xml" ContentType="application/vnd.ms-excel.controlproperties+xml"/>
  <Override PartName="/xl/ctrlProps/ctrlProp4659.xml" ContentType="application/vnd.ms-excel.controlproperties+xml"/>
  <Override PartName="/xl/ctrlProps/ctrlProp4660.xml" ContentType="application/vnd.ms-excel.controlproperties+xml"/>
  <Override PartName="/xl/ctrlProps/ctrlProp4661.xml" ContentType="application/vnd.ms-excel.controlproperties+xml"/>
  <Override PartName="/xl/ctrlProps/ctrlProp4662.xml" ContentType="application/vnd.ms-excel.controlproperties+xml"/>
  <Override PartName="/xl/ctrlProps/ctrlProp4663.xml" ContentType="application/vnd.ms-excel.controlproperties+xml"/>
  <Override PartName="/xl/ctrlProps/ctrlProp4664.xml" ContentType="application/vnd.ms-excel.controlproperties+xml"/>
  <Override PartName="/xl/ctrlProps/ctrlProp4665.xml" ContentType="application/vnd.ms-excel.controlproperties+xml"/>
  <Override PartName="/xl/ctrlProps/ctrlProp4666.xml" ContentType="application/vnd.ms-excel.controlproperties+xml"/>
  <Override PartName="/xl/ctrlProps/ctrlProp4667.xml" ContentType="application/vnd.ms-excel.controlproperties+xml"/>
  <Override PartName="/xl/ctrlProps/ctrlProp4668.xml" ContentType="application/vnd.ms-excel.controlproperties+xml"/>
  <Override PartName="/xl/ctrlProps/ctrlProp4669.xml" ContentType="application/vnd.ms-excel.controlproperties+xml"/>
  <Override PartName="/xl/ctrlProps/ctrlProp4670.xml" ContentType="application/vnd.ms-excel.controlproperties+xml"/>
  <Override PartName="/xl/ctrlProps/ctrlProp4671.xml" ContentType="application/vnd.ms-excel.controlproperties+xml"/>
  <Override PartName="/xl/ctrlProps/ctrlProp4672.xml" ContentType="application/vnd.ms-excel.controlproperties+xml"/>
  <Override PartName="/xl/ctrlProps/ctrlProp4673.xml" ContentType="application/vnd.ms-excel.controlproperties+xml"/>
  <Override PartName="/xl/ctrlProps/ctrlProp4674.xml" ContentType="application/vnd.ms-excel.controlproperties+xml"/>
  <Override PartName="/xl/ctrlProps/ctrlProp4675.xml" ContentType="application/vnd.ms-excel.controlproperties+xml"/>
  <Override PartName="/xl/ctrlProps/ctrlProp4676.xml" ContentType="application/vnd.ms-excel.controlproperties+xml"/>
  <Override PartName="/xl/ctrlProps/ctrlProp4677.xml" ContentType="application/vnd.ms-excel.controlproperties+xml"/>
  <Override PartName="/xl/ctrlProps/ctrlProp4678.xml" ContentType="application/vnd.ms-excel.controlproperties+xml"/>
  <Override PartName="/xl/ctrlProps/ctrlProp4679.xml" ContentType="application/vnd.ms-excel.controlproperties+xml"/>
  <Override PartName="/xl/ctrlProps/ctrlProp4680.xml" ContentType="application/vnd.ms-excel.controlproperties+xml"/>
  <Override PartName="/xl/ctrlProps/ctrlProp4681.xml" ContentType="application/vnd.ms-excel.controlproperties+xml"/>
  <Override PartName="/xl/ctrlProps/ctrlProp4682.xml" ContentType="application/vnd.ms-excel.controlproperties+xml"/>
  <Override PartName="/xl/ctrlProps/ctrlProp4683.xml" ContentType="application/vnd.ms-excel.controlproperties+xml"/>
  <Override PartName="/xl/ctrlProps/ctrlProp4684.xml" ContentType="application/vnd.ms-excel.controlproperties+xml"/>
  <Override PartName="/xl/ctrlProps/ctrlProp4685.xml" ContentType="application/vnd.ms-excel.controlproperties+xml"/>
  <Override PartName="/xl/ctrlProps/ctrlProp4686.xml" ContentType="application/vnd.ms-excel.controlproperties+xml"/>
  <Override PartName="/xl/ctrlProps/ctrlProp4687.xml" ContentType="application/vnd.ms-excel.controlproperties+xml"/>
  <Override PartName="/xl/ctrlProps/ctrlProp4688.xml" ContentType="application/vnd.ms-excel.controlproperties+xml"/>
  <Override PartName="/xl/ctrlProps/ctrlProp4689.xml" ContentType="application/vnd.ms-excel.controlproperties+xml"/>
  <Override PartName="/xl/ctrlProps/ctrlProp4690.xml" ContentType="application/vnd.ms-excel.controlproperties+xml"/>
  <Override PartName="/xl/ctrlProps/ctrlProp4691.xml" ContentType="application/vnd.ms-excel.controlproperties+xml"/>
  <Override PartName="/xl/ctrlProps/ctrlProp4692.xml" ContentType="application/vnd.ms-excel.controlproperties+xml"/>
  <Override PartName="/xl/ctrlProps/ctrlProp4693.xml" ContentType="application/vnd.ms-excel.controlproperties+xml"/>
  <Override PartName="/xl/ctrlProps/ctrlProp4694.xml" ContentType="application/vnd.ms-excel.controlproperties+xml"/>
  <Override PartName="/xl/ctrlProps/ctrlProp4695.xml" ContentType="application/vnd.ms-excel.controlproperties+xml"/>
  <Override PartName="/xl/ctrlProps/ctrlProp4696.xml" ContentType="application/vnd.ms-excel.controlproperties+xml"/>
  <Override PartName="/xl/ctrlProps/ctrlProp4697.xml" ContentType="application/vnd.ms-excel.controlproperties+xml"/>
  <Override PartName="/xl/ctrlProps/ctrlProp4698.xml" ContentType="application/vnd.ms-excel.controlproperties+xml"/>
  <Override PartName="/xl/ctrlProps/ctrlProp4699.xml" ContentType="application/vnd.ms-excel.controlproperties+xml"/>
  <Override PartName="/xl/ctrlProps/ctrlProp4700.xml" ContentType="application/vnd.ms-excel.controlproperties+xml"/>
  <Override PartName="/xl/ctrlProps/ctrlProp4701.xml" ContentType="application/vnd.ms-excel.controlproperties+xml"/>
  <Override PartName="/xl/ctrlProps/ctrlProp4702.xml" ContentType="application/vnd.ms-excel.controlproperties+xml"/>
  <Override PartName="/xl/ctrlProps/ctrlProp4703.xml" ContentType="application/vnd.ms-excel.controlproperties+xml"/>
  <Override PartName="/xl/ctrlProps/ctrlProp4704.xml" ContentType="application/vnd.ms-excel.controlproperties+xml"/>
  <Override PartName="/xl/ctrlProps/ctrlProp4705.xml" ContentType="application/vnd.ms-excel.controlproperties+xml"/>
  <Override PartName="/xl/ctrlProps/ctrlProp4706.xml" ContentType="application/vnd.ms-excel.controlproperties+xml"/>
  <Override PartName="/xl/ctrlProps/ctrlProp4707.xml" ContentType="application/vnd.ms-excel.controlproperties+xml"/>
  <Override PartName="/xl/ctrlProps/ctrlProp4708.xml" ContentType="application/vnd.ms-excel.controlproperties+xml"/>
  <Override PartName="/xl/ctrlProps/ctrlProp4709.xml" ContentType="application/vnd.ms-excel.controlproperties+xml"/>
  <Override PartName="/xl/ctrlProps/ctrlProp4710.xml" ContentType="application/vnd.ms-excel.controlproperties+xml"/>
  <Override PartName="/xl/ctrlProps/ctrlProp4711.xml" ContentType="application/vnd.ms-excel.controlproperties+xml"/>
  <Override PartName="/xl/ctrlProps/ctrlProp4712.xml" ContentType="application/vnd.ms-excel.controlproperties+xml"/>
  <Override PartName="/xl/ctrlProps/ctrlProp4713.xml" ContentType="application/vnd.ms-excel.controlproperties+xml"/>
  <Override PartName="/xl/ctrlProps/ctrlProp4714.xml" ContentType="application/vnd.ms-excel.controlproperties+xml"/>
  <Override PartName="/xl/ctrlProps/ctrlProp4715.xml" ContentType="application/vnd.ms-excel.controlproperties+xml"/>
  <Override PartName="/xl/ctrlProps/ctrlProp4716.xml" ContentType="application/vnd.ms-excel.controlproperties+xml"/>
  <Override PartName="/xl/ctrlProps/ctrlProp4717.xml" ContentType="application/vnd.ms-excel.controlproperties+xml"/>
  <Override PartName="/xl/ctrlProps/ctrlProp4718.xml" ContentType="application/vnd.ms-excel.controlproperties+xml"/>
  <Override PartName="/xl/ctrlProps/ctrlProp4719.xml" ContentType="application/vnd.ms-excel.controlproperties+xml"/>
  <Override PartName="/xl/ctrlProps/ctrlProp4720.xml" ContentType="application/vnd.ms-excel.controlproperties+xml"/>
  <Override PartName="/xl/ctrlProps/ctrlProp4721.xml" ContentType="application/vnd.ms-excel.controlproperties+xml"/>
  <Override PartName="/xl/ctrlProps/ctrlProp4722.xml" ContentType="application/vnd.ms-excel.controlproperties+xml"/>
  <Override PartName="/xl/ctrlProps/ctrlProp4723.xml" ContentType="application/vnd.ms-excel.controlproperties+xml"/>
  <Override PartName="/xl/ctrlProps/ctrlProp4724.xml" ContentType="application/vnd.ms-excel.controlproperties+xml"/>
  <Override PartName="/xl/ctrlProps/ctrlProp4725.xml" ContentType="application/vnd.ms-excel.controlproperties+xml"/>
  <Override PartName="/xl/ctrlProps/ctrlProp4726.xml" ContentType="application/vnd.ms-excel.controlproperties+xml"/>
  <Override PartName="/xl/ctrlProps/ctrlProp4727.xml" ContentType="application/vnd.ms-excel.controlproperties+xml"/>
  <Override PartName="/xl/ctrlProps/ctrlProp4728.xml" ContentType="application/vnd.ms-excel.controlproperties+xml"/>
  <Override PartName="/xl/ctrlProps/ctrlProp4729.xml" ContentType="application/vnd.ms-excel.controlproperties+xml"/>
  <Override PartName="/xl/ctrlProps/ctrlProp4730.xml" ContentType="application/vnd.ms-excel.controlproperties+xml"/>
  <Override PartName="/xl/ctrlProps/ctrlProp4731.xml" ContentType="application/vnd.ms-excel.controlproperties+xml"/>
  <Override PartName="/xl/ctrlProps/ctrlProp4732.xml" ContentType="application/vnd.ms-excel.controlproperties+xml"/>
  <Override PartName="/xl/ctrlProps/ctrlProp4733.xml" ContentType="application/vnd.ms-excel.controlproperties+xml"/>
  <Override PartName="/xl/ctrlProps/ctrlProp4734.xml" ContentType="application/vnd.ms-excel.controlproperties+xml"/>
  <Override PartName="/xl/ctrlProps/ctrlProp4735.xml" ContentType="application/vnd.ms-excel.controlproperties+xml"/>
  <Override PartName="/xl/ctrlProps/ctrlProp4736.xml" ContentType="application/vnd.ms-excel.controlproperties+xml"/>
  <Override PartName="/xl/ctrlProps/ctrlProp4737.xml" ContentType="application/vnd.ms-excel.controlproperties+xml"/>
  <Override PartName="/xl/ctrlProps/ctrlProp4738.xml" ContentType="application/vnd.ms-excel.controlproperties+xml"/>
  <Override PartName="/xl/ctrlProps/ctrlProp4739.xml" ContentType="application/vnd.ms-excel.controlproperties+xml"/>
  <Override PartName="/xl/ctrlProps/ctrlProp4740.xml" ContentType="application/vnd.ms-excel.controlproperties+xml"/>
  <Override PartName="/xl/ctrlProps/ctrlProp4741.xml" ContentType="application/vnd.ms-excel.controlproperties+xml"/>
  <Override PartName="/xl/ctrlProps/ctrlProp4742.xml" ContentType="application/vnd.ms-excel.controlproperties+xml"/>
  <Override PartName="/xl/ctrlProps/ctrlProp4743.xml" ContentType="application/vnd.ms-excel.controlproperties+xml"/>
  <Override PartName="/xl/ctrlProps/ctrlProp4744.xml" ContentType="application/vnd.ms-excel.controlproperties+xml"/>
  <Override PartName="/xl/ctrlProps/ctrlProp4745.xml" ContentType="application/vnd.ms-excel.controlproperties+xml"/>
  <Override PartName="/xl/ctrlProps/ctrlProp4746.xml" ContentType="application/vnd.ms-excel.controlproperties+xml"/>
  <Override PartName="/xl/ctrlProps/ctrlProp4747.xml" ContentType="application/vnd.ms-excel.controlproperties+xml"/>
  <Override PartName="/xl/ctrlProps/ctrlProp4748.xml" ContentType="application/vnd.ms-excel.controlproperties+xml"/>
  <Override PartName="/xl/ctrlProps/ctrlProp4749.xml" ContentType="application/vnd.ms-excel.controlproperties+xml"/>
  <Override PartName="/xl/ctrlProps/ctrlProp4750.xml" ContentType="application/vnd.ms-excel.controlproperties+xml"/>
  <Override PartName="/xl/ctrlProps/ctrlProp4751.xml" ContentType="application/vnd.ms-excel.controlproperties+xml"/>
  <Override PartName="/xl/ctrlProps/ctrlProp4752.xml" ContentType="application/vnd.ms-excel.controlproperties+xml"/>
  <Override PartName="/xl/ctrlProps/ctrlProp4753.xml" ContentType="application/vnd.ms-excel.controlproperties+xml"/>
  <Override PartName="/xl/ctrlProps/ctrlProp4754.xml" ContentType="application/vnd.ms-excel.controlproperties+xml"/>
  <Override PartName="/xl/ctrlProps/ctrlProp4755.xml" ContentType="application/vnd.ms-excel.controlproperties+xml"/>
  <Override PartName="/xl/ctrlProps/ctrlProp4756.xml" ContentType="application/vnd.ms-excel.controlproperties+xml"/>
  <Override PartName="/xl/ctrlProps/ctrlProp4757.xml" ContentType="application/vnd.ms-excel.controlproperties+xml"/>
  <Override PartName="/xl/ctrlProps/ctrlProp4758.xml" ContentType="application/vnd.ms-excel.controlproperties+xml"/>
  <Override PartName="/xl/ctrlProps/ctrlProp4759.xml" ContentType="application/vnd.ms-excel.controlproperties+xml"/>
  <Override PartName="/xl/ctrlProps/ctrlProp4760.xml" ContentType="application/vnd.ms-excel.controlproperties+xml"/>
  <Override PartName="/xl/ctrlProps/ctrlProp4761.xml" ContentType="application/vnd.ms-excel.controlproperties+xml"/>
  <Override PartName="/xl/ctrlProps/ctrlProp4762.xml" ContentType="application/vnd.ms-excel.controlproperties+xml"/>
  <Override PartName="/xl/ctrlProps/ctrlProp4763.xml" ContentType="application/vnd.ms-excel.controlproperties+xml"/>
  <Override PartName="/xl/ctrlProps/ctrlProp4764.xml" ContentType="application/vnd.ms-excel.controlproperties+xml"/>
  <Override PartName="/xl/ctrlProps/ctrlProp4765.xml" ContentType="application/vnd.ms-excel.controlproperties+xml"/>
  <Override PartName="/xl/ctrlProps/ctrlProp4766.xml" ContentType="application/vnd.ms-excel.controlproperties+xml"/>
  <Override PartName="/xl/ctrlProps/ctrlProp4767.xml" ContentType="application/vnd.ms-excel.controlproperties+xml"/>
  <Override PartName="/xl/ctrlProps/ctrlProp4768.xml" ContentType="application/vnd.ms-excel.controlproperties+xml"/>
  <Override PartName="/xl/ctrlProps/ctrlProp4769.xml" ContentType="application/vnd.ms-excel.controlproperties+xml"/>
  <Override PartName="/xl/ctrlProps/ctrlProp4770.xml" ContentType="application/vnd.ms-excel.controlproperties+xml"/>
  <Override PartName="/xl/ctrlProps/ctrlProp4771.xml" ContentType="application/vnd.ms-excel.controlproperties+xml"/>
  <Override PartName="/xl/ctrlProps/ctrlProp4772.xml" ContentType="application/vnd.ms-excel.controlproperties+xml"/>
  <Override PartName="/xl/ctrlProps/ctrlProp4773.xml" ContentType="application/vnd.ms-excel.controlproperties+xml"/>
  <Override PartName="/xl/ctrlProps/ctrlProp4774.xml" ContentType="application/vnd.ms-excel.controlproperties+xml"/>
  <Override PartName="/xl/ctrlProps/ctrlProp4775.xml" ContentType="application/vnd.ms-excel.controlproperties+xml"/>
  <Override PartName="/xl/ctrlProps/ctrlProp4776.xml" ContentType="application/vnd.ms-excel.controlproperties+xml"/>
  <Override PartName="/xl/ctrlProps/ctrlProp4777.xml" ContentType="application/vnd.ms-excel.controlproperties+xml"/>
  <Override PartName="/xl/ctrlProps/ctrlProp4778.xml" ContentType="application/vnd.ms-excel.controlproperties+xml"/>
  <Override PartName="/xl/ctrlProps/ctrlProp4779.xml" ContentType="application/vnd.ms-excel.controlproperties+xml"/>
  <Override PartName="/xl/ctrlProps/ctrlProp4780.xml" ContentType="application/vnd.ms-excel.controlproperties+xml"/>
  <Override PartName="/xl/ctrlProps/ctrlProp4781.xml" ContentType="application/vnd.ms-excel.controlproperties+xml"/>
  <Override PartName="/xl/ctrlProps/ctrlProp4782.xml" ContentType="application/vnd.ms-excel.controlproperties+xml"/>
  <Override PartName="/xl/ctrlProps/ctrlProp4783.xml" ContentType="application/vnd.ms-excel.controlproperties+xml"/>
  <Override PartName="/xl/ctrlProps/ctrlProp4784.xml" ContentType="application/vnd.ms-excel.controlproperties+xml"/>
  <Override PartName="/xl/ctrlProps/ctrlProp4785.xml" ContentType="application/vnd.ms-excel.controlproperties+xml"/>
  <Override PartName="/xl/ctrlProps/ctrlProp4786.xml" ContentType="application/vnd.ms-excel.controlproperties+xml"/>
  <Override PartName="/xl/ctrlProps/ctrlProp4787.xml" ContentType="application/vnd.ms-excel.controlproperties+xml"/>
  <Override PartName="/xl/ctrlProps/ctrlProp4788.xml" ContentType="application/vnd.ms-excel.controlproperties+xml"/>
  <Override PartName="/xl/ctrlProps/ctrlProp4789.xml" ContentType="application/vnd.ms-excel.controlproperties+xml"/>
  <Override PartName="/xl/ctrlProps/ctrlProp4790.xml" ContentType="application/vnd.ms-excel.controlproperties+xml"/>
  <Override PartName="/xl/ctrlProps/ctrlProp4791.xml" ContentType="application/vnd.ms-excel.controlproperties+xml"/>
  <Override PartName="/xl/ctrlProps/ctrlProp4792.xml" ContentType="application/vnd.ms-excel.controlproperties+xml"/>
  <Override PartName="/xl/ctrlProps/ctrlProp4793.xml" ContentType="application/vnd.ms-excel.controlproperties+xml"/>
  <Override PartName="/xl/ctrlProps/ctrlProp4794.xml" ContentType="application/vnd.ms-excel.controlproperties+xml"/>
  <Override PartName="/xl/ctrlProps/ctrlProp4795.xml" ContentType="application/vnd.ms-excel.controlproperties+xml"/>
  <Override PartName="/xl/ctrlProps/ctrlProp4796.xml" ContentType="application/vnd.ms-excel.controlproperties+xml"/>
  <Override PartName="/xl/ctrlProps/ctrlProp4797.xml" ContentType="application/vnd.ms-excel.controlproperties+xml"/>
  <Override PartName="/xl/ctrlProps/ctrlProp4798.xml" ContentType="application/vnd.ms-excel.controlproperties+xml"/>
  <Override PartName="/xl/ctrlProps/ctrlProp4799.xml" ContentType="application/vnd.ms-excel.controlproperties+xml"/>
  <Override PartName="/xl/ctrlProps/ctrlProp4800.xml" ContentType="application/vnd.ms-excel.controlproperties+xml"/>
  <Override PartName="/xl/ctrlProps/ctrlProp4801.xml" ContentType="application/vnd.ms-excel.controlproperties+xml"/>
  <Override PartName="/xl/ctrlProps/ctrlProp4802.xml" ContentType="application/vnd.ms-excel.controlproperties+xml"/>
  <Override PartName="/xl/ctrlProps/ctrlProp4803.xml" ContentType="application/vnd.ms-excel.controlproperties+xml"/>
  <Override PartName="/xl/ctrlProps/ctrlProp4804.xml" ContentType="application/vnd.ms-excel.controlproperties+xml"/>
  <Override PartName="/xl/ctrlProps/ctrlProp4805.xml" ContentType="application/vnd.ms-excel.controlproperties+xml"/>
  <Override PartName="/xl/ctrlProps/ctrlProp4806.xml" ContentType="application/vnd.ms-excel.controlproperties+xml"/>
  <Override PartName="/xl/ctrlProps/ctrlProp4807.xml" ContentType="application/vnd.ms-excel.controlproperties+xml"/>
  <Override PartName="/xl/ctrlProps/ctrlProp4808.xml" ContentType="application/vnd.ms-excel.controlproperties+xml"/>
  <Override PartName="/xl/ctrlProps/ctrlProp4809.xml" ContentType="application/vnd.ms-excel.controlproperties+xml"/>
  <Override PartName="/xl/ctrlProps/ctrlProp4810.xml" ContentType="application/vnd.ms-excel.controlproperties+xml"/>
  <Override PartName="/xl/ctrlProps/ctrlProp4811.xml" ContentType="application/vnd.ms-excel.controlproperties+xml"/>
  <Override PartName="/xl/ctrlProps/ctrlProp4812.xml" ContentType="application/vnd.ms-excel.controlproperties+xml"/>
  <Override PartName="/xl/ctrlProps/ctrlProp4813.xml" ContentType="application/vnd.ms-excel.controlproperties+xml"/>
  <Override PartName="/xl/ctrlProps/ctrlProp4814.xml" ContentType="application/vnd.ms-excel.controlproperties+xml"/>
  <Override PartName="/xl/ctrlProps/ctrlProp4815.xml" ContentType="application/vnd.ms-excel.controlproperties+xml"/>
  <Override PartName="/xl/ctrlProps/ctrlProp4816.xml" ContentType="application/vnd.ms-excel.controlproperties+xml"/>
  <Override PartName="/xl/ctrlProps/ctrlProp4817.xml" ContentType="application/vnd.ms-excel.controlproperties+xml"/>
  <Override PartName="/xl/ctrlProps/ctrlProp4818.xml" ContentType="application/vnd.ms-excel.controlproperties+xml"/>
  <Override PartName="/xl/ctrlProps/ctrlProp4819.xml" ContentType="application/vnd.ms-excel.controlproperties+xml"/>
  <Override PartName="/xl/ctrlProps/ctrlProp4820.xml" ContentType="application/vnd.ms-excel.controlproperties+xml"/>
  <Override PartName="/xl/ctrlProps/ctrlProp4821.xml" ContentType="application/vnd.ms-excel.controlproperties+xml"/>
  <Override PartName="/xl/ctrlProps/ctrlProp4822.xml" ContentType="application/vnd.ms-excel.controlproperties+xml"/>
  <Override PartName="/xl/ctrlProps/ctrlProp4823.xml" ContentType="application/vnd.ms-excel.controlproperties+xml"/>
  <Override PartName="/xl/ctrlProps/ctrlProp4824.xml" ContentType="application/vnd.ms-excel.controlproperties+xml"/>
  <Override PartName="/xl/ctrlProps/ctrlProp4825.xml" ContentType="application/vnd.ms-excel.controlproperties+xml"/>
  <Override PartName="/xl/ctrlProps/ctrlProp4826.xml" ContentType="application/vnd.ms-excel.controlproperties+xml"/>
  <Override PartName="/xl/ctrlProps/ctrlProp4827.xml" ContentType="application/vnd.ms-excel.controlproperties+xml"/>
  <Override PartName="/xl/ctrlProps/ctrlProp4828.xml" ContentType="application/vnd.ms-excel.controlproperties+xml"/>
  <Override PartName="/xl/ctrlProps/ctrlProp4829.xml" ContentType="application/vnd.ms-excel.controlproperties+xml"/>
  <Override PartName="/xl/ctrlProps/ctrlProp4830.xml" ContentType="application/vnd.ms-excel.controlproperties+xml"/>
  <Override PartName="/xl/ctrlProps/ctrlProp4831.xml" ContentType="application/vnd.ms-excel.controlproperties+xml"/>
  <Override PartName="/xl/ctrlProps/ctrlProp4832.xml" ContentType="application/vnd.ms-excel.controlproperties+xml"/>
  <Override PartName="/xl/ctrlProps/ctrlProp4833.xml" ContentType="application/vnd.ms-excel.controlproperties+xml"/>
  <Override PartName="/xl/ctrlProps/ctrlProp4834.xml" ContentType="application/vnd.ms-excel.controlproperties+xml"/>
  <Override PartName="/xl/ctrlProps/ctrlProp4835.xml" ContentType="application/vnd.ms-excel.controlproperties+xml"/>
  <Override PartName="/xl/ctrlProps/ctrlProp4836.xml" ContentType="application/vnd.ms-excel.controlproperties+xml"/>
  <Override PartName="/xl/ctrlProps/ctrlProp4837.xml" ContentType="application/vnd.ms-excel.controlproperties+xml"/>
  <Override PartName="/xl/ctrlProps/ctrlProp4838.xml" ContentType="application/vnd.ms-excel.controlproperties+xml"/>
  <Override PartName="/xl/ctrlProps/ctrlProp4839.xml" ContentType="application/vnd.ms-excel.controlproperties+xml"/>
  <Override PartName="/xl/ctrlProps/ctrlProp4840.xml" ContentType="application/vnd.ms-excel.controlproperties+xml"/>
  <Override PartName="/xl/ctrlProps/ctrlProp4841.xml" ContentType="application/vnd.ms-excel.controlproperties+xml"/>
  <Override PartName="/xl/ctrlProps/ctrlProp4842.xml" ContentType="application/vnd.ms-excel.controlproperties+xml"/>
  <Override PartName="/xl/ctrlProps/ctrlProp4843.xml" ContentType="application/vnd.ms-excel.controlproperties+xml"/>
  <Override PartName="/xl/ctrlProps/ctrlProp4844.xml" ContentType="application/vnd.ms-excel.controlproperties+xml"/>
  <Override PartName="/xl/ctrlProps/ctrlProp4845.xml" ContentType="application/vnd.ms-excel.controlproperties+xml"/>
  <Override PartName="/xl/ctrlProps/ctrlProp4846.xml" ContentType="application/vnd.ms-excel.controlproperties+xml"/>
  <Override PartName="/xl/ctrlProps/ctrlProp4847.xml" ContentType="application/vnd.ms-excel.controlproperties+xml"/>
  <Override PartName="/xl/ctrlProps/ctrlProp4848.xml" ContentType="application/vnd.ms-excel.controlproperties+xml"/>
  <Override PartName="/xl/ctrlProps/ctrlProp4849.xml" ContentType="application/vnd.ms-excel.controlproperties+xml"/>
  <Override PartName="/xl/ctrlProps/ctrlProp4850.xml" ContentType="application/vnd.ms-excel.controlproperties+xml"/>
  <Override PartName="/xl/ctrlProps/ctrlProp4851.xml" ContentType="application/vnd.ms-excel.controlproperties+xml"/>
  <Override PartName="/xl/ctrlProps/ctrlProp4852.xml" ContentType="application/vnd.ms-excel.controlproperties+xml"/>
  <Override PartName="/xl/ctrlProps/ctrlProp4853.xml" ContentType="application/vnd.ms-excel.controlproperties+xml"/>
  <Override PartName="/xl/ctrlProps/ctrlProp4854.xml" ContentType="application/vnd.ms-excel.controlproperties+xml"/>
  <Override PartName="/xl/ctrlProps/ctrlProp4855.xml" ContentType="application/vnd.ms-excel.controlproperties+xml"/>
  <Override PartName="/xl/ctrlProps/ctrlProp4856.xml" ContentType="application/vnd.ms-excel.controlproperties+xml"/>
  <Override PartName="/xl/ctrlProps/ctrlProp4857.xml" ContentType="application/vnd.ms-excel.controlproperties+xml"/>
  <Override PartName="/xl/ctrlProps/ctrlProp4858.xml" ContentType="application/vnd.ms-excel.controlproperties+xml"/>
  <Override PartName="/xl/ctrlProps/ctrlProp4859.xml" ContentType="application/vnd.ms-excel.controlproperties+xml"/>
  <Override PartName="/xl/ctrlProps/ctrlProp4860.xml" ContentType="application/vnd.ms-excel.controlproperties+xml"/>
  <Override PartName="/xl/ctrlProps/ctrlProp4861.xml" ContentType="application/vnd.ms-excel.controlproperties+xml"/>
  <Override PartName="/xl/ctrlProps/ctrlProp4862.xml" ContentType="application/vnd.ms-excel.controlproperties+xml"/>
  <Override PartName="/xl/ctrlProps/ctrlProp4863.xml" ContentType="application/vnd.ms-excel.controlproperties+xml"/>
  <Override PartName="/xl/ctrlProps/ctrlProp4864.xml" ContentType="application/vnd.ms-excel.controlproperties+xml"/>
  <Override PartName="/xl/ctrlProps/ctrlProp4865.xml" ContentType="application/vnd.ms-excel.controlproperties+xml"/>
  <Override PartName="/xl/ctrlProps/ctrlProp4866.xml" ContentType="application/vnd.ms-excel.controlproperties+xml"/>
  <Override PartName="/xl/ctrlProps/ctrlProp4867.xml" ContentType="application/vnd.ms-excel.controlproperties+xml"/>
  <Override PartName="/xl/ctrlProps/ctrlProp4868.xml" ContentType="application/vnd.ms-excel.controlproperties+xml"/>
  <Override PartName="/xl/ctrlProps/ctrlProp4869.xml" ContentType="application/vnd.ms-excel.controlproperties+xml"/>
  <Override PartName="/xl/ctrlProps/ctrlProp4870.xml" ContentType="application/vnd.ms-excel.controlproperties+xml"/>
  <Override PartName="/xl/ctrlProps/ctrlProp4871.xml" ContentType="application/vnd.ms-excel.controlproperties+xml"/>
  <Override PartName="/xl/ctrlProps/ctrlProp4872.xml" ContentType="application/vnd.ms-excel.controlproperties+xml"/>
  <Override PartName="/xl/ctrlProps/ctrlProp4873.xml" ContentType="application/vnd.ms-excel.controlproperties+xml"/>
  <Override PartName="/xl/ctrlProps/ctrlProp4874.xml" ContentType="application/vnd.ms-excel.controlproperties+xml"/>
  <Override PartName="/xl/ctrlProps/ctrlProp4875.xml" ContentType="application/vnd.ms-excel.controlproperties+xml"/>
  <Override PartName="/xl/ctrlProps/ctrlProp4876.xml" ContentType="application/vnd.ms-excel.controlproperties+xml"/>
  <Override PartName="/xl/ctrlProps/ctrlProp4877.xml" ContentType="application/vnd.ms-excel.controlproperties+xml"/>
  <Override PartName="/xl/ctrlProps/ctrlProp4878.xml" ContentType="application/vnd.ms-excel.controlproperties+xml"/>
  <Override PartName="/xl/ctrlProps/ctrlProp4879.xml" ContentType="application/vnd.ms-excel.controlproperties+xml"/>
  <Override PartName="/xl/ctrlProps/ctrlProp4880.xml" ContentType="application/vnd.ms-excel.controlproperties+xml"/>
  <Override PartName="/xl/ctrlProps/ctrlProp4881.xml" ContentType="application/vnd.ms-excel.controlproperties+xml"/>
  <Override PartName="/xl/ctrlProps/ctrlProp4882.xml" ContentType="application/vnd.ms-excel.controlproperties+xml"/>
  <Override PartName="/xl/ctrlProps/ctrlProp4883.xml" ContentType="application/vnd.ms-excel.controlproperties+xml"/>
  <Override PartName="/xl/ctrlProps/ctrlProp4884.xml" ContentType="application/vnd.ms-excel.controlproperties+xml"/>
  <Override PartName="/xl/ctrlProps/ctrlProp4885.xml" ContentType="application/vnd.ms-excel.controlproperties+xml"/>
  <Override PartName="/xl/ctrlProps/ctrlProp4886.xml" ContentType="application/vnd.ms-excel.controlproperties+xml"/>
  <Override PartName="/xl/ctrlProps/ctrlProp4887.xml" ContentType="application/vnd.ms-excel.controlproperties+xml"/>
  <Override PartName="/xl/ctrlProps/ctrlProp4888.xml" ContentType="application/vnd.ms-excel.controlproperties+xml"/>
  <Override PartName="/xl/ctrlProps/ctrlProp4889.xml" ContentType="application/vnd.ms-excel.controlproperties+xml"/>
  <Override PartName="/xl/ctrlProps/ctrlProp4890.xml" ContentType="application/vnd.ms-excel.controlproperties+xml"/>
  <Override PartName="/xl/ctrlProps/ctrlProp4891.xml" ContentType="application/vnd.ms-excel.controlproperties+xml"/>
  <Override PartName="/xl/ctrlProps/ctrlProp4892.xml" ContentType="application/vnd.ms-excel.controlproperties+xml"/>
  <Override PartName="/xl/ctrlProps/ctrlProp4893.xml" ContentType="application/vnd.ms-excel.controlproperties+xml"/>
  <Override PartName="/xl/ctrlProps/ctrlProp4894.xml" ContentType="application/vnd.ms-excel.controlproperties+xml"/>
  <Override PartName="/xl/ctrlProps/ctrlProp4895.xml" ContentType="application/vnd.ms-excel.controlproperties+xml"/>
  <Override PartName="/xl/ctrlProps/ctrlProp4896.xml" ContentType="application/vnd.ms-excel.controlproperties+xml"/>
  <Override PartName="/xl/ctrlProps/ctrlProp4897.xml" ContentType="application/vnd.ms-excel.controlproperties+xml"/>
  <Override PartName="/xl/ctrlProps/ctrlProp4898.xml" ContentType="application/vnd.ms-excel.controlproperties+xml"/>
  <Override PartName="/xl/ctrlProps/ctrlProp4899.xml" ContentType="application/vnd.ms-excel.controlproperties+xml"/>
  <Override PartName="/xl/ctrlProps/ctrlProp4900.xml" ContentType="application/vnd.ms-excel.controlproperties+xml"/>
  <Override PartName="/xl/ctrlProps/ctrlProp4901.xml" ContentType="application/vnd.ms-excel.controlproperties+xml"/>
  <Override PartName="/xl/ctrlProps/ctrlProp4902.xml" ContentType="application/vnd.ms-excel.controlproperties+xml"/>
  <Override PartName="/xl/ctrlProps/ctrlProp4903.xml" ContentType="application/vnd.ms-excel.controlproperties+xml"/>
  <Override PartName="/xl/ctrlProps/ctrlProp4904.xml" ContentType="application/vnd.ms-excel.controlproperties+xml"/>
  <Override PartName="/xl/ctrlProps/ctrlProp4905.xml" ContentType="application/vnd.ms-excel.controlproperties+xml"/>
  <Override PartName="/xl/ctrlProps/ctrlProp4906.xml" ContentType="application/vnd.ms-excel.controlproperties+xml"/>
  <Override PartName="/xl/ctrlProps/ctrlProp4907.xml" ContentType="application/vnd.ms-excel.controlproperties+xml"/>
  <Override PartName="/xl/ctrlProps/ctrlProp4908.xml" ContentType="application/vnd.ms-excel.controlproperties+xml"/>
  <Override PartName="/xl/ctrlProps/ctrlProp4909.xml" ContentType="application/vnd.ms-excel.controlproperties+xml"/>
  <Override PartName="/xl/ctrlProps/ctrlProp4910.xml" ContentType="application/vnd.ms-excel.controlproperties+xml"/>
  <Override PartName="/xl/ctrlProps/ctrlProp4911.xml" ContentType="application/vnd.ms-excel.controlproperties+xml"/>
  <Override PartName="/xl/ctrlProps/ctrlProp4912.xml" ContentType="application/vnd.ms-excel.controlproperties+xml"/>
  <Override PartName="/xl/ctrlProps/ctrlProp4913.xml" ContentType="application/vnd.ms-excel.controlproperties+xml"/>
  <Override PartName="/xl/ctrlProps/ctrlProp4914.xml" ContentType="application/vnd.ms-excel.controlproperties+xml"/>
  <Override PartName="/xl/ctrlProps/ctrlProp4915.xml" ContentType="application/vnd.ms-excel.controlproperties+xml"/>
  <Override PartName="/xl/ctrlProps/ctrlProp4916.xml" ContentType="application/vnd.ms-excel.controlproperties+xml"/>
  <Override PartName="/xl/ctrlProps/ctrlProp4917.xml" ContentType="application/vnd.ms-excel.controlproperties+xml"/>
  <Override PartName="/xl/ctrlProps/ctrlProp4918.xml" ContentType="application/vnd.ms-excel.controlproperties+xml"/>
  <Override PartName="/xl/ctrlProps/ctrlProp4919.xml" ContentType="application/vnd.ms-excel.controlproperties+xml"/>
  <Override PartName="/xl/ctrlProps/ctrlProp4920.xml" ContentType="application/vnd.ms-excel.controlproperties+xml"/>
  <Override PartName="/xl/ctrlProps/ctrlProp4921.xml" ContentType="application/vnd.ms-excel.controlproperties+xml"/>
  <Override PartName="/xl/ctrlProps/ctrlProp4922.xml" ContentType="application/vnd.ms-excel.controlproperties+xml"/>
  <Override PartName="/xl/ctrlProps/ctrlProp4923.xml" ContentType="application/vnd.ms-excel.controlproperties+xml"/>
  <Override PartName="/xl/ctrlProps/ctrlProp4924.xml" ContentType="application/vnd.ms-excel.controlproperties+xml"/>
  <Override PartName="/xl/ctrlProps/ctrlProp4925.xml" ContentType="application/vnd.ms-excel.controlproperties+xml"/>
  <Override PartName="/xl/ctrlProps/ctrlProp4926.xml" ContentType="application/vnd.ms-excel.controlproperties+xml"/>
  <Override PartName="/xl/ctrlProps/ctrlProp4927.xml" ContentType="application/vnd.ms-excel.controlproperties+xml"/>
  <Override PartName="/xl/ctrlProps/ctrlProp4928.xml" ContentType="application/vnd.ms-excel.controlproperties+xml"/>
  <Override PartName="/xl/ctrlProps/ctrlProp4929.xml" ContentType="application/vnd.ms-excel.controlproperties+xml"/>
  <Override PartName="/xl/ctrlProps/ctrlProp4930.xml" ContentType="application/vnd.ms-excel.controlproperties+xml"/>
  <Override PartName="/xl/ctrlProps/ctrlProp4931.xml" ContentType="application/vnd.ms-excel.controlproperties+xml"/>
  <Override PartName="/xl/ctrlProps/ctrlProp4932.xml" ContentType="application/vnd.ms-excel.controlproperties+xml"/>
  <Override PartName="/xl/ctrlProps/ctrlProp4933.xml" ContentType="application/vnd.ms-excel.controlproperties+xml"/>
  <Override PartName="/xl/ctrlProps/ctrlProp4934.xml" ContentType="application/vnd.ms-excel.controlproperties+xml"/>
  <Override PartName="/xl/ctrlProps/ctrlProp4935.xml" ContentType="application/vnd.ms-excel.controlproperties+xml"/>
  <Override PartName="/xl/ctrlProps/ctrlProp4936.xml" ContentType="application/vnd.ms-excel.controlproperties+xml"/>
  <Override PartName="/xl/ctrlProps/ctrlProp4937.xml" ContentType="application/vnd.ms-excel.controlproperties+xml"/>
  <Override PartName="/xl/ctrlProps/ctrlProp4938.xml" ContentType="application/vnd.ms-excel.controlproperties+xml"/>
  <Override PartName="/xl/ctrlProps/ctrlProp4939.xml" ContentType="application/vnd.ms-excel.controlproperties+xml"/>
  <Override PartName="/xl/ctrlProps/ctrlProp4940.xml" ContentType="application/vnd.ms-excel.controlproperties+xml"/>
  <Override PartName="/xl/ctrlProps/ctrlProp4941.xml" ContentType="application/vnd.ms-excel.controlproperties+xml"/>
  <Override PartName="/xl/ctrlProps/ctrlProp4942.xml" ContentType="application/vnd.ms-excel.controlproperties+xml"/>
  <Override PartName="/xl/ctrlProps/ctrlProp4943.xml" ContentType="application/vnd.ms-excel.controlproperties+xml"/>
  <Override PartName="/xl/ctrlProps/ctrlProp4944.xml" ContentType="application/vnd.ms-excel.controlproperties+xml"/>
  <Override PartName="/xl/ctrlProps/ctrlProp4945.xml" ContentType="application/vnd.ms-excel.controlproperties+xml"/>
  <Override PartName="/xl/ctrlProps/ctrlProp4946.xml" ContentType="application/vnd.ms-excel.controlproperties+xml"/>
  <Override PartName="/xl/ctrlProps/ctrlProp4947.xml" ContentType="application/vnd.ms-excel.controlproperties+xml"/>
  <Override PartName="/xl/ctrlProps/ctrlProp4948.xml" ContentType="application/vnd.ms-excel.controlproperties+xml"/>
  <Override PartName="/xl/ctrlProps/ctrlProp4949.xml" ContentType="application/vnd.ms-excel.controlproperties+xml"/>
  <Override PartName="/xl/ctrlProps/ctrlProp4950.xml" ContentType="application/vnd.ms-excel.controlproperties+xml"/>
  <Override PartName="/xl/ctrlProps/ctrlProp4951.xml" ContentType="application/vnd.ms-excel.controlproperties+xml"/>
  <Override PartName="/xl/ctrlProps/ctrlProp4952.xml" ContentType="application/vnd.ms-excel.controlproperties+xml"/>
  <Override PartName="/xl/ctrlProps/ctrlProp4953.xml" ContentType="application/vnd.ms-excel.controlproperties+xml"/>
  <Override PartName="/xl/ctrlProps/ctrlProp4954.xml" ContentType="application/vnd.ms-excel.controlproperties+xml"/>
  <Override PartName="/xl/ctrlProps/ctrlProp4955.xml" ContentType="application/vnd.ms-excel.controlproperties+xml"/>
  <Override PartName="/xl/ctrlProps/ctrlProp4956.xml" ContentType="application/vnd.ms-excel.controlproperties+xml"/>
  <Override PartName="/xl/ctrlProps/ctrlProp4957.xml" ContentType="application/vnd.ms-excel.controlproperties+xml"/>
  <Override PartName="/xl/ctrlProps/ctrlProp4958.xml" ContentType="application/vnd.ms-excel.controlproperties+xml"/>
  <Override PartName="/xl/ctrlProps/ctrlProp4959.xml" ContentType="application/vnd.ms-excel.controlproperties+xml"/>
  <Override PartName="/xl/ctrlProps/ctrlProp4960.xml" ContentType="application/vnd.ms-excel.controlproperties+xml"/>
  <Override PartName="/xl/ctrlProps/ctrlProp4961.xml" ContentType="application/vnd.ms-excel.controlproperties+xml"/>
  <Override PartName="/xl/ctrlProps/ctrlProp4962.xml" ContentType="application/vnd.ms-excel.controlproperties+xml"/>
  <Override PartName="/xl/ctrlProps/ctrlProp4963.xml" ContentType="application/vnd.ms-excel.controlproperties+xml"/>
  <Override PartName="/xl/ctrlProps/ctrlProp4964.xml" ContentType="application/vnd.ms-excel.controlproperties+xml"/>
  <Override PartName="/xl/ctrlProps/ctrlProp4965.xml" ContentType="application/vnd.ms-excel.controlproperties+xml"/>
  <Override PartName="/xl/ctrlProps/ctrlProp4966.xml" ContentType="application/vnd.ms-excel.controlproperties+xml"/>
  <Override PartName="/xl/ctrlProps/ctrlProp4967.xml" ContentType="application/vnd.ms-excel.controlproperties+xml"/>
  <Override PartName="/xl/ctrlProps/ctrlProp4968.xml" ContentType="application/vnd.ms-excel.controlproperties+xml"/>
  <Override PartName="/xl/ctrlProps/ctrlProp4969.xml" ContentType="application/vnd.ms-excel.controlproperties+xml"/>
  <Override PartName="/xl/ctrlProps/ctrlProp4970.xml" ContentType="application/vnd.ms-excel.controlproperties+xml"/>
  <Override PartName="/xl/ctrlProps/ctrlProp4971.xml" ContentType="application/vnd.ms-excel.controlproperties+xml"/>
  <Override PartName="/xl/ctrlProps/ctrlProp4972.xml" ContentType="application/vnd.ms-excel.controlproperties+xml"/>
  <Override PartName="/xl/ctrlProps/ctrlProp4973.xml" ContentType="application/vnd.ms-excel.controlproperties+xml"/>
  <Override PartName="/xl/ctrlProps/ctrlProp4974.xml" ContentType="application/vnd.ms-excel.controlproperties+xml"/>
  <Override PartName="/xl/ctrlProps/ctrlProp4975.xml" ContentType="application/vnd.ms-excel.controlproperties+xml"/>
  <Override PartName="/xl/ctrlProps/ctrlProp4976.xml" ContentType="application/vnd.ms-excel.controlproperties+xml"/>
  <Override PartName="/xl/ctrlProps/ctrlProp4977.xml" ContentType="application/vnd.ms-excel.controlproperties+xml"/>
  <Override PartName="/xl/ctrlProps/ctrlProp4978.xml" ContentType="application/vnd.ms-excel.controlproperties+xml"/>
  <Override PartName="/xl/ctrlProps/ctrlProp4979.xml" ContentType="application/vnd.ms-excel.controlproperties+xml"/>
  <Override PartName="/xl/ctrlProps/ctrlProp4980.xml" ContentType="application/vnd.ms-excel.controlproperties+xml"/>
  <Override PartName="/xl/ctrlProps/ctrlProp4981.xml" ContentType="application/vnd.ms-excel.controlproperties+xml"/>
  <Override PartName="/xl/ctrlProps/ctrlProp4982.xml" ContentType="application/vnd.ms-excel.controlproperties+xml"/>
  <Override PartName="/xl/ctrlProps/ctrlProp4983.xml" ContentType="application/vnd.ms-excel.controlproperties+xml"/>
  <Override PartName="/xl/ctrlProps/ctrlProp4984.xml" ContentType="application/vnd.ms-excel.controlproperties+xml"/>
  <Override PartName="/xl/ctrlProps/ctrlProp4985.xml" ContentType="application/vnd.ms-excel.controlproperties+xml"/>
  <Override PartName="/xl/ctrlProps/ctrlProp4986.xml" ContentType="application/vnd.ms-excel.controlproperties+xml"/>
  <Override PartName="/xl/ctrlProps/ctrlProp4987.xml" ContentType="application/vnd.ms-excel.controlproperties+xml"/>
  <Override PartName="/xl/ctrlProps/ctrlProp4988.xml" ContentType="application/vnd.ms-excel.controlproperties+xml"/>
  <Override PartName="/xl/ctrlProps/ctrlProp4989.xml" ContentType="application/vnd.ms-excel.controlproperties+xml"/>
  <Override PartName="/xl/ctrlProps/ctrlProp4990.xml" ContentType="application/vnd.ms-excel.controlproperties+xml"/>
  <Override PartName="/xl/ctrlProps/ctrlProp4991.xml" ContentType="application/vnd.ms-excel.controlproperties+xml"/>
  <Override PartName="/xl/ctrlProps/ctrlProp4992.xml" ContentType="application/vnd.ms-excel.controlproperties+xml"/>
  <Override PartName="/xl/ctrlProps/ctrlProp4993.xml" ContentType="application/vnd.ms-excel.controlproperties+xml"/>
  <Override PartName="/xl/ctrlProps/ctrlProp4994.xml" ContentType="application/vnd.ms-excel.controlproperties+xml"/>
  <Override PartName="/xl/ctrlProps/ctrlProp4995.xml" ContentType="application/vnd.ms-excel.controlproperties+xml"/>
  <Override PartName="/xl/ctrlProps/ctrlProp4996.xml" ContentType="application/vnd.ms-excel.controlproperties+xml"/>
  <Override PartName="/xl/ctrlProps/ctrlProp4997.xml" ContentType="application/vnd.ms-excel.controlproperties+xml"/>
  <Override PartName="/xl/ctrlProps/ctrlProp4998.xml" ContentType="application/vnd.ms-excel.controlproperties+xml"/>
  <Override PartName="/xl/ctrlProps/ctrlProp4999.xml" ContentType="application/vnd.ms-excel.controlproperties+xml"/>
  <Override PartName="/xl/ctrlProps/ctrlProp5000.xml" ContentType="application/vnd.ms-excel.controlproperties+xml"/>
  <Override PartName="/xl/ctrlProps/ctrlProp5001.xml" ContentType="application/vnd.ms-excel.controlproperties+xml"/>
  <Override PartName="/xl/ctrlProps/ctrlProp5002.xml" ContentType="application/vnd.ms-excel.controlproperties+xml"/>
  <Override PartName="/xl/ctrlProps/ctrlProp5003.xml" ContentType="application/vnd.ms-excel.controlproperties+xml"/>
  <Override PartName="/xl/ctrlProps/ctrlProp5004.xml" ContentType="application/vnd.ms-excel.controlproperties+xml"/>
  <Override PartName="/xl/ctrlProps/ctrlProp5005.xml" ContentType="application/vnd.ms-excel.controlproperties+xml"/>
  <Override PartName="/xl/ctrlProps/ctrlProp5006.xml" ContentType="application/vnd.ms-excel.controlproperties+xml"/>
  <Override PartName="/xl/ctrlProps/ctrlProp5007.xml" ContentType="application/vnd.ms-excel.controlproperties+xml"/>
  <Override PartName="/xl/ctrlProps/ctrlProp5008.xml" ContentType="application/vnd.ms-excel.controlproperties+xml"/>
  <Override PartName="/xl/ctrlProps/ctrlProp5009.xml" ContentType="application/vnd.ms-excel.controlproperties+xml"/>
  <Override PartName="/xl/ctrlProps/ctrlProp5010.xml" ContentType="application/vnd.ms-excel.controlproperties+xml"/>
  <Override PartName="/xl/ctrlProps/ctrlProp5011.xml" ContentType="application/vnd.ms-excel.controlproperties+xml"/>
  <Override PartName="/xl/ctrlProps/ctrlProp5012.xml" ContentType="application/vnd.ms-excel.controlproperties+xml"/>
  <Override PartName="/xl/ctrlProps/ctrlProp5013.xml" ContentType="application/vnd.ms-excel.controlproperties+xml"/>
  <Override PartName="/xl/ctrlProps/ctrlProp5014.xml" ContentType="application/vnd.ms-excel.controlproperties+xml"/>
  <Override PartName="/xl/ctrlProps/ctrlProp5015.xml" ContentType="application/vnd.ms-excel.controlproperties+xml"/>
  <Override PartName="/xl/ctrlProps/ctrlProp5016.xml" ContentType="application/vnd.ms-excel.controlproperties+xml"/>
  <Override PartName="/xl/ctrlProps/ctrlProp5017.xml" ContentType="application/vnd.ms-excel.controlproperties+xml"/>
  <Override PartName="/xl/ctrlProps/ctrlProp5018.xml" ContentType="application/vnd.ms-excel.controlproperties+xml"/>
  <Override PartName="/xl/ctrlProps/ctrlProp5019.xml" ContentType="application/vnd.ms-excel.controlproperties+xml"/>
  <Override PartName="/xl/ctrlProps/ctrlProp5020.xml" ContentType="application/vnd.ms-excel.controlproperties+xml"/>
  <Override PartName="/xl/ctrlProps/ctrlProp5021.xml" ContentType="application/vnd.ms-excel.controlproperties+xml"/>
  <Override PartName="/xl/ctrlProps/ctrlProp5022.xml" ContentType="application/vnd.ms-excel.controlproperties+xml"/>
  <Override PartName="/xl/ctrlProps/ctrlProp5023.xml" ContentType="application/vnd.ms-excel.controlproperties+xml"/>
  <Override PartName="/xl/ctrlProps/ctrlProp5024.xml" ContentType="application/vnd.ms-excel.controlproperties+xml"/>
  <Override PartName="/xl/ctrlProps/ctrlProp5025.xml" ContentType="application/vnd.ms-excel.controlproperties+xml"/>
  <Override PartName="/xl/ctrlProps/ctrlProp5026.xml" ContentType="application/vnd.ms-excel.controlproperties+xml"/>
  <Override PartName="/xl/ctrlProps/ctrlProp5027.xml" ContentType="application/vnd.ms-excel.controlproperties+xml"/>
  <Override PartName="/xl/ctrlProps/ctrlProp5028.xml" ContentType="application/vnd.ms-excel.controlproperties+xml"/>
  <Override PartName="/xl/ctrlProps/ctrlProp5029.xml" ContentType="application/vnd.ms-excel.controlproperties+xml"/>
  <Override PartName="/xl/ctrlProps/ctrlProp5030.xml" ContentType="application/vnd.ms-excel.controlproperties+xml"/>
  <Override PartName="/xl/ctrlProps/ctrlProp5031.xml" ContentType="application/vnd.ms-excel.controlproperties+xml"/>
  <Override PartName="/xl/ctrlProps/ctrlProp5032.xml" ContentType="application/vnd.ms-excel.controlproperties+xml"/>
  <Override PartName="/xl/ctrlProps/ctrlProp5033.xml" ContentType="application/vnd.ms-excel.controlproperties+xml"/>
  <Override PartName="/xl/ctrlProps/ctrlProp5034.xml" ContentType="application/vnd.ms-excel.controlproperties+xml"/>
  <Override PartName="/xl/ctrlProps/ctrlProp5035.xml" ContentType="application/vnd.ms-excel.controlproperties+xml"/>
  <Override PartName="/xl/ctrlProps/ctrlProp5036.xml" ContentType="application/vnd.ms-excel.controlproperties+xml"/>
  <Override PartName="/xl/ctrlProps/ctrlProp5037.xml" ContentType="application/vnd.ms-excel.controlproperties+xml"/>
  <Override PartName="/xl/ctrlProps/ctrlProp5038.xml" ContentType="application/vnd.ms-excel.controlproperties+xml"/>
  <Override PartName="/xl/ctrlProps/ctrlProp5039.xml" ContentType="application/vnd.ms-excel.controlproperties+xml"/>
  <Override PartName="/xl/ctrlProps/ctrlProp5040.xml" ContentType="application/vnd.ms-excel.controlproperties+xml"/>
  <Override PartName="/xl/ctrlProps/ctrlProp5041.xml" ContentType="application/vnd.ms-excel.controlproperties+xml"/>
  <Override PartName="/xl/ctrlProps/ctrlProp5042.xml" ContentType="application/vnd.ms-excel.controlproperties+xml"/>
  <Override PartName="/xl/ctrlProps/ctrlProp5043.xml" ContentType="application/vnd.ms-excel.controlproperties+xml"/>
  <Override PartName="/xl/ctrlProps/ctrlProp5044.xml" ContentType="application/vnd.ms-excel.controlproperties+xml"/>
  <Override PartName="/xl/ctrlProps/ctrlProp5045.xml" ContentType="application/vnd.ms-excel.controlproperties+xml"/>
  <Override PartName="/xl/ctrlProps/ctrlProp5046.xml" ContentType="application/vnd.ms-excel.controlproperties+xml"/>
  <Override PartName="/xl/ctrlProps/ctrlProp5047.xml" ContentType="application/vnd.ms-excel.controlproperties+xml"/>
  <Override PartName="/xl/ctrlProps/ctrlProp5048.xml" ContentType="application/vnd.ms-excel.controlproperties+xml"/>
  <Override PartName="/xl/ctrlProps/ctrlProp5049.xml" ContentType="application/vnd.ms-excel.controlproperties+xml"/>
  <Override PartName="/xl/ctrlProps/ctrlProp5050.xml" ContentType="application/vnd.ms-excel.controlproperties+xml"/>
  <Override PartName="/xl/ctrlProps/ctrlProp5051.xml" ContentType="application/vnd.ms-excel.controlproperties+xml"/>
  <Override PartName="/xl/ctrlProps/ctrlProp5052.xml" ContentType="application/vnd.ms-excel.controlproperties+xml"/>
  <Override PartName="/xl/ctrlProps/ctrlProp5053.xml" ContentType="application/vnd.ms-excel.controlproperties+xml"/>
  <Override PartName="/xl/ctrlProps/ctrlProp5054.xml" ContentType="application/vnd.ms-excel.controlproperties+xml"/>
  <Override PartName="/xl/ctrlProps/ctrlProp5055.xml" ContentType="application/vnd.ms-excel.controlproperties+xml"/>
  <Override PartName="/xl/ctrlProps/ctrlProp5056.xml" ContentType="application/vnd.ms-excel.controlproperties+xml"/>
  <Override PartName="/xl/ctrlProps/ctrlProp5057.xml" ContentType="application/vnd.ms-excel.controlproperties+xml"/>
  <Override PartName="/xl/ctrlProps/ctrlProp5058.xml" ContentType="application/vnd.ms-excel.controlproperties+xml"/>
  <Override PartName="/xl/ctrlProps/ctrlProp5059.xml" ContentType="application/vnd.ms-excel.controlproperties+xml"/>
  <Override PartName="/xl/ctrlProps/ctrlProp5060.xml" ContentType="application/vnd.ms-excel.controlproperties+xml"/>
  <Override PartName="/xl/ctrlProps/ctrlProp5061.xml" ContentType="application/vnd.ms-excel.controlproperties+xml"/>
  <Override PartName="/xl/ctrlProps/ctrlProp5062.xml" ContentType="application/vnd.ms-excel.controlproperties+xml"/>
  <Override PartName="/xl/ctrlProps/ctrlProp5063.xml" ContentType="application/vnd.ms-excel.controlproperties+xml"/>
  <Override PartName="/xl/ctrlProps/ctrlProp5064.xml" ContentType="application/vnd.ms-excel.controlproperties+xml"/>
  <Override PartName="/xl/ctrlProps/ctrlProp5065.xml" ContentType="application/vnd.ms-excel.controlproperties+xml"/>
  <Override PartName="/xl/ctrlProps/ctrlProp5066.xml" ContentType="application/vnd.ms-excel.controlproperties+xml"/>
  <Override PartName="/xl/ctrlProps/ctrlProp5067.xml" ContentType="application/vnd.ms-excel.controlproperties+xml"/>
  <Override PartName="/xl/ctrlProps/ctrlProp5068.xml" ContentType="application/vnd.ms-excel.controlproperties+xml"/>
  <Override PartName="/xl/ctrlProps/ctrlProp5069.xml" ContentType="application/vnd.ms-excel.controlproperties+xml"/>
  <Override PartName="/xl/ctrlProps/ctrlProp5070.xml" ContentType="application/vnd.ms-excel.controlproperties+xml"/>
  <Override PartName="/xl/ctrlProps/ctrlProp5071.xml" ContentType="application/vnd.ms-excel.controlproperties+xml"/>
  <Override PartName="/xl/ctrlProps/ctrlProp5072.xml" ContentType="application/vnd.ms-excel.controlproperties+xml"/>
  <Override PartName="/xl/ctrlProps/ctrlProp5073.xml" ContentType="application/vnd.ms-excel.controlproperties+xml"/>
  <Override PartName="/xl/ctrlProps/ctrlProp5074.xml" ContentType="application/vnd.ms-excel.controlproperties+xml"/>
  <Override PartName="/xl/ctrlProps/ctrlProp5075.xml" ContentType="application/vnd.ms-excel.controlproperties+xml"/>
  <Override PartName="/xl/ctrlProps/ctrlProp5076.xml" ContentType="application/vnd.ms-excel.controlproperties+xml"/>
  <Override PartName="/xl/ctrlProps/ctrlProp5077.xml" ContentType="application/vnd.ms-excel.controlproperties+xml"/>
  <Override PartName="/xl/ctrlProps/ctrlProp5078.xml" ContentType="application/vnd.ms-excel.controlproperties+xml"/>
  <Override PartName="/xl/ctrlProps/ctrlProp5079.xml" ContentType="application/vnd.ms-excel.controlproperties+xml"/>
  <Override PartName="/xl/ctrlProps/ctrlProp5080.xml" ContentType="application/vnd.ms-excel.controlproperties+xml"/>
  <Override PartName="/xl/ctrlProps/ctrlProp5081.xml" ContentType="application/vnd.ms-excel.controlproperties+xml"/>
  <Override PartName="/xl/ctrlProps/ctrlProp5082.xml" ContentType="application/vnd.ms-excel.controlproperties+xml"/>
  <Override PartName="/xl/ctrlProps/ctrlProp5083.xml" ContentType="application/vnd.ms-excel.controlproperties+xml"/>
  <Override PartName="/xl/ctrlProps/ctrlProp5084.xml" ContentType="application/vnd.ms-excel.controlproperties+xml"/>
  <Override PartName="/xl/ctrlProps/ctrlProp5085.xml" ContentType="application/vnd.ms-excel.controlproperties+xml"/>
  <Override PartName="/xl/ctrlProps/ctrlProp5086.xml" ContentType="application/vnd.ms-excel.controlproperties+xml"/>
  <Override PartName="/xl/ctrlProps/ctrlProp5087.xml" ContentType="application/vnd.ms-excel.controlproperties+xml"/>
  <Override PartName="/xl/ctrlProps/ctrlProp5088.xml" ContentType="application/vnd.ms-excel.controlproperties+xml"/>
  <Override PartName="/xl/ctrlProps/ctrlProp5089.xml" ContentType="application/vnd.ms-excel.controlproperties+xml"/>
  <Override PartName="/xl/ctrlProps/ctrlProp5090.xml" ContentType="application/vnd.ms-excel.controlproperties+xml"/>
  <Override PartName="/xl/ctrlProps/ctrlProp5091.xml" ContentType="application/vnd.ms-excel.controlproperties+xml"/>
  <Override PartName="/xl/ctrlProps/ctrlProp5092.xml" ContentType="application/vnd.ms-excel.controlproperties+xml"/>
  <Override PartName="/xl/ctrlProps/ctrlProp5093.xml" ContentType="application/vnd.ms-excel.controlproperties+xml"/>
  <Override PartName="/xl/ctrlProps/ctrlProp5094.xml" ContentType="application/vnd.ms-excel.controlproperties+xml"/>
  <Override PartName="/xl/ctrlProps/ctrlProp5095.xml" ContentType="application/vnd.ms-excel.controlproperties+xml"/>
  <Override PartName="/xl/ctrlProps/ctrlProp5096.xml" ContentType="application/vnd.ms-excel.controlproperties+xml"/>
  <Override PartName="/xl/ctrlProps/ctrlProp5097.xml" ContentType="application/vnd.ms-excel.controlproperties+xml"/>
  <Override PartName="/xl/ctrlProps/ctrlProp5098.xml" ContentType="application/vnd.ms-excel.controlproperties+xml"/>
  <Override PartName="/xl/ctrlProps/ctrlProp5099.xml" ContentType="application/vnd.ms-excel.controlproperties+xml"/>
  <Override PartName="/xl/ctrlProps/ctrlProp5100.xml" ContentType="application/vnd.ms-excel.controlproperties+xml"/>
  <Override PartName="/xl/ctrlProps/ctrlProp5101.xml" ContentType="application/vnd.ms-excel.controlproperties+xml"/>
  <Override PartName="/xl/ctrlProps/ctrlProp5102.xml" ContentType="application/vnd.ms-excel.controlproperties+xml"/>
  <Override PartName="/xl/ctrlProps/ctrlProp5103.xml" ContentType="application/vnd.ms-excel.controlproperties+xml"/>
  <Override PartName="/xl/ctrlProps/ctrlProp5104.xml" ContentType="application/vnd.ms-excel.controlproperties+xml"/>
  <Override PartName="/xl/ctrlProps/ctrlProp5105.xml" ContentType="application/vnd.ms-excel.controlproperties+xml"/>
  <Override PartName="/xl/ctrlProps/ctrlProp5106.xml" ContentType="application/vnd.ms-excel.controlproperties+xml"/>
  <Override PartName="/xl/ctrlProps/ctrlProp5107.xml" ContentType="application/vnd.ms-excel.controlproperties+xml"/>
  <Override PartName="/xl/ctrlProps/ctrlProp5108.xml" ContentType="application/vnd.ms-excel.controlproperties+xml"/>
  <Override PartName="/xl/ctrlProps/ctrlProp5109.xml" ContentType="application/vnd.ms-excel.controlproperties+xml"/>
  <Override PartName="/xl/ctrlProps/ctrlProp5110.xml" ContentType="application/vnd.ms-excel.controlproperties+xml"/>
  <Override PartName="/xl/ctrlProps/ctrlProp5111.xml" ContentType="application/vnd.ms-excel.controlproperties+xml"/>
  <Override PartName="/xl/ctrlProps/ctrlProp5112.xml" ContentType="application/vnd.ms-excel.controlproperties+xml"/>
  <Override PartName="/xl/ctrlProps/ctrlProp5113.xml" ContentType="application/vnd.ms-excel.controlproperties+xml"/>
  <Override PartName="/xl/ctrlProps/ctrlProp5114.xml" ContentType="application/vnd.ms-excel.controlproperties+xml"/>
  <Override PartName="/xl/ctrlProps/ctrlProp5115.xml" ContentType="application/vnd.ms-excel.controlproperties+xml"/>
  <Override PartName="/xl/ctrlProps/ctrlProp5116.xml" ContentType="application/vnd.ms-excel.controlproperties+xml"/>
  <Override PartName="/xl/ctrlProps/ctrlProp5117.xml" ContentType="application/vnd.ms-excel.controlproperties+xml"/>
  <Override PartName="/xl/ctrlProps/ctrlProp5118.xml" ContentType="application/vnd.ms-excel.controlproperties+xml"/>
  <Override PartName="/xl/ctrlProps/ctrlProp5119.xml" ContentType="application/vnd.ms-excel.controlproperties+xml"/>
  <Override PartName="/xl/ctrlProps/ctrlProp5120.xml" ContentType="application/vnd.ms-excel.controlproperties+xml"/>
  <Override PartName="/xl/ctrlProps/ctrlProp5121.xml" ContentType="application/vnd.ms-excel.controlproperties+xml"/>
  <Override PartName="/xl/ctrlProps/ctrlProp5122.xml" ContentType="application/vnd.ms-excel.controlproperties+xml"/>
  <Override PartName="/xl/ctrlProps/ctrlProp5123.xml" ContentType="application/vnd.ms-excel.controlproperties+xml"/>
  <Override PartName="/xl/ctrlProps/ctrlProp5124.xml" ContentType="application/vnd.ms-excel.controlproperties+xml"/>
  <Override PartName="/xl/ctrlProps/ctrlProp5125.xml" ContentType="application/vnd.ms-excel.controlproperties+xml"/>
  <Override PartName="/xl/ctrlProps/ctrlProp5126.xml" ContentType="application/vnd.ms-excel.controlproperties+xml"/>
  <Override PartName="/xl/ctrlProps/ctrlProp5127.xml" ContentType="application/vnd.ms-excel.controlproperties+xml"/>
  <Override PartName="/xl/ctrlProps/ctrlProp5128.xml" ContentType="application/vnd.ms-excel.controlproperties+xml"/>
  <Override PartName="/xl/ctrlProps/ctrlProp5129.xml" ContentType="application/vnd.ms-excel.controlproperties+xml"/>
  <Override PartName="/xl/ctrlProps/ctrlProp5130.xml" ContentType="application/vnd.ms-excel.controlproperties+xml"/>
  <Override PartName="/xl/ctrlProps/ctrlProp5131.xml" ContentType="application/vnd.ms-excel.controlproperties+xml"/>
  <Override PartName="/xl/ctrlProps/ctrlProp5132.xml" ContentType="application/vnd.ms-excel.controlproperties+xml"/>
  <Override PartName="/xl/ctrlProps/ctrlProp5133.xml" ContentType="application/vnd.ms-excel.controlproperties+xml"/>
  <Override PartName="/xl/ctrlProps/ctrlProp5134.xml" ContentType="application/vnd.ms-excel.controlproperties+xml"/>
  <Override PartName="/xl/ctrlProps/ctrlProp5135.xml" ContentType="application/vnd.ms-excel.controlproperties+xml"/>
  <Override PartName="/xl/ctrlProps/ctrlProp5136.xml" ContentType="application/vnd.ms-excel.controlproperties+xml"/>
  <Override PartName="/xl/ctrlProps/ctrlProp5137.xml" ContentType="application/vnd.ms-excel.controlproperties+xml"/>
  <Override PartName="/xl/ctrlProps/ctrlProp5138.xml" ContentType="application/vnd.ms-excel.controlproperties+xml"/>
  <Override PartName="/xl/ctrlProps/ctrlProp5139.xml" ContentType="application/vnd.ms-excel.controlproperties+xml"/>
  <Override PartName="/xl/ctrlProps/ctrlProp5140.xml" ContentType="application/vnd.ms-excel.controlproperties+xml"/>
  <Override PartName="/xl/ctrlProps/ctrlProp5141.xml" ContentType="application/vnd.ms-excel.controlproperties+xml"/>
  <Override PartName="/xl/ctrlProps/ctrlProp5142.xml" ContentType="application/vnd.ms-excel.controlproperties+xml"/>
  <Override PartName="/xl/ctrlProps/ctrlProp5143.xml" ContentType="application/vnd.ms-excel.controlproperties+xml"/>
  <Override PartName="/xl/ctrlProps/ctrlProp5144.xml" ContentType="application/vnd.ms-excel.controlproperties+xml"/>
  <Override PartName="/xl/ctrlProps/ctrlProp5145.xml" ContentType="application/vnd.ms-excel.controlproperties+xml"/>
  <Override PartName="/xl/ctrlProps/ctrlProp5146.xml" ContentType="application/vnd.ms-excel.controlproperties+xml"/>
  <Override PartName="/xl/ctrlProps/ctrlProp5147.xml" ContentType="application/vnd.ms-excel.controlproperties+xml"/>
  <Override PartName="/xl/ctrlProps/ctrlProp5148.xml" ContentType="application/vnd.ms-excel.controlproperties+xml"/>
  <Override PartName="/xl/ctrlProps/ctrlProp5149.xml" ContentType="application/vnd.ms-excel.controlproperties+xml"/>
  <Override PartName="/xl/ctrlProps/ctrlProp5150.xml" ContentType="application/vnd.ms-excel.controlproperties+xml"/>
  <Override PartName="/xl/ctrlProps/ctrlProp5151.xml" ContentType="application/vnd.ms-excel.controlproperties+xml"/>
  <Override PartName="/xl/ctrlProps/ctrlProp5152.xml" ContentType="application/vnd.ms-excel.controlproperties+xml"/>
  <Override PartName="/xl/ctrlProps/ctrlProp5153.xml" ContentType="application/vnd.ms-excel.controlproperties+xml"/>
  <Override PartName="/xl/ctrlProps/ctrlProp5154.xml" ContentType="application/vnd.ms-excel.controlproperties+xml"/>
  <Override PartName="/xl/ctrlProps/ctrlProp5155.xml" ContentType="application/vnd.ms-excel.controlproperties+xml"/>
  <Override PartName="/xl/ctrlProps/ctrlProp5156.xml" ContentType="application/vnd.ms-excel.controlproperties+xml"/>
  <Override PartName="/xl/ctrlProps/ctrlProp5157.xml" ContentType="application/vnd.ms-excel.controlproperties+xml"/>
  <Override PartName="/xl/ctrlProps/ctrlProp5158.xml" ContentType="application/vnd.ms-excel.controlproperties+xml"/>
  <Override PartName="/xl/ctrlProps/ctrlProp5159.xml" ContentType="application/vnd.ms-excel.controlproperties+xml"/>
  <Override PartName="/xl/ctrlProps/ctrlProp5160.xml" ContentType="application/vnd.ms-excel.controlproperties+xml"/>
  <Override PartName="/xl/drawings/drawing13.xml" ContentType="application/vnd.openxmlformats-officedocument.drawing+xml"/>
  <Override PartName="/xl/ctrlProps/ctrlProp5161.xml" ContentType="application/vnd.ms-excel.controlproperties+xml"/>
  <Override PartName="/xl/ctrlProps/ctrlProp5162.xml" ContentType="application/vnd.ms-excel.controlproperties+xml"/>
  <Override PartName="/xl/ctrlProps/ctrlProp5163.xml" ContentType="application/vnd.ms-excel.controlproperties+xml"/>
  <Override PartName="/xl/ctrlProps/ctrlProp5164.xml" ContentType="application/vnd.ms-excel.controlproperties+xml"/>
  <Override PartName="/xl/ctrlProps/ctrlProp5165.xml" ContentType="application/vnd.ms-excel.controlproperties+xml"/>
  <Override PartName="/xl/ctrlProps/ctrlProp5166.xml" ContentType="application/vnd.ms-excel.controlproperties+xml"/>
  <Override PartName="/xl/ctrlProps/ctrlProp5167.xml" ContentType="application/vnd.ms-excel.controlproperties+xml"/>
  <Override PartName="/xl/ctrlProps/ctrlProp5168.xml" ContentType="application/vnd.ms-excel.controlproperties+xml"/>
  <Override PartName="/xl/ctrlProps/ctrlProp5169.xml" ContentType="application/vnd.ms-excel.controlproperties+xml"/>
  <Override PartName="/xl/ctrlProps/ctrlProp5170.xml" ContentType="application/vnd.ms-excel.controlproperties+xml"/>
  <Override PartName="/xl/ctrlProps/ctrlProp5171.xml" ContentType="application/vnd.ms-excel.controlproperties+xml"/>
  <Override PartName="/xl/ctrlProps/ctrlProp5172.xml" ContentType="application/vnd.ms-excel.controlproperties+xml"/>
  <Override PartName="/xl/ctrlProps/ctrlProp5173.xml" ContentType="application/vnd.ms-excel.controlproperties+xml"/>
  <Override PartName="/xl/ctrlProps/ctrlProp5174.xml" ContentType="application/vnd.ms-excel.controlproperties+xml"/>
  <Override PartName="/xl/ctrlProps/ctrlProp5175.xml" ContentType="application/vnd.ms-excel.controlproperties+xml"/>
  <Override PartName="/xl/ctrlProps/ctrlProp5176.xml" ContentType="application/vnd.ms-excel.controlproperties+xml"/>
  <Override PartName="/xl/ctrlProps/ctrlProp5177.xml" ContentType="application/vnd.ms-excel.controlproperties+xml"/>
  <Override PartName="/xl/ctrlProps/ctrlProp5178.xml" ContentType="application/vnd.ms-excel.controlproperties+xml"/>
  <Override PartName="/xl/ctrlProps/ctrlProp5179.xml" ContentType="application/vnd.ms-excel.controlproperties+xml"/>
  <Override PartName="/xl/ctrlProps/ctrlProp5180.xml" ContentType="application/vnd.ms-excel.controlproperties+xml"/>
  <Override PartName="/xl/ctrlProps/ctrlProp5181.xml" ContentType="application/vnd.ms-excel.controlproperties+xml"/>
  <Override PartName="/xl/ctrlProps/ctrlProp5182.xml" ContentType="application/vnd.ms-excel.controlproperties+xml"/>
  <Override PartName="/xl/ctrlProps/ctrlProp5183.xml" ContentType="application/vnd.ms-excel.controlproperties+xml"/>
  <Override PartName="/xl/ctrlProps/ctrlProp5184.xml" ContentType="application/vnd.ms-excel.controlproperties+xml"/>
  <Override PartName="/xl/ctrlProps/ctrlProp5185.xml" ContentType="application/vnd.ms-excel.controlproperties+xml"/>
  <Override PartName="/xl/ctrlProps/ctrlProp5186.xml" ContentType="application/vnd.ms-excel.controlproperties+xml"/>
  <Override PartName="/xl/ctrlProps/ctrlProp5187.xml" ContentType="application/vnd.ms-excel.controlproperties+xml"/>
  <Override PartName="/xl/ctrlProps/ctrlProp5188.xml" ContentType="application/vnd.ms-excel.controlproperties+xml"/>
  <Override PartName="/xl/ctrlProps/ctrlProp5189.xml" ContentType="application/vnd.ms-excel.controlproperties+xml"/>
  <Override PartName="/xl/ctrlProps/ctrlProp5190.xml" ContentType="application/vnd.ms-excel.controlproperties+xml"/>
  <Override PartName="/xl/ctrlProps/ctrlProp5191.xml" ContentType="application/vnd.ms-excel.controlproperties+xml"/>
  <Override PartName="/xl/ctrlProps/ctrlProp5192.xml" ContentType="application/vnd.ms-excel.controlproperties+xml"/>
  <Override PartName="/xl/ctrlProps/ctrlProp5193.xml" ContentType="application/vnd.ms-excel.controlproperties+xml"/>
  <Override PartName="/xl/ctrlProps/ctrlProp5194.xml" ContentType="application/vnd.ms-excel.controlproperties+xml"/>
  <Override PartName="/xl/ctrlProps/ctrlProp5195.xml" ContentType="application/vnd.ms-excel.controlproperties+xml"/>
  <Override PartName="/xl/ctrlProps/ctrlProp5196.xml" ContentType="application/vnd.ms-excel.controlproperties+xml"/>
  <Override PartName="/xl/ctrlProps/ctrlProp5197.xml" ContentType="application/vnd.ms-excel.controlproperties+xml"/>
  <Override PartName="/xl/ctrlProps/ctrlProp5198.xml" ContentType="application/vnd.ms-excel.controlproperties+xml"/>
  <Override PartName="/xl/ctrlProps/ctrlProp5199.xml" ContentType="application/vnd.ms-excel.controlproperties+xml"/>
  <Override PartName="/xl/ctrlProps/ctrlProp5200.xml" ContentType="application/vnd.ms-excel.controlproperties+xml"/>
  <Override PartName="/xl/ctrlProps/ctrlProp5201.xml" ContentType="application/vnd.ms-excel.controlproperties+xml"/>
  <Override PartName="/xl/ctrlProps/ctrlProp5202.xml" ContentType="application/vnd.ms-excel.controlproperties+xml"/>
  <Override PartName="/xl/ctrlProps/ctrlProp5203.xml" ContentType="application/vnd.ms-excel.controlproperties+xml"/>
  <Override PartName="/xl/ctrlProps/ctrlProp5204.xml" ContentType="application/vnd.ms-excel.controlproperties+xml"/>
  <Override PartName="/xl/ctrlProps/ctrlProp5205.xml" ContentType="application/vnd.ms-excel.controlproperties+xml"/>
  <Override PartName="/xl/ctrlProps/ctrlProp5206.xml" ContentType="application/vnd.ms-excel.controlproperties+xml"/>
  <Override PartName="/xl/ctrlProps/ctrlProp5207.xml" ContentType="application/vnd.ms-excel.controlproperties+xml"/>
  <Override PartName="/xl/ctrlProps/ctrlProp5208.xml" ContentType="application/vnd.ms-excel.controlproperties+xml"/>
  <Override PartName="/xl/ctrlProps/ctrlProp5209.xml" ContentType="application/vnd.ms-excel.controlproperties+xml"/>
  <Override PartName="/xl/ctrlProps/ctrlProp5210.xml" ContentType="application/vnd.ms-excel.controlproperties+xml"/>
  <Override PartName="/xl/ctrlProps/ctrlProp5211.xml" ContentType="application/vnd.ms-excel.controlproperties+xml"/>
  <Override PartName="/xl/ctrlProps/ctrlProp5212.xml" ContentType="application/vnd.ms-excel.controlproperties+xml"/>
  <Override PartName="/xl/ctrlProps/ctrlProp5213.xml" ContentType="application/vnd.ms-excel.controlproperties+xml"/>
  <Override PartName="/xl/ctrlProps/ctrlProp5214.xml" ContentType="application/vnd.ms-excel.controlproperties+xml"/>
  <Override PartName="/xl/ctrlProps/ctrlProp5215.xml" ContentType="application/vnd.ms-excel.controlproperties+xml"/>
  <Override PartName="/xl/ctrlProps/ctrlProp5216.xml" ContentType="application/vnd.ms-excel.controlproperties+xml"/>
  <Override PartName="/xl/ctrlProps/ctrlProp5217.xml" ContentType="application/vnd.ms-excel.controlproperties+xml"/>
  <Override PartName="/xl/ctrlProps/ctrlProp5218.xml" ContentType="application/vnd.ms-excel.controlproperties+xml"/>
  <Override PartName="/xl/ctrlProps/ctrlProp5219.xml" ContentType="application/vnd.ms-excel.controlproperties+xml"/>
  <Override PartName="/xl/ctrlProps/ctrlProp5220.xml" ContentType="application/vnd.ms-excel.controlproperties+xml"/>
  <Override PartName="/xl/ctrlProps/ctrlProp5221.xml" ContentType="application/vnd.ms-excel.controlproperties+xml"/>
  <Override PartName="/xl/ctrlProps/ctrlProp5222.xml" ContentType="application/vnd.ms-excel.controlproperties+xml"/>
  <Override PartName="/xl/ctrlProps/ctrlProp5223.xml" ContentType="application/vnd.ms-excel.controlproperties+xml"/>
  <Override PartName="/xl/ctrlProps/ctrlProp5224.xml" ContentType="application/vnd.ms-excel.controlproperties+xml"/>
  <Override PartName="/xl/ctrlProps/ctrlProp5225.xml" ContentType="application/vnd.ms-excel.controlproperties+xml"/>
  <Override PartName="/xl/ctrlProps/ctrlProp5226.xml" ContentType="application/vnd.ms-excel.controlproperties+xml"/>
  <Override PartName="/xl/ctrlProps/ctrlProp5227.xml" ContentType="application/vnd.ms-excel.controlproperties+xml"/>
  <Override PartName="/xl/ctrlProps/ctrlProp5228.xml" ContentType="application/vnd.ms-excel.controlproperties+xml"/>
  <Override PartName="/xl/ctrlProps/ctrlProp5229.xml" ContentType="application/vnd.ms-excel.controlproperties+xml"/>
  <Override PartName="/xl/ctrlProps/ctrlProp5230.xml" ContentType="application/vnd.ms-excel.controlproperties+xml"/>
  <Override PartName="/xl/ctrlProps/ctrlProp5231.xml" ContentType="application/vnd.ms-excel.controlproperties+xml"/>
  <Override PartName="/xl/ctrlProps/ctrlProp5232.xml" ContentType="application/vnd.ms-excel.controlproperties+xml"/>
  <Override PartName="/xl/ctrlProps/ctrlProp5233.xml" ContentType="application/vnd.ms-excel.controlproperties+xml"/>
  <Override PartName="/xl/ctrlProps/ctrlProp5234.xml" ContentType="application/vnd.ms-excel.controlproperties+xml"/>
  <Override PartName="/xl/ctrlProps/ctrlProp5235.xml" ContentType="application/vnd.ms-excel.controlproperties+xml"/>
  <Override PartName="/xl/ctrlProps/ctrlProp5236.xml" ContentType="application/vnd.ms-excel.controlproperties+xml"/>
  <Override PartName="/xl/ctrlProps/ctrlProp5237.xml" ContentType="application/vnd.ms-excel.controlproperties+xml"/>
  <Override PartName="/xl/ctrlProps/ctrlProp5238.xml" ContentType="application/vnd.ms-excel.controlproperties+xml"/>
  <Override PartName="/xl/ctrlProps/ctrlProp5239.xml" ContentType="application/vnd.ms-excel.controlproperties+xml"/>
  <Override PartName="/xl/ctrlProps/ctrlProp5240.xml" ContentType="application/vnd.ms-excel.controlproperties+xml"/>
  <Override PartName="/xl/ctrlProps/ctrlProp5241.xml" ContentType="application/vnd.ms-excel.controlproperties+xml"/>
  <Override PartName="/xl/ctrlProps/ctrlProp5242.xml" ContentType="application/vnd.ms-excel.controlproperties+xml"/>
  <Override PartName="/xl/ctrlProps/ctrlProp5243.xml" ContentType="application/vnd.ms-excel.controlproperties+xml"/>
  <Override PartName="/xl/ctrlProps/ctrlProp5244.xml" ContentType="application/vnd.ms-excel.controlproperties+xml"/>
  <Override PartName="/xl/ctrlProps/ctrlProp5245.xml" ContentType="application/vnd.ms-excel.controlproperties+xml"/>
  <Override PartName="/xl/ctrlProps/ctrlProp5246.xml" ContentType="application/vnd.ms-excel.controlproperties+xml"/>
  <Override PartName="/xl/ctrlProps/ctrlProp5247.xml" ContentType="application/vnd.ms-excel.controlproperties+xml"/>
  <Override PartName="/xl/ctrlProps/ctrlProp5248.xml" ContentType="application/vnd.ms-excel.controlproperties+xml"/>
  <Override PartName="/xl/ctrlProps/ctrlProp5249.xml" ContentType="application/vnd.ms-excel.controlproperties+xml"/>
  <Override PartName="/xl/ctrlProps/ctrlProp5250.xml" ContentType="application/vnd.ms-excel.controlproperties+xml"/>
  <Override PartName="/xl/ctrlProps/ctrlProp5251.xml" ContentType="application/vnd.ms-excel.controlproperties+xml"/>
  <Override PartName="/xl/ctrlProps/ctrlProp5252.xml" ContentType="application/vnd.ms-excel.controlproperties+xml"/>
  <Override PartName="/xl/ctrlProps/ctrlProp5253.xml" ContentType="application/vnd.ms-excel.controlproperties+xml"/>
  <Override PartName="/xl/ctrlProps/ctrlProp5254.xml" ContentType="application/vnd.ms-excel.controlproperties+xml"/>
  <Override PartName="/xl/ctrlProps/ctrlProp5255.xml" ContentType="application/vnd.ms-excel.controlproperties+xml"/>
  <Override PartName="/xl/ctrlProps/ctrlProp5256.xml" ContentType="application/vnd.ms-excel.controlproperties+xml"/>
  <Override PartName="/xl/ctrlProps/ctrlProp5257.xml" ContentType="application/vnd.ms-excel.controlproperties+xml"/>
  <Override PartName="/xl/ctrlProps/ctrlProp5258.xml" ContentType="application/vnd.ms-excel.controlproperties+xml"/>
  <Override PartName="/xl/ctrlProps/ctrlProp5259.xml" ContentType="application/vnd.ms-excel.controlproperties+xml"/>
  <Override PartName="/xl/ctrlProps/ctrlProp5260.xml" ContentType="application/vnd.ms-excel.controlproperties+xml"/>
  <Override PartName="/xl/ctrlProps/ctrlProp5261.xml" ContentType="application/vnd.ms-excel.controlproperties+xml"/>
  <Override PartName="/xl/ctrlProps/ctrlProp5262.xml" ContentType="application/vnd.ms-excel.controlproperties+xml"/>
  <Override PartName="/xl/ctrlProps/ctrlProp5263.xml" ContentType="application/vnd.ms-excel.controlproperties+xml"/>
  <Override PartName="/xl/ctrlProps/ctrlProp5264.xml" ContentType="application/vnd.ms-excel.controlproperties+xml"/>
  <Override PartName="/xl/ctrlProps/ctrlProp5265.xml" ContentType="application/vnd.ms-excel.controlproperties+xml"/>
  <Override PartName="/xl/ctrlProps/ctrlProp5266.xml" ContentType="application/vnd.ms-excel.controlproperties+xml"/>
  <Override PartName="/xl/ctrlProps/ctrlProp5267.xml" ContentType="application/vnd.ms-excel.controlproperties+xml"/>
  <Override PartName="/xl/ctrlProps/ctrlProp5268.xml" ContentType="application/vnd.ms-excel.controlproperties+xml"/>
  <Override PartName="/xl/ctrlProps/ctrlProp5269.xml" ContentType="application/vnd.ms-excel.controlproperties+xml"/>
  <Override PartName="/xl/ctrlProps/ctrlProp5270.xml" ContentType="application/vnd.ms-excel.controlproperties+xml"/>
  <Override PartName="/xl/ctrlProps/ctrlProp5271.xml" ContentType="application/vnd.ms-excel.controlproperties+xml"/>
  <Override PartName="/xl/ctrlProps/ctrlProp5272.xml" ContentType="application/vnd.ms-excel.controlproperties+xml"/>
  <Override PartName="/xl/ctrlProps/ctrlProp5273.xml" ContentType="application/vnd.ms-excel.controlproperties+xml"/>
  <Override PartName="/xl/ctrlProps/ctrlProp5274.xml" ContentType="application/vnd.ms-excel.controlproperties+xml"/>
  <Override PartName="/xl/ctrlProps/ctrlProp5275.xml" ContentType="application/vnd.ms-excel.controlproperties+xml"/>
  <Override PartName="/xl/ctrlProps/ctrlProp5276.xml" ContentType="application/vnd.ms-excel.controlproperties+xml"/>
  <Override PartName="/xl/ctrlProps/ctrlProp5277.xml" ContentType="application/vnd.ms-excel.controlproperties+xml"/>
  <Override PartName="/xl/ctrlProps/ctrlProp5278.xml" ContentType="application/vnd.ms-excel.controlproperties+xml"/>
  <Override PartName="/xl/ctrlProps/ctrlProp5279.xml" ContentType="application/vnd.ms-excel.controlproperties+xml"/>
  <Override PartName="/xl/ctrlProps/ctrlProp5280.xml" ContentType="application/vnd.ms-excel.controlproperties+xml"/>
  <Override PartName="/xl/ctrlProps/ctrlProp5281.xml" ContentType="application/vnd.ms-excel.controlproperties+xml"/>
  <Override PartName="/xl/ctrlProps/ctrlProp5282.xml" ContentType="application/vnd.ms-excel.controlproperties+xml"/>
  <Override PartName="/xl/ctrlProps/ctrlProp5283.xml" ContentType="application/vnd.ms-excel.controlproperties+xml"/>
  <Override PartName="/xl/ctrlProps/ctrlProp5284.xml" ContentType="application/vnd.ms-excel.controlproperties+xml"/>
  <Override PartName="/xl/ctrlProps/ctrlProp5285.xml" ContentType="application/vnd.ms-excel.controlproperties+xml"/>
  <Override PartName="/xl/ctrlProps/ctrlProp5286.xml" ContentType="application/vnd.ms-excel.controlproperties+xml"/>
  <Override PartName="/xl/ctrlProps/ctrlProp5287.xml" ContentType="application/vnd.ms-excel.controlproperties+xml"/>
  <Override PartName="/xl/ctrlProps/ctrlProp5288.xml" ContentType="application/vnd.ms-excel.controlproperties+xml"/>
  <Override PartName="/xl/ctrlProps/ctrlProp5289.xml" ContentType="application/vnd.ms-excel.controlproperties+xml"/>
  <Override PartName="/xl/ctrlProps/ctrlProp5290.xml" ContentType="application/vnd.ms-excel.controlproperties+xml"/>
  <Override PartName="/xl/ctrlProps/ctrlProp5291.xml" ContentType="application/vnd.ms-excel.controlproperties+xml"/>
  <Override PartName="/xl/ctrlProps/ctrlProp5292.xml" ContentType="application/vnd.ms-excel.controlproperties+xml"/>
  <Override PartName="/xl/ctrlProps/ctrlProp5293.xml" ContentType="application/vnd.ms-excel.controlproperties+xml"/>
  <Override PartName="/xl/ctrlProps/ctrlProp5294.xml" ContentType="application/vnd.ms-excel.controlproperties+xml"/>
  <Override PartName="/xl/ctrlProps/ctrlProp5295.xml" ContentType="application/vnd.ms-excel.controlproperties+xml"/>
  <Override PartName="/xl/ctrlProps/ctrlProp5296.xml" ContentType="application/vnd.ms-excel.controlproperties+xml"/>
  <Override PartName="/xl/ctrlProps/ctrlProp5297.xml" ContentType="application/vnd.ms-excel.controlproperties+xml"/>
  <Override PartName="/xl/ctrlProps/ctrlProp5298.xml" ContentType="application/vnd.ms-excel.controlproperties+xml"/>
  <Override PartName="/xl/ctrlProps/ctrlProp5299.xml" ContentType="application/vnd.ms-excel.controlproperties+xml"/>
  <Override PartName="/xl/ctrlProps/ctrlProp5300.xml" ContentType="application/vnd.ms-excel.controlproperties+xml"/>
  <Override PartName="/xl/ctrlProps/ctrlProp5301.xml" ContentType="application/vnd.ms-excel.controlproperties+xml"/>
  <Override PartName="/xl/ctrlProps/ctrlProp5302.xml" ContentType="application/vnd.ms-excel.controlproperties+xml"/>
  <Override PartName="/xl/ctrlProps/ctrlProp5303.xml" ContentType="application/vnd.ms-excel.controlproperties+xml"/>
  <Override PartName="/xl/ctrlProps/ctrlProp5304.xml" ContentType="application/vnd.ms-excel.controlproperties+xml"/>
  <Override PartName="/xl/ctrlProps/ctrlProp5305.xml" ContentType="application/vnd.ms-excel.controlproperties+xml"/>
  <Override PartName="/xl/ctrlProps/ctrlProp5306.xml" ContentType="application/vnd.ms-excel.controlproperties+xml"/>
  <Override PartName="/xl/ctrlProps/ctrlProp5307.xml" ContentType="application/vnd.ms-excel.controlproperties+xml"/>
  <Override PartName="/xl/ctrlProps/ctrlProp5308.xml" ContentType="application/vnd.ms-excel.controlproperties+xml"/>
  <Override PartName="/xl/ctrlProps/ctrlProp5309.xml" ContentType="application/vnd.ms-excel.controlproperties+xml"/>
  <Override PartName="/xl/ctrlProps/ctrlProp5310.xml" ContentType="application/vnd.ms-excel.controlproperties+xml"/>
  <Override PartName="/xl/ctrlProps/ctrlProp5311.xml" ContentType="application/vnd.ms-excel.controlproperties+xml"/>
  <Override PartName="/xl/ctrlProps/ctrlProp5312.xml" ContentType="application/vnd.ms-excel.controlproperties+xml"/>
  <Override PartName="/xl/ctrlProps/ctrlProp5313.xml" ContentType="application/vnd.ms-excel.controlproperties+xml"/>
  <Override PartName="/xl/ctrlProps/ctrlProp5314.xml" ContentType="application/vnd.ms-excel.controlproperties+xml"/>
  <Override PartName="/xl/ctrlProps/ctrlProp5315.xml" ContentType="application/vnd.ms-excel.controlproperties+xml"/>
  <Override PartName="/xl/ctrlProps/ctrlProp5316.xml" ContentType="application/vnd.ms-excel.controlproperties+xml"/>
  <Override PartName="/xl/ctrlProps/ctrlProp5317.xml" ContentType="application/vnd.ms-excel.controlproperties+xml"/>
  <Override PartName="/xl/ctrlProps/ctrlProp5318.xml" ContentType="application/vnd.ms-excel.controlproperties+xml"/>
  <Override PartName="/xl/ctrlProps/ctrlProp5319.xml" ContentType="application/vnd.ms-excel.controlproperties+xml"/>
  <Override PartName="/xl/ctrlProps/ctrlProp5320.xml" ContentType="application/vnd.ms-excel.controlproperties+xml"/>
  <Override PartName="/xl/ctrlProps/ctrlProp5321.xml" ContentType="application/vnd.ms-excel.controlproperties+xml"/>
  <Override PartName="/xl/ctrlProps/ctrlProp5322.xml" ContentType="application/vnd.ms-excel.controlproperties+xml"/>
  <Override PartName="/xl/ctrlProps/ctrlProp5323.xml" ContentType="application/vnd.ms-excel.controlproperties+xml"/>
  <Override PartName="/xl/ctrlProps/ctrlProp5324.xml" ContentType="application/vnd.ms-excel.controlproperties+xml"/>
  <Override PartName="/xl/ctrlProps/ctrlProp5325.xml" ContentType="application/vnd.ms-excel.controlproperties+xml"/>
  <Override PartName="/xl/ctrlProps/ctrlProp5326.xml" ContentType="application/vnd.ms-excel.controlproperties+xml"/>
  <Override PartName="/xl/ctrlProps/ctrlProp5327.xml" ContentType="application/vnd.ms-excel.controlproperties+xml"/>
  <Override PartName="/xl/ctrlProps/ctrlProp5328.xml" ContentType="application/vnd.ms-excel.controlproperties+xml"/>
  <Override PartName="/xl/ctrlProps/ctrlProp5329.xml" ContentType="application/vnd.ms-excel.controlproperties+xml"/>
  <Override PartName="/xl/ctrlProps/ctrlProp5330.xml" ContentType="application/vnd.ms-excel.controlproperties+xml"/>
  <Override PartName="/xl/ctrlProps/ctrlProp5331.xml" ContentType="application/vnd.ms-excel.controlproperties+xml"/>
  <Override PartName="/xl/ctrlProps/ctrlProp5332.xml" ContentType="application/vnd.ms-excel.controlproperties+xml"/>
  <Override PartName="/xl/ctrlProps/ctrlProp5333.xml" ContentType="application/vnd.ms-excel.controlproperties+xml"/>
  <Override PartName="/xl/ctrlProps/ctrlProp5334.xml" ContentType="application/vnd.ms-excel.controlproperties+xml"/>
  <Override PartName="/xl/ctrlProps/ctrlProp5335.xml" ContentType="application/vnd.ms-excel.controlproperties+xml"/>
  <Override PartName="/xl/ctrlProps/ctrlProp5336.xml" ContentType="application/vnd.ms-excel.controlproperties+xml"/>
  <Override PartName="/xl/ctrlProps/ctrlProp5337.xml" ContentType="application/vnd.ms-excel.controlproperties+xml"/>
  <Override PartName="/xl/ctrlProps/ctrlProp5338.xml" ContentType="application/vnd.ms-excel.controlproperties+xml"/>
  <Override PartName="/xl/ctrlProps/ctrlProp5339.xml" ContentType="application/vnd.ms-excel.controlproperties+xml"/>
  <Override PartName="/xl/ctrlProps/ctrlProp5340.xml" ContentType="application/vnd.ms-excel.controlproperties+xml"/>
  <Override PartName="/xl/ctrlProps/ctrlProp5341.xml" ContentType="application/vnd.ms-excel.controlproperties+xml"/>
  <Override PartName="/xl/ctrlProps/ctrlProp5342.xml" ContentType="application/vnd.ms-excel.controlproperties+xml"/>
  <Override PartName="/xl/ctrlProps/ctrlProp5343.xml" ContentType="application/vnd.ms-excel.controlproperties+xml"/>
  <Override PartName="/xl/ctrlProps/ctrlProp5344.xml" ContentType="application/vnd.ms-excel.controlproperties+xml"/>
  <Override PartName="/xl/ctrlProps/ctrlProp5345.xml" ContentType="application/vnd.ms-excel.controlproperties+xml"/>
  <Override PartName="/xl/ctrlProps/ctrlProp5346.xml" ContentType="application/vnd.ms-excel.controlproperties+xml"/>
  <Override PartName="/xl/ctrlProps/ctrlProp5347.xml" ContentType="application/vnd.ms-excel.controlproperties+xml"/>
  <Override PartName="/xl/ctrlProps/ctrlProp5348.xml" ContentType="application/vnd.ms-excel.controlproperties+xml"/>
  <Override PartName="/xl/ctrlProps/ctrlProp5349.xml" ContentType="application/vnd.ms-excel.controlproperties+xml"/>
  <Override PartName="/xl/ctrlProps/ctrlProp5350.xml" ContentType="application/vnd.ms-excel.controlproperties+xml"/>
  <Override PartName="/xl/ctrlProps/ctrlProp5351.xml" ContentType="application/vnd.ms-excel.controlproperties+xml"/>
  <Override PartName="/xl/ctrlProps/ctrlProp5352.xml" ContentType="application/vnd.ms-excel.controlproperties+xml"/>
  <Override PartName="/xl/ctrlProps/ctrlProp5353.xml" ContentType="application/vnd.ms-excel.controlproperties+xml"/>
  <Override PartName="/xl/ctrlProps/ctrlProp5354.xml" ContentType="application/vnd.ms-excel.controlproperties+xml"/>
  <Override PartName="/xl/ctrlProps/ctrlProp5355.xml" ContentType="application/vnd.ms-excel.controlproperties+xml"/>
  <Override PartName="/xl/ctrlProps/ctrlProp5356.xml" ContentType="application/vnd.ms-excel.controlproperties+xml"/>
  <Override PartName="/xl/ctrlProps/ctrlProp5357.xml" ContentType="application/vnd.ms-excel.controlproperties+xml"/>
  <Override PartName="/xl/ctrlProps/ctrlProp5358.xml" ContentType="application/vnd.ms-excel.controlproperties+xml"/>
  <Override PartName="/xl/ctrlProps/ctrlProp5359.xml" ContentType="application/vnd.ms-excel.controlproperties+xml"/>
  <Override PartName="/xl/ctrlProps/ctrlProp5360.xml" ContentType="application/vnd.ms-excel.controlproperties+xml"/>
  <Override PartName="/xl/ctrlProps/ctrlProp5361.xml" ContentType="application/vnd.ms-excel.controlproperties+xml"/>
  <Override PartName="/xl/ctrlProps/ctrlProp5362.xml" ContentType="application/vnd.ms-excel.controlproperties+xml"/>
  <Override PartName="/xl/ctrlProps/ctrlProp5363.xml" ContentType="application/vnd.ms-excel.controlproperties+xml"/>
  <Override PartName="/xl/ctrlProps/ctrlProp5364.xml" ContentType="application/vnd.ms-excel.controlproperties+xml"/>
  <Override PartName="/xl/ctrlProps/ctrlProp5365.xml" ContentType="application/vnd.ms-excel.controlproperties+xml"/>
  <Override PartName="/xl/ctrlProps/ctrlProp5366.xml" ContentType="application/vnd.ms-excel.controlproperties+xml"/>
  <Override PartName="/xl/ctrlProps/ctrlProp5367.xml" ContentType="application/vnd.ms-excel.controlproperties+xml"/>
  <Override PartName="/xl/ctrlProps/ctrlProp5368.xml" ContentType="application/vnd.ms-excel.controlproperties+xml"/>
  <Override PartName="/xl/ctrlProps/ctrlProp5369.xml" ContentType="application/vnd.ms-excel.controlproperties+xml"/>
  <Override PartName="/xl/ctrlProps/ctrlProp5370.xml" ContentType="application/vnd.ms-excel.controlproperties+xml"/>
  <Override PartName="/xl/ctrlProps/ctrlProp5371.xml" ContentType="application/vnd.ms-excel.controlproperties+xml"/>
  <Override PartName="/xl/ctrlProps/ctrlProp5372.xml" ContentType="application/vnd.ms-excel.controlproperties+xml"/>
  <Override PartName="/xl/ctrlProps/ctrlProp5373.xml" ContentType="application/vnd.ms-excel.controlproperties+xml"/>
  <Override PartName="/xl/ctrlProps/ctrlProp5374.xml" ContentType="application/vnd.ms-excel.controlproperties+xml"/>
  <Override PartName="/xl/ctrlProps/ctrlProp5375.xml" ContentType="application/vnd.ms-excel.controlproperties+xml"/>
  <Override PartName="/xl/ctrlProps/ctrlProp5376.xml" ContentType="application/vnd.ms-excel.controlproperties+xml"/>
  <Override PartName="/xl/ctrlProps/ctrlProp5377.xml" ContentType="application/vnd.ms-excel.controlproperties+xml"/>
  <Override PartName="/xl/ctrlProps/ctrlProp5378.xml" ContentType="application/vnd.ms-excel.controlproperties+xml"/>
  <Override PartName="/xl/ctrlProps/ctrlProp5379.xml" ContentType="application/vnd.ms-excel.controlproperties+xml"/>
  <Override PartName="/xl/ctrlProps/ctrlProp5380.xml" ContentType="application/vnd.ms-excel.controlproperties+xml"/>
  <Override PartName="/xl/ctrlProps/ctrlProp5381.xml" ContentType="application/vnd.ms-excel.controlproperties+xml"/>
  <Override PartName="/xl/ctrlProps/ctrlProp5382.xml" ContentType="application/vnd.ms-excel.controlproperties+xml"/>
  <Override PartName="/xl/ctrlProps/ctrlProp5383.xml" ContentType="application/vnd.ms-excel.controlproperties+xml"/>
  <Override PartName="/xl/ctrlProps/ctrlProp5384.xml" ContentType="application/vnd.ms-excel.controlproperties+xml"/>
  <Override PartName="/xl/ctrlProps/ctrlProp5385.xml" ContentType="application/vnd.ms-excel.controlproperties+xml"/>
  <Override PartName="/xl/ctrlProps/ctrlProp5386.xml" ContentType="application/vnd.ms-excel.controlproperties+xml"/>
  <Override PartName="/xl/ctrlProps/ctrlProp5387.xml" ContentType="application/vnd.ms-excel.controlproperties+xml"/>
  <Override PartName="/xl/ctrlProps/ctrlProp5388.xml" ContentType="application/vnd.ms-excel.controlproperties+xml"/>
  <Override PartName="/xl/ctrlProps/ctrlProp5389.xml" ContentType="application/vnd.ms-excel.controlproperties+xml"/>
  <Override PartName="/xl/ctrlProps/ctrlProp5390.xml" ContentType="application/vnd.ms-excel.controlproperties+xml"/>
  <Override PartName="/xl/ctrlProps/ctrlProp5391.xml" ContentType="application/vnd.ms-excel.controlproperties+xml"/>
  <Override PartName="/xl/ctrlProps/ctrlProp5392.xml" ContentType="application/vnd.ms-excel.controlproperties+xml"/>
  <Override PartName="/xl/ctrlProps/ctrlProp5393.xml" ContentType="application/vnd.ms-excel.controlproperties+xml"/>
  <Override PartName="/xl/ctrlProps/ctrlProp5394.xml" ContentType="application/vnd.ms-excel.controlproperties+xml"/>
  <Override PartName="/xl/ctrlProps/ctrlProp5395.xml" ContentType="application/vnd.ms-excel.controlproperties+xml"/>
  <Override PartName="/xl/ctrlProps/ctrlProp5396.xml" ContentType="application/vnd.ms-excel.controlproperties+xml"/>
  <Override PartName="/xl/ctrlProps/ctrlProp5397.xml" ContentType="application/vnd.ms-excel.controlproperties+xml"/>
  <Override PartName="/xl/ctrlProps/ctrlProp5398.xml" ContentType="application/vnd.ms-excel.controlproperties+xml"/>
  <Override PartName="/xl/ctrlProps/ctrlProp5399.xml" ContentType="application/vnd.ms-excel.controlproperties+xml"/>
  <Override PartName="/xl/ctrlProps/ctrlProp5400.xml" ContentType="application/vnd.ms-excel.controlproperties+xml"/>
  <Override PartName="/xl/ctrlProps/ctrlProp5401.xml" ContentType="application/vnd.ms-excel.controlproperties+xml"/>
  <Override PartName="/xl/ctrlProps/ctrlProp5402.xml" ContentType="application/vnd.ms-excel.controlproperties+xml"/>
  <Override PartName="/xl/ctrlProps/ctrlProp5403.xml" ContentType="application/vnd.ms-excel.controlproperties+xml"/>
  <Override PartName="/xl/ctrlProps/ctrlProp5404.xml" ContentType="application/vnd.ms-excel.controlproperties+xml"/>
  <Override PartName="/xl/ctrlProps/ctrlProp5405.xml" ContentType="application/vnd.ms-excel.controlproperties+xml"/>
  <Override PartName="/xl/ctrlProps/ctrlProp5406.xml" ContentType="application/vnd.ms-excel.controlproperties+xml"/>
  <Override PartName="/xl/ctrlProps/ctrlProp5407.xml" ContentType="application/vnd.ms-excel.controlproperties+xml"/>
  <Override PartName="/xl/ctrlProps/ctrlProp5408.xml" ContentType="application/vnd.ms-excel.controlproperties+xml"/>
  <Override PartName="/xl/ctrlProps/ctrlProp5409.xml" ContentType="application/vnd.ms-excel.controlproperties+xml"/>
  <Override PartName="/xl/ctrlProps/ctrlProp5410.xml" ContentType="application/vnd.ms-excel.controlproperties+xml"/>
  <Override PartName="/xl/ctrlProps/ctrlProp5411.xml" ContentType="application/vnd.ms-excel.controlproperties+xml"/>
  <Override PartName="/xl/ctrlProps/ctrlProp5412.xml" ContentType="application/vnd.ms-excel.controlproperties+xml"/>
  <Override PartName="/xl/ctrlProps/ctrlProp5413.xml" ContentType="application/vnd.ms-excel.controlproperties+xml"/>
  <Override PartName="/xl/ctrlProps/ctrlProp5414.xml" ContentType="application/vnd.ms-excel.controlproperties+xml"/>
  <Override PartName="/xl/ctrlProps/ctrlProp5415.xml" ContentType="application/vnd.ms-excel.controlproperties+xml"/>
  <Override PartName="/xl/ctrlProps/ctrlProp5416.xml" ContentType="application/vnd.ms-excel.controlproperties+xml"/>
  <Override PartName="/xl/ctrlProps/ctrlProp5417.xml" ContentType="application/vnd.ms-excel.controlproperties+xml"/>
  <Override PartName="/xl/ctrlProps/ctrlProp5418.xml" ContentType="application/vnd.ms-excel.controlproperties+xml"/>
  <Override PartName="/xl/ctrlProps/ctrlProp5419.xml" ContentType="application/vnd.ms-excel.controlproperties+xml"/>
  <Override PartName="/xl/ctrlProps/ctrlProp5420.xml" ContentType="application/vnd.ms-excel.controlproperties+xml"/>
  <Override PartName="/xl/ctrlProps/ctrlProp5421.xml" ContentType="application/vnd.ms-excel.controlproperties+xml"/>
  <Override PartName="/xl/ctrlProps/ctrlProp5422.xml" ContentType="application/vnd.ms-excel.controlproperties+xml"/>
  <Override PartName="/xl/ctrlProps/ctrlProp5423.xml" ContentType="application/vnd.ms-excel.controlproperties+xml"/>
  <Override PartName="/xl/ctrlProps/ctrlProp5424.xml" ContentType="application/vnd.ms-excel.controlproperties+xml"/>
  <Override PartName="/xl/ctrlProps/ctrlProp5425.xml" ContentType="application/vnd.ms-excel.controlproperties+xml"/>
  <Override PartName="/xl/ctrlProps/ctrlProp5426.xml" ContentType="application/vnd.ms-excel.controlproperties+xml"/>
  <Override PartName="/xl/ctrlProps/ctrlProp5427.xml" ContentType="application/vnd.ms-excel.controlproperties+xml"/>
  <Override PartName="/xl/ctrlProps/ctrlProp5428.xml" ContentType="application/vnd.ms-excel.controlproperties+xml"/>
  <Override PartName="/xl/ctrlProps/ctrlProp5429.xml" ContentType="application/vnd.ms-excel.controlproperties+xml"/>
  <Override PartName="/xl/ctrlProps/ctrlProp5430.xml" ContentType="application/vnd.ms-excel.controlproperties+xml"/>
  <Override PartName="/xl/ctrlProps/ctrlProp5431.xml" ContentType="application/vnd.ms-excel.controlproperties+xml"/>
  <Override PartName="/xl/ctrlProps/ctrlProp5432.xml" ContentType="application/vnd.ms-excel.controlproperties+xml"/>
  <Override PartName="/xl/ctrlProps/ctrlProp5433.xml" ContentType="application/vnd.ms-excel.controlproperties+xml"/>
  <Override PartName="/xl/ctrlProps/ctrlProp5434.xml" ContentType="application/vnd.ms-excel.controlproperties+xml"/>
  <Override PartName="/xl/ctrlProps/ctrlProp5435.xml" ContentType="application/vnd.ms-excel.controlproperties+xml"/>
  <Override PartName="/xl/ctrlProps/ctrlProp5436.xml" ContentType="application/vnd.ms-excel.controlproperties+xml"/>
  <Override PartName="/xl/ctrlProps/ctrlProp5437.xml" ContentType="application/vnd.ms-excel.controlproperties+xml"/>
  <Override PartName="/xl/ctrlProps/ctrlProp5438.xml" ContentType="application/vnd.ms-excel.controlproperties+xml"/>
  <Override PartName="/xl/ctrlProps/ctrlProp5439.xml" ContentType="application/vnd.ms-excel.controlproperties+xml"/>
  <Override PartName="/xl/ctrlProps/ctrlProp5440.xml" ContentType="application/vnd.ms-excel.controlproperties+xml"/>
  <Override PartName="/xl/ctrlProps/ctrlProp5441.xml" ContentType="application/vnd.ms-excel.controlproperties+xml"/>
  <Override PartName="/xl/ctrlProps/ctrlProp5442.xml" ContentType="application/vnd.ms-excel.controlproperties+xml"/>
  <Override PartName="/xl/ctrlProps/ctrlProp5443.xml" ContentType="application/vnd.ms-excel.controlproperties+xml"/>
  <Override PartName="/xl/ctrlProps/ctrlProp5444.xml" ContentType="application/vnd.ms-excel.controlproperties+xml"/>
  <Override PartName="/xl/ctrlProps/ctrlProp5445.xml" ContentType="application/vnd.ms-excel.controlproperties+xml"/>
  <Override PartName="/xl/ctrlProps/ctrlProp5446.xml" ContentType="application/vnd.ms-excel.controlproperties+xml"/>
  <Override PartName="/xl/ctrlProps/ctrlProp5447.xml" ContentType="application/vnd.ms-excel.controlproperties+xml"/>
  <Override PartName="/xl/ctrlProps/ctrlProp5448.xml" ContentType="application/vnd.ms-excel.controlproperties+xml"/>
  <Override PartName="/xl/ctrlProps/ctrlProp5449.xml" ContentType="application/vnd.ms-excel.controlproperties+xml"/>
  <Override PartName="/xl/ctrlProps/ctrlProp5450.xml" ContentType="application/vnd.ms-excel.controlproperties+xml"/>
  <Override PartName="/xl/ctrlProps/ctrlProp5451.xml" ContentType="application/vnd.ms-excel.controlproperties+xml"/>
  <Override PartName="/xl/ctrlProps/ctrlProp5452.xml" ContentType="application/vnd.ms-excel.controlproperties+xml"/>
  <Override PartName="/xl/ctrlProps/ctrlProp5453.xml" ContentType="application/vnd.ms-excel.controlproperties+xml"/>
  <Override PartName="/xl/ctrlProps/ctrlProp5454.xml" ContentType="application/vnd.ms-excel.controlproperties+xml"/>
  <Override PartName="/xl/ctrlProps/ctrlProp5455.xml" ContentType="application/vnd.ms-excel.controlproperties+xml"/>
  <Override PartName="/xl/ctrlProps/ctrlProp5456.xml" ContentType="application/vnd.ms-excel.controlproperties+xml"/>
  <Override PartName="/xl/ctrlProps/ctrlProp5457.xml" ContentType="application/vnd.ms-excel.controlproperties+xml"/>
  <Override PartName="/xl/ctrlProps/ctrlProp5458.xml" ContentType="application/vnd.ms-excel.controlproperties+xml"/>
  <Override PartName="/xl/ctrlProps/ctrlProp5459.xml" ContentType="application/vnd.ms-excel.controlproperties+xml"/>
  <Override PartName="/xl/ctrlProps/ctrlProp5460.xml" ContentType="application/vnd.ms-excel.controlproperties+xml"/>
  <Override PartName="/xl/ctrlProps/ctrlProp5461.xml" ContentType="application/vnd.ms-excel.controlproperties+xml"/>
  <Override PartName="/xl/ctrlProps/ctrlProp5462.xml" ContentType="application/vnd.ms-excel.controlproperties+xml"/>
  <Override PartName="/xl/ctrlProps/ctrlProp5463.xml" ContentType="application/vnd.ms-excel.controlproperties+xml"/>
  <Override PartName="/xl/ctrlProps/ctrlProp5464.xml" ContentType="application/vnd.ms-excel.controlproperties+xml"/>
  <Override PartName="/xl/ctrlProps/ctrlProp5465.xml" ContentType="application/vnd.ms-excel.controlproperties+xml"/>
  <Override PartName="/xl/ctrlProps/ctrlProp5466.xml" ContentType="application/vnd.ms-excel.controlproperties+xml"/>
  <Override PartName="/xl/ctrlProps/ctrlProp5467.xml" ContentType="application/vnd.ms-excel.controlproperties+xml"/>
  <Override PartName="/xl/ctrlProps/ctrlProp5468.xml" ContentType="application/vnd.ms-excel.controlproperties+xml"/>
  <Override PartName="/xl/ctrlProps/ctrlProp5469.xml" ContentType="application/vnd.ms-excel.controlproperties+xml"/>
  <Override PartName="/xl/ctrlProps/ctrlProp5470.xml" ContentType="application/vnd.ms-excel.controlproperties+xml"/>
  <Override PartName="/xl/ctrlProps/ctrlProp5471.xml" ContentType="application/vnd.ms-excel.controlproperties+xml"/>
  <Override PartName="/xl/ctrlProps/ctrlProp5472.xml" ContentType="application/vnd.ms-excel.controlproperties+xml"/>
  <Override PartName="/xl/ctrlProps/ctrlProp5473.xml" ContentType="application/vnd.ms-excel.controlproperties+xml"/>
  <Override PartName="/xl/ctrlProps/ctrlProp5474.xml" ContentType="application/vnd.ms-excel.controlproperties+xml"/>
  <Override PartName="/xl/ctrlProps/ctrlProp5475.xml" ContentType="application/vnd.ms-excel.controlproperties+xml"/>
  <Override PartName="/xl/ctrlProps/ctrlProp5476.xml" ContentType="application/vnd.ms-excel.controlproperties+xml"/>
  <Override PartName="/xl/ctrlProps/ctrlProp5477.xml" ContentType="application/vnd.ms-excel.controlproperties+xml"/>
  <Override PartName="/xl/ctrlProps/ctrlProp5478.xml" ContentType="application/vnd.ms-excel.controlproperties+xml"/>
  <Override PartName="/xl/ctrlProps/ctrlProp5479.xml" ContentType="application/vnd.ms-excel.controlproperties+xml"/>
  <Override PartName="/xl/ctrlProps/ctrlProp5480.xml" ContentType="application/vnd.ms-excel.controlproperties+xml"/>
  <Override PartName="/xl/ctrlProps/ctrlProp5481.xml" ContentType="application/vnd.ms-excel.controlproperties+xml"/>
  <Override PartName="/xl/ctrlProps/ctrlProp5482.xml" ContentType="application/vnd.ms-excel.controlproperties+xml"/>
  <Override PartName="/xl/ctrlProps/ctrlProp5483.xml" ContentType="application/vnd.ms-excel.controlproperties+xml"/>
  <Override PartName="/xl/ctrlProps/ctrlProp5484.xml" ContentType="application/vnd.ms-excel.controlproperties+xml"/>
  <Override PartName="/xl/ctrlProps/ctrlProp5485.xml" ContentType="application/vnd.ms-excel.controlproperties+xml"/>
  <Override PartName="/xl/ctrlProps/ctrlProp5486.xml" ContentType="application/vnd.ms-excel.controlproperties+xml"/>
  <Override PartName="/xl/ctrlProps/ctrlProp5487.xml" ContentType="application/vnd.ms-excel.controlproperties+xml"/>
  <Override PartName="/xl/ctrlProps/ctrlProp5488.xml" ContentType="application/vnd.ms-excel.controlproperties+xml"/>
  <Override PartName="/xl/ctrlProps/ctrlProp5489.xml" ContentType="application/vnd.ms-excel.controlproperties+xml"/>
  <Override PartName="/xl/ctrlProps/ctrlProp5490.xml" ContentType="application/vnd.ms-excel.controlproperties+xml"/>
  <Override PartName="/xl/ctrlProps/ctrlProp5491.xml" ContentType="application/vnd.ms-excel.controlproperties+xml"/>
  <Override PartName="/xl/ctrlProps/ctrlProp5492.xml" ContentType="application/vnd.ms-excel.controlproperties+xml"/>
  <Override PartName="/xl/ctrlProps/ctrlProp5493.xml" ContentType="application/vnd.ms-excel.controlproperties+xml"/>
  <Override PartName="/xl/ctrlProps/ctrlProp5494.xml" ContentType="application/vnd.ms-excel.controlproperties+xml"/>
  <Override PartName="/xl/ctrlProps/ctrlProp5495.xml" ContentType="application/vnd.ms-excel.controlproperties+xml"/>
  <Override PartName="/xl/ctrlProps/ctrlProp5496.xml" ContentType="application/vnd.ms-excel.controlproperties+xml"/>
  <Override PartName="/xl/ctrlProps/ctrlProp5497.xml" ContentType="application/vnd.ms-excel.controlproperties+xml"/>
  <Override PartName="/xl/ctrlProps/ctrlProp5498.xml" ContentType="application/vnd.ms-excel.controlproperties+xml"/>
  <Override PartName="/xl/ctrlProps/ctrlProp5499.xml" ContentType="application/vnd.ms-excel.controlproperties+xml"/>
  <Override PartName="/xl/ctrlProps/ctrlProp5500.xml" ContentType="application/vnd.ms-excel.controlproperties+xml"/>
  <Override PartName="/xl/ctrlProps/ctrlProp5501.xml" ContentType="application/vnd.ms-excel.controlproperties+xml"/>
  <Override PartName="/xl/ctrlProps/ctrlProp5502.xml" ContentType="application/vnd.ms-excel.controlproperties+xml"/>
  <Override PartName="/xl/ctrlProps/ctrlProp5503.xml" ContentType="application/vnd.ms-excel.controlproperties+xml"/>
  <Override PartName="/xl/ctrlProps/ctrlProp5504.xml" ContentType="application/vnd.ms-excel.controlproperties+xml"/>
  <Override PartName="/xl/ctrlProps/ctrlProp5505.xml" ContentType="application/vnd.ms-excel.controlproperties+xml"/>
  <Override PartName="/xl/ctrlProps/ctrlProp5506.xml" ContentType="application/vnd.ms-excel.controlproperties+xml"/>
  <Override PartName="/xl/ctrlProps/ctrlProp5507.xml" ContentType="application/vnd.ms-excel.controlproperties+xml"/>
  <Override PartName="/xl/ctrlProps/ctrlProp5508.xml" ContentType="application/vnd.ms-excel.controlproperties+xml"/>
  <Override PartName="/xl/ctrlProps/ctrlProp5509.xml" ContentType="application/vnd.ms-excel.controlproperties+xml"/>
  <Override PartName="/xl/ctrlProps/ctrlProp5510.xml" ContentType="application/vnd.ms-excel.controlproperties+xml"/>
  <Override PartName="/xl/ctrlProps/ctrlProp5511.xml" ContentType="application/vnd.ms-excel.controlproperties+xml"/>
  <Override PartName="/xl/ctrlProps/ctrlProp5512.xml" ContentType="application/vnd.ms-excel.controlproperties+xml"/>
  <Override PartName="/xl/ctrlProps/ctrlProp5513.xml" ContentType="application/vnd.ms-excel.controlproperties+xml"/>
  <Override PartName="/xl/ctrlProps/ctrlProp5514.xml" ContentType="application/vnd.ms-excel.controlproperties+xml"/>
  <Override PartName="/xl/ctrlProps/ctrlProp5515.xml" ContentType="application/vnd.ms-excel.controlproperties+xml"/>
  <Override PartName="/xl/ctrlProps/ctrlProp5516.xml" ContentType="application/vnd.ms-excel.controlproperties+xml"/>
  <Override PartName="/xl/ctrlProps/ctrlProp5517.xml" ContentType="application/vnd.ms-excel.controlproperties+xml"/>
  <Override PartName="/xl/ctrlProps/ctrlProp5518.xml" ContentType="application/vnd.ms-excel.controlproperties+xml"/>
  <Override PartName="/xl/ctrlProps/ctrlProp5519.xml" ContentType="application/vnd.ms-excel.controlproperties+xml"/>
  <Override PartName="/xl/ctrlProps/ctrlProp5520.xml" ContentType="application/vnd.ms-excel.controlproperties+xml"/>
  <Override PartName="/xl/ctrlProps/ctrlProp5521.xml" ContentType="application/vnd.ms-excel.controlproperties+xml"/>
  <Override PartName="/xl/ctrlProps/ctrlProp5522.xml" ContentType="application/vnd.ms-excel.controlproperties+xml"/>
  <Override PartName="/xl/ctrlProps/ctrlProp5523.xml" ContentType="application/vnd.ms-excel.controlproperties+xml"/>
  <Override PartName="/xl/ctrlProps/ctrlProp5524.xml" ContentType="application/vnd.ms-excel.controlproperties+xml"/>
  <Override PartName="/xl/ctrlProps/ctrlProp5525.xml" ContentType="application/vnd.ms-excel.controlproperties+xml"/>
  <Override PartName="/xl/ctrlProps/ctrlProp5526.xml" ContentType="application/vnd.ms-excel.controlproperties+xml"/>
  <Override PartName="/xl/ctrlProps/ctrlProp5527.xml" ContentType="application/vnd.ms-excel.controlproperties+xml"/>
  <Override PartName="/xl/ctrlProps/ctrlProp5528.xml" ContentType="application/vnd.ms-excel.controlproperties+xml"/>
  <Override PartName="/xl/ctrlProps/ctrlProp5529.xml" ContentType="application/vnd.ms-excel.controlproperties+xml"/>
  <Override PartName="/xl/ctrlProps/ctrlProp5530.xml" ContentType="application/vnd.ms-excel.controlproperties+xml"/>
  <Override PartName="/xl/ctrlProps/ctrlProp5531.xml" ContentType="application/vnd.ms-excel.controlproperties+xml"/>
  <Override PartName="/xl/ctrlProps/ctrlProp5532.xml" ContentType="application/vnd.ms-excel.controlproperties+xml"/>
  <Override PartName="/xl/ctrlProps/ctrlProp5533.xml" ContentType="application/vnd.ms-excel.controlproperties+xml"/>
  <Override PartName="/xl/ctrlProps/ctrlProp5534.xml" ContentType="application/vnd.ms-excel.controlproperties+xml"/>
  <Override PartName="/xl/ctrlProps/ctrlProp5535.xml" ContentType="application/vnd.ms-excel.controlproperties+xml"/>
  <Override PartName="/xl/ctrlProps/ctrlProp5536.xml" ContentType="application/vnd.ms-excel.controlproperties+xml"/>
  <Override PartName="/xl/ctrlProps/ctrlProp5537.xml" ContentType="application/vnd.ms-excel.controlproperties+xml"/>
  <Override PartName="/xl/ctrlProps/ctrlProp5538.xml" ContentType="application/vnd.ms-excel.controlproperties+xml"/>
  <Override PartName="/xl/ctrlProps/ctrlProp5539.xml" ContentType="application/vnd.ms-excel.controlproperties+xml"/>
  <Override PartName="/xl/ctrlProps/ctrlProp5540.xml" ContentType="application/vnd.ms-excel.controlproperties+xml"/>
  <Override PartName="/xl/ctrlProps/ctrlProp5541.xml" ContentType="application/vnd.ms-excel.controlproperties+xml"/>
  <Override PartName="/xl/ctrlProps/ctrlProp5542.xml" ContentType="application/vnd.ms-excel.controlproperties+xml"/>
  <Override PartName="/xl/ctrlProps/ctrlProp5543.xml" ContentType="application/vnd.ms-excel.controlproperties+xml"/>
  <Override PartName="/xl/ctrlProps/ctrlProp5544.xml" ContentType="application/vnd.ms-excel.controlproperties+xml"/>
  <Override PartName="/xl/ctrlProps/ctrlProp5545.xml" ContentType="application/vnd.ms-excel.controlproperties+xml"/>
  <Override PartName="/xl/ctrlProps/ctrlProp5546.xml" ContentType="application/vnd.ms-excel.controlproperties+xml"/>
  <Override PartName="/xl/ctrlProps/ctrlProp5547.xml" ContentType="application/vnd.ms-excel.controlproperties+xml"/>
  <Override PartName="/xl/ctrlProps/ctrlProp5548.xml" ContentType="application/vnd.ms-excel.controlproperties+xml"/>
  <Override PartName="/xl/ctrlProps/ctrlProp5549.xml" ContentType="application/vnd.ms-excel.controlproperties+xml"/>
  <Override PartName="/xl/ctrlProps/ctrlProp5550.xml" ContentType="application/vnd.ms-excel.controlproperties+xml"/>
  <Override PartName="/xl/ctrlProps/ctrlProp5551.xml" ContentType="application/vnd.ms-excel.controlproperties+xml"/>
  <Override PartName="/xl/ctrlProps/ctrlProp5552.xml" ContentType="application/vnd.ms-excel.controlproperties+xml"/>
  <Override PartName="/xl/ctrlProps/ctrlProp5553.xml" ContentType="application/vnd.ms-excel.controlproperties+xml"/>
  <Override PartName="/xl/ctrlProps/ctrlProp5554.xml" ContentType="application/vnd.ms-excel.controlproperties+xml"/>
  <Override PartName="/xl/ctrlProps/ctrlProp5555.xml" ContentType="application/vnd.ms-excel.controlproperties+xml"/>
  <Override PartName="/xl/ctrlProps/ctrlProp5556.xml" ContentType="application/vnd.ms-excel.controlproperties+xml"/>
  <Override PartName="/xl/ctrlProps/ctrlProp5557.xml" ContentType="application/vnd.ms-excel.controlproperties+xml"/>
  <Override PartName="/xl/ctrlProps/ctrlProp5558.xml" ContentType="application/vnd.ms-excel.controlproperties+xml"/>
  <Override PartName="/xl/ctrlProps/ctrlProp5559.xml" ContentType="application/vnd.ms-excel.controlproperties+xml"/>
  <Override PartName="/xl/ctrlProps/ctrlProp5560.xml" ContentType="application/vnd.ms-excel.controlproperties+xml"/>
  <Override PartName="/xl/ctrlProps/ctrlProp5561.xml" ContentType="application/vnd.ms-excel.controlproperties+xml"/>
  <Override PartName="/xl/ctrlProps/ctrlProp5562.xml" ContentType="application/vnd.ms-excel.controlproperties+xml"/>
  <Override PartName="/xl/ctrlProps/ctrlProp5563.xml" ContentType="application/vnd.ms-excel.controlproperties+xml"/>
  <Override PartName="/xl/ctrlProps/ctrlProp5564.xml" ContentType="application/vnd.ms-excel.controlproperties+xml"/>
  <Override PartName="/xl/ctrlProps/ctrlProp5565.xml" ContentType="application/vnd.ms-excel.controlproperties+xml"/>
  <Override PartName="/xl/ctrlProps/ctrlProp5566.xml" ContentType="application/vnd.ms-excel.controlproperties+xml"/>
  <Override PartName="/xl/ctrlProps/ctrlProp5567.xml" ContentType="application/vnd.ms-excel.controlproperties+xml"/>
  <Override PartName="/xl/ctrlProps/ctrlProp5568.xml" ContentType="application/vnd.ms-excel.controlproperties+xml"/>
  <Override PartName="/xl/ctrlProps/ctrlProp5569.xml" ContentType="application/vnd.ms-excel.controlproperties+xml"/>
  <Override PartName="/xl/ctrlProps/ctrlProp5570.xml" ContentType="application/vnd.ms-excel.controlproperties+xml"/>
  <Override PartName="/xl/ctrlProps/ctrlProp5571.xml" ContentType="application/vnd.ms-excel.controlproperties+xml"/>
  <Override PartName="/xl/ctrlProps/ctrlProp5572.xml" ContentType="application/vnd.ms-excel.controlproperties+xml"/>
  <Override PartName="/xl/ctrlProps/ctrlProp5573.xml" ContentType="application/vnd.ms-excel.controlproperties+xml"/>
  <Override PartName="/xl/ctrlProps/ctrlProp5574.xml" ContentType="application/vnd.ms-excel.controlproperties+xml"/>
  <Override PartName="/xl/ctrlProps/ctrlProp5575.xml" ContentType="application/vnd.ms-excel.controlproperties+xml"/>
  <Override PartName="/xl/ctrlProps/ctrlProp5576.xml" ContentType="application/vnd.ms-excel.controlproperties+xml"/>
  <Override PartName="/xl/ctrlProps/ctrlProp5577.xml" ContentType="application/vnd.ms-excel.controlproperties+xml"/>
  <Override PartName="/xl/ctrlProps/ctrlProp5578.xml" ContentType="application/vnd.ms-excel.controlproperties+xml"/>
  <Override PartName="/xl/ctrlProps/ctrlProp5579.xml" ContentType="application/vnd.ms-excel.controlproperties+xml"/>
  <Override PartName="/xl/ctrlProps/ctrlProp5580.xml" ContentType="application/vnd.ms-excel.controlproperties+xml"/>
  <Override PartName="/xl/ctrlProps/ctrlProp5581.xml" ContentType="application/vnd.ms-excel.controlproperties+xml"/>
  <Override PartName="/xl/ctrlProps/ctrlProp5582.xml" ContentType="application/vnd.ms-excel.controlproperties+xml"/>
  <Override PartName="/xl/ctrlProps/ctrlProp5583.xml" ContentType="application/vnd.ms-excel.controlproperties+xml"/>
  <Override PartName="/xl/ctrlProps/ctrlProp5584.xml" ContentType="application/vnd.ms-excel.controlproperties+xml"/>
  <Override PartName="/xl/ctrlProps/ctrlProp5585.xml" ContentType="application/vnd.ms-excel.controlproperties+xml"/>
  <Override PartName="/xl/ctrlProps/ctrlProp5586.xml" ContentType="application/vnd.ms-excel.controlproperties+xml"/>
  <Override PartName="/xl/ctrlProps/ctrlProp5587.xml" ContentType="application/vnd.ms-excel.controlproperties+xml"/>
  <Override PartName="/xl/ctrlProps/ctrlProp5588.xml" ContentType="application/vnd.ms-excel.controlproperties+xml"/>
  <Override PartName="/xl/ctrlProps/ctrlProp5589.xml" ContentType="application/vnd.ms-excel.controlproperties+xml"/>
  <Override PartName="/xl/ctrlProps/ctrlProp5590.xml" ContentType="application/vnd.ms-excel.controlproperties+xml"/>
  <Override PartName="/xl/ctrlProps/ctrlProp5591.xml" ContentType="application/vnd.ms-excel.controlproperties+xml"/>
  <Override PartName="/xl/ctrlProps/ctrlProp5592.xml" ContentType="application/vnd.ms-excel.controlproperties+xml"/>
  <Override PartName="/xl/ctrlProps/ctrlProp5593.xml" ContentType="application/vnd.ms-excel.controlproperties+xml"/>
  <Override PartName="/xl/ctrlProps/ctrlProp5594.xml" ContentType="application/vnd.ms-excel.controlproperties+xml"/>
  <Override PartName="/xl/ctrlProps/ctrlProp5595.xml" ContentType="application/vnd.ms-excel.controlproperties+xml"/>
  <Override PartName="/xl/ctrlProps/ctrlProp5596.xml" ContentType="application/vnd.ms-excel.controlproperties+xml"/>
  <Override PartName="/xl/ctrlProps/ctrlProp5597.xml" ContentType="application/vnd.ms-excel.controlproperties+xml"/>
  <Override PartName="/xl/ctrlProps/ctrlProp5598.xml" ContentType="application/vnd.ms-excel.controlproperties+xml"/>
  <Override PartName="/xl/ctrlProps/ctrlProp5599.xml" ContentType="application/vnd.ms-excel.controlproperties+xml"/>
  <Override PartName="/xl/ctrlProps/ctrlProp5600.xml" ContentType="application/vnd.ms-excel.controlproperties+xml"/>
  <Override PartName="/xl/ctrlProps/ctrlProp5601.xml" ContentType="application/vnd.ms-excel.controlproperties+xml"/>
  <Override PartName="/xl/ctrlProps/ctrlProp5602.xml" ContentType="application/vnd.ms-excel.controlproperties+xml"/>
  <Override PartName="/xl/ctrlProps/ctrlProp5603.xml" ContentType="application/vnd.ms-excel.controlproperties+xml"/>
  <Override PartName="/xl/ctrlProps/ctrlProp5604.xml" ContentType="application/vnd.ms-excel.controlproperties+xml"/>
  <Override PartName="/xl/ctrlProps/ctrlProp5605.xml" ContentType="application/vnd.ms-excel.controlproperties+xml"/>
  <Override PartName="/xl/ctrlProps/ctrlProp5606.xml" ContentType="application/vnd.ms-excel.controlproperties+xml"/>
  <Override PartName="/xl/ctrlProps/ctrlProp5607.xml" ContentType="application/vnd.ms-excel.controlproperties+xml"/>
  <Override PartName="/xl/ctrlProps/ctrlProp5608.xml" ContentType="application/vnd.ms-excel.controlproperties+xml"/>
  <Override PartName="/xl/ctrlProps/ctrlProp5609.xml" ContentType="application/vnd.ms-excel.controlproperties+xml"/>
  <Override PartName="/xl/ctrlProps/ctrlProp5610.xml" ContentType="application/vnd.ms-excel.controlproperties+xml"/>
  <Override PartName="/xl/ctrlProps/ctrlProp5611.xml" ContentType="application/vnd.ms-excel.controlproperties+xml"/>
  <Override PartName="/xl/ctrlProps/ctrlProp5612.xml" ContentType="application/vnd.ms-excel.controlproperties+xml"/>
  <Override PartName="/xl/ctrlProps/ctrlProp5613.xml" ContentType="application/vnd.ms-excel.controlproperties+xml"/>
  <Override PartName="/xl/ctrlProps/ctrlProp5614.xml" ContentType="application/vnd.ms-excel.controlproperties+xml"/>
  <Override PartName="/xl/ctrlProps/ctrlProp5615.xml" ContentType="application/vnd.ms-excel.controlproperties+xml"/>
  <Override PartName="/xl/ctrlProps/ctrlProp5616.xml" ContentType="application/vnd.ms-excel.controlproperties+xml"/>
  <Override PartName="/xl/ctrlProps/ctrlProp5617.xml" ContentType="application/vnd.ms-excel.controlproperties+xml"/>
  <Override PartName="/xl/ctrlProps/ctrlProp5618.xml" ContentType="application/vnd.ms-excel.controlproperties+xml"/>
  <Override PartName="/xl/ctrlProps/ctrlProp5619.xml" ContentType="application/vnd.ms-excel.controlproperties+xml"/>
  <Override PartName="/xl/ctrlProps/ctrlProp5620.xml" ContentType="application/vnd.ms-excel.controlproperties+xml"/>
  <Override PartName="/xl/ctrlProps/ctrlProp5621.xml" ContentType="application/vnd.ms-excel.controlproperties+xml"/>
  <Override PartName="/xl/ctrlProps/ctrlProp5622.xml" ContentType="application/vnd.ms-excel.controlproperties+xml"/>
  <Override PartName="/xl/ctrlProps/ctrlProp5623.xml" ContentType="application/vnd.ms-excel.controlproperties+xml"/>
  <Override PartName="/xl/ctrlProps/ctrlProp5624.xml" ContentType="application/vnd.ms-excel.controlproperties+xml"/>
  <Override PartName="/xl/ctrlProps/ctrlProp5625.xml" ContentType="application/vnd.ms-excel.controlproperties+xml"/>
  <Override PartName="/xl/ctrlProps/ctrlProp5626.xml" ContentType="application/vnd.ms-excel.controlproperties+xml"/>
  <Override PartName="/xl/ctrlProps/ctrlProp5627.xml" ContentType="application/vnd.ms-excel.controlproperties+xml"/>
  <Override PartName="/xl/ctrlProps/ctrlProp5628.xml" ContentType="application/vnd.ms-excel.controlproperties+xml"/>
  <Override PartName="/xl/ctrlProps/ctrlProp5629.xml" ContentType="application/vnd.ms-excel.controlproperties+xml"/>
  <Override PartName="/xl/ctrlProps/ctrlProp5630.xml" ContentType="application/vnd.ms-excel.controlproperties+xml"/>
  <Override PartName="/xl/ctrlProps/ctrlProp5631.xml" ContentType="application/vnd.ms-excel.controlproperties+xml"/>
  <Override PartName="/xl/ctrlProps/ctrlProp5632.xml" ContentType="application/vnd.ms-excel.controlproperties+xml"/>
  <Override PartName="/xl/ctrlProps/ctrlProp5633.xml" ContentType="application/vnd.ms-excel.controlproperties+xml"/>
  <Override PartName="/xl/ctrlProps/ctrlProp5634.xml" ContentType="application/vnd.ms-excel.controlproperties+xml"/>
  <Override PartName="/xl/ctrlProps/ctrlProp5635.xml" ContentType="application/vnd.ms-excel.controlproperties+xml"/>
  <Override PartName="/xl/ctrlProps/ctrlProp5636.xml" ContentType="application/vnd.ms-excel.controlproperties+xml"/>
  <Override PartName="/xl/ctrlProps/ctrlProp5637.xml" ContentType="application/vnd.ms-excel.controlproperties+xml"/>
  <Override PartName="/xl/ctrlProps/ctrlProp5638.xml" ContentType="application/vnd.ms-excel.controlproperties+xml"/>
  <Override PartName="/xl/ctrlProps/ctrlProp5639.xml" ContentType="application/vnd.ms-excel.controlproperties+xml"/>
  <Override PartName="/xl/ctrlProps/ctrlProp5640.xml" ContentType="application/vnd.ms-excel.controlproperties+xml"/>
  <Override PartName="/xl/ctrlProps/ctrlProp5641.xml" ContentType="application/vnd.ms-excel.controlproperties+xml"/>
  <Override PartName="/xl/ctrlProps/ctrlProp5642.xml" ContentType="application/vnd.ms-excel.controlproperties+xml"/>
  <Override PartName="/xl/ctrlProps/ctrlProp5643.xml" ContentType="application/vnd.ms-excel.controlproperties+xml"/>
  <Override PartName="/xl/ctrlProps/ctrlProp5644.xml" ContentType="application/vnd.ms-excel.controlproperties+xml"/>
  <Override PartName="/xl/ctrlProps/ctrlProp5645.xml" ContentType="application/vnd.ms-excel.controlproperties+xml"/>
  <Override PartName="/xl/ctrlProps/ctrlProp5646.xml" ContentType="application/vnd.ms-excel.controlproperties+xml"/>
  <Override PartName="/xl/ctrlProps/ctrlProp5647.xml" ContentType="application/vnd.ms-excel.controlproperties+xml"/>
  <Override PartName="/xl/ctrlProps/ctrlProp5648.xml" ContentType="application/vnd.ms-excel.controlproperties+xml"/>
  <Override PartName="/xl/ctrlProps/ctrlProp5649.xml" ContentType="application/vnd.ms-excel.controlproperties+xml"/>
  <Override PartName="/xl/ctrlProps/ctrlProp5650.xml" ContentType="application/vnd.ms-excel.controlproperties+xml"/>
  <Override PartName="/xl/ctrlProps/ctrlProp5651.xml" ContentType="application/vnd.ms-excel.controlproperties+xml"/>
  <Override PartName="/xl/ctrlProps/ctrlProp5652.xml" ContentType="application/vnd.ms-excel.controlproperties+xml"/>
  <Override PartName="/xl/ctrlProps/ctrlProp5653.xml" ContentType="application/vnd.ms-excel.controlproperties+xml"/>
  <Override PartName="/xl/ctrlProps/ctrlProp5654.xml" ContentType="application/vnd.ms-excel.controlproperties+xml"/>
  <Override PartName="/xl/ctrlProps/ctrlProp5655.xml" ContentType="application/vnd.ms-excel.controlproperties+xml"/>
  <Override PartName="/xl/ctrlProps/ctrlProp5656.xml" ContentType="application/vnd.ms-excel.controlproperties+xml"/>
  <Override PartName="/xl/ctrlProps/ctrlProp5657.xml" ContentType="application/vnd.ms-excel.controlproperties+xml"/>
  <Override PartName="/xl/ctrlProps/ctrlProp5658.xml" ContentType="application/vnd.ms-excel.controlproperties+xml"/>
  <Override PartName="/xl/ctrlProps/ctrlProp5659.xml" ContentType="application/vnd.ms-excel.controlproperties+xml"/>
  <Override PartName="/xl/ctrlProps/ctrlProp5660.xml" ContentType="application/vnd.ms-excel.controlproperties+xml"/>
  <Override PartName="/xl/ctrlProps/ctrlProp5661.xml" ContentType="application/vnd.ms-excel.controlproperties+xml"/>
  <Override PartName="/xl/ctrlProps/ctrlProp5662.xml" ContentType="application/vnd.ms-excel.controlproperties+xml"/>
  <Override PartName="/xl/ctrlProps/ctrlProp5663.xml" ContentType="application/vnd.ms-excel.controlproperties+xml"/>
  <Override PartName="/xl/ctrlProps/ctrlProp5664.xml" ContentType="application/vnd.ms-excel.controlproperties+xml"/>
  <Override PartName="/xl/ctrlProps/ctrlProp5665.xml" ContentType="application/vnd.ms-excel.controlproperties+xml"/>
  <Override PartName="/xl/ctrlProps/ctrlProp5666.xml" ContentType="application/vnd.ms-excel.controlproperties+xml"/>
  <Override PartName="/xl/ctrlProps/ctrlProp5667.xml" ContentType="application/vnd.ms-excel.controlproperties+xml"/>
  <Override PartName="/xl/ctrlProps/ctrlProp5668.xml" ContentType="application/vnd.ms-excel.controlproperties+xml"/>
  <Override PartName="/xl/ctrlProps/ctrlProp5669.xml" ContentType="application/vnd.ms-excel.controlproperties+xml"/>
  <Override PartName="/xl/ctrlProps/ctrlProp5670.xml" ContentType="application/vnd.ms-excel.controlproperties+xml"/>
  <Override PartName="/xl/ctrlProps/ctrlProp5671.xml" ContentType="application/vnd.ms-excel.controlproperties+xml"/>
  <Override PartName="/xl/ctrlProps/ctrlProp5672.xml" ContentType="application/vnd.ms-excel.controlproperties+xml"/>
  <Override PartName="/xl/ctrlProps/ctrlProp5673.xml" ContentType="application/vnd.ms-excel.controlproperties+xml"/>
  <Override PartName="/xl/ctrlProps/ctrlProp5674.xml" ContentType="application/vnd.ms-excel.controlproperties+xml"/>
  <Override PartName="/xl/ctrlProps/ctrlProp5675.xml" ContentType="application/vnd.ms-excel.controlproperties+xml"/>
  <Override PartName="/xl/ctrlProps/ctrlProp5676.xml" ContentType="application/vnd.ms-excel.controlproperties+xml"/>
  <Override PartName="/xl/ctrlProps/ctrlProp5677.xml" ContentType="application/vnd.ms-excel.controlproperties+xml"/>
  <Override PartName="/xl/ctrlProps/ctrlProp5678.xml" ContentType="application/vnd.ms-excel.controlproperties+xml"/>
  <Override PartName="/xl/ctrlProps/ctrlProp5679.xml" ContentType="application/vnd.ms-excel.controlproperties+xml"/>
  <Override PartName="/xl/ctrlProps/ctrlProp5680.xml" ContentType="application/vnd.ms-excel.controlproperties+xml"/>
  <Override PartName="/xl/ctrlProps/ctrlProp5681.xml" ContentType="application/vnd.ms-excel.controlproperties+xml"/>
  <Override PartName="/xl/ctrlProps/ctrlProp5682.xml" ContentType="application/vnd.ms-excel.controlproperties+xml"/>
  <Override PartName="/xl/ctrlProps/ctrlProp5683.xml" ContentType="application/vnd.ms-excel.controlproperties+xml"/>
  <Override PartName="/xl/ctrlProps/ctrlProp5684.xml" ContentType="application/vnd.ms-excel.controlproperties+xml"/>
  <Override PartName="/xl/ctrlProps/ctrlProp5685.xml" ContentType="application/vnd.ms-excel.controlproperties+xml"/>
  <Override PartName="/xl/ctrlProps/ctrlProp5686.xml" ContentType="application/vnd.ms-excel.controlproperties+xml"/>
  <Override PartName="/xl/ctrlProps/ctrlProp5687.xml" ContentType="application/vnd.ms-excel.controlproperties+xml"/>
  <Override PartName="/xl/ctrlProps/ctrlProp5688.xml" ContentType="application/vnd.ms-excel.controlproperties+xml"/>
  <Override PartName="/xl/ctrlProps/ctrlProp5689.xml" ContentType="application/vnd.ms-excel.controlproperties+xml"/>
  <Override PartName="/xl/ctrlProps/ctrlProp5690.xml" ContentType="application/vnd.ms-excel.controlproperties+xml"/>
  <Override PartName="/xl/ctrlProps/ctrlProp5691.xml" ContentType="application/vnd.ms-excel.controlproperties+xml"/>
  <Override PartName="/xl/ctrlProps/ctrlProp5692.xml" ContentType="application/vnd.ms-excel.controlproperties+xml"/>
  <Override PartName="/xl/ctrlProps/ctrlProp5693.xml" ContentType="application/vnd.ms-excel.controlproperties+xml"/>
  <Override PartName="/xl/ctrlProps/ctrlProp5694.xml" ContentType="application/vnd.ms-excel.controlproperties+xml"/>
  <Override PartName="/xl/ctrlProps/ctrlProp5695.xml" ContentType="application/vnd.ms-excel.controlproperties+xml"/>
  <Override PartName="/xl/ctrlProps/ctrlProp5696.xml" ContentType="application/vnd.ms-excel.controlproperties+xml"/>
  <Override PartName="/xl/ctrlProps/ctrlProp5697.xml" ContentType="application/vnd.ms-excel.controlproperties+xml"/>
  <Override PartName="/xl/ctrlProps/ctrlProp5698.xml" ContentType="application/vnd.ms-excel.controlproperties+xml"/>
  <Override PartName="/xl/ctrlProps/ctrlProp5699.xml" ContentType="application/vnd.ms-excel.controlproperties+xml"/>
  <Override PartName="/xl/ctrlProps/ctrlProp5700.xml" ContentType="application/vnd.ms-excel.controlproperties+xml"/>
  <Override PartName="/xl/ctrlProps/ctrlProp5701.xml" ContentType="application/vnd.ms-excel.controlproperties+xml"/>
  <Override PartName="/xl/ctrlProps/ctrlProp5702.xml" ContentType="application/vnd.ms-excel.controlproperties+xml"/>
  <Override PartName="/xl/ctrlProps/ctrlProp5703.xml" ContentType="application/vnd.ms-excel.controlproperties+xml"/>
  <Override PartName="/xl/ctrlProps/ctrlProp5704.xml" ContentType="application/vnd.ms-excel.controlproperties+xml"/>
  <Override PartName="/xl/ctrlProps/ctrlProp5705.xml" ContentType="application/vnd.ms-excel.controlproperties+xml"/>
  <Override PartName="/xl/ctrlProps/ctrlProp5706.xml" ContentType="application/vnd.ms-excel.controlproperties+xml"/>
  <Override PartName="/xl/ctrlProps/ctrlProp5707.xml" ContentType="application/vnd.ms-excel.controlproperties+xml"/>
  <Override PartName="/xl/ctrlProps/ctrlProp5708.xml" ContentType="application/vnd.ms-excel.controlproperties+xml"/>
  <Override PartName="/xl/ctrlProps/ctrlProp5709.xml" ContentType="application/vnd.ms-excel.controlproperties+xml"/>
  <Override PartName="/xl/ctrlProps/ctrlProp5710.xml" ContentType="application/vnd.ms-excel.controlproperties+xml"/>
  <Override PartName="/xl/ctrlProps/ctrlProp5711.xml" ContentType="application/vnd.ms-excel.controlproperties+xml"/>
  <Override PartName="/xl/ctrlProps/ctrlProp5712.xml" ContentType="application/vnd.ms-excel.controlproperties+xml"/>
  <Override PartName="/xl/ctrlProps/ctrlProp5713.xml" ContentType="application/vnd.ms-excel.controlproperties+xml"/>
  <Override PartName="/xl/ctrlProps/ctrlProp5714.xml" ContentType="application/vnd.ms-excel.controlproperties+xml"/>
  <Override PartName="/xl/ctrlProps/ctrlProp5715.xml" ContentType="application/vnd.ms-excel.controlproperties+xml"/>
  <Override PartName="/xl/ctrlProps/ctrlProp5716.xml" ContentType="application/vnd.ms-excel.controlproperties+xml"/>
  <Override PartName="/xl/ctrlProps/ctrlProp5717.xml" ContentType="application/vnd.ms-excel.controlproperties+xml"/>
  <Override PartName="/xl/ctrlProps/ctrlProp5718.xml" ContentType="application/vnd.ms-excel.controlproperties+xml"/>
  <Override PartName="/xl/ctrlProps/ctrlProp5719.xml" ContentType="application/vnd.ms-excel.controlproperties+xml"/>
  <Override PartName="/xl/ctrlProps/ctrlProp5720.xml" ContentType="application/vnd.ms-excel.controlproperties+xml"/>
  <Override PartName="/xl/ctrlProps/ctrlProp5721.xml" ContentType="application/vnd.ms-excel.controlproperties+xml"/>
  <Override PartName="/xl/ctrlProps/ctrlProp5722.xml" ContentType="application/vnd.ms-excel.controlproperties+xml"/>
  <Override PartName="/xl/ctrlProps/ctrlProp5723.xml" ContentType="application/vnd.ms-excel.controlproperties+xml"/>
  <Override PartName="/xl/ctrlProps/ctrlProp5724.xml" ContentType="application/vnd.ms-excel.controlproperties+xml"/>
  <Override PartName="/xl/ctrlProps/ctrlProp5725.xml" ContentType="application/vnd.ms-excel.controlproperties+xml"/>
  <Override PartName="/xl/ctrlProps/ctrlProp5726.xml" ContentType="application/vnd.ms-excel.controlproperties+xml"/>
  <Override PartName="/xl/ctrlProps/ctrlProp5727.xml" ContentType="application/vnd.ms-excel.controlproperties+xml"/>
  <Override PartName="/xl/ctrlProps/ctrlProp5728.xml" ContentType="application/vnd.ms-excel.controlproperties+xml"/>
  <Override PartName="/xl/ctrlProps/ctrlProp5729.xml" ContentType="application/vnd.ms-excel.controlproperties+xml"/>
  <Override PartName="/xl/ctrlProps/ctrlProp5730.xml" ContentType="application/vnd.ms-excel.controlproperties+xml"/>
  <Override PartName="/xl/ctrlProps/ctrlProp5731.xml" ContentType="application/vnd.ms-excel.controlproperties+xml"/>
  <Override PartName="/xl/ctrlProps/ctrlProp5732.xml" ContentType="application/vnd.ms-excel.controlproperties+xml"/>
  <Override PartName="/xl/ctrlProps/ctrlProp5733.xml" ContentType="application/vnd.ms-excel.controlproperties+xml"/>
  <Override PartName="/xl/ctrlProps/ctrlProp5734.xml" ContentType="application/vnd.ms-excel.controlproperties+xml"/>
  <Override PartName="/xl/ctrlProps/ctrlProp5735.xml" ContentType="application/vnd.ms-excel.controlproperties+xml"/>
  <Override PartName="/xl/ctrlProps/ctrlProp5736.xml" ContentType="application/vnd.ms-excel.controlproperties+xml"/>
  <Override PartName="/xl/ctrlProps/ctrlProp5737.xml" ContentType="application/vnd.ms-excel.controlproperties+xml"/>
  <Override PartName="/xl/ctrlProps/ctrlProp5738.xml" ContentType="application/vnd.ms-excel.controlproperties+xml"/>
  <Override PartName="/xl/ctrlProps/ctrlProp5739.xml" ContentType="application/vnd.ms-excel.controlproperties+xml"/>
  <Override PartName="/xl/ctrlProps/ctrlProp5740.xml" ContentType="application/vnd.ms-excel.controlproperties+xml"/>
  <Override PartName="/xl/ctrlProps/ctrlProp5741.xml" ContentType="application/vnd.ms-excel.controlproperties+xml"/>
  <Override PartName="/xl/ctrlProps/ctrlProp5742.xml" ContentType="application/vnd.ms-excel.controlproperties+xml"/>
  <Override PartName="/xl/ctrlProps/ctrlProp5743.xml" ContentType="application/vnd.ms-excel.controlproperties+xml"/>
  <Override PartName="/xl/ctrlProps/ctrlProp5744.xml" ContentType="application/vnd.ms-excel.controlproperties+xml"/>
  <Override PartName="/xl/ctrlProps/ctrlProp5745.xml" ContentType="application/vnd.ms-excel.controlproperties+xml"/>
  <Override PartName="/xl/ctrlProps/ctrlProp5746.xml" ContentType="application/vnd.ms-excel.controlproperties+xml"/>
  <Override PartName="/xl/ctrlProps/ctrlProp5747.xml" ContentType="application/vnd.ms-excel.controlproperties+xml"/>
  <Override PartName="/xl/ctrlProps/ctrlProp5748.xml" ContentType="application/vnd.ms-excel.controlproperties+xml"/>
  <Override PartName="/xl/ctrlProps/ctrlProp5749.xml" ContentType="application/vnd.ms-excel.controlproperties+xml"/>
  <Override PartName="/xl/ctrlProps/ctrlProp5750.xml" ContentType="application/vnd.ms-excel.controlproperties+xml"/>
  <Override PartName="/xl/ctrlProps/ctrlProp5751.xml" ContentType="application/vnd.ms-excel.controlproperties+xml"/>
  <Override PartName="/xl/ctrlProps/ctrlProp5752.xml" ContentType="application/vnd.ms-excel.controlproperties+xml"/>
  <Override PartName="/xl/ctrlProps/ctrlProp5753.xml" ContentType="application/vnd.ms-excel.controlproperties+xml"/>
  <Override PartName="/xl/ctrlProps/ctrlProp5754.xml" ContentType="application/vnd.ms-excel.controlproperties+xml"/>
  <Override PartName="/xl/ctrlProps/ctrlProp5755.xml" ContentType="application/vnd.ms-excel.controlproperties+xml"/>
  <Override PartName="/xl/ctrlProps/ctrlProp5756.xml" ContentType="application/vnd.ms-excel.controlproperties+xml"/>
  <Override PartName="/xl/ctrlProps/ctrlProp5757.xml" ContentType="application/vnd.ms-excel.controlproperties+xml"/>
  <Override PartName="/xl/ctrlProps/ctrlProp5758.xml" ContentType="application/vnd.ms-excel.controlproperties+xml"/>
  <Override PartName="/xl/ctrlProps/ctrlProp5759.xml" ContentType="application/vnd.ms-excel.controlproperties+xml"/>
  <Override PartName="/xl/ctrlProps/ctrlProp5760.xml" ContentType="application/vnd.ms-excel.controlproperties+xml"/>
  <Override PartName="/xl/ctrlProps/ctrlProp5761.xml" ContentType="application/vnd.ms-excel.controlproperties+xml"/>
  <Override PartName="/xl/ctrlProps/ctrlProp5762.xml" ContentType="application/vnd.ms-excel.controlproperties+xml"/>
  <Override PartName="/xl/ctrlProps/ctrlProp5763.xml" ContentType="application/vnd.ms-excel.controlproperties+xml"/>
  <Override PartName="/xl/ctrlProps/ctrlProp5764.xml" ContentType="application/vnd.ms-excel.controlproperties+xml"/>
  <Override PartName="/xl/ctrlProps/ctrlProp5765.xml" ContentType="application/vnd.ms-excel.controlproperties+xml"/>
  <Override PartName="/xl/ctrlProps/ctrlProp5766.xml" ContentType="application/vnd.ms-excel.controlproperties+xml"/>
  <Override PartName="/xl/ctrlProps/ctrlProp5767.xml" ContentType="application/vnd.ms-excel.controlproperties+xml"/>
  <Override PartName="/xl/ctrlProps/ctrlProp5768.xml" ContentType="application/vnd.ms-excel.controlproperties+xml"/>
  <Override PartName="/xl/ctrlProps/ctrlProp5769.xml" ContentType="application/vnd.ms-excel.controlproperties+xml"/>
  <Override PartName="/xl/ctrlProps/ctrlProp5770.xml" ContentType="application/vnd.ms-excel.controlproperties+xml"/>
  <Override PartName="/xl/ctrlProps/ctrlProp5771.xml" ContentType="application/vnd.ms-excel.controlproperties+xml"/>
  <Override PartName="/xl/ctrlProps/ctrlProp5772.xml" ContentType="application/vnd.ms-excel.controlproperties+xml"/>
  <Override PartName="/xl/ctrlProps/ctrlProp5773.xml" ContentType="application/vnd.ms-excel.controlproperties+xml"/>
  <Override PartName="/xl/ctrlProps/ctrlProp5774.xml" ContentType="application/vnd.ms-excel.controlproperties+xml"/>
  <Override PartName="/xl/ctrlProps/ctrlProp5775.xml" ContentType="application/vnd.ms-excel.controlproperties+xml"/>
  <Override PartName="/xl/ctrlProps/ctrlProp5776.xml" ContentType="application/vnd.ms-excel.controlproperties+xml"/>
  <Override PartName="/xl/ctrlProps/ctrlProp5777.xml" ContentType="application/vnd.ms-excel.controlproperties+xml"/>
  <Override PartName="/xl/ctrlProps/ctrlProp5778.xml" ContentType="application/vnd.ms-excel.controlproperties+xml"/>
  <Override PartName="/xl/ctrlProps/ctrlProp5779.xml" ContentType="application/vnd.ms-excel.controlproperties+xml"/>
  <Override PartName="/xl/ctrlProps/ctrlProp5780.xml" ContentType="application/vnd.ms-excel.controlproperties+xml"/>
  <Override PartName="/xl/ctrlProps/ctrlProp5781.xml" ContentType="application/vnd.ms-excel.controlproperties+xml"/>
  <Override PartName="/xl/ctrlProps/ctrlProp5782.xml" ContentType="application/vnd.ms-excel.controlproperties+xml"/>
  <Override PartName="/xl/ctrlProps/ctrlProp5783.xml" ContentType="application/vnd.ms-excel.controlproperties+xml"/>
  <Override PartName="/xl/ctrlProps/ctrlProp5784.xml" ContentType="application/vnd.ms-excel.controlproperties+xml"/>
  <Override PartName="/xl/ctrlProps/ctrlProp5785.xml" ContentType="application/vnd.ms-excel.controlproperties+xml"/>
  <Override PartName="/xl/ctrlProps/ctrlProp5786.xml" ContentType="application/vnd.ms-excel.controlproperties+xml"/>
  <Override PartName="/xl/ctrlProps/ctrlProp5787.xml" ContentType="application/vnd.ms-excel.controlproperties+xml"/>
  <Override PartName="/xl/ctrlProps/ctrlProp5788.xml" ContentType="application/vnd.ms-excel.controlproperties+xml"/>
  <Override PartName="/xl/ctrlProps/ctrlProp5789.xml" ContentType="application/vnd.ms-excel.controlproperties+xml"/>
  <Override PartName="/xl/ctrlProps/ctrlProp5790.xml" ContentType="application/vnd.ms-excel.controlproperties+xml"/>
  <Override PartName="/xl/ctrlProps/ctrlProp5791.xml" ContentType="application/vnd.ms-excel.controlproperties+xml"/>
  <Override PartName="/xl/ctrlProps/ctrlProp5792.xml" ContentType="application/vnd.ms-excel.controlproperties+xml"/>
  <Override PartName="/xl/ctrlProps/ctrlProp5793.xml" ContentType="application/vnd.ms-excel.controlproperties+xml"/>
  <Override PartName="/xl/ctrlProps/ctrlProp5794.xml" ContentType="application/vnd.ms-excel.controlproperties+xml"/>
  <Override PartName="/xl/ctrlProps/ctrlProp5795.xml" ContentType="application/vnd.ms-excel.controlproperties+xml"/>
  <Override PartName="/xl/ctrlProps/ctrlProp5796.xml" ContentType="application/vnd.ms-excel.controlproperties+xml"/>
  <Override PartName="/xl/ctrlProps/ctrlProp5797.xml" ContentType="application/vnd.ms-excel.controlproperties+xml"/>
  <Override PartName="/xl/ctrlProps/ctrlProp5798.xml" ContentType="application/vnd.ms-excel.controlproperties+xml"/>
  <Override PartName="/xl/ctrlProps/ctrlProp5799.xml" ContentType="application/vnd.ms-excel.controlproperties+xml"/>
  <Override PartName="/xl/ctrlProps/ctrlProp5800.xml" ContentType="application/vnd.ms-excel.controlproperties+xml"/>
  <Override PartName="/xl/ctrlProps/ctrlProp5801.xml" ContentType="application/vnd.ms-excel.controlproperties+xml"/>
  <Override PartName="/xl/ctrlProps/ctrlProp5802.xml" ContentType="application/vnd.ms-excel.controlproperties+xml"/>
  <Override PartName="/xl/ctrlProps/ctrlProp5803.xml" ContentType="application/vnd.ms-excel.controlproperties+xml"/>
  <Override PartName="/xl/ctrlProps/ctrlProp5804.xml" ContentType="application/vnd.ms-excel.controlproperties+xml"/>
  <Override PartName="/xl/ctrlProps/ctrlProp5805.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D:\HASIL CEK EDM 24\3. EDM Edit\"/>
    </mc:Choice>
  </mc:AlternateContent>
  <xr:revisionPtr revIDLastSave="0" documentId="13_ncr:1_{34992B57-2D83-4F2B-BCD8-380D4C4DB005}" xr6:coauthVersionLast="47" xr6:coauthVersionMax="47" xr10:uidLastSave="{00000000-0000-0000-0000-000000000000}"/>
  <bookViews>
    <workbookView xWindow="-120" yWindow="-120" windowWidth="20730" windowHeight="11160" tabRatio="786" firstSheet="6" activeTab="11" xr2:uid="{00000000-000D-0000-FFFF-FFFF00000000}"/>
  </bookViews>
  <sheets>
    <sheet name="Menu" sheetId="115" r:id="rId1"/>
    <sheet name="Data" sheetId="11" r:id="rId2"/>
    <sheet name="Sampul-Thn-1" sheetId="114" r:id="rId3"/>
    <sheet name="Pengawas-Thn-1" sheetId="121" r:id="rId4"/>
    <sheet name="Form1-Pengawas-Thn-1" sheetId="124" r:id="rId5"/>
    <sheet name="Form2-Pengawas-Thn-1" sheetId="112" r:id="rId6"/>
    <sheet name="Rekap-Pengawas-Thn-1" sheetId="27" r:id="rId7"/>
    <sheet name="Sampul-Thn-2" sheetId="116" r:id="rId8"/>
    <sheet name="Pengawas-Thn-2" sheetId="144" r:id="rId9"/>
    <sheet name="Form1-Pengawas-Thn-2" sheetId="143" r:id="rId10"/>
    <sheet name="Form2-Pengawas-Thn-2" sheetId="152" r:id="rId11"/>
    <sheet name="Sampul-Thn-3" sheetId="119" r:id="rId12"/>
    <sheet name="Pengawas-Thn-3" sheetId="145" r:id="rId13"/>
    <sheet name="Form1-Pengawas-Thn-3" sheetId="154" r:id="rId14"/>
    <sheet name="Form2-Pengawas-Thn-3" sheetId="153" r:id="rId15"/>
    <sheet name="Sampul-Thn-4" sheetId="45" r:id="rId16"/>
    <sheet name="Kabid-Thn-4" sheetId="147" r:id="rId17"/>
    <sheet name="Kasi-Thn-4" sheetId="148" r:id="rId18"/>
    <sheet name="Pengawas-Thn-4" sheetId="146" r:id="rId19"/>
    <sheet name="Guru-Thn-4" sheetId="149" r:id="rId20"/>
    <sheet name="Tendik-Thn-4" sheetId="150" r:id="rId21"/>
    <sheet name="Komite-Thn-4" sheetId="151" r:id="rId22"/>
    <sheet name="Rekap-Thn-4" sheetId="44" r:id="rId23"/>
    <sheet name="Rekap_Detil" sheetId="79" r:id="rId24"/>
    <sheet name="Rekap_Detil2" sheetId="129" r:id="rId25"/>
    <sheet name="Rekap" sheetId="130" r:id="rId26"/>
    <sheet name="MASTER" sheetId="12" state="hidden" r:id="rId27"/>
  </sheets>
  <definedNames>
    <definedName name="_xlnm.Print_Area" localSheetId="1">Data!$A$1:$K$35</definedName>
    <definedName name="_xlnm.Print_Area" localSheetId="6">'Rekap-Pengawas-Thn-1'!$A$1:$I$31</definedName>
    <definedName name="_xlnm.Print_Area" localSheetId="22">'Rekap-Thn-4'!$A$1:$N$55</definedName>
    <definedName name="_xlnm.Print_Area" localSheetId="2">'Sampul-Thn-1'!$C$1:$J$34</definedName>
    <definedName name="_xlnm.Print_Area" localSheetId="7">'Sampul-Thn-2'!$C$1:$J$34</definedName>
    <definedName name="_xlnm.Print_Area" localSheetId="11">'Sampul-Thn-3'!$C$1:$J$34</definedName>
    <definedName name="_xlnm.Print_Area" localSheetId="15">'Sampul-Thn-4'!$A$1:$K$48</definedName>
    <definedName name="Tabel_IK">Rekap!$B$6:$O$36</definedName>
  </definedNames>
  <calcPr calcId="181029"/>
</workbook>
</file>

<file path=xl/calcChain.xml><?xml version="1.0" encoding="utf-8"?>
<calcChain xmlns="http://schemas.openxmlformats.org/spreadsheetml/2006/main">
  <c r="E8" i="11" l="1"/>
  <c r="F48" i="147" l="1"/>
  <c r="C44" i="45"/>
  <c r="Y11" i="11" l="1"/>
  <c r="X11" i="11"/>
  <c r="Z11" i="11" s="1"/>
  <c r="AA11" i="11" s="1"/>
  <c r="Y10" i="11"/>
  <c r="X10" i="11"/>
  <c r="Z10" i="11" s="1"/>
  <c r="AA10" i="11" s="1"/>
  <c r="Y9" i="11"/>
  <c r="X9" i="11"/>
  <c r="Z9" i="11" s="1"/>
  <c r="AA9" i="11" s="1"/>
  <c r="Y8" i="11"/>
  <c r="X8" i="11"/>
  <c r="Z8" i="11" s="1"/>
  <c r="AA8" i="11" s="1"/>
  <c r="Y7" i="11"/>
  <c r="X7" i="11"/>
  <c r="Z7" i="11" s="1"/>
  <c r="AA7" i="11" s="1"/>
  <c r="Y6" i="11"/>
  <c r="X6" i="11"/>
  <c r="Z6" i="11" s="1"/>
  <c r="AA6" i="11" s="1"/>
  <c r="Y5" i="11"/>
  <c r="X5" i="11"/>
  <c r="Z5" i="11" s="1"/>
  <c r="AA5" i="11" s="1"/>
  <c r="Y4" i="11"/>
  <c r="X4" i="11"/>
  <c r="Z4" i="11" s="1"/>
  <c r="AA4" i="11" s="1"/>
  <c r="A1" i="115" l="1"/>
  <c r="E100" i="154"/>
  <c r="E99" i="154"/>
  <c r="E94" i="154"/>
  <c r="C75" i="154"/>
  <c r="C74" i="154"/>
  <c r="C73" i="154"/>
  <c r="C72" i="154"/>
  <c r="I68" i="154"/>
  <c r="E34" i="154"/>
  <c r="D34" i="154"/>
  <c r="E33" i="154"/>
  <c r="D33" i="154"/>
  <c r="E32" i="154"/>
  <c r="D32" i="154"/>
  <c r="E31" i="154"/>
  <c r="D31" i="154"/>
  <c r="E30" i="154"/>
  <c r="D30" i="154"/>
  <c r="E29" i="154"/>
  <c r="D29" i="154"/>
  <c r="E28" i="154"/>
  <c r="D28" i="154"/>
  <c r="E27" i="154"/>
  <c r="D27" i="154"/>
  <c r="E26" i="154"/>
  <c r="D26" i="154"/>
  <c r="E25" i="154"/>
  <c r="D25" i="154"/>
  <c r="E24" i="154"/>
  <c r="D24" i="154"/>
  <c r="E23" i="154"/>
  <c r="D23" i="154"/>
  <c r="E22" i="154"/>
  <c r="D22" i="154"/>
  <c r="E21" i="154"/>
  <c r="D21" i="154"/>
  <c r="E20" i="154"/>
  <c r="D20" i="154"/>
  <c r="E19" i="154"/>
  <c r="D19" i="154"/>
  <c r="E18" i="154"/>
  <c r="D18" i="154"/>
  <c r="E17" i="154"/>
  <c r="D17" i="154"/>
  <c r="E16" i="154"/>
  <c r="D16" i="154"/>
  <c r="E15" i="154"/>
  <c r="D15" i="154"/>
  <c r="E14" i="154"/>
  <c r="D14" i="154"/>
  <c r="E13" i="154"/>
  <c r="D13" i="154"/>
  <c r="E12" i="154"/>
  <c r="D12" i="154"/>
  <c r="E11" i="154"/>
  <c r="D11" i="154"/>
  <c r="E10" i="154"/>
  <c r="D10" i="154"/>
  <c r="E9" i="154"/>
  <c r="D9" i="154"/>
  <c r="E8" i="154"/>
  <c r="D8" i="154"/>
  <c r="E7" i="154"/>
  <c r="D7" i="154"/>
  <c r="E6" i="154"/>
  <c r="D6" i="154"/>
  <c r="E5" i="154"/>
  <c r="D5" i="154"/>
  <c r="E4" i="154"/>
  <c r="D4" i="154"/>
  <c r="B1" i="154"/>
  <c r="C1" i="154" s="1"/>
  <c r="D1" i="154" s="1"/>
  <c r="A1" i="154"/>
  <c r="C71" i="154" s="1"/>
  <c r="G22" i="153"/>
  <c r="D22" i="153"/>
  <c r="G21" i="153"/>
  <c r="D21" i="153"/>
  <c r="G18" i="153"/>
  <c r="C9" i="153"/>
  <c r="C8" i="153"/>
  <c r="C7" i="153"/>
  <c r="C6" i="153"/>
  <c r="I2" i="153"/>
  <c r="B1" i="153"/>
  <c r="C1" i="153" s="1"/>
  <c r="D1" i="153" s="1"/>
  <c r="A1" i="153"/>
  <c r="G22" i="152"/>
  <c r="D22" i="152"/>
  <c r="G21" i="152"/>
  <c r="D21" i="152"/>
  <c r="G18" i="152"/>
  <c r="C9" i="152"/>
  <c r="C8" i="152"/>
  <c r="C7" i="152"/>
  <c r="C6" i="152"/>
  <c r="I2" i="152"/>
  <c r="B1" i="152"/>
  <c r="C1" i="152" s="1"/>
  <c r="D1" i="152" s="1"/>
  <c r="A1" i="152"/>
  <c r="B181" i="151"/>
  <c r="B178" i="151"/>
  <c r="B177" i="151"/>
  <c r="F172" i="151"/>
  <c r="F167" i="151"/>
  <c r="F163" i="151"/>
  <c r="B157" i="151"/>
  <c r="B156" i="151"/>
  <c r="F151" i="151"/>
  <c r="F147" i="151"/>
  <c r="F143" i="151"/>
  <c r="F138" i="151"/>
  <c r="F133" i="151"/>
  <c r="B127" i="151"/>
  <c r="B126" i="151"/>
  <c r="F121" i="151"/>
  <c r="F117" i="151"/>
  <c r="F112" i="151"/>
  <c r="F107" i="151"/>
  <c r="F102" i="151"/>
  <c r="F97" i="151"/>
  <c r="F91" i="151"/>
  <c r="F86" i="151"/>
  <c r="F82" i="151"/>
  <c r="F77" i="151"/>
  <c r="F72" i="151"/>
  <c r="F67" i="151"/>
  <c r="F62" i="151"/>
  <c r="F57" i="151"/>
  <c r="F53" i="151"/>
  <c r="F48" i="151"/>
  <c r="B42" i="151"/>
  <c r="B41" i="151"/>
  <c r="F36" i="151"/>
  <c r="F31" i="151"/>
  <c r="F27" i="151"/>
  <c r="F22" i="151"/>
  <c r="F19" i="151"/>
  <c r="F14" i="151"/>
  <c r="F10" i="151"/>
  <c r="I1" i="151"/>
  <c r="B1" i="151"/>
  <c r="C1" i="151" s="1"/>
  <c r="B5" i="151" s="1"/>
  <c r="A1" i="151"/>
  <c r="B181" i="150"/>
  <c r="B178" i="150"/>
  <c r="B177" i="150"/>
  <c r="F172" i="150"/>
  <c r="F167" i="150"/>
  <c r="F163" i="150"/>
  <c r="B157" i="150"/>
  <c r="B156" i="150"/>
  <c r="F151" i="150"/>
  <c r="F147" i="150"/>
  <c r="F143" i="150"/>
  <c r="F138" i="150"/>
  <c r="F133" i="150"/>
  <c r="B127" i="150"/>
  <c r="B126" i="150"/>
  <c r="F121" i="150"/>
  <c r="F117" i="150"/>
  <c r="F112" i="150"/>
  <c r="F107" i="150"/>
  <c r="F102" i="150"/>
  <c r="F97" i="150"/>
  <c r="F91" i="150"/>
  <c r="F86" i="150"/>
  <c r="F82" i="150"/>
  <c r="F77" i="150"/>
  <c r="F72" i="150"/>
  <c r="F67" i="150"/>
  <c r="F62" i="150"/>
  <c r="F57" i="150"/>
  <c r="F53" i="150"/>
  <c r="F48" i="150"/>
  <c r="B42" i="150"/>
  <c r="B41" i="150"/>
  <c r="B242" i="150" s="1"/>
  <c r="B243" i="150" s="1"/>
  <c r="F36" i="150"/>
  <c r="F31" i="150"/>
  <c r="F27" i="150"/>
  <c r="F22" i="150"/>
  <c r="F19" i="150"/>
  <c r="F14" i="150"/>
  <c r="F10" i="150"/>
  <c r="I1" i="150"/>
  <c r="B1" i="150"/>
  <c r="C1" i="150" s="1"/>
  <c r="B5" i="150" s="1"/>
  <c r="A1" i="150"/>
  <c r="B181" i="149"/>
  <c r="B178" i="149"/>
  <c r="B177" i="149"/>
  <c r="F172" i="149"/>
  <c r="F167" i="149"/>
  <c r="F163" i="149"/>
  <c r="B157" i="149"/>
  <c r="B156" i="149"/>
  <c r="F151" i="149"/>
  <c r="F147" i="149"/>
  <c r="F143" i="149"/>
  <c r="F138" i="149"/>
  <c r="F133" i="149"/>
  <c r="B127" i="149"/>
  <c r="B126" i="149"/>
  <c r="F121" i="149"/>
  <c r="F117" i="149"/>
  <c r="F112" i="149"/>
  <c r="F107" i="149"/>
  <c r="F102" i="149"/>
  <c r="F97" i="149"/>
  <c r="F91" i="149"/>
  <c r="F86" i="149"/>
  <c r="F82" i="149"/>
  <c r="F77" i="149"/>
  <c r="F72" i="149"/>
  <c r="F67" i="149"/>
  <c r="F62" i="149"/>
  <c r="F57" i="149"/>
  <c r="F53" i="149"/>
  <c r="F48" i="149"/>
  <c r="B42" i="149"/>
  <c r="B41" i="149"/>
  <c r="F36" i="149"/>
  <c r="F31" i="149"/>
  <c r="F27" i="149"/>
  <c r="F22" i="149"/>
  <c r="F19" i="149"/>
  <c r="F14" i="149"/>
  <c r="F10" i="149"/>
  <c r="I1" i="149"/>
  <c r="B1" i="149"/>
  <c r="C1" i="149" s="1"/>
  <c r="B5" i="149" s="1"/>
  <c r="A1" i="149"/>
  <c r="B181" i="148"/>
  <c r="B178" i="148"/>
  <c r="B177" i="148"/>
  <c r="F172" i="148"/>
  <c r="F167" i="148"/>
  <c r="E177" i="148" s="1"/>
  <c r="F163" i="148"/>
  <c r="B157" i="148"/>
  <c r="B156" i="148"/>
  <c r="F151" i="148"/>
  <c r="F147" i="148"/>
  <c r="F143" i="148"/>
  <c r="F138" i="148"/>
  <c r="F133" i="148"/>
  <c r="B127" i="148"/>
  <c r="B126" i="148"/>
  <c r="F121" i="148"/>
  <c r="F117" i="148"/>
  <c r="F112" i="148"/>
  <c r="F107" i="148"/>
  <c r="F102" i="148"/>
  <c r="F97" i="148"/>
  <c r="F91" i="148"/>
  <c r="F86" i="148"/>
  <c r="F82" i="148"/>
  <c r="F77" i="148"/>
  <c r="F72" i="148"/>
  <c r="F67" i="148"/>
  <c r="F62" i="148"/>
  <c r="F57" i="148"/>
  <c r="F53" i="148"/>
  <c r="F48" i="148"/>
  <c r="B42" i="148"/>
  <c r="B41" i="148"/>
  <c r="F36" i="148"/>
  <c r="F31" i="148"/>
  <c r="F27" i="148"/>
  <c r="F22" i="148"/>
  <c r="F19" i="148"/>
  <c r="F14" i="148"/>
  <c r="F10" i="148"/>
  <c r="I1" i="148"/>
  <c r="B1" i="148"/>
  <c r="C1" i="148" s="1"/>
  <c r="B5" i="148" s="1"/>
  <c r="A1" i="148"/>
  <c r="B181" i="147"/>
  <c r="B178" i="147"/>
  <c r="B177" i="147"/>
  <c r="F172" i="147"/>
  <c r="F167" i="147"/>
  <c r="F163" i="147"/>
  <c r="B157" i="147"/>
  <c r="B156" i="147"/>
  <c r="F151" i="147"/>
  <c r="F147" i="147"/>
  <c r="F143" i="147"/>
  <c r="F138" i="147"/>
  <c r="F133" i="147"/>
  <c r="B127" i="147"/>
  <c r="B126" i="147"/>
  <c r="F121" i="147"/>
  <c r="F117" i="147"/>
  <c r="F112" i="147"/>
  <c r="F107" i="147"/>
  <c r="F102" i="147"/>
  <c r="F97" i="147"/>
  <c r="F91" i="147"/>
  <c r="F86" i="147"/>
  <c r="F82" i="147"/>
  <c r="F77" i="147"/>
  <c r="F72" i="147"/>
  <c r="F67" i="147"/>
  <c r="F62" i="147"/>
  <c r="F57" i="147"/>
  <c r="F53" i="147"/>
  <c r="B42" i="147"/>
  <c r="B41" i="147"/>
  <c r="B242" i="147" s="1"/>
  <c r="B243" i="147" s="1"/>
  <c r="F36" i="147"/>
  <c r="F31" i="147"/>
  <c r="F27" i="147"/>
  <c r="F22" i="147"/>
  <c r="F19" i="147"/>
  <c r="F14" i="147"/>
  <c r="F10" i="147"/>
  <c r="I1" i="147"/>
  <c r="B1" i="147"/>
  <c r="C1" i="147" s="1"/>
  <c r="B5" i="147" s="1"/>
  <c r="A1" i="147"/>
  <c r="B181" i="146"/>
  <c r="B178" i="146"/>
  <c r="B177" i="146"/>
  <c r="F172" i="146"/>
  <c r="F167" i="146"/>
  <c r="F163" i="146"/>
  <c r="B157" i="146"/>
  <c r="B156" i="146"/>
  <c r="F151" i="146"/>
  <c r="F147" i="146"/>
  <c r="F143" i="146"/>
  <c r="F138" i="146"/>
  <c r="F133" i="146"/>
  <c r="B127" i="146"/>
  <c r="B126" i="146"/>
  <c r="F121" i="146"/>
  <c r="F117" i="146"/>
  <c r="F112" i="146"/>
  <c r="F107" i="146"/>
  <c r="F102" i="146"/>
  <c r="F97" i="146"/>
  <c r="F91" i="146"/>
  <c r="F86" i="146"/>
  <c r="F82" i="146"/>
  <c r="F77" i="146"/>
  <c r="F72" i="146"/>
  <c r="F67" i="146"/>
  <c r="F62" i="146"/>
  <c r="F57" i="146"/>
  <c r="F53" i="146"/>
  <c r="F48" i="146"/>
  <c r="B42" i="146"/>
  <c r="B41" i="146"/>
  <c r="F36" i="146"/>
  <c r="F31" i="146"/>
  <c r="F27" i="146"/>
  <c r="F22" i="146"/>
  <c r="F19" i="146"/>
  <c r="F14" i="146"/>
  <c r="F10" i="146"/>
  <c r="I1" i="146"/>
  <c r="B1" i="146"/>
  <c r="C1" i="146" s="1"/>
  <c r="A1" i="146"/>
  <c r="B181" i="145"/>
  <c r="B178" i="145"/>
  <c r="B177" i="145"/>
  <c r="F172" i="145"/>
  <c r="F167" i="145"/>
  <c r="F163" i="145"/>
  <c r="B157" i="145"/>
  <c r="B156" i="145"/>
  <c r="F151" i="145"/>
  <c r="F147" i="145"/>
  <c r="F143" i="145"/>
  <c r="F138" i="145"/>
  <c r="F133" i="145"/>
  <c r="B127" i="145"/>
  <c r="B126" i="145"/>
  <c r="F121" i="145"/>
  <c r="F117" i="145"/>
  <c r="F112" i="145"/>
  <c r="F107" i="145"/>
  <c r="F102" i="145"/>
  <c r="F97" i="145"/>
  <c r="F91" i="145"/>
  <c r="F86" i="145"/>
  <c r="F82" i="145"/>
  <c r="F77" i="145"/>
  <c r="F72" i="145"/>
  <c r="F67" i="145"/>
  <c r="F62" i="145"/>
  <c r="F57" i="145"/>
  <c r="F53" i="145"/>
  <c r="F48" i="145"/>
  <c r="B42" i="145"/>
  <c r="B41" i="145"/>
  <c r="F36" i="145"/>
  <c r="F31" i="145"/>
  <c r="F27" i="145"/>
  <c r="F22" i="145"/>
  <c r="F19" i="145"/>
  <c r="F14" i="145"/>
  <c r="F10" i="145"/>
  <c r="I1" i="145"/>
  <c r="B1" i="145"/>
  <c r="C1" i="145" s="1"/>
  <c r="A1" i="145"/>
  <c r="B181" i="144"/>
  <c r="B178" i="144"/>
  <c r="B177" i="144"/>
  <c r="F172" i="144"/>
  <c r="F167" i="144"/>
  <c r="F163" i="144"/>
  <c r="B157" i="144"/>
  <c r="B156" i="144"/>
  <c r="F151" i="144"/>
  <c r="F147" i="144"/>
  <c r="F143" i="144"/>
  <c r="F138" i="144"/>
  <c r="F133" i="144"/>
  <c r="B127" i="144"/>
  <c r="B126" i="144"/>
  <c r="F121" i="144"/>
  <c r="F117" i="144"/>
  <c r="F112" i="144"/>
  <c r="F107" i="144"/>
  <c r="F102" i="144"/>
  <c r="F97" i="144"/>
  <c r="F91" i="144"/>
  <c r="F86" i="144"/>
  <c r="F82" i="144"/>
  <c r="F77" i="144"/>
  <c r="F72" i="144"/>
  <c r="F67" i="144"/>
  <c r="F62" i="144"/>
  <c r="F57" i="144"/>
  <c r="F53" i="144"/>
  <c r="F48" i="144"/>
  <c r="B42" i="144"/>
  <c r="B41" i="144"/>
  <c r="F36" i="144"/>
  <c r="F31" i="144"/>
  <c r="F27" i="144"/>
  <c r="F22" i="144"/>
  <c r="F19" i="144"/>
  <c r="F14" i="144"/>
  <c r="F10" i="144"/>
  <c r="I1" i="144"/>
  <c r="B1" i="144"/>
  <c r="C1" i="144" s="1"/>
  <c r="A1" i="144"/>
  <c r="B242" i="146" l="1"/>
  <c r="B243" i="146" s="1"/>
  <c r="E177" i="146"/>
  <c r="E178" i="146" s="1"/>
  <c r="E126" i="148"/>
  <c r="E127" i="148" s="1"/>
  <c r="B242" i="149"/>
  <c r="B243" i="149" s="1"/>
  <c r="E177" i="149"/>
  <c r="E178" i="149" s="1"/>
  <c r="E41" i="150"/>
  <c r="E42" i="150" s="1"/>
  <c r="E156" i="150"/>
  <c r="E157" i="150" s="1"/>
  <c r="B242" i="145"/>
  <c r="B243" i="145" s="1"/>
  <c r="E41" i="146"/>
  <c r="E42" i="146" s="1"/>
  <c r="E156" i="146"/>
  <c r="E157" i="146" s="1"/>
  <c r="B242" i="148"/>
  <c r="B243" i="148" s="1"/>
  <c r="E178" i="148"/>
  <c r="B242" i="144"/>
  <c r="B243" i="144" s="1"/>
  <c r="E177" i="144"/>
  <c r="E178" i="144" s="1"/>
  <c r="E41" i="145"/>
  <c r="E42" i="145" s="1"/>
  <c r="E156" i="145"/>
  <c r="E157" i="145" s="1"/>
  <c r="B242" i="151"/>
  <c r="B243" i="151" s="1"/>
  <c r="E177" i="151"/>
  <c r="E178" i="151" s="1"/>
  <c r="E156" i="151"/>
  <c r="E157" i="151" s="1"/>
  <c r="E126" i="151"/>
  <c r="E127" i="151" s="1"/>
  <c r="E41" i="151"/>
  <c r="E42" i="151" s="1"/>
  <c r="E177" i="150"/>
  <c r="E178" i="150" s="1"/>
  <c r="E126" i="150"/>
  <c r="E127" i="150" s="1"/>
  <c r="E156" i="149"/>
  <c r="E157" i="149" s="1"/>
  <c r="E126" i="149"/>
  <c r="E127" i="149" s="1"/>
  <c r="E41" i="149"/>
  <c r="E42" i="149" s="1"/>
  <c r="E126" i="146"/>
  <c r="E127" i="146" s="1"/>
  <c r="E156" i="148"/>
  <c r="E157" i="148" s="1"/>
  <c r="E41" i="148"/>
  <c r="E42" i="148" s="1"/>
  <c r="E177" i="147"/>
  <c r="E178" i="147" s="1"/>
  <c r="E156" i="147"/>
  <c r="E157" i="147" s="1"/>
  <c r="E126" i="147"/>
  <c r="E127" i="147" s="1"/>
  <c r="E41" i="147"/>
  <c r="E42" i="147" s="1"/>
  <c r="E177" i="145"/>
  <c r="E178" i="145" s="1"/>
  <c r="E126" i="145"/>
  <c r="E127" i="145" s="1"/>
  <c r="E156" i="144"/>
  <c r="E157" i="144" s="1"/>
  <c r="E126" i="144"/>
  <c r="E127" i="144" s="1"/>
  <c r="E41" i="144"/>
  <c r="E42" i="144" s="1"/>
  <c r="E1" i="154"/>
  <c r="C5" i="153"/>
  <c r="C5" i="152"/>
  <c r="F236" i="151"/>
  <c r="B2" i="151"/>
  <c r="F189" i="151"/>
  <c r="F200" i="151"/>
  <c r="F211" i="151"/>
  <c r="F230" i="151"/>
  <c r="F228" i="151"/>
  <c r="E242" i="151"/>
  <c r="E243" i="151" s="1"/>
  <c r="F191" i="151"/>
  <c r="E193" i="151" s="1"/>
  <c r="E194" i="151" s="1"/>
  <c r="F202" i="151"/>
  <c r="E204" i="151" s="1"/>
  <c r="E205" i="151" s="1"/>
  <c r="F213" i="151"/>
  <c r="F224" i="151"/>
  <c r="F232" i="151"/>
  <c r="C243" i="151"/>
  <c r="F215" i="151"/>
  <c r="F226" i="151"/>
  <c r="F234" i="151"/>
  <c r="F228" i="150"/>
  <c r="F236" i="150"/>
  <c r="E242" i="150"/>
  <c r="E243" i="150" s="1"/>
  <c r="B2" i="150"/>
  <c r="F189" i="150"/>
  <c r="F200" i="150"/>
  <c r="F211" i="150"/>
  <c r="F230" i="150"/>
  <c r="F191" i="150"/>
  <c r="E193" i="150" s="1"/>
  <c r="E194" i="150" s="1"/>
  <c r="F202" i="150"/>
  <c r="E204" i="150" s="1"/>
  <c r="E205" i="150" s="1"/>
  <c r="F213" i="150"/>
  <c r="F224" i="150"/>
  <c r="F232" i="150"/>
  <c r="C243" i="150"/>
  <c r="F215" i="150"/>
  <c r="F226" i="150"/>
  <c r="F234" i="150"/>
  <c r="F228" i="149"/>
  <c r="B2" i="149"/>
  <c r="F189" i="149"/>
  <c r="F200" i="149"/>
  <c r="F211" i="149"/>
  <c r="F230" i="149"/>
  <c r="F236" i="149"/>
  <c r="F191" i="149"/>
  <c r="E193" i="149" s="1"/>
  <c r="E194" i="149" s="1"/>
  <c r="F202" i="149"/>
  <c r="E204" i="149" s="1"/>
  <c r="E205" i="149" s="1"/>
  <c r="F213" i="149"/>
  <c r="F224" i="149"/>
  <c r="F232" i="149"/>
  <c r="C243" i="149"/>
  <c r="E242" i="149"/>
  <c r="F215" i="149"/>
  <c r="F226" i="149"/>
  <c r="F234" i="149"/>
  <c r="B2" i="148"/>
  <c r="F189" i="148"/>
  <c r="F200" i="148"/>
  <c r="F211" i="148"/>
  <c r="F230" i="148"/>
  <c r="F228" i="148"/>
  <c r="E242" i="148"/>
  <c r="E243" i="148" s="1"/>
  <c r="F191" i="148"/>
  <c r="E193" i="148" s="1"/>
  <c r="E194" i="148" s="1"/>
  <c r="F202" i="148"/>
  <c r="E204" i="148" s="1"/>
  <c r="E205" i="148" s="1"/>
  <c r="F213" i="148"/>
  <c r="F224" i="148"/>
  <c r="F232" i="148"/>
  <c r="C243" i="148"/>
  <c r="F236" i="148"/>
  <c r="F215" i="148"/>
  <c r="F226" i="148"/>
  <c r="F234" i="148"/>
  <c r="B2" i="147"/>
  <c r="F189" i="147"/>
  <c r="F200" i="147"/>
  <c r="F211" i="147"/>
  <c r="F230" i="147"/>
  <c r="F228" i="147"/>
  <c r="F236" i="147"/>
  <c r="E242" i="147"/>
  <c r="E243" i="147" s="1"/>
  <c r="F191" i="147"/>
  <c r="E193" i="147" s="1"/>
  <c r="E194" i="147" s="1"/>
  <c r="F202" i="147"/>
  <c r="E204" i="147" s="1"/>
  <c r="E205" i="147" s="1"/>
  <c r="F213" i="147"/>
  <c r="F224" i="147"/>
  <c r="F232" i="147"/>
  <c r="C243" i="147"/>
  <c r="F215" i="147"/>
  <c r="F226" i="147"/>
  <c r="F234" i="147"/>
  <c r="F228" i="146"/>
  <c r="F236" i="146"/>
  <c r="E242" i="146"/>
  <c r="E243" i="146" s="1"/>
  <c r="B2" i="146"/>
  <c r="F191" i="146"/>
  <c r="E193" i="146" s="1"/>
  <c r="E194" i="146" s="1"/>
  <c r="F202" i="146"/>
  <c r="E204" i="146" s="1"/>
  <c r="E205" i="146" s="1"/>
  <c r="F213" i="146"/>
  <c r="F224" i="146"/>
  <c r="F232" i="146"/>
  <c r="C243" i="146"/>
  <c r="F189" i="146"/>
  <c r="F200" i="146"/>
  <c r="F211" i="146"/>
  <c r="F230" i="146"/>
  <c r="F215" i="146"/>
  <c r="F226" i="146"/>
  <c r="F234" i="146"/>
  <c r="E217" i="145"/>
  <c r="E218" i="145" s="1"/>
  <c r="E242" i="145"/>
  <c r="F189" i="145"/>
  <c r="F200" i="145"/>
  <c r="F211" i="145"/>
  <c r="F230" i="145"/>
  <c r="E238" i="145"/>
  <c r="E239" i="145" s="1"/>
  <c r="F228" i="145"/>
  <c r="F236" i="145"/>
  <c r="F191" i="145"/>
  <c r="F202" i="145"/>
  <c r="F213" i="145"/>
  <c r="F224" i="145"/>
  <c r="F232" i="145"/>
  <c r="C243" i="145"/>
  <c r="B2" i="145"/>
  <c r="E193" i="145"/>
  <c r="E194" i="145" s="1"/>
  <c r="E204" i="145"/>
  <c r="E205" i="145" s="1"/>
  <c r="F215" i="145"/>
  <c r="F226" i="145"/>
  <c r="F234" i="145"/>
  <c r="F189" i="144"/>
  <c r="F200" i="144"/>
  <c r="F211" i="144"/>
  <c r="F230" i="144"/>
  <c r="E238" i="144"/>
  <c r="E239" i="144" s="1"/>
  <c r="E217" i="144"/>
  <c r="E218" i="144" s="1"/>
  <c r="F228" i="144"/>
  <c r="F236" i="144"/>
  <c r="E242" i="144"/>
  <c r="E243" i="144" s="1"/>
  <c r="F191" i="144"/>
  <c r="F202" i="144"/>
  <c r="F213" i="144"/>
  <c r="F224" i="144"/>
  <c r="F232" i="144"/>
  <c r="C243" i="144"/>
  <c r="B2" i="144"/>
  <c r="E193" i="144"/>
  <c r="E194" i="144" s="1"/>
  <c r="E204" i="144"/>
  <c r="E205" i="144" s="1"/>
  <c r="F215" i="144"/>
  <c r="F226" i="144"/>
  <c r="F234" i="144"/>
  <c r="E100" i="143"/>
  <c r="E99" i="143"/>
  <c r="E94" i="143"/>
  <c r="C75" i="143"/>
  <c r="C74" i="143"/>
  <c r="C73" i="143"/>
  <c r="C72" i="143"/>
  <c r="I68" i="143"/>
  <c r="E34" i="143"/>
  <c r="D34" i="143"/>
  <c r="E33" i="143"/>
  <c r="D33" i="143"/>
  <c r="E32" i="143"/>
  <c r="D32" i="143"/>
  <c r="E31" i="143"/>
  <c r="D31" i="143"/>
  <c r="E30" i="143"/>
  <c r="D30" i="143"/>
  <c r="E29" i="143"/>
  <c r="D29" i="143"/>
  <c r="E28" i="143"/>
  <c r="D28" i="143"/>
  <c r="E27" i="143"/>
  <c r="D27" i="143"/>
  <c r="E26" i="143"/>
  <c r="D26" i="143"/>
  <c r="E25" i="143"/>
  <c r="D25" i="143"/>
  <c r="E24" i="143"/>
  <c r="D24" i="143"/>
  <c r="E23" i="143"/>
  <c r="D23" i="143"/>
  <c r="E22" i="143"/>
  <c r="D22" i="143"/>
  <c r="E21" i="143"/>
  <c r="D21" i="143"/>
  <c r="E20" i="143"/>
  <c r="D20" i="143"/>
  <c r="E19" i="143"/>
  <c r="D19" i="143"/>
  <c r="E18" i="143"/>
  <c r="D18" i="143"/>
  <c r="E17" i="143"/>
  <c r="D17" i="143"/>
  <c r="E16" i="143"/>
  <c r="D16" i="143"/>
  <c r="E15" i="143"/>
  <c r="D15" i="143"/>
  <c r="E14" i="143"/>
  <c r="D14" i="143"/>
  <c r="E13" i="143"/>
  <c r="D13" i="143"/>
  <c r="E12" i="143"/>
  <c r="D12" i="143"/>
  <c r="E11" i="143"/>
  <c r="D11" i="143"/>
  <c r="E10" i="143"/>
  <c r="D10" i="143"/>
  <c r="E9" i="143"/>
  <c r="D9" i="143"/>
  <c r="E8" i="143"/>
  <c r="D8" i="143"/>
  <c r="E7" i="143"/>
  <c r="D7" i="143"/>
  <c r="E6" i="143"/>
  <c r="D6" i="143"/>
  <c r="E5" i="143"/>
  <c r="D5" i="143"/>
  <c r="E4" i="143"/>
  <c r="D4" i="143"/>
  <c r="B1" i="143"/>
  <c r="C1" i="143" s="1"/>
  <c r="D1" i="143" s="1"/>
  <c r="A1" i="143"/>
  <c r="C71" i="143" s="1"/>
  <c r="E4" i="115"/>
  <c r="M14" i="115"/>
  <c r="G14" i="115"/>
  <c r="E14" i="115"/>
  <c r="M12" i="115"/>
  <c r="G12" i="115"/>
  <c r="I12" i="115"/>
  <c r="K12" i="115"/>
  <c r="E12" i="115"/>
  <c r="N1" i="130"/>
  <c r="N1" i="129"/>
  <c r="N1" i="79"/>
  <c r="N1" i="44"/>
  <c r="K1" i="45"/>
  <c r="K1" i="119"/>
  <c r="K1" i="116"/>
  <c r="I2" i="27"/>
  <c r="B4" i="146"/>
  <c r="B4" i="151"/>
  <c r="B4" i="149"/>
  <c r="B4" i="147"/>
  <c r="B4" i="148"/>
  <c r="B4" i="150"/>
  <c r="E243" i="145" l="1"/>
  <c r="E243" i="149"/>
  <c r="E217" i="151"/>
  <c r="E218" i="151" s="1"/>
  <c r="E238" i="151"/>
  <c r="E239" i="151" s="1"/>
  <c r="E238" i="150"/>
  <c r="E239" i="150" s="1"/>
  <c r="E217" i="150"/>
  <c r="E218" i="150" s="1"/>
  <c r="E217" i="149"/>
  <c r="E218" i="149" s="1"/>
  <c r="E238" i="149"/>
  <c r="E239" i="149" s="1"/>
  <c r="E217" i="148"/>
  <c r="E218" i="148" s="1"/>
  <c r="E238" i="148"/>
  <c r="E239" i="148" s="1"/>
  <c r="E217" i="147"/>
  <c r="E218" i="147" s="1"/>
  <c r="E238" i="147"/>
  <c r="E239" i="147" s="1"/>
  <c r="E238" i="146"/>
  <c r="E239" i="146" s="1"/>
  <c r="E217" i="146"/>
  <c r="E218" i="146" s="1"/>
  <c r="E1" i="143"/>
  <c r="I1" i="121"/>
  <c r="I2" i="112"/>
  <c r="I68" i="124"/>
  <c r="K1" i="114"/>
  <c r="F163" i="121"/>
  <c r="F172" i="121"/>
  <c r="F167" i="121"/>
  <c r="F151" i="121"/>
  <c r="F147" i="121"/>
  <c r="F143" i="121"/>
  <c r="F138" i="121"/>
  <c r="F133" i="121"/>
  <c r="F121" i="121"/>
  <c r="F117" i="121"/>
  <c r="F112" i="121"/>
  <c r="F107" i="121"/>
  <c r="F102" i="121"/>
  <c r="F97" i="121"/>
  <c r="F91" i="121"/>
  <c r="F86" i="121"/>
  <c r="F82" i="121"/>
  <c r="F77" i="121"/>
  <c r="F72" i="121"/>
  <c r="F67" i="121"/>
  <c r="F62" i="121"/>
  <c r="F57" i="121"/>
  <c r="F53" i="121"/>
  <c r="F48" i="121"/>
  <c r="F36" i="121"/>
  <c r="F31" i="121"/>
  <c r="F27" i="121"/>
  <c r="F22" i="121"/>
  <c r="F19" i="121"/>
  <c r="F14" i="121"/>
  <c r="F10" i="121"/>
  <c r="E34" i="124"/>
  <c r="D34" i="124"/>
  <c r="E33" i="124"/>
  <c r="D33" i="124"/>
  <c r="E32" i="124"/>
  <c r="D32" i="124"/>
  <c r="E31" i="124"/>
  <c r="D31" i="124"/>
  <c r="E30" i="124"/>
  <c r="D30" i="124"/>
  <c r="E29" i="124"/>
  <c r="D29" i="124"/>
  <c r="E28" i="124"/>
  <c r="D28" i="124"/>
  <c r="E27" i="124"/>
  <c r="D27" i="124"/>
  <c r="E26" i="124"/>
  <c r="D26" i="124"/>
  <c r="E25" i="124"/>
  <c r="D25" i="124"/>
  <c r="E24" i="124"/>
  <c r="D24" i="124"/>
  <c r="E23" i="124"/>
  <c r="D23" i="124"/>
  <c r="E22" i="124"/>
  <c r="D22" i="124"/>
  <c r="E21" i="124"/>
  <c r="D21" i="124"/>
  <c r="E20" i="124"/>
  <c r="D20" i="124"/>
  <c r="E19" i="124"/>
  <c r="D19" i="124"/>
  <c r="E18" i="124"/>
  <c r="D18" i="124"/>
  <c r="E17" i="124"/>
  <c r="D17" i="124"/>
  <c r="E16" i="124"/>
  <c r="D16" i="124"/>
  <c r="E15" i="124"/>
  <c r="D15" i="124"/>
  <c r="E14" i="124"/>
  <c r="D14" i="124"/>
  <c r="E13" i="124"/>
  <c r="D13" i="124"/>
  <c r="E12" i="124"/>
  <c r="D12" i="124"/>
  <c r="E11" i="124"/>
  <c r="D11" i="124"/>
  <c r="E10" i="124"/>
  <c r="D10" i="124"/>
  <c r="E9" i="124"/>
  <c r="D9" i="124"/>
  <c r="E8" i="124"/>
  <c r="D8" i="124"/>
  <c r="E7" i="124"/>
  <c r="D7" i="124"/>
  <c r="E6" i="124"/>
  <c r="D6" i="124"/>
  <c r="E5" i="124"/>
  <c r="D5" i="124"/>
  <c r="E4" i="124"/>
  <c r="D4" i="124"/>
  <c r="A1" i="124"/>
  <c r="E177" i="121" l="1"/>
  <c r="E156" i="121"/>
  <c r="E126" i="121"/>
  <c r="E41" i="121"/>
  <c r="B41" i="121"/>
  <c r="E18" i="115" l="1"/>
  <c r="E16" i="115"/>
  <c r="E8" i="115"/>
  <c r="G8" i="115"/>
  <c r="I8" i="115"/>
  <c r="K8" i="115"/>
  <c r="M8" i="115"/>
  <c r="E10" i="115"/>
  <c r="G10" i="115"/>
  <c r="I10" i="115"/>
  <c r="K10" i="115"/>
  <c r="M10" i="115"/>
  <c r="M6" i="115"/>
  <c r="K6" i="115"/>
  <c r="I6" i="115"/>
  <c r="G6" i="115"/>
  <c r="E6" i="115"/>
  <c r="E100" i="124"/>
  <c r="E99" i="124"/>
  <c r="E94" i="124"/>
  <c r="C75" i="124"/>
  <c r="C74" i="124"/>
  <c r="C73" i="124"/>
  <c r="C72" i="124"/>
  <c r="B1" i="124"/>
  <c r="C1" i="124" s="1"/>
  <c r="D1" i="124" s="1"/>
  <c r="C71" i="124" l="1"/>
  <c r="E1" i="124"/>
  <c r="B181" i="121" l="1"/>
  <c r="B178" i="121"/>
  <c r="B177" i="121"/>
  <c r="E178" i="121" s="1"/>
  <c r="B157" i="121"/>
  <c r="B156" i="121"/>
  <c r="E157" i="121" s="1"/>
  <c r="B127" i="121"/>
  <c r="B126" i="121"/>
  <c r="E127" i="121" s="1"/>
  <c r="B42" i="121"/>
  <c r="B242" i="121" s="1"/>
  <c r="B243" i="121" s="1"/>
  <c r="E42" i="121"/>
  <c r="B1" i="121"/>
  <c r="C1" i="121" s="1"/>
  <c r="A1" i="121"/>
  <c r="C19" i="119"/>
  <c r="E15" i="119"/>
  <c r="E14" i="119"/>
  <c r="E12" i="119"/>
  <c r="E11" i="119"/>
  <c r="E10" i="119"/>
  <c r="E9" i="119"/>
  <c r="E8" i="119"/>
  <c r="C6" i="119"/>
  <c r="C19" i="116"/>
  <c r="E15" i="116"/>
  <c r="E14" i="116"/>
  <c r="E12" i="116"/>
  <c r="E11" i="116"/>
  <c r="E10" i="116"/>
  <c r="E9" i="116"/>
  <c r="E8" i="116"/>
  <c r="C6" i="116"/>
  <c r="G18" i="112"/>
  <c r="G21" i="112"/>
  <c r="G22" i="112"/>
  <c r="D22" i="112"/>
  <c r="D21" i="112"/>
  <c r="C9" i="112"/>
  <c r="C8" i="112"/>
  <c r="C7" i="112"/>
  <c r="C6" i="112"/>
  <c r="G29" i="27"/>
  <c r="G30" i="27"/>
  <c r="C29" i="27"/>
  <c r="C30" i="27"/>
  <c r="E16" i="27"/>
  <c r="E14" i="27"/>
  <c r="E13" i="27"/>
  <c r="E12" i="27"/>
  <c r="E9" i="27"/>
  <c r="E8" i="27"/>
  <c r="E7" i="27"/>
  <c r="E6" i="27"/>
  <c r="E5" i="27"/>
  <c r="C6" i="114"/>
  <c r="E14" i="114"/>
  <c r="C19" i="114"/>
  <c r="E15" i="114"/>
  <c r="E12" i="114"/>
  <c r="E11" i="114"/>
  <c r="E10" i="114"/>
  <c r="E9" i="114"/>
  <c r="E8" i="114"/>
  <c r="B1" i="112"/>
  <c r="C1" i="112" s="1"/>
  <c r="D1" i="112" s="1"/>
  <c r="A1" i="112"/>
  <c r="C5" i="112" l="1"/>
  <c r="E238" i="121"/>
  <c r="E242" i="121"/>
  <c r="E243" i="121" s="1"/>
  <c r="E204" i="121"/>
  <c r="E217" i="121"/>
  <c r="F236" i="121"/>
  <c r="F232" i="121"/>
  <c r="F234" i="121"/>
  <c r="F228" i="121"/>
  <c r="F230" i="121"/>
  <c r="F224" i="121"/>
  <c r="F226" i="121"/>
  <c r="F213" i="121"/>
  <c r="F215" i="121"/>
  <c r="F202" i="121"/>
  <c r="F211" i="121"/>
  <c r="E193" i="121"/>
  <c r="F200" i="121"/>
  <c r="F191" i="121"/>
  <c r="F189" i="121"/>
  <c r="B2" i="121"/>
  <c r="C243" i="121"/>
  <c r="E218" i="121" l="1"/>
  <c r="E205" i="121"/>
  <c r="E239" i="121"/>
  <c r="E194" i="121"/>
  <c r="B242" i="79" l="1"/>
  <c r="O221" i="79"/>
  <c r="O208" i="79"/>
  <c r="O197" i="79"/>
  <c r="O186" i="79"/>
  <c r="B181" i="79"/>
  <c r="A180" i="79"/>
  <c r="B178" i="79"/>
  <c r="O160" i="79"/>
  <c r="B157" i="79"/>
  <c r="O130" i="79"/>
  <c r="B127" i="79"/>
  <c r="O45" i="79"/>
  <c r="B42" i="79"/>
  <c r="O7" i="79"/>
  <c r="P5" i="79" s="1"/>
  <c r="B1" i="79"/>
  <c r="C1" i="79" s="1"/>
  <c r="A1" i="79"/>
  <c r="C242" i="79" s="1"/>
  <c r="O5" i="79" l="1"/>
  <c r="G54" i="44" l="1"/>
  <c r="G53" i="44"/>
  <c r="E14" i="45"/>
  <c r="C6" i="45"/>
  <c r="M36" i="44"/>
  <c r="B1" i="44"/>
  <c r="C1" i="44" s="1"/>
  <c r="B3" i="146"/>
  <c r="B3" i="150"/>
  <c r="B3" i="149"/>
  <c r="B3" i="148"/>
  <c r="B3" i="151"/>
  <c r="B3" i="147"/>
  <c r="A1" i="44" l="1"/>
  <c r="B1" i="27" l="1"/>
  <c r="C1" i="27" s="1"/>
  <c r="A1" i="27" l="1"/>
  <c r="C24" i="27" l="1"/>
  <c r="L11" i="12" l="1"/>
  <c r="K11" i="12"/>
  <c r="M11" i="12"/>
  <c r="N11" i="12"/>
  <c r="L10" i="12"/>
  <c r="K10" i="12"/>
  <c r="M10" i="12"/>
  <c r="N10" i="12"/>
  <c r="L9" i="12"/>
  <c r="K9" i="12"/>
  <c r="M9" i="12"/>
  <c r="N9" i="12"/>
  <c r="L8" i="12"/>
  <c r="K8" i="12"/>
  <c r="M8" i="12"/>
  <c r="N8" i="12"/>
  <c r="L7" i="12"/>
  <c r="K7" i="12"/>
  <c r="M7" i="12"/>
  <c r="N7" i="12"/>
  <c r="L6" i="12"/>
  <c r="K6" i="12"/>
  <c r="M6" i="12"/>
  <c r="N6" i="12"/>
  <c r="L5" i="12"/>
  <c r="K5" i="12"/>
  <c r="M5" i="12"/>
  <c r="N5" i="12"/>
  <c r="L4" i="12"/>
  <c r="K4" i="12"/>
  <c r="M4" i="12"/>
  <c r="N4" i="12"/>
  <c r="F173" i="79" l="1"/>
  <c r="K74" i="79"/>
  <c r="B3" i="129"/>
  <c r="H153" i="79"/>
  <c r="M171" i="79"/>
  <c r="K144" i="79"/>
  <c r="F165" i="79"/>
  <c r="K235" i="79"/>
  <c r="H125" i="79"/>
  <c r="L233" i="79"/>
  <c r="J104" i="79"/>
  <c r="H174" i="79"/>
  <c r="J166" i="79"/>
  <c r="I119" i="79"/>
  <c r="H55" i="79"/>
  <c r="F33" i="79"/>
  <c r="I59" i="79"/>
  <c r="G94" i="79"/>
  <c r="E120" i="79"/>
  <c r="I203" i="79"/>
  <c r="M70" i="79"/>
  <c r="I152" i="79"/>
  <c r="J39" i="79"/>
  <c r="L216" i="79"/>
  <c r="L93" i="79"/>
  <c r="K30" i="79"/>
  <c r="E21" i="79"/>
  <c r="K92" i="79"/>
  <c r="K174" i="79"/>
  <c r="M18" i="79"/>
  <c r="M203" i="79"/>
  <c r="F16" i="79"/>
  <c r="M34" i="79"/>
  <c r="F229" i="79"/>
  <c r="J64" i="79"/>
  <c r="I175" i="79"/>
  <c r="L106" i="79"/>
  <c r="J146" i="79"/>
  <c r="G119" i="79"/>
  <c r="I16" i="79"/>
  <c r="H18" i="79"/>
  <c r="J174" i="79"/>
  <c r="G141" i="79"/>
  <c r="L87" i="79"/>
  <c r="K84" i="79"/>
  <c r="M88" i="79"/>
  <c r="J111" i="79"/>
  <c r="H175" i="79"/>
  <c r="J74" i="79"/>
  <c r="L34" i="79"/>
  <c r="M49" i="79"/>
  <c r="E95" i="79"/>
  <c r="E90" i="79"/>
  <c r="L145" i="79"/>
  <c r="E66" i="79"/>
  <c r="D1" i="144"/>
  <c r="H26" i="79"/>
  <c r="F68" i="79"/>
  <c r="E15" i="79"/>
  <c r="K85" i="79"/>
  <c r="L25" i="44"/>
  <c r="G80" i="79"/>
  <c r="L111" i="79"/>
  <c r="M124" i="79"/>
  <c r="L148" i="79"/>
  <c r="H155" i="79"/>
  <c r="M110" i="79"/>
  <c r="M105" i="79"/>
  <c r="J20" i="79"/>
  <c r="G39" i="79"/>
  <c r="F23" i="79"/>
  <c r="L124" i="79"/>
  <c r="B4" i="145"/>
  <c r="K81" i="79"/>
  <c r="G114" i="79"/>
  <c r="M40" i="79"/>
  <c r="G21" i="79"/>
  <c r="J84" i="79"/>
  <c r="K134" i="79"/>
  <c r="L105" i="79"/>
  <c r="M149" i="79"/>
  <c r="J119" i="79"/>
  <c r="K203" i="79"/>
  <c r="E13" i="79"/>
  <c r="J231" i="79"/>
  <c r="J192" i="79"/>
  <c r="I173" i="79"/>
  <c r="M50" i="79"/>
  <c r="M11" i="79"/>
  <c r="J28" i="79"/>
  <c r="I30" i="44"/>
  <c r="K78" i="79"/>
  <c r="M60" i="79"/>
  <c r="K33" i="79"/>
  <c r="F111" i="79"/>
  <c r="I111" i="79"/>
  <c r="K26" i="79"/>
  <c r="E69" i="79"/>
  <c r="L109" i="79"/>
  <c r="K16" i="79"/>
  <c r="H39" i="79"/>
  <c r="G137" i="79"/>
  <c r="H65" i="79"/>
  <c r="I88" i="79"/>
  <c r="M114" i="79"/>
  <c r="M135" i="79"/>
  <c r="L201" i="79"/>
  <c r="M192" i="79"/>
  <c r="K108" i="79"/>
  <c r="H150" i="79"/>
  <c r="M54" i="79"/>
  <c r="I71" i="79"/>
  <c r="F124" i="79"/>
  <c r="E25" i="79"/>
  <c r="E111" i="79"/>
  <c r="I94" i="79"/>
  <c r="H32" i="79"/>
  <c r="G85" i="79"/>
  <c r="L65" i="79"/>
  <c r="K59" i="79"/>
  <c r="I231" i="79"/>
  <c r="H120" i="79"/>
  <c r="H203" i="79"/>
  <c r="L22" i="44"/>
  <c r="J23" i="44"/>
  <c r="I233" i="79"/>
  <c r="E134" i="79"/>
  <c r="K25" i="79"/>
  <c r="E108" i="79"/>
  <c r="L139" i="79"/>
  <c r="I115" i="79"/>
  <c r="L101" i="79"/>
  <c r="F37" i="79"/>
  <c r="F64" i="79"/>
  <c r="E235" i="79"/>
  <c r="M145" i="79"/>
  <c r="L17" i="79"/>
  <c r="F15" i="79"/>
  <c r="J100" i="79"/>
  <c r="J190" i="79"/>
  <c r="F233" i="79"/>
  <c r="L150" i="79"/>
  <c r="L56" i="79"/>
  <c r="E51" i="79"/>
  <c r="K103" i="79"/>
  <c r="G148" i="79"/>
  <c r="L18" i="79"/>
  <c r="M214" i="79"/>
  <c r="E135" i="79"/>
  <c r="G74" i="79"/>
  <c r="E229" i="79"/>
  <c r="F66" i="79"/>
  <c r="K64" i="79"/>
  <c r="K29" i="44"/>
  <c r="D1" i="148"/>
  <c r="F113" i="79"/>
  <c r="K104" i="79"/>
  <c r="G201" i="79"/>
  <c r="G64" i="79"/>
  <c r="J25" i="44"/>
  <c r="L203" i="79"/>
  <c r="I30" i="79"/>
  <c r="H35" i="79"/>
  <c r="G65" i="79"/>
  <c r="F89" i="79"/>
  <c r="G90" i="79"/>
  <c r="H93" i="79"/>
  <c r="H78" i="79"/>
  <c r="M13" i="79"/>
  <c r="J229" i="79"/>
  <c r="G73" i="79"/>
  <c r="J155" i="79"/>
  <c r="E103" i="79"/>
  <c r="H30" i="79"/>
  <c r="L58" i="79"/>
  <c r="M94" i="79"/>
  <c r="H146" i="79"/>
  <c r="I139" i="79"/>
  <c r="H190" i="79"/>
  <c r="E166" i="79"/>
  <c r="G225" i="79"/>
  <c r="L174" i="79"/>
  <c r="M136" i="79"/>
  <c r="H105" i="79"/>
  <c r="H75" i="79"/>
  <c r="K23" i="44"/>
  <c r="K56" i="79"/>
  <c r="L141" i="79"/>
  <c r="G84" i="79"/>
  <c r="J11" i="79"/>
  <c r="G70" i="79"/>
  <c r="M30" i="44"/>
  <c r="E63" i="79"/>
  <c r="G23" i="79"/>
  <c r="M33" i="79"/>
  <c r="L212" i="79"/>
  <c r="M68" i="79"/>
  <c r="H212" i="79"/>
  <c r="E80" i="79"/>
  <c r="L33" i="79"/>
  <c r="I148" i="79"/>
  <c r="I114" i="79"/>
  <c r="I52" i="79"/>
  <c r="H165" i="79"/>
  <c r="F175" i="79"/>
  <c r="I165" i="79"/>
  <c r="I34" i="79"/>
  <c r="J168" i="79"/>
  <c r="I26" i="79"/>
  <c r="I145" i="79"/>
  <c r="L89" i="79"/>
  <c r="M75" i="79"/>
  <c r="F237" i="79"/>
  <c r="H69" i="79"/>
  <c r="J55" i="79"/>
  <c r="H99" i="79"/>
  <c r="M96" i="79"/>
  <c r="G123" i="79"/>
  <c r="I29" i="44"/>
  <c r="M89" i="79"/>
  <c r="H145" i="79"/>
  <c r="H21" i="79"/>
  <c r="K123" i="79"/>
  <c r="M61" i="79"/>
  <c r="L79" i="79"/>
  <c r="I99" i="79"/>
  <c r="F50" i="79"/>
  <c r="F55" i="79"/>
  <c r="G61" i="79"/>
  <c r="K212" i="79"/>
  <c r="M148" i="79"/>
  <c r="K140" i="79"/>
  <c r="M152" i="79"/>
  <c r="F145" i="79"/>
  <c r="E61" i="79"/>
  <c r="L71" i="79"/>
  <c r="F142" i="79"/>
  <c r="H58" i="79"/>
  <c r="J87" i="79"/>
  <c r="H110" i="79"/>
  <c r="E58" i="79"/>
  <c r="K88" i="79"/>
  <c r="E81" i="79"/>
  <c r="I144" i="79"/>
  <c r="M122" i="79"/>
  <c r="H74" i="79"/>
  <c r="K116" i="79"/>
  <c r="L154" i="79"/>
  <c r="G98" i="79"/>
  <c r="I176" i="79"/>
  <c r="E15" i="44"/>
  <c r="J73" i="79"/>
  <c r="M139" i="79"/>
  <c r="L12" i="79"/>
  <c r="F38" i="79"/>
  <c r="J49" i="79"/>
  <c r="F154" i="79"/>
  <c r="E136" i="79"/>
  <c r="G235" i="79"/>
  <c r="J124" i="79"/>
  <c r="M37" i="79"/>
  <c r="M83" i="79"/>
  <c r="H50" i="79"/>
  <c r="L64" i="79"/>
  <c r="F192" i="79"/>
  <c r="J69" i="79"/>
  <c r="F88" i="79"/>
  <c r="E148" i="79"/>
  <c r="E145" i="79"/>
  <c r="M201" i="79"/>
  <c r="I89" i="79"/>
  <c r="G18" i="79"/>
  <c r="K135" i="79"/>
  <c r="E83" i="79"/>
  <c r="I149" i="79"/>
  <c r="I29" i="79"/>
  <c r="E37" i="79"/>
  <c r="I108" i="79"/>
  <c r="F13" i="79"/>
  <c r="K17" i="79"/>
  <c r="K30" i="44"/>
  <c r="M56" i="79"/>
  <c r="I69" i="79"/>
  <c r="L237" i="79"/>
  <c r="E74" i="79"/>
  <c r="K175" i="79"/>
  <c r="H49" i="79"/>
  <c r="G124" i="79"/>
  <c r="G169" i="79"/>
  <c r="K79" i="79"/>
  <c r="J212" i="79"/>
  <c r="H95" i="79"/>
  <c r="J137" i="79"/>
  <c r="G15" i="79"/>
  <c r="M225" i="79"/>
  <c r="E18" i="79"/>
  <c r="L120" i="79"/>
  <c r="J113" i="79"/>
  <c r="L16" i="79"/>
  <c r="E78" i="79"/>
  <c r="K94" i="79"/>
  <c r="L175" i="79"/>
  <c r="G32" i="79"/>
  <c r="E20" i="79"/>
  <c r="M153" i="79"/>
  <c r="K23" i="79"/>
  <c r="L165" i="79"/>
  <c r="E100" i="79"/>
  <c r="I135" i="79"/>
  <c r="F104" i="79"/>
  <c r="G38" i="79"/>
  <c r="G103" i="79"/>
  <c r="E11" i="44"/>
  <c r="H173" i="79"/>
  <c r="E98" i="79"/>
  <c r="G66" i="79"/>
  <c r="J122" i="79"/>
  <c r="J68" i="79"/>
  <c r="E94" i="79"/>
  <c r="E216" i="79"/>
  <c r="E54" i="79"/>
  <c r="G173" i="79"/>
  <c r="G106" i="79"/>
  <c r="M12" i="79"/>
  <c r="I61" i="79"/>
  <c r="I85" i="79"/>
  <c r="I136" i="79"/>
  <c r="E16" i="79"/>
  <c r="M115" i="79"/>
  <c r="M146" i="79"/>
  <c r="F135" i="79"/>
  <c r="J141" i="79"/>
  <c r="I92" i="79"/>
  <c r="I17" i="79"/>
  <c r="F169" i="79"/>
  <c r="L225" i="79"/>
  <c r="G153" i="79"/>
  <c r="K214" i="79"/>
  <c r="M20" i="79"/>
  <c r="J235" i="79"/>
  <c r="L113" i="79"/>
  <c r="H135" i="79"/>
  <c r="H103" i="79"/>
  <c r="L114" i="79"/>
  <c r="H115" i="79"/>
  <c r="L26" i="79"/>
  <c r="G154" i="79"/>
  <c r="H81" i="79"/>
  <c r="H42" i="44"/>
  <c r="H113" i="79"/>
  <c r="I70" i="79"/>
  <c r="H13" i="79"/>
  <c r="L231" i="79"/>
  <c r="J66" i="79"/>
  <c r="M98" i="79"/>
  <c r="F139" i="79"/>
  <c r="J76" i="79"/>
  <c r="F81" i="79"/>
  <c r="F125" i="79"/>
  <c r="G68" i="79"/>
  <c r="G78" i="79"/>
  <c r="L235" i="79"/>
  <c r="M125" i="79"/>
  <c r="I96" i="79"/>
  <c r="F92" i="79"/>
  <c r="I95" i="79"/>
  <c r="I100" i="79"/>
  <c r="J142" i="79"/>
  <c r="F214" i="79"/>
  <c r="M166" i="79"/>
  <c r="H118" i="79"/>
  <c r="G81" i="79"/>
  <c r="M87" i="79"/>
  <c r="M103" i="79"/>
  <c r="M169" i="79"/>
  <c r="L96" i="79"/>
  <c r="M15" i="79"/>
  <c r="H144" i="79"/>
  <c r="L190" i="79"/>
  <c r="K201" i="79"/>
  <c r="M108" i="79"/>
  <c r="K83" i="79"/>
  <c r="E227" i="79"/>
  <c r="E214" i="79"/>
  <c r="H227" i="79"/>
  <c r="E113" i="79"/>
  <c r="M73" i="79"/>
  <c r="L152" i="79"/>
  <c r="I60" i="79"/>
  <c r="K124" i="79"/>
  <c r="K166" i="79"/>
  <c r="M24" i="79"/>
  <c r="H142" i="79"/>
  <c r="L60" i="79"/>
  <c r="J59" i="79"/>
  <c r="I15" i="79"/>
  <c r="K93" i="79"/>
  <c r="I101" i="79"/>
  <c r="K96" i="79"/>
  <c r="J108" i="79"/>
  <c r="L37" i="79"/>
  <c r="F80" i="79"/>
  <c r="G34" i="79"/>
  <c r="H85" i="79"/>
  <c r="G116" i="79"/>
  <c r="H38" i="79"/>
  <c r="F96" i="79"/>
  <c r="G71" i="79"/>
  <c r="L61" i="79"/>
  <c r="J13" i="79"/>
  <c r="G145" i="79"/>
  <c r="H73" i="79"/>
  <c r="H225" i="79"/>
  <c r="J92" i="79"/>
  <c r="L108" i="79"/>
  <c r="F176" i="79"/>
  <c r="J79" i="79"/>
  <c r="L94" i="79"/>
  <c r="K118" i="79"/>
  <c r="I235" i="79"/>
  <c r="I98" i="79"/>
  <c r="H68" i="79"/>
  <c r="L137" i="79"/>
  <c r="G118" i="79"/>
  <c r="H17" i="79"/>
  <c r="I124" i="79"/>
  <c r="K119" i="79"/>
  <c r="E142" i="79"/>
  <c r="D1" i="151"/>
  <c r="M165" i="79"/>
  <c r="J140" i="79"/>
  <c r="H94" i="79"/>
  <c r="M28" i="79"/>
  <c r="M51" i="79"/>
  <c r="H63" i="79"/>
  <c r="L140" i="79"/>
  <c r="H11" i="79"/>
  <c r="I27" i="44"/>
  <c r="J154" i="79"/>
  <c r="L70" i="79"/>
  <c r="F164" i="79"/>
  <c r="M92" i="79"/>
  <c r="J225" i="79"/>
  <c r="F84" i="79"/>
  <c r="M100" i="79"/>
  <c r="K35" i="79"/>
  <c r="K141" i="79"/>
  <c r="M227" i="79"/>
  <c r="E114" i="79"/>
  <c r="F231" i="79"/>
  <c r="M134" i="79"/>
  <c r="J37" i="79"/>
  <c r="K229" i="79"/>
  <c r="H60" i="79"/>
  <c r="F51" i="79"/>
  <c r="K101" i="79"/>
  <c r="M101" i="79"/>
  <c r="K155" i="79"/>
  <c r="H231" i="79"/>
  <c r="E146" i="79"/>
  <c r="J110" i="79"/>
  <c r="K49" i="79"/>
  <c r="E152" i="79"/>
  <c r="F148" i="79"/>
  <c r="I146" i="79"/>
  <c r="K89" i="79"/>
  <c r="E140" i="79"/>
  <c r="M30" i="79"/>
  <c r="H101" i="79"/>
  <c r="J106" i="79"/>
  <c r="J165" i="79"/>
  <c r="E59" i="79"/>
  <c r="K27" i="44"/>
  <c r="H111" i="79"/>
  <c r="K111" i="79"/>
  <c r="L85" i="79"/>
  <c r="M170" i="79"/>
  <c r="K71" i="79"/>
  <c r="K55" i="79"/>
  <c r="F61" i="79"/>
  <c r="J120" i="79"/>
  <c r="F134" i="79"/>
  <c r="L38" i="79"/>
  <c r="F34" i="79"/>
  <c r="F150" i="79"/>
  <c r="H37" i="79"/>
  <c r="K60" i="79"/>
  <c r="G170" i="79"/>
  <c r="E85" i="79"/>
  <c r="J114" i="79"/>
  <c r="I237" i="79"/>
  <c r="E52" i="79"/>
  <c r="K105" i="79"/>
  <c r="G93" i="79"/>
  <c r="K69" i="79"/>
  <c r="E32" i="79"/>
  <c r="G59" i="79"/>
  <c r="J134" i="79"/>
  <c r="F20" i="79"/>
  <c r="K168" i="79"/>
  <c r="F35" i="79"/>
  <c r="J135" i="79"/>
  <c r="J75" i="79"/>
  <c r="M29" i="79"/>
  <c r="L110" i="79"/>
  <c r="L170" i="79"/>
  <c r="F120" i="79"/>
  <c r="H171" i="79"/>
  <c r="M144" i="79"/>
  <c r="D1" i="146"/>
  <c r="F75" i="79"/>
  <c r="E75" i="79"/>
  <c r="B3" i="145"/>
  <c r="F87" i="79"/>
  <c r="J88" i="79"/>
  <c r="G26" i="79"/>
  <c r="H149" i="79"/>
  <c r="I125" i="79"/>
  <c r="J152" i="79"/>
  <c r="K21" i="79"/>
  <c r="M231" i="79"/>
  <c r="E201" i="79"/>
  <c r="J214" i="79"/>
  <c r="K109" i="79"/>
  <c r="H23" i="79"/>
  <c r="E12" i="79"/>
  <c r="F116" i="79"/>
  <c r="I142" i="79"/>
  <c r="I137" i="79"/>
  <c r="J96" i="79"/>
  <c r="K125" i="79"/>
  <c r="L149" i="79"/>
  <c r="H80" i="79"/>
  <c r="F136" i="79"/>
  <c r="J58" i="79"/>
  <c r="H119" i="79"/>
  <c r="J27" i="44"/>
  <c r="J33" i="79"/>
  <c r="J30" i="79"/>
  <c r="L11" i="79"/>
  <c r="L80" i="79"/>
  <c r="I28" i="44"/>
  <c r="M140" i="79"/>
  <c r="L125" i="79"/>
  <c r="L115" i="79"/>
  <c r="K95" i="79"/>
  <c r="G125" i="79"/>
  <c r="J30" i="44"/>
  <c r="I80" i="79"/>
  <c r="I106" i="79"/>
  <c r="L63" i="79"/>
  <c r="J21" i="79"/>
  <c r="L146" i="79"/>
  <c r="G35" i="79"/>
  <c r="M39" i="79"/>
  <c r="J56" i="79"/>
  <c r="E116" i="79"/>
  <c r="G134" i="79"/>
  <c r="L88" i="79"/>
  <c r="G37" i="79"/>
  <c r="K136" i="79"/>
  <c r="M66" i="79"/>
  <c r="L76" i="79"/>
  <c r="K18" i="79"/>
  <c r="J78" i="79"/>
  <c r="K192" i="79"/>
  <c r="L92" i="79"/>
  <c r="M65" i="79"/>
  <c r="K154" i="79"/>
  <c r="F201" i="79"/>
  <c r="I75" i="79"/>
  <c r="I54" i="79"/>
  <c r="J103" i="79"/>
  <c r="I11" i="79"/>
  <c r="G146" i="79"/>
  <c r="F24" i="79"/>
  <c r="H96" i="79"/>
  <c r="E55" i="79"/>
  <c r="M55" i="79"/>
  <c r="K120" i="79"/>
  <c r="M59" i="79"/>
  <c r="F59" i="79"/>
  <c r="H233" i="79"/>
  <c r="M113" i="79"/>
  <c r="J101" i="79"/>
  <c r="L68" i="79"/>
  <c r="E28" i="79"/>
  <c r="J89" i="79"/>
  <c r="E203" i="79"/>
  <c r="K29" i="79"/>
  <c r="L176" i="79"/>
  <c r="F58" i="79"/>
  <c r="M150" i="79"/>
  <c r="E60" i="79"/>
  <c r="F73" i="79"/>
  <c r="F63" i="79"/>
  <c r="H98" i="79"/>
  <c r="I123" i="79"/>
  <c r="I141" i="79"/>
  <c r="E56" i="79"/>
  <c r="H66" i="79"/>
  <c r="K76" i="79"/>
  <c r="F171" i="79"/>
  <c r="I28" i="79"/>
  <c r="E175" i="79"/>
  <c r="K80" i="79"/>
  <c r="E171" i="79"/>
  <c r="J136" i="79"/>
  <c r="B3" i="130"/>
  <c r="G12" i="79"/>
  <c r="I18" i="79"/>
  <c r="G111" i="79"/>
  <c r="I168" i="79"/>
  <c r="G95" i="79"/>
  <c r="E71" i="79"/>
  <c r="B4" i="144"/>
  <c r="E237" i="79"/>
  <c r="F71" i="79"/>
  <c r="H116" i="79"/>
  <c r="L81" i="79"/>
  <c r="L54" i="79"/>
  <c r="I118" i="79"/>
  <c r="H33" i="79"/>
  <c r="I105" i="79"/>
  <c r="M106" i="79"/>
  <c r="I113" i="79"/>
  <c r="J23" i="79"/>
  <c r="M52" i="79"/>
  <c r="E84" i="79"/>
  <c r="I140" i="79"/>
  <c r="J70" i="79"/>
  <c r="G115" i="79"/>
  <c r="F100" i="79"/>
  <c r="I49" i="79"/>
  <c r="M155" i="79"/>
  <c r="E105" i="79"/>
  <c r="E99" i="79"/>
  <c r="F101" i="79"/>
  <c r="M23" i="79"/>
  <c r="G113" i="79"/>
  <c r="L100" i="79"/>
  <c r="F170" i="79"/>
  <c r="G40" i="79"/>
  <c r="K145" i="79"/>
  <c r="F110" i="79"/>
  <c r="J29" i="79"/>
  <c r="H83" i="79"/>
  <c r="E190" i="79"/>
  <c r="K99" i="79"/>
  <c r="K15" i="79"/>
  <c r="D1" i="145"/>
  <c r="F227" i="79"/>
  <c r="F52" i="79"/>
  <c r="I122" i="79"/>
  <c r="M17" i="79"/>
  <c r="I109" i="79"/>
  <c r="G229" i="79"/>
  <c r="F225" i="79"/>
  <c r="I190" i="79"/>
  <c r="B3" i="79"/>
  <c r="I170" i="79"/>
  <c r="I201" i="79"/>
  <c r="H84" i="79"/>
  <c r="J25" i="79"/>
  <c r="F114" i="79"/>
  <c r="L73" i="79"/>
  <c r="E24" i="79"/>
  <c r="I58" i="79"/>
  <c r="E93" i="79"/>
  <c r="E33" i="79"/>
  <c r="D1" i="147"/>
  <c r="K110" i="79"/>
  <c r="I212" i="79"/>
  <c r="E155" i="79"/>
  <c r="F83" i="79"/>
  <c r="E39" i="79"/>
  <c r="J176" i="79"/>
  <c r="K227" i="79"/>
  <c r="F98" i="79"/>
  <c r="M175" i="79"/>
  <c r="H54" i="79"/>
  <c r="J18" i="79"/>
  <c r="K237" i="79"/>
  <c r="H201" i="79"/>
  <c r="L32" i="79"/>
  <c r="M99" i="79"/>
  <c r="H169" i="79"/>
  <c r="K176" i="79"/>
  <c r="G42" i="44"/>
  <c r="H76" i="79"/>
  <c r="M71" i="79"/>
  <c r="G101" i="79"/>
  <c r="K68" i="79"/>
  <c r="J98" i="79"/>
  <c r="M24" i="44"/>
  <c r="I23" i="79"/>
  <c r="L84" i="79"/>
  <c r="I37" i="79"/>
  <c r="E141" i="79"/>
  <c r="L116" i="79"/>
  <c r="H40" i="79"/>
  <c r="L153" i="79"/>
  <c r="F235" i="79"/>
  <c r="J12" i="79"/>
  <c r="G203" i="79"/>
  <c r="L229" i="79"/>
  <c r="I24" i="44"/>
  <c r="J93" i="79"/>
  <c r="I20" i="79"/>
  <c r="I150" i="79"/>
  <c r="E123" i="79"/>
  <c r="M176" i="79"/>
  <c r="L25" i="79"/>
  <c r="K54" i="79"/>
  <c r="K12" i="79"/>
  <c r="F105" i="79"/>
  <c r="M38" i="79"/>
  <c r="E125" i="79"/>
  <c r="G87" i="79"/>
  <c r="I65" i="79"/>
  <c r="G51" i="79"/>
  <c r="E231" i="79"/>
  <c r="F60" i="79"/>
  <c r="L136" i="79"/>
  <c r="G28" i="79"/>
  <c r="H71" i="79"/>
  <c r="F212" i="79"/>
  <c r="G56" i="79"/>
  <c r="F109" i="79"/>
  <c r="F106" i="79"/>
  <c r="J233" i="79"/>
  <c r="J54" i="79"/>
  <c r="E11" i="79"/>
  <c r="F144" i="79"/>
  <c r="H134" i="79"/>
  <c r="H235" i="79"/>
  <c r="E173" i="79"/>
  <c r="E169" i="79"/>
  <c r="G50" i="79"/>
  <c r="J95" i="79"/>
  <c r="L28" i="79"/>
  <c r="K169" i="79"/>
  <c r="G142" i="79"/>
  <c r="G96" i="79"/>
  <c r="G83" i="79"/>
  <c r="M216" i="79"/>
  <c r="K20" i="79"/>
  <c r="L135" i="79"/>
  <c r="H139" i="79"/>
  <c r="M80" i="79"/>
  <c r="M27" i="44"/>
  <c r="L69" i="79"/>
  <c r="H28" i="79"/>
  <c r="G216" i="79"/>
  <c r="I229" i="79"/>
  <c r="L169" i="79"/>
  <c r="H137" i="79"/>
  <c r="E12" i="44"/>
  <c r="I64" i="79"/>
  <c r="E65" i="79"/>
  <c r="I22" i="44"/>
  <c r="G122" i="79"/>
  <c r="G164" i="79"/>
  <c r="I33" i="79"/>
  <c r="H176" i="79"/>
  <c r="F119" i="79"/>
  <c r="L51" i="79"/>
  <c r="M21" i="79"/>
  <c r="K73" i="79"/>
  <c r="H229" i="79"/>
  <c r="J237" i="79"/>
  <c r="H52" i="79"/>
  <c r="L192" i="79"/>
  <c r="M168" i="79"/>
  <c r="F29" i="79"/>
  <c r="J171" i="79"/>
  <c r="K51" i="79"/>
  <c r="M78" i="79"/>
  <c r="M76" i="79"/>
  <c r="M93" i="79"/>
  <c r="F137" i="79"/>
  <c r="M90" i="79"/>
  <c r="G54" i="79"/>
  <c r="M164" i="79"/>
  <c r="F190" i="79"/>
  <c r="G152" i="79"/>
  <c r="I110" i="79"/>
  <c r="K150" i="79"/>
  <c r="M29" i="44"/>
  <c r="E73" i="79"/>
  <c r="M16" i="79"/>
  <c r="K52" i="79"/>
  <c r="E212" i="79"/>
  <c r="I25" i="79"/>
  <c r="K28" i="44"/>
  <c r="I38" i="79"/>
  <c r="H25" i="44"/>
  <c r="G237" i="79"/>
  <c r="J123" i="79"/>
  <c r="J28" i="44"/>
  <c r="F99" i="79"/>
  <c r="L66" i="79"/>
  <c r="F153" i="79"/>
  <c r="F65" i="79"/>
  <c r="K113" i="79"/>
  <c r="M25" i="44"/>
  <c r="K66" i="79"/>
  <c r="G99" i="79"/>
  <c r="G24" i="79"/>
  <c r="H23" i="44"/>
  <c r="I13" i="79"/>
  <c r="G63" i="79"/>
  <c r="M35" i="79"/>
  <c r="E5" i="44"/>
  <c r="M229" i="79"/>
  <c r="F168" i="79"/>
  <c r="G227" i="79"/>
  <c r="F18" i="79"/>
  <c r="F216" i="79"/>
  <c r="L29" i="79"/>
  <c r="G231" i="79"/>
  <c r="L164" i="79"/>
  <c r="K225" i="79"/>
  <c r="G105" i="79"/>
  <c r="J203" i="79"/>
  <c r="F26" i="79"/>
  <c r="M25" i="79"/>
  <c r="L118" i="79"/>
  <c r="I78" i="79"/>
  <c r="F118" i="79"/>
  <c r="G104" i="79"/>
  <c r="E233" i="79"/>
  <c r="E170" i="79"/>
  <c r="J216" i="79"/>
  <c r="F95" i="79"/>
  <c r="F123" i="79"/>
  <c r="G192" i="79"/>
  <c r="L55" i="79"/>
  <c r="I155" i="79"/>
  <c r="J153" i="79"/>
  <c r="F78" i="79"/>
  <c r="H148" i="79"/>
  <c r="L123" i="79"/>
  <c r="M81" i="79"/>
  <c r="G33" i="79"/>
  <c r="G75" i="79"/>
  <c r="L119" i="79"/>
  <c r="K152" i="79"/>
  <c r="E38" i="79"/>
  <c r="G100" i="79"/>
  <c r="F25" i="79"/>
  <c r="K98" i="79"/>
  <c r="F11" i="79"/>
  <c r="M74" i="79"/>
  <c r="J149" i="79"/>
  <c r="H152" i="79"/>
  <c r="I81" i="79"/>
  <c r="L50" i="79"/>
  <c r="J116" i="79"/>
  <c r="H166" i="79"/>
  <c r="K164" i="79"/>
  <c r="I76" i="79"/>
  <c r="L52" i="79"/>
  <c r="H216" i="79"/>
  <c r="M116" i="79"/>
  <c r="G30" i="79"/>
  <c r="G139" i="79"/>
  <c r="E168" i="79"/>
  <c r="F108" i="79"/>
  <c r="I12" i="79"/>
  <c r="J164" i="79"/>
  <c r="H124" i="79"/>
  <c r="I103" i="79"/>
  <c r="G135" i="79"/>
  <c r="G233" i="79"/>
  <c r="L15" i="79"/>
  <c r="J83" i="79"/>
  <c r="K149" i="79"/>
  <c r="L166" i="79"/>
  <c r="K139" i="79"/>
  <c r="I51" i="79"/>
  <c r="K61" i="79"/>
  <c r="J22" i="44"/>
  <c r="H104" i="79"/>
  <c r="L21" i="79"/>
  <c r="E110" i="79"/>
  <c r="E40" i="79"/>
  <c r="E174" i="79"/>
  <c r="J63" i="79"/>
  <c r="I32" i="79"/>
  <c r="M174" i="79"/>
  <c r="K165" i="79"/>
  <c r="E23" i="79"/>
  <c r="J80" i="79"/>
  <c r="E17" i="79"/>
  <c r="J60" i="79"/>
  <c r="H87" i="79"/>
  <c r="F85" i="79"/>
  <c r="G13" i="79"/>
  <c r="L173" i="79"/>
  <c r="E150" i="79"/>
  <c r="J125" i="79"/>
  <c r="K106" i="79"/>
  <c r="H29" i="44"/>
  <c r="H16" i="79"/>
  <c r="L49" i="79"/>
  <c r="C53" i="44"/>
  <c r="E70" i="79"/>
  <c r="F30" i="79"/>
  <c r="G29" i="79"/>
  <c r="J65" i="79"/>
  <c r="H89" i="79"/>
  <c r="I66" i="79"/>
  <c r="H24" i="44"/>
  <c r="M104" i="79"/>
  <c r="B4" i="121"/>
  <c r="J38" i="79"/>
  <c r="F115" i="79"/>
  <c r="E68" i="79"/>
  <c r="L39" i="79"/>
  <c r="M79" i="79"/>
  <c r="H123" i="79"/>
  <c r="G166" i="79"/>
  <c r="I25" i="44"/>
  <c r="H34" i="79"/>
  <c r="M237" i="79"/>
  <c r="E118" i="79"/>
  <c r="E176" i="79"/>
  <c r="F141" i="79"/>
  <c r="M154" i="79"/>
  <c r="H79" i="79"/>
  <c r="F21" i="79"/>
  <c r="E35" i="79"/>
  <c r="K58" i="79"/>
  <c r="M84" i="79"/>
  <c r="G92" i="79"/>
  <c r="J34" i="79"/>
  <c r="J29" i="44"/>
  <c r="I40" i="79"/>
  <c r="L171" i="79"/>
  <c r="E87" i="79"/>
  <c r="H27" i="44"/>
  <c r="K28" i="79"/>
  <c r="E88" i="79"/>
  <c r="K115" i="79"/>
  <c r="G168" i="79"/>
  <c r="K90" i="79"/>
  <c r="M23" i="44"/>
  <c r="M190" i="79"/>
  <c r="G11" i="79"/>
  <c r="I93" i="79"/>
  <c r="G120" i="79"/>
  <c r="I56" i="79"/>
  <c r="I154" i="79"/>
  <c r="E144" i="79"/>
  <c r="F76" i="79"/>
  <c r="K114" i="79"/>
  <c r="E122" i="79"/>
  <c r="F79" i="79"/>
  <c r="E139" i="79"/>
  <c r="F54" i="79"/>
  <c r="K50" i="79"/>
  <c r="E104" i="79"/>
  <c r="I63" i="79"/>
  <c r="E79" i="79"/>
  <c r="J99" i="79"/>
  <c r="L27" i="44"/>
  <c r="J170" i="79"/>
  <c r="J148" i="79"/>
  <c r="L30" i="79"/>
  <c r="J61" i="79"/>
  <c r="F174" i="79"/>
  <c r="L214" i="79"/>
  <c r="H88" i="79"/>
  <c r="K24" i="79"/>
  <c r="F12" i="79"/>
  <c r="I21" i="79"/>
  <c r="L99" i="79"/>
  <c r="E29" i="79"/>
  <c r="H56" i="79"/>
  <c r="I153" i="79"/>
  <c r="H12" i="79"/>
  <c r="I169" i="79"/>
  <c r="K137" i="79"/>
  <c r="M118" i="79"/>
  <c r="E115" i="79"/>
  <c r="L13" i="79"/>
  <c r="H64" i="79"/>
  <c r="E26" i="79"/>
  <c r="L83" i="79"/>
  <c r="G140" i="79"/>
  <c r="M32" i="79"/>
  <c r="G190" i="79"/>
  <c r="E192" i="79"/>
  <c r="L122" i="79"/>
  <c r="H59" i="79"/>
  <c r="E76" i="79"/>
  <c r="G55" i="79"/>
  <c r="K100" i="79"/>
  <c r="M119" i="79"/>
  <c r="G89" i="79"/>
  <c r="I174" i="79"/>
  <c r="F56" i="79"/>
  <c r="I166" i="79"/>
  <c r="E30" i="79"/>
  <c r="L142" i="79"/>
  <c r="L20" i="79"/>
  <c r="M235" i="79"/>
  <c r="J15" i="79"/>
  <c r="J145" i="79"/>
  <c r="K39" i="79"/>
  <c r="J40" i="79"/>
  <c r="G155" i="79"/>
  <c r="G69" i="79"/>
  <c r="J201" i="79"/>
  <c r="E6" i="44"/>
  <c r="E164" i="79"/>
  <c r="G110" i="79"/>
  <c r="L144" i="79"/>
  <c r="E101" i="79"/>
  <c r="H114" i="79"/>
  <c r="H140" i="79"/>
  <c r="H30" i="44"/>
  <c r="J175" i="79"/>
  <c r="K22" i="44"/>
  <c r="D1" i="149"/>
  <c r="M123" i="79"/>
  <c r="I192" i="79"/>
  <c r="H24" i="79"/>
  <c r="L40" i="79"/>
  <c r="H100" i="79"/>
  <c r="I35" i="79"/>
  <c r="F74" i="79"/>
  <c r="F122" i="79"/>
  <c r="F155" i="79"/>
  <c r="G150" i="79"/>
  <c r="K38" i="79"/>
  <c r="E92" i="79"/>
  <c r="F146" i="79"/>
  <c r="J90" i="79"/>
  <c r="I83" i="79"/>
  <c r="H214" i="79"/>
  <c r="M212" i="79"/>
  <c r="G58" i="79"/>
  <c r="G176" i="79"/>
  <c r="K190" i="79"/>
  <c r="M142" i="79"/>
  <c r="E13" i="44"/>
  <c r="G171" i="79"/>
  <c r="G212" i="79"/>
  <c r="J24" i="79"/>
  <c r="L75" i="79"/>
  <c r="K148" i="79"/>
  <c r="L78" i="79"/>
  <c r="E153" i="79"/>
  <c r="F69" i="79"/>
  <c r="J52" i="79"/>
  <c r="L98" i="79"/>
  <c r="J227" i="79"/>
  <c r="I24" i="79"/>
  <c r="J51" i="79"/>
  <c r="I79" i="79"/>
  <c r="K24" i="44"/>
  <c r="G20" i="79"/>
  <c r="J94" i="79"/>
  <c r="G144" i="79"/>
  <c r="M69" i="79"/>
  <c r="E225" i="79"/>
  <c r="M109" i="79"/>
  <c r="J32" i="79"/>
  <c r="E149" i="79"/>
  <c r="K173" i="79"/>
  <c r="M141" i="79"/>
  <c r="I68" i="79"/>
  <c r="G49" i="79"/>
  <c r="I214" i="79"/>
  <c r="E124" i="79"/>
  <c r="G108" i="79"/>
  <c r="M111" i="79"/>
  <c r="J173" i="79"/>
  <c r="F140" i="79"/>
  <c r="F152" i="79"/>
  <c r="L24" i="79"/>
  <c r="E119" i="79"/>
  <c r="F40" i="79"/>
  <c r="L103" i="79"/>
  <c r="J109" i="79"/>
  <c r="L59" i="79"/>
  <c r="K34" i="79"/>
  <c r="M63" i="79"/>
  <c r="G79" i="79"/>
  <c r="J50" i="79"/>
  <c r="I39" i="79"/>
  <c r="I164" i="79"/>
  <c r="E109" i="79"/>
  <c r="G175" i="79"/>
  <c r="I216" i="79"/>
  <c r="E165" i="79"/>
  <c r="G109" i="79"/>
  <c r="L155" i="79"/>
  <c r="L104" i="79"/>
  <c r="G17" i="79"/>
  <c r="F90" i="79"/>
  <c r="H192" i="79"/>
  <c r="E96" i="79"/>
  <c r="G214" i="79"/>
  <c r="G165" i="79"/>
  <c r="J144" i="79"/>
  <c r="K171" i="79"/>
  <c r="F39" i="79"/>
  <c r="I134" i="79"/>
  <c r="H108" i="79"/>
  <c r="K13" i="79"/>
  <c r="J139" i="79"/>
  <c r="K65" i="79"/>
  <c r="H25" i="79"/>
  <c r="J105" i="79"/>
  <c r="L134" i="79"/>
  <c r="M137" i="79"/>
  <c r="H90" i="79"/>
  <c r="H20" i="79"/>
  <c r="H92" i="79"/>
  <c r="L35" i="79"/>
  <c r="G174" i="79"/>
  <c r="E64" i="79"/>
  <c r="H136" i="79"/>
  <c r="L227" i="79"/>
  <c r="F94" i="79"/>
  <c r="G16" i="79"/>
  <c r="F32" i="79"/>
  <c r="K142" i="79"/>
  <c r="J35" i="79"/>
  <c r="J85" i="79"/>
  <c r="H141" i="79"/>
  <c r="I42" i="44"/>
  <c r="H170" i="79"/>
  <c r="H106" i="79"/>
  <c r="G88" i="79"/>
  <c r="M95" i="79"/>
  <c r="F17" i="79"/>
  <c r="I55" i="79"/>
  <c r="H168" i="79"/>
  <c r="E50" i="79"/>
  <c r="G76" i="79"/>
  <c r="F103" i="79"/>
  <c r="F166" i="79"/>
  <c r="K170" i="79"/>
  <c r="J71" i="79"/>
  <c r="I120" i="79"/>
  <c r="J24" i="44"/>
  <c r="L74" i="79"/>
  <c r="G52" i="79"/>
  <c r="G25" i="79"/>
  <c r="E89" i="79"/>
  <c r="M173" i="79"/>
  <c r="D1" i="150"/>
  <c r="C54" i="44"/>
  <c r="H22" i="44"/>
  <c r="M85" i="79"/>
  <c r="M22" i="44"/>
  <c r="H237" i="79"/>
  <c r="I84" i="79"/>
  <c r="J150" i="79"/>
  <c r="F203" i="79"/>
  <c r="K32" i="79"/>
  <c r="M120" i="79"/>
  <c r="I74" i="79"/>
  <c r="H154" i="79"/>
  <c r="E106" i="79"/>
  <c r="M28" i="44"/>
  <c r="I227" i="79"/>
  <c r="F93" i="79"/>
  <c r="I104" i="79"/>
  <c r="K75" i="79"/>
  <c r="K63" i="79"/>
  <c r="I225" i="79"/>
  <c r="F149" i="79"/>
  <c r="J115" i="79"/>
  <c r="K146" i="79"/>
  <c r="I90" i="79"/>
  <c r="J118" i="79"/>
  <c r="E154" i="79"/>
  <c r="L23" i="79"/>
  <c r="M64" i="79"/>
  <c r="L24" i="44"/>
  <c r="H61" i="79"/>
  <c r="J17" i="79"/>
  <c r="M26" i="79"/>
  <c r="L30" i="44"/>
  <c r="H109" i="79"/>
  <c r="H29" i="79"/>
  <c r="H15" i="79"/>
  <c r="I73" i="79"/>
  <c r="L23" i="44"/>
  <c r="M233" i="79"/>
  <c r="E34" i="79"/>
  <c r="G149" i="79"/>
  <c r="B3" i="144"/>
  <c r="D1" i="121"/>
  <c r="I116" i="79"/>
  <c r="M58" i="79"/>
  <c r="J26" i="79"/>
  <c r="G60" i="79"/>
  <c r="L29" i="44"/>
  <c r="L168" i="79"/>
  <c r="K216" i="79"/>
  <c r="L90" i="79"/>
  <c r="M133" i="79"/>
  <c r="K215" i="79"/>
  <c r="J211" i="79"/>
  <c r="M121" i="79"/>
  <c r="G82" i="79"/>
  <c r="E72" i="79"/>
  <c r="G230" i="79"/>
  <c r="J121" i="79"/>
  <c r="F215" i="79"/>
  <c r="L22" i="79"/>
  <c r="H232" i="79"/>
  <c r="G200" i="79"/>
  <c r="J27" i="79"/>
  <c r="H211" i="79"/>
  <c r="L200" i="79"/>
  <c r="E226" i="79"/>
  <c r="M163" i="79"/>
  <c r="H191" i="79"/>
  <c r="M32" i="129"/>
  <c r="L57" i="79"/>
  <c r="H10" i="79"/>
  <c r="I67" i="79"/>
  <c r="G121" i="79"/>
  <c r="E91" i="79"/>
  <c r="K62" i="79"/>
  <c r="E163" i="79"/>
  <c r="I14" i="79"/>
  <c r="M14" i="79"/>
  <c r="H56" i="129"/>
  <c r="E22" i="79"/>
  <c r="G228" i="79"/>
  <c r="H189" i="79"/>
  <c r="M22" i="79"/>
  <c r="K147" i="79"/>
  <c r="I57" i="79"/>
  <c r="L53" i="79"/>
  <c r="H200" i="79"/>
  <c r="F138" i="79"/>
  <c r="H6" i="130"/>
  <c r="F234" i="79"/>
  <c r="J53" i="79"/>
  <c r="L97" i="79"/>
  <c r="H62" i="79"/>
  <c r="M138" i="79"/>
  <c r="H138" i="79"/>
  <c r="I236" i="79"/>
  <c r="G151" i="79"/>
  <c r="E22" i="130"/>
  <c r="H91" i="79"/>
  <c r="K14" i="79"/>
  <c r="E147" i="79"/>
  <c r="M19" i="79"/>
  <c r="K91" i="79"/>
  <c r="L117" i="79"/>
  <c r="E67" i="79"/>
  <c r="G202" i="79"/>
  <c r="L77" i="79"/>
  <c r="K35" i="129"/>
  <c r="H112" i="79"/>
  <c r="M31" i="79"/>
  <c r="M234" i="79"/>
  <c r="K200" i="79"/>
  <c r="J163" i="79"/>
  <c r="M112" i="79"/>
  <c r="H167" i="79"/>
  <c r="G117" i="79"/>
  <c r="H21" i="27"/>
  <c r="E53" i="79"/>
  <c r="F107" i="79"/>
  <c r="F25" i="130"/>
  <c r="M191" i="79"/>
  <c r="E138" i="79"/>
  <c r="L228" i="79"/>
  <c r="K112" i="79"/>
  <c r="H27" i="79"/>
  <c r="F57" i="79"/>
  <c r="I215" i="79"/>
  <c r="E172" i="79"/>
  <c r="F117" i="79"/>
  <c r="J82" i="79"/>
  <c r="F200" i="79"/>
  <c r="L230" i="79"/>
  <c r="M53" i="79"/>
  <c r="K97" i="79"/>
  <c r="L86" i="79"/>
  <c r="M48" i="79"/>
  <c r="M232" i="79"/>
  <c r="K107" i="79"/>
  <c r="I232" i="79"/>
  <c r="F224" i="79"/>
  <c r="E234" i="79"/>
  <c r="J31" i="79"/>
  <c r="F91" i="79"/>
  <c r="L27" i="79"/>
  <c r="F133" i="79"/>
  <c r="I117" i="79"/>
  <c r="J22" i="79"/>
  <c r="K236" i="79"/>
  <c r="K31" i="79"/>
  <c r="L143" i="79"/>
  <c r="E121" i="79"/>
  <c r="F32" i="129"/>
  <c r="E191" i="79"/>
  <c r="K117" i="79"/>
  <c r="G191" i="79"/>
  <c r="H82" i="79"/>
  <c r="M15" i="129"/>
  <c r="L23" i="129"/>
  <c r="M38" i="129"/>
  <c r="G197" i="79"/>
  <c r="J11" i="129"/>
  <c r="L10" i="130"/>
  <c r="L21" i="129"/>
  <c r="K37" i="79"/>
  <c r="I171" i="79"/>
  <c r="I167" i="79" s="1"/>
  <c r="I39" i="129" s="1"/>
  <c r="K87" i="79"/>
  <c r="K86" i="79" s="1"/>
  <c r="J169" i="79"/>
  <c r="E49" i="79"/>
  <c r="E137" i="79"/>
  <c r="K233" i="79"/>
  <c r="K231" i="79"/>
  <c r="F28" i="79"/>
  <c r="K25" i="44"/>
  <c r="F49" i="79"/>
  <c r="L133" i="79"/>
  <c r="K163" i="79"/>
  <c r="K38" i="129" s="1"/>
  <c r="F86" i="79"/>
  <c r="I226" i="79"/>
  <c r="E82" i="79"/>
  <c r="G22" i="129"/>
  <c r="J86" i="79"/>
  <c r="H143" i="79"/>
  <c r="I121" i="79"/>
  <c r="I22" i="79"/>
  <c r="M143" i="79"/>
  <c r="K189" i="79"/>
  <c r="M147" i="79"/>
  <c r="E97" i="79"/>
  <c r="E23" i="130" s="1"/>
  <c r="H22" i="79"/>
  <c r="H9" i="130" s="1"/>
  <c r="G36" i="79"/>
  <c r="J48" i="79"/>
  <c r="J234" i="79"/>
  <c r="F236" i="79"/>
  <c r="J200" i="79"/>
  <c r="G86" i="79"/>
  <c r="K27" i="79"/>
  <c r="I27" i="79"/>
  <c r="E117" i="79"/>
  <c r="E27" i="130" s="1"/>
  <c r="J228" i="79"/>
  <c r="H151" i="79"/>
  <c r="L138" i="79"/>
  <c r="K133" i="79"/>
  <c r="I172" i="79"/>
  <c r="G22" i="79"/>
  <c r="K32" i="129"/>
  <c r="J202" i="79"/>
  <c r="E189" i="79"/>
  <c r="E77" i="79"/>
  <c r="E21" i="129" s="1"/>
  <c r="L62" i="79"/>
  <c r="L107" i="79"/>
  <c r="F167" i="79"/>
  <c r="K228" i="79"/>
  <c r="H215" i="79"/>
  <c r="J13" i="130"/>
  <c r="E102" i="79"/>
  <c r="I228" i="79"/>
  <c r="E10" i="79"/>
  <c r="E7" i="129" s="1"/>
  <c r="M97" i="79"/>
  <c r="E57" i="79"/>
  <c r="E17" i="129" s="1"/>
  <c r="G53" i="79"/>
  <c r="G27" i="79"/>
  <c r="K53" i="79"/>
  <c r="J215" i="79"/>
  <c r="M72" i="79"/>
  <c r="F36" i="79"/>
  <c r="M167" i="79"/>
  <c r="M30" i="129"/>
  <c r="H102" i="79"/>
  <c r="H24" i="130" s="1"/>
  <c r="I72" i="79"/>
  <c r="G189" i="79"/>
  <c r="H22" i="130"/>
  <c r="M30" i="130"/>
  <c r="F48" i="79"/>
  <c r="H117" i="79"/>
  <c r="H29" i="129" s="1"/>
  <c r="F77" i="79"/>
  <c r="M33" i="129"/>
  <c r="F62" i="79"/>
  <c r="G112" i="79"/>
  <c r="F143" i="79"/>
  <c r="M82" i="79"/>
  <c r="M22" i="129" s="1"/>
  <c r="K172" i="79"/>
  <c r="E151" i="79"/>
  <c r="L14" i="79"/>
  <c r="L7" i="130" s="1"/>
  <c r="F121" i="79"/>
  <c r="G215" i="79"/>
  <c r="G50" i="129" s="1"/>
  <c r="J57" i="79"/>
  <c r="M86" i="79"/>
  <c r="F151" i="79"/>
  <c r="F33" i="130" s="1"/>
  <c r="E31" i="79"/>
  <c r="H53" i="79"/>
  <c r="G102" i="79"/>
  <c r="K48" i="79"/>
  <c r="J36" i="79"/>
  <c r="M215" i="79"/>
  <c r="L172" i="79"/>
  <c r="K143" i="79"/>
  <c r="F172" i="79"/>
  <c r="F36" i="130" s="1"/>
  <c r="J138" i="79"/>
  <c r="K234" i="79"/>
  <c r="L167" i="79"/>
  <c r="L35" i="130" s="1"/>
  <c r="E107" i="79"/>
  <c r="H133" i="79"/>
  <c r="J236" i="79"/>
  <c r="L213" i="79"/>
  <c r="M77" i="79"/>
  <c r="E230" i="79"/>
  <c r="G19" i="79"/>
  <c r="E133" i="79"/>
  <c r="L226" i="79"/>
  <c r="G8" i="130"/>
  <c r="E236" i="79"/>
  <c r="E228" i="79"/>
  <c r="K13" i="130"/>
  <c r="I151" i="79"/>
  <c r="L18" i="129"/>
  <c r="H57" i="79"/>
  <c r="E9" i="130"/>
  <c r="I234" i="79"/>
  <c r="L16" i="129"/>
  <c r="G147" i="79"/>
  <c r="E27" i="129"/>
  <c r="E36" i="130"/>
  <c r="M200" i="79"/>
  <c r="G211" i="79"/>
  <c r="F16" i="130"/>
  <c r="M62" i="79"/>
  <c r="J107" i="79"/>
  <c r="M16" i="130"/>
  <c r="E86" i="79"/>
  <c r="L19" i="79"/>
  <c r="F228" i="79"/>
  <c r="G143" i="79"/>
  <c r="K18" i="129"/>
  <c r="L33" i="129"/>
  <c r="G32" i="130"/>
  <c r="G12" i="130"/>
  <c r="H10" i="130"/>
  <c r="K28" i="129"/>
  <c r="F30" i="129"/>
  <c r="F31" i="130"/>
  <c r="K8" i="129"/>
  <c r="E25" i="129"/>
  <c r="H42" i="129"/>
  <c r="M21" i="130"/>
  <c r="I27" i="130"/>
  <c r="H43" i="129"/>
  <c r="L23" i="130"/>
  <c r="H22" i="129"/>
  <c r="J50" i="129"/>
  <c r="L29" i="129"/>
  <c r="J28" i="130"/>
  <c r="L27" i="129"/>
  <c r="F57" i="129"/>
  <c r="G11" i="129"/>
  <c r="M25" i="129"/>
  <c r="I30" i="129"/>
  <c r="H48" i="129"/>
  <c r="K26" i="130"/>
  <c r="E28" i="130"/>
  <c r="G136" i="79"/>
  <c r="G133" i="79" s="1"/>
  <c r="I87" i="79"/>
  <c r="K153" i="79"/>
  <c r="K151" i="79" s="1"/>
  <c r="K33" i="130" s="1"/>
  <c r="K40" i="79"/>
  <c r="B3" i="121"/>
  <c r="K70" i="79"/>
  <c r="K67" i="79" s="1"/>
  <c r="K19" i="129" s="1"/>
  <c r="H164" i="79"/>
  <c r="H28" i="44"/>
  <c r="K122" i="79"/>
  <c r="K121" i="79" s="1"/>
  <c r="I23" i="44"/>
  <c r="J147" i="79"/>
  <c r="J35" i="129" s="1"/>
  <c r="K167" i="79"/>
  <c r="E224" i="79"/>
  <c r="E52" i="129" s="1"/>
  <c r="L82" i="79"/>
  <c r="G172" i="79"/>
  <c r="G36" i="130" s="1"/>
  <c r="I147" i="79"/>
  <c r="M117" i="79"/>
  <c r="J102" i="79"/>
  <c r="J24" i="130" s="1"/>
  <c r="G226" i="79"/>
  <c r="I35" i="129"/>
  <c r="E211" i="79"/>
  <c r="E48" i="129" s="1"/>
  <c r="I19" i="79"/>
  <c r="H97" i="79"/>
  <c r="H25" i="129" s="1"/>
  <c r="M32" i="130"/>
  <c r="E143" i="79"/>
  <c r="J62" i="79"/>
  <c r="I82" i="79"/>
  <c r="I191" i="79"/>
  <c r="I43" i="129" s="1"/>
  <c r="M36" i="79"/>
  <c r="H172" i="79"/>
  <c r="J189" i="79"/>
  <c r="F31" i="79"/>
  <c r="H234" i="79"/>
  <c r="G62" i="79"/>
  <c r="H19" i="79"/>
  <c r="H213" i="79"/>
  <c r="H49" i="129" s="1"/>
  <c r="J67" i="79"/>
  <c r="F72" i="79"/>
  <c r="I91" i="79"/>
  <c r="J230" i="79"/>
  <c r="E48" i="79"/>
  <c r="E15" i="129" s="1"/>
  <c r="I22" i="130"/>
  <c r="M35" i="129"/>
  <c r="F226" i="79"/>
  <c r="F53" i="129" s="1"/>
  <c r="I202" i="79"/>
  <c r="F230" i="79"/>
  <c r="H86" i="79"/>
  <c r="I31" i="79"/>
  <c r="I40" i="129"/>
  <c r="M102" i="79"/>
  <c r="M107" i="79"/>
  <c r="M25" i="130" s="1"/>
  <c r="J224" i="79"/>
  <c r="K191" i="79"/>
  <c r="H31" i="79"/>
  <c r="H12" i="129" s="1"/>
  <c r="K138" i="79"/>
  <c r="K33" i="129" s="1"/>
  <c r="F102" i="79"/>
  <c r="K19" i="79"/>
  <c r="K57" i="79"/>
  <c r="K15" i="130" s="1"/>
  <c r="E27" i="79"/>
  <c r="E10" i="130" s="1"/>
  <c r="H19" i="27"/>
  <c r="K36" i="79"/>
  <c r="K16" i="130"/>
  <c r="J167" i="79"/>
  <c r="M57" i="79"/>
  <c r="L215" i="79"/>
  <c r="J54" i="129"/>
  <c r="F35" i="130"/>
  <c r="E11" i="129"/>
  <c r="I20" i="129"/>
  <c r="J133" i="79"/>
  <c r="G28" i="130"/>
  <c r="L121" i="79"/>
  <c r="K50" i="129"/>
  <c r="H11" i="130"/>
  <c r="G14" i="130"/>
  <c r="F163" i="79"/>
  <c r="I53" i="79"/>
  <c r="G236" i="79"/>
  <c r="G97" i="79"/>
  <c r="G25" i="129" s="1"/>
  <c r="F27" i="79"/>
  <c r="J151" i="79"/>
  <c r="L236" i="79"/>
  <c r="F213" i="79"/>
  <c r="F147" i="79"/>
  <c r="J38" i="129"/>
  <c r="K224" i="79"/>
  <c r="K52" i="129" s="1"/>
  <c r="F211" i="79"/>
  <c r="F202" i="79"/>
  <c r="F10" i="79"/>
  <c r="J172" i="79"/>
  <c r="I224" i="79"/>
  <c r="I62" i="79"/>
  <c r="I18" i="129" s="1"/>
  <c r="F82" i="79"/>
  <c r="G72" i="79"/>
  <c r="G18" i="130" s="1"/>
  <c r="E62" i="79"/>
  <c r="M189" i="79"/>
  <c r="H72" i="79"/>
  <c r="F23" i="129"/>
  <c r="E215" i="79"/>
  <c r="H226" i="79"/>
  <c r="L112" i="79"/>
  <c r="E16" i="130"/>
  <c r="I211" i="79"/>
  <c r="H9" i="129"/>
  <c r="K226" i="79"/>
  <c r="J20" i="130"/>
  <c r="G77" i="79"/>
  <c r="G19" i="130" s="1"/>
  <c r="J32" i="130"/>
  <c r="F22" i="79"/>
  <c r="M228" i="79"/>
  <c r="J55" i="129"/>
  <c r="I138" i="79"/>
  <c r="G167" i="79"/>
  <c r="H202" i="79"/>
  <c r="H197" i="79" s="1"/>
  <c r="M172" i="79"/>
  <c r="M36" i="130" s="1"/>
  <c r="J22" i="129"/>
  <c r="H147" i="79"/>
  <c r="E200" i="79"/>
  <c r="I143" i="79"/>
  <c r="K25" i="130"/>
  <c r="G224" i="79"/>
  <c r="J91" i="79"/>
  <c r="J22" i="130" s="1"/>
  <c r="M10" i="79"/>
  <c r="M6" i="130"/>
  <c r="K15" i="129"/>
  <c r="J23" i="129"/>
  <c r="K30" i="129"/>
  <c r="K35" i="130"/>
  <c r="F97" i="79"/>
  <c r="L202" i="79"/>
  <c r="G40" i="129"/>
  <c r="G234" i="79"/>
  <c r="E29" i="129"/>
  <c r="L211" i="79"/>
  <c r="M202" i="79"/>
  <c r="M197" i="79" s="1"/>
  <c r="L20" i="130"/>
  <c r="G23" i="129"/>
  <c r="H46" i="129"/>
  <c r="F7" i="129"/>
  <c r="K22" i="130"/>
  <c r="E19" i="129"/>
  <c r="J15" i="129"/>
  <c r="G54" i="129"/>
  <c r="G30" i="129"/>
  <c r="H57" i="129"/>
  <c r="G26" i="129"/>
  <c r="E11" i="130"/>
  <c r="G20" i="129"/>
  <c r="F36" i="129"/>
  <c r="I18" i="130"/>
  <c r="K29" i="130"/>
  <c r="E20" i="129"/>
  <c r="F6" i="130"/>
  <c r="L17" i="129"/>
  <c r="G10" i="129"/>
  <c r="F55" i="129"/>
  <c r="K29" i="129"/>
  <c r="H24" i="129"/>
  <c r="H32" i="130"/>
  <c r="I52" i="129"/>
  <c r="K57" i="129"/>
  <c r="F54" i="129"/>
  <c r="M160" i="79"/>
  <c r="E42" i="129"/>
  <c r="H53" i="129"/>
  <c r="J33" i="130"/>
  <c r="F58" i="129"/>
  <c r="L19" i="130"/>
  <c r="G52" i="129"/>
  <c r="K186" i="79"/>
  <c r="F21" i="130"/>
  <c r="M7" i="129"/>
  <c r="H50" i="129"/>
  <c r="H34" i="129"/>
  <c r="K53" i="129"/>
  <c r="F46" i="129"/>
  <c r="F15" i="129"/>
  <c r="L9" i="129"/>
  <c r="F18" i="130"/>
  <c r="K27" i="129"/>
  <c r="F24" i="129"/>
  <c r="E12" i="129"/>
  <c r="I28" i="130"/>
  <c r="L30" i="129"/>
  <c r="L49" i="129"/>
  <c r="K16" i="129"/>
  <c r="M24" i="130"/>
  <c r="K14" i="130"/>
  <c r="F24" i="130"/>
  <c r="E31" i="130"/>
  <c r="E15" i="130"/>
  <c r="E10" i="129"/>
  <c r="I36" i="129"/>
  <c r="E16" i="129"/>
  <c r="F48" i="129"/>
  <c r="E53" i="129"/>
  <c r="F40" i="129"/>
  <c r="M19" i="130"/>
  <c r="J9" i="130"/>
  <c r="M9" i="130"/>
  <c r="K17" i="130"/>
  <c r="K13" i="129"/>
  <c r="M10" i="129"/>
  <c r="H122" i="79"/>
  <c r="H121" i="79" s="1"/>
  <c r="H28" i="130" s="1"/>
  <c r="K11" i="79"/>
  <c r="L28" i="44"/>
  <c r="L95" i="79"/>
  <c r="L91" i="79" s="1"/>
  <c r="L24" i="129" s="1"/>
  <c r="F70" i="79"/>
  <c r="H51" i="79"/>
  <c r="H48" i="79" s="1"/>
  <c r="H15" i="129" s="1"/>
  <c r="H70" i="79"/>
  <c r="H67" i="79" s="1"/>
  <c r="H19" i="129" s="1"/>
  <c r="J81" i="79"/>
  <c r="J77" i="79" s="1"/>
  <c r="J21" i="129" s="1"/>
  <c r="J16" i="79"/>
  <c r="I50" i="79"/>
  <c r="I48" i="79" s="1"/>
  <c r="I15" i="129" s="1"/>
  <c r="K230" i="79"/>
  <c r="K211" i="79"/>
  <c r="K202" i="79"/>
  <c r="K197" i="79" s="1"/>
  <c r="H20" i="27"/>
  <c r="K82" i="79"/>
  <c r="K22" i="129" s="1"/>
  <c r="J14" i="79"/>
  <c r="L189" i="79"/>
  <c r="I112" i="79"/>
  <c r="I26" i="130" s="1"/>
  <c r="E19" i="79"/>
  <c r="I36" i="79"/>
  <c r="L232" i="79"/>
  <c r="H14" i="79"/>
  <c r="M226" i="79"/>
  <c r="G91" i="79"/>
  <c r="L36" i="79"/>
  <c r="L13" i="129" s="1"/>
  <c r="E213" i="79"/>
  <c r="J213" i="79"/>
  <c r="J208" i="79" s="1"/>
  <c r="G31" i="79"/>
  <c r="F112" i="79"/>
  <c r="J97" i="79"/>
  <c r="L224" i="79"/>
  <c r="L52" i="129" s="1"/>
  <c r="L29" i="130"/>
  <c r="G21" i="130"/>
  <c r="H107" i="79"/>
  <c r="I86" i="79"/>
  <c r="M236" i="79"/>
  <c r="K77" i="79"/>
  <c r="M224" i="79"/>
  <c r="M230" i="79"/>
  <c r="H22" i="27"/>
  <c r="J191" i="79"/>
  <c r="M151" i="79"/>
  <c r="E34" i="130"/>
  <c r="J226" i="79"/>
  <c r="I163" i="79"/>
  <c r="I38" i="129" s="1"/>
  <c r="L234" i="79"/>
  <c r="I133" i="79"/>
  <c r="I32" i="129" s="1"/>
  <c r="J232" i="79"/>
  <c r="M211" i="79"/>
  <c r="I10" i="79"/>
  <c r="K22" i="79"/>
  <c r="I102" i="79"/>
  <c r="J57" i="129"/>
  <c r="F189" i="79"/>
  <c r="I213" i="79"/>
  <c r="K10" i="79"/>
  <c r="J8" i="129"/>
  <c r="L10" i="79"/>
  <c r="L6" i="130" s="1"/>
  <c r="H163" i="79"/>
  <c r="H38" i="129" s="1"/>
  <c r="M213" i="79"/>
  <c r="M49" i="129" s="1"/>
  <c r="J52" i="129"/>
  <c r="G232" i="79"/>
  <c r="G221" i="79" s="1"/>
  <c r="I17" i="130"/>
  <c r="L31" i="79"/>
  <c r="L12" i="129" s="1"/>
  <c r="M27" i="129"/>
  <c r="G57" i="79"/>
  <c r="I107" i="79"/>
  <c r="I27" i="129" s="1"/>
  <c r="I77" i="79"/>
  <c r="E24" i="129"/>
  <c r="F19" i="79"/>
  <c r="M29" i="130"/>
  <c r="K9" i="129"/>
  <c r="J35" i="130"/>
  <c r="K102" i="79"/>
  <c r="K26" i="129" s="1"/>
  <c r="F232" i="79"/>
  <c r="F221" i="79" s="1"/>
  <c r="L102" i="79"/>
  <c r="L24" i="130" s="1"/>
  <c r="M29" i="129"/>
  <c r="G12" i="129"/>
  <c r="J16" i="129"/>
  <c r="I25" i="130"/>
  <c r="H236" i="79"/>
  <c r="L191" i="79"/>
  <c r="K232" i="79"/>
  <c r="L151" i="79"/>
  <c r="F14" i="79"/>
  <c r="F7" i="130" s="1"/>
  <c r="H228" i="79"/>
  <c r="H54" i="129" s="1"/>
  <c r="M67" i="79"/>
  <c r="E232" i="79"/>
  <c r="K34" i="130"/>
  <c r="G163" i="79"/>
  <c r="E167" i="79"/>
  <c r="E36" i="79"/>
  <c r="E13" i="129" s="1"/>
  <c r="E14" i="79"/>
  <c r="I200" i="79"/>
  <c r="I45" i="129" s="1"/>
  <c r="L8" i="129"/>
  <c r="G213" i="79"/>
  <c r="L32" i="129"/>
  <c r="J72" i="79"/>
  <c r="G14" i="79"/>
  <c r="G8" i="129" s="1"/>
  <c r="H230" i="79"/>
  <c r="I189" i="79"/>
  <c r="I186" i="79" s="1"/>
  <c r="K72" i="79"/>
  <c r="F53" i="79"/>
  <c r="E18" i="129"/>
  <c r="F191" i="79"/>
  <c r="H77" i="79"/>
  <c r="H21" i="129"/>
  <c r="M91" i="79"/>
  <c r="M22" i="130" s="1"/>
  <c r="H224" i="79"/>
  <c r="K36" i="130"/>
  <c r="L163" i="79"/>
  <c r="L72" i="79"/>
  <c r="G10" i="79"/>
  <c r="I230" i="79"/>
  <c r="I221" i="79" s="1"/>
  <c r="J143" i="79"/>
  <c r="J31" i="130" s="1"/>
  <c r="F27" i="129"/>
  <c r="I97" i="79"/>
  <c r="J19" i="79"/>
  <c r="H36" i="79"/>
  <c r="L16" i="130"/>
  <c r="E57" i="129"/>
  <c r="G107" i="79"/>
  <c r="G25" i="130" s="1"/>
  <c r="G138" i="79"/>
  <c r="G48" i="79"/>
  <c r="L147" i="79"/>
  <c r="K213" i="79"/>
  <c r="E112" i="79"/>
  <c r="J10" i="79"/>
  <c r="L33" i="130"/>
  <c r="G16" i="130"/>
  <c r="F67" i="79"/>
  <c r="E202" i="79"/>
  <c r="L67" i="79"/>
  <c r="L19" i="129" s="1"/>
  <c r="J10" i="129"/>
  <c r="G67" i="79"/>
  <c r="L48" i="79"/>
  <c r="L15" i="129" s="1"/>
  <c r="J117" i="79"/>
  <c r="J27" i="130" s="1"/>
  <c r="J112" i="79"/>
  <c r="J28" i="129" s="1"/>
  <c r="E18" i="130"/>
  <c r="G7" i="130"/>
  <c r="K40" i="129"/>
  <c r="E12" i="130"/>
  <c r="M27" i="79"/>
  <c r="I12" i="129"/>
  <c r="M53" i="129"/>
  <c r="E21" i="130"/>
  <c r="E49" i="129"/>
  <c r="H36" i="130"/>
  <c r="I15" i="130"/>
  <c r="J25" i="129"/>
  <c r="I10" i="129"/>
  <c r="H35" i="130"/>
  <c r="L221" i="79"/>
  <c r="I46" i="129"/>
  <c r="H26" i="130"/>
  <c r="F9" i="130"/>
  <c r="F22" i="130"/>
  <c r="I48" i="129"/>
  <c r="G42" i="129"/>
  <c r="E186" i="79"/>
  <c r="E41" i="129" s="1"/>
  <c r="L55" i="129"/>
  <c r="H30" i="130"/>
  <c r="G30" i="130"/>
  <c r="F20" i="130"/>
  <c r="L21" i="130"/>
  <c r="M34" i="130"/>
  <c r="F20" i="129"/>
  <c r="F49" i="129"/>
  <c r="M12" i="130"/>
  <c r="H8" i="129"/>
  <c r="H52" i="129"/>
  <c r="E26" i="129"/>
  <c r="F19" i="130"/>
  <c r="L25" i="129"/>
  <c r="G33" i="130"/>
  <c r="K21" i="130"/>
  <c r="H10" i="129"/>
  <c r="J36" i="129"/>
  <c r="G56" i="129"/>
  <c r="M8" i="130"/>
  <c r="I29" i="130"/>
  <c r="E19" i="130"/>
  <c r="I20" i="130"/>
  <c r="H8" i="130"/>
  <c r="J34" i="129"/>
  <c r="F14" i="130"/>
  <c r="I41" i="129"/>
  <c r="G15" i="129"/>
  <c r="G17" i="130"/>
  <c r="L20" i="129"/>
  <c r="G9" i="130"/>
  <c r="E39" i="129"/>
  <c r="L39" i="129"/>
  <c r="J39" i="129"/>
  <c r="G24" i="130"/>
  <c r="M24" i="129"/>
  <c r="L11" i="129"/>
  <c r="F56" i="129"/>
  <c r="J17" i="130"/>
  <c r="I32" i="130"/>
  <c r="L22" i="129"/>
  <c r="E43" i="129"/>
  <c r="F17" i="129"/>
  <c r="M56" i="129"/>
  <c r="H21" i="130"/>
  <c r="L18" i="130"/>
  <c r="H31" i="130"/>
  <c r="L27" i="130"/>
  <c r="H40" i="129"/>
  <c r="L28" i="130"/>
  <c r="J45" i="129"/>
  <c r="G23" i="130"/>
  <c r="K56" i="129"/>
  <c r="K11" i="129"/>
  <c r="E38" i="129"/>
  <c r="M28" i="129"/>
  <c r="E24" i="130"/>
  <c r="G22" i="130"/>
  <c r="L22" i="130"/>
  <c r="J30" i="129"/>
  <c r="E46" i="129"/>
  <c r="F30" i="130"/>
  <c r="I17" i="129"/>
  <c r="E33" i="129"/>
  <c r="G35" i="129"/>
  <c r="J20" i="129"/>
  <c r="F25" i="129"/>
  <c r="G21" i="129"/>
  <c r="L58" i="129"/>
  <c r="K42" i="129"/>
  <c r="I19" i="129"/>
  <c r="I13" i="130"/>
  <c r="G18" i="129"/>
  <c r="E35" i="129"/>
  <c r="H33" i="130"/>
  <c r="M7" i="130"/>
  <c r="L11" i="130"/>
  <c r="M9" i="129"/>
  <c r="M11" i="130"/>
  <c r="M26" i="130"/>
  <c r="J33" i="129"/>
  <c r="K30" i="130"/>
  <c r="M45" i="129"/>
  <c r="E28" i="129"/>
  <c r="I58" i="129"/>
  <c r="J12" i="129"/>
  <c r="G24" i="129"/>
  <c r="G130" i="79"/>
  <c r="G16" i="129"/>
  <c r="G11" i="130"/>
  <c r="J15" i="130"/>
  <c r="J27" i="129"/>
  <c r="K39" i="129"/>
  <c r="F10" i="129"/>
  <c r="F26" i="129"/>
  <c r="J25" i="130"/>
  <c r="E56" i="129"/>
  <c r="J49" i="129"/>
  <c r="J56" i="129"/>
  <c r="L208" i="79"/>
  <c r="G186" i="79"/>
  <c r="I11" i="130"/>
  <c r="G55" i="129"/>
  <c r="I28" i="129"/>
  <c r="I55" i="129"/>
  <c r="M186" i="79"/>
  <c r="M21" i="129"/>
  <c r="K10" i="130"/>
  <c r="I16" i="130"/>
  <c r="K45" i="129"/>
  <c r="F50" i="129"/>
  <c r="K12" i="129"/>
  <c r="J24" i="129"/>
  <c r="I22" i="129"/>
  <c r="H7" i="130"/>
  <c r="J16" i="130"/>
  <c r="H33" i="129"/>
  <c r="H18" i="129"/>
  <c r="M39" i="129"/>
  <c r="J43" i="129"/>
  <c r="H36" i="129"/>
  <c r="G46" i="129"/>
  <c r="K25" i="129"/>
  <c r="G58" i="129"/>
  <c r="F45" i="129"/>
  <c r="E7" i="130"/>
  <c r="F15" i="130"/>
  <c r="F197" i="79"/>
  <c r="I16" i="129"/>
  <c r="M55" i="129"/>
  <c r="H28" i="129"/>
  <c r="E50" i="129"/>
  <c r="E30" i="130"/>
  <c r="G45" i="129"/>
  <c r="I50" i="129"/>
  <c r="E17" i="130"/>
  <c r="I12" i="130"/>
  <c r="M50" i="129"/>
  <c r="J23" i="130"/>
  <c r="E32" i="130"/>
  <c r="K55" i="129"/>
  <c r="J21" i="130"/>
  <c r="L51" i="129"/>
  <c r="I51" i="129"/>
  <c r="J34" i="130"/>
  <c r="E14" i="130"/>
  <c r="K130" i="79"/>
  <c r="J30" i="130"/>
  <c r="H13" i="130"/>
  <c r="E32" i="129"/>
  <c r="I33" i="129"/>
  <c r="G35" i="130"/>
  <c r="I34" i="129"/>
  <c r="K45" i="79"/>
  <c r="L46" i="129"/>
  <c r="M45" i="79"/>
  <c r="J9" i="129"/>
  <c r="J7" i="79"/>
  <c r="G7" i="79"/>
  <c r="K49" i="129"/>
  <c r="K19" i="130"/>
  <c r="L186" i="79"/>
  <c r="G43" i="129"/>
  <c r="J42" i="129"/>
  <c r="H30" i="129"/>
  <c r="H14" i="130"/>
  <c r="I10" i="130"/>
  <c r="J46" i="129"/>
  <c r="G53" i="129"/>
  <c r="M33" i="130"/>
  <c r="L38" i="129"/>
  <c r="J48" i="129"/>
  <c r="G28" i="129"/>
  <c r="L15" i="130"/>
  <c r="I9" i="130"/>
  <c r="H17" i="130"/>
  <c r="I24" i="129"/>
  <c r="E29" i="130"/>
  <c r="F39" i="129"/>
  <c r="J10" i="130"/>
  <c r="K9" i="130"/>
  <c r="F12" i="130"/>
  <c r="G27" i="129"/>
  <c r="L45" i="129"/>
  <c r="F32" i="130"/>
  <c r="L25" i="130"/>
  <c r="K20" i="129"/>
  <c r="J29" i="130"/>
  <c r="H16" i="129"/>
  <c r="F23" i="130"/>
  <c r="E55" i="129"/>
  <c r="K46" i="129"/>
  <c r="K12" i="130"/>
  <c r="M40" i="129"/>
  <c r="M41" i="129"/>
  <c r="G34" i="129"/>
  <c r="K24" i="129"/>
  <c r="H27" i="129"/>
  <c r="K54" i="129"/>
  <c r="M42" i="129"/>
  <c r="E197" i="79"/>
  <c r="E44" i="129" s="1"/>
  <c r="M208" i="79"/>
  <c r="E40" i="129"/>
  <c r="L8" i="130"/>
  <c r="J19" i="130"/>
  <c r="G48" i="129"/>
  <c r="L30" i="130"/>
  <c r="G20" i="130"/>
  <c r="E54" i="129"/>
  <c r="K21" i="129"/>
  <c r="L41" i="129"/>
  <c r="M37" i="129"/>
  <c r="I160" i="79"/>
  <c r="G27" i="130"/>
  <c r="J12" i="130"/>
  <c r="K34" i="129"/>
  <c r="J130" i="79"/>
  <c r="G6" i="130"/>
  <c r="I45" i="79"/>
  <c r="L13" i="130"/>
  <c r="J6" i="129"/>
  <c r="J7" i="129"/>
  <c r="L9" i="130"/>
  <c r="H58" i="129"/>
  <c r="H55" i="129"/>
  <c r="I36" i="130"/>
  <c r="E34" i="129"/>
  <c r="G38" i="129"/>
  <c r="M16" i="129"/>
  <c r="I33" i="130"/>
  <c r="F29" i="129"/>
  <c r="F21" i="129"/>
  <c r="F52" i="129"/>
  <c r="L48" i="129"/>
  <c r="F130" i="79"/>
  <c r="L54" i="129"/>
  <c r="E25" i="130"/>
  <c r="I53" i="129"/>
  <c r="J17" i="129"/>
  <c r="F208" i="79"/>
  <c r="I14" i="130"/>
  <c r="L14" i="130"/>
  <c r="K8" i="130"/>
  <c r="K20" i="130"/>
  <c r="J14" i="130"/>
  <c r="H29" i="130"/>
  <c r="M27" i="130"/>
  <c r="L35" i="129"/>
  <c r="E45" i="129"/>
  <c r="G57" i="129"/>
  <c r="G31" i="130"/>
  <c r="M31" i="130"/>
  <c r="F160" i="79"/>
  <c r="I13" i="129"/>
  <c r="G49" i="129"/>
  <c r="J186" i="79"/>
  <c r="J41" i="129" s="1"/>
  <c r="F8" i="129"/>
  <c r="J26" i="129"/>
  <c r="M34" i="129"/>
  <c r="K24" i="130"/>
  <c r="I23" i="129"/>
  <c r="L43" i="129"/>
  <c r="L130" i="79"/>
  <c r="I197" i="79"/>
  <c r="I44" i="129" s="1"/>
  <c r="J19" i="129"/>
  <c r="M23" i="129"/>
  <c r="I56" i="129"/>
  <c r="J32" i="129"/>
  <c r="H16" i="130"/>
  <c r="L12" i="130"/>
  <c r="J58" i="129"/>
  <c r="G13" i="129"/>
  <c r="F11" i="129"/>
  <c r="L40" i="129"/>
  <c r="L31" i="129"/>
  <c r="J47" i="129"/>
  <c r="F47" i="129"/>
  <c r="G31" i="129"/>
  <c r="M47" i="129"/>
  <c r="I35" i="130"/>
  <c r="G29" i="129"/>
  <c r="J45" i="79"/>
  <c r="K31" i="130"/>
  <c r="F45" i="79"/>
  <c r="L45" i="79"/>
  <c r="G7" i="129"/>
  <c r="L26" i="129"/>
  <c r="G26" i="130"/>
  <c r="H15" i="130"/>
  <c r="K32" i="130"/>
  <c r="L56" i="129"/>
  <c r="J18" i="129"/>
  <c r="L50" i="129"/>
  <c r="F13" i="129"/>
  <c r="F35" i="129"/>
  <c r="J26" i="130"/>
  <c r="H27" i="130"/>
  <c r="J7" i="130"/>
  <c r="L42" i="129"/>
  <c r="M20" i="130"/>
  <c r="E208" i="79"/>
  <c r="E47" i="129" s="1"/>
  <c r="H7" i="129"/>
  <c r="E23" i="129"/>
  <c r="H39" i="129"/>
  <c r="L36" i="130"/>
  <c r="M48" i="129"/>
  <c r="I34" i="130"/>
  <c r="I57" i="129"/>
  <c r="M57" i="129"/>
  <c r="H23" i="130"/>
  <c r="L7" i="129"/>
  <c r="M46" i="129"/>
  <c r="L10" i="129"/>
  <c r="I21" i="129"/>
  <c r="M18" i="129"/>
  <c r="L53" i="129"/>
  <c r="M28" i="130"/>
  <c r="M35" i="130"/>
  <c r="K43" i="129"/>
  <c r="E221" i="79"/>
  <c r="E51" i="129" s="1"/>
  <c r="H208" i="79"/>
  <c r="H20" i="130"/>
  <c r="M54" i="129"/>
  <c r="I19" i="130"/>
  <c r="M14" i="130"/>
  <c r="I8" i="129"/>
  <c r="L17" i="130"/>
  <c r="K36" i="129"/>
  <c r="J197" i="79"/>
  <c r="J44" i="129" s="1"/>
  <c r="K28" i="130"/>
  <c r="M13" i="129"/>
  <c r="H23" i="129"/>
  <c r="G17" i="129"/>
  <c r="M20" i="129"/>
  <c r="H45" i="129"/>
  <c r="H186" i="79"/>
  <c r="H41" i="129" s="1"/>
  <c r="L28" i="129"/>
  <c r="G51" i="129"/>
  <c r="K44" i="129"/>
  <c r="F51" i="129"/>
  <c r="G41" i="129"/>
  <c r="M44" i="129"/>
  <c r="H44" i="129"/>
  <c r="J160" i="79"/>
  <c r="E45" i="79"/>
  <c r="J18" i="130"/>
  <c r="H7" i="79"/>
  <c r="H45" i="79"/>
  <c r="E130" i="79"/>
  <c r="I130" i="79"/>
  <c r="G39" i="129"/>
  <c r="I31" i="130"/>
  <c r="J6" i="130"/>
  <c r="L31" i="130"/>
  <c r="H6" i="129"/>
  <c r="K23" i="129"/>
  <c r="M13" i="130"/>
  <c r="I23" i="130"/>
  <c r="J8" i="130"/>
  <c r="L34" i="129"/>
  <c r="J29" i="129"/>
  <c r="F29" i="130"/>
  <c r="L26" i="130"/>
  <c r="M43" i="129"/>
  <c r="M23" i="130"/>
  <c r="H47" i="129"/>
  <c r="L197" i="79"/>
  <c r="I29" i="129"/>
  <c r="K18" i="130"/>
  <c r="K7" i="130"/>
  <c r="L57" i="129"/>
  <c r="E13" i="130"/>
  <c r="F44" i="129"/>
  <c r="G19" i="129"/>
  <c r="H35" i="129"/>
  <c r="F16" i="129"/>
  <c r="G15" i="130"/>
  <c r="F33" i="129"/>
  <c r="L47" i="129"/>
  <c r="E30" i="129"/>
  <c r="G33" i="129"/>
  <c r="H11" i="129"/>
  <c r="F42" i="129"/>
  <c r="F37" i="129"/>
  <c r="K11" i="130"/>
  <c r="I30" i="130"/>
  <c r="I42" i="129"/>
  <c r="G36" i="129"/>
  <c r="I6" i="130"/>
  <c r="K41" i="129"/>
  <c r="E26" i="130"/>
  <c r="J11" i="130"/>
  <c r="J13" i="129"/>
  <c r="H130" i="79"/>
  <c r="H31" i="129" s="1"/>
  <c r="K10" i="129"/>
  <c r="I7" i="130"/>
  <c r="H34" i="130"/>
  <c r="M58" i="129"/>
  <c r="I21" i="130"/>
  <c r="I54" i="129"/>
  <c r="E6" i="130"/>
  <c r="M26" i="129"/>
  <c r="M18" i="130"/>
  <c r="M8" i="129"/>
  <c r="G44" i="129"/>
  <c r="K58" i="129"/>
  <c r="G9" i="129"/>
  <c r="F22" i="129"/>
  <c r="G10" i="130"/>
  <c r="I11" i="129"/>
  <c r="L32" i="130"/>
  <c r="I25" i="129"/>
  <c r="F7" i="79"/>
  <c r="K17" i="129"/>
  <c r="K221" i="79"/>
  <c r="K51" i="129" s="1"/>
  <c r="L44" i="129"/>
  <c r="H25" i="130"/>
  <c r="F6" i="129"/>
  <c r="H26" i="129"/>
  <c r="E20" i="130"/>
  <c r="E22" i="129"/>
  <c r="E36" i="129"/>
  <c r="E33" i="130"/>
  <c r="G32" i="129"/>
  <c r="G29" i="130"/>
  <c r="I9" i="129"/>
  <c r="I8" i="130"/>
  <c r="F12" i="129"/>
  <c r="F11" i="130"/>
  <c r="M17" i="129"/>
  <c r="M15" i="130"/>
  <c r="F38" i="129"/>
  <c r="F34" i="130"/>
  <c r="J40" i="129"/>
  <c r="H20" i="129"/>
  <c r="K208" i="79"/>
  <c r="K47" i="129" s="1"/>
  <c r="K48" i="129"/>
  <c r="E8" i="130"/>
  <c r="E9" i="129"/>
  <c r="F26" i="130"/>
  <c r="F28" i="129"/>
  <c r="M52" i="129"/>
  <c r="M221" i="79"/>
  <c r="M51" i="129" s="1"/>
  <c r="M36" i="129"/>
  <c r="M130" i="79"/>
  <c r="M31" i="129" s="1"/>
  <c r="J221" i="79"/>
  <c r="J51" i="129" s="1"/>
  <c r="J53" i="129"/>
  <c r="I7" i="129"/>
  <c r="I7" i="79"/>
  <c r="I24" i="130"/>
  <c r="I26" i="129"/>
  <c r="I208" i="79"/>
  <c r="I47" i="129" s="1"/>
  <c r="I49" i="129"/>
  <c r="K7" i="79"/>
  <c r="K7" i="129"/>
  <c r="K6" i="130"/>
  <c r="F8" i="130"/>
  <c r="F9" i="129"/>
  <c r="M17" i="130"/>
  <c r="G160" i="79"/>
  <c r="E160" i="79"/>
  <c r="E37" i="129" s="1"/>
  <c r="E35" i="130"/>
  <c r="E8" i="129"/>
  <c r="F186" i="79"/>
  <c r="F41" i="129" s="1"/>
  <c r="F43" i="129"/>
  <c r="L160" i="79"/>
  <c r="L37" i="129" s="1"/>
  <c r="H13" i="129"/>
  <c r="G13" i="130"/>
  <c r="G45" i="79"/>
  <c r="G14" i="129" s="1"/>
  <c r="F19" i="129"/>
  <c r="F17" i="130"/>
  <c r="M11" i="129"/>
  <c r="M7" i="79"/>
  <c r="M10" i="130"/>
  <c r="G6" i="129"/>
  <c r="I6" i="129"/>
  <c r="K6" i="129"/>
  <c r="M6" i="129"/>
  <c r="M5" i="79" l="1"/>
  <c r="F15" i="143"/>
  <c r="F11" i="154"/>
  <c r="F33" i="124"/>
  <c r="F6" i="143"/>
  <c r="I5" i="79"/>
  <c r="F24" i="143"/>
  <c r="F6" i="124"/>
  <c r="F32" i="143"/>
  <c r="F9" i="143"/>
  <c r="F27" i="154"/>
  <c r="F31" i="124"/>
  <c r="F18" i="124"/>
  <c r="F5" i="79"/>
  <c r="F8" i="154"/>
  <c r="F4" i="124"/>
  <c r="F24" i="124"/>
  <c r="F13" i="154"/>
  <c r="F11" i="124"/>
  <c r="F27" i="143"/>
  <c r="F24" i="154"/>
  <c r="F29" i="154"/>
  <c r="F23" i="124"/>
  <c r="F4" i="154"/>
  <c r="F25" i="154"/>
  <c r="F18" i="154"/>
  <c r="F21" i="143"/>
  <c r="F30" i="143"/>
  <c r="F10" i="143"/>
  <c r="F27" i="124"/>
  <c r="G5" i="79"/>
  <c r="J5" i="79"/>
  <c r="F33" i="154"/>
  <c r="F12" i="124"/>
  <c r="F30" i="124"/>
  <c r="F15" i="124"/>
  <c r="F28" i="124"/>
  <c r="F13" i="143"/>
  <c r="F5" i="124"/>
  <c r="F9" i="154"/>
  <c r="F28" i="143"/>
  <c r="F20" i="154"/>
  <c r="F22" i="124"/>
  <c r="F21" i="154"/>
  <c r="F22" i="154"/>
  <c r="F7" i="154"/>
  <c r="F15" i="154"/>
  <c r="F12" i="143"/>
  <c r="F17" i="124"/>
  <c r="F31" i="154"/>
  <c r="F17" i="143"/>
  <c r="F18" i="143"/>
  <c r="F28" i="154"/>
  <c r="F20" i="143"/>
  <c r="F7" i="143"/>
  <c r="F19" i="124"/>
  <c r="F10" i="124"/>
  <c r="F5" i="154"/>
  <c r="F16" i="124"/>
  <c r="F14" i="154"/>
  <c r="F23" i="154"/>
  <c r="F5" i="143"/>
  <c r="F32" i="124"/>
  <c r="F19" i="154"/>
  <c r="F13" i="124"/>
  <c r="F29" i="124"/>
  <c r="F22" i="143"/>
  <c r="F16" i="143"/>
  <c r="F19" i="143"/>
  <c r="F4" i="143"/>
  <c r="F9" i="124"/>
  <c r="F17" i="154"/>
  <c r="F14" i="124"/>
  <c r="F16" i="154"/>
  <c r="F12" i="154"/>
  <c r="F26" i="154"/>
  <c r="F33" i="143"/>
  <c r="H23" i="27"/>
  <c r="H24" i="27" s="1"/>
  <c r="H25" i="27" s="1"/>
  <c r="F8" i="124"/>
  <c r="F34" i="154"/>
  <c r="F26" i="124"/>
  <c r="F29" i="143"/>
  <c r="F10" i="154"/>
  <c r="F30" i="154"/>
  <c r="F14" i="143"/>
  <c r="F34" i="124"/>
  <c r="F7" i="124"/>
  <c r="F6" i="154"/>
  <c r="F34" i="143"/>
  <c r="F31" i="143"/>
  <c r="F25" i="124"/>
  <c r="F21" i="124"/>
  <c r="F23" i="143"/>
  <c r="F20" i="124"/>
  <c r="B5" i="121"/>
  <c r="M32" i="44"/>
  <c r="M34" i="44" s="1"/>
  <c r="H32" i="44"/>
  <c r="K32" i="44"/>
  <c r="K34" i="44" s="1"/>
  <c r="J32" i="44"/>
  <c r="J34" i="44" s="1"/>
  <c r="I32" i="44"/>
  <c r="I34" i="44" s="1"/>
  <c r="B5" i="145"/>
  <c r="B5" i="146"/>
  <c r="L32" i="44"/>
  <c r="L34" i="44" s="1"/>
  <c r="B5" i="144"/>
  <c r="M5" i="130"/>
  <c r="M5" i="129"/>
  <c r="G37" i="129"/>
  <c r="H14" i="129"/>
  <c r="L14" i="129"/>
  <c r="J31" i="129"/>
  <c r="G5" i="129"/>
  <c r="G5" i="130"/>
  <c r="H221" i="79"/>
  <c r="H51" i="129" s="1"/>
  <c r="M19" i="129"/>
  <c r="J36" i="130"/>
  <c r="L7" i="79"/>
  <c r="H32" i="129"/>
  <c r="K160" i="79"/>
  <c r="F27" i="130"/>
  <c r="K27" i="130"/>
  <c r="L34" i="130"/>
  <c r="G34" i="130"/>
  <c r="F28" i="130"/>
  <c r="K23" i="130"/>
  <c r="I31" i="129"/>
  <c r="E14" i="129"/>
  <c r="F14" i="129"/>
  <c r="F31" i="129"/>
  <c r="J5" i="130"/>
  <c r="J5" i="129"/>
  <c r="K31" i="129"/>
  <c r="H19" i="130"/>
  <c r="F10" i="130"/>
  <c r="H17" i="129"/>
  <c r="F34" i="129"/>
  <c r="F18" i="129"/>
  <c r="H160" i="79"/>
  <c r="K14" i="129"/>
  <c r="F13" i="130"/>
  <c r="M12" i="129"/>
  <c r="I5" i="130"/>
  <c r="I5" i="129"/>
  <c r="F5" i="129"/>
  <c r="F5" i="130"/>
  <c r="E31" i="129"/>
  <c r="J37" i="129"/>
  <c r="J14" i="129"/>
  <c r="I14" i="129"/>
  <c r="I37" i="129"/>
  <c r="M14" i="129"/>
  <c r="H12" i="130"/>
  <c r="E7" i="79"/>
  <c r="L36" i="129"/>
  <c r="H18" i="130"/>
  <c r="G208" i="79"/>
  <c r="G47" i="129" s="1"/>
  <c r="E58" i="129"/>
  <c r="L6" i="129"/>
  <c r="K37" i="129"/>
  <c r="H37" i="129"/>
  <c r="E6" i="129"/>
  <c r="G34" i="124" l="1"/>
  <c r="E5" i="79"/>
  <c r="F11" i="143"/>
  <c r="H5" i="79"/>
  <c r="F8" i="143"/>
  <c r="F26" i="143"/>
  <c r="F32" i="154"/>
  <c r="G32" i="154" s="1"/>
  <c r="F25" i="143"/>
  <c r="K5" i="79"/>
  <c r="L5" i="79"/>
  <c r="G26" i="154"/>
  <c r="G9" i="124"/>
  <c r="G16" i="124"/>
  <c r="G15" i="154"/>
  <c r="G5" i="124"/>
  <c r="G27" i="124"/>
  <c r="G8" i="124"/>
  <c r="G12" i="154"/>
  <c r="G29" i="124"/>
  <c r="G31" i="154"/>
  <c r="G7" i="154"/>
  <c r="G12" i="124"/>
  <c r="G13" i="154"/>
  <c r="G33" i="124"/>
  <c r="G32" i="124"/>
  <c r="G22" i="124"/>
  <c r="G21" i="124"/>
  <c r="G14" i="124"/>
  <c r="G13" i="124"/>
  <c r="G23" i="154"/>
  <c r="G10" i="124"/>
  <c r="G17" i="124"/>
  <c r="G22" i="154"/>
  <c r="G28" i="124"/>
  <c r="G24" i="124"/>
  <c r="G18" i="124"/>
  <c r="H34" i="44"/>
  <c r="H33" i="44"/>
  <c r="H35" i="44" s="1"/>
  <c r="G30" i="154"/>
  <c r="G30" i="124"/>
  <c r="G18" i="154"/>
  <c r="G20" i="124"/>
  <c r="G25" i="124"/>
  <c r="G7" i="124"/>
  <c r="G26" i="124"/>
  <c r="G17" i="154"/>
  <c r="G19" i="154"/>
  <c r="G19" i="124"/>
  <c r="G21" i="154"/>
  <c r="G9" i="154"/>
  <c r="G15" i="124"/>
  <c r="G33" i="154"/>
  <c r="G23" i="124"/>
  <c r="G4" i="124"/>
  <c r="G31" i="124"/>
  <c r="G6" i="124"/>
  <c r="G4" i="154"/>
  <c r="G29" i="154"/>
  <c r="G24" i="154"/>
  <c r="G11" i="124"/>
  <c r="G8" i="154"/>
  <c r="G27" i="154"/>
  <c r="E5" i="129"/>
  <c r="E5" i="130"/>
  <c r="L5" i="130"/>
  <c r="L5" i="129"/>
  <c r="H5" i="129"/>
  <c r="H5" i="130"/>
  <c r="K5" i="129"/>
  <c r="K5" i="130"/>
  <c r="G16" i="154" l="1"/>
  <c r="G11" i="154"/>
  <c r="G6" i="154"/>
  <c r="G20" i="154"/>
  <c r="G24" i="143"/>
  <c r="G14" i="154"/>
  <c r="G25" i="154"/>
  <c r="G28" i="154"/>
  <c r="G34" i="154"/>
  <c r="G5" i="154"/>
  <c r="G10" i="154"/>
  <c r="G15" i="143"/>
  <c r="G34" i="143"/>
  <c r="G10" i="143"/>
  <c r="G33" i="143"/>
  <c r="G6" i="143"/>
  <c r="G20" i="143"/>
  <c r="G27" i="143"/>
  <c r="G12" i="143"/>
  <c r="G22" i="143"/>
  <c r="G9" i="143"/>
  <c r="G13" i="143"/>
  <c r="G25" i="143"/>
  <c r="G17" i="143"/>
  <c r="G21" i="143"/>
  <c r="G28" i="143"/>
  <c r="G14" i="143"/>
  <c r="G7" i="143"/>
  <c r="G4" i="143"/>
  <c r="G31" i="143"/>
  <c r="G19" i="143"/>
  <c r="G8" i="143"/>
  <c r="E42" i="154"/>
  <c r="C42" i="154"/>
  <c r="D39" i="154"/>
  <c r="C37" i="154"/>
  <c r="F40" i="154"/>
  <c r="E37" i="154"/>
  <c r="O37" i="154" s="1"/>
  <c r="D40" i="154"/>
  <c r="F37" i="154"/>
  <c r="E41" i="154"/>
  <c r="F38" i="154"/>
  <c r="D41" i="154"/>
  <c r="D37" i="154"/>
  <c r="E43" i="124"/>
  <c r="E37" i="124"/>
  <c r="O37" i="124" s="1"/>
  <c r="E63" i="124"/>
  <c r="D44" i="124"/>
  <c r="E67" i="124"/>
  <c r="C54" i="124"/>
  <c r="F50" i="124"/>
  <c r="D55" i="124"/>
  <c r="D64" i="124"/>
  <c r="E54" i="124"/>
  <c r="C65" i="124"/>
  <c r="E55" i="124"/>
  <c r="C48" i="124"/>
  <c r="F55" i="124"/>
  <c r="F38" i="124"/>
  <c r="C37" i="124"/>
  <c r="E38" i="124"/>
  <c r="C44" i="124"/>
  <c r="F58" i="124"/>
  <c r="D54" i="124"/>
  <c r="F51" i="124"/>
  <c r="F64" i="124"/>
  <c r="D66" i="124"/>
  <c r="D58" i="124"/>
  <c r="D52" i="124"/>
  <c r="F59" i="124"/>
  <c r="D49" i="124"/>
  <c r="E64" i="124"/>
  <c r="E46" i="124"/>
  <c r="F63" i="124"/>
  <c r="E47" i="124"/>
  <c r="E39" i="124"/>
  <c r="E42" i="124"/>
  <c r="D39" i="124"/>
  <c r="E44" i="124"/>
  <c r="D67" i="124"/>
  <c r="C62" i="124"/>
  <c r="D60" i="124"/>
  <c r="E61" i="124"/>
  <c r="F56" i="124"/>
  <c r="C52" i="124"/>
  <c r="E48" i="124"/>
  <c r="C57" i="124"/>
  <c r="D46" i="124"/>
  <c r="F37" i="124"/>
  <c r="D37" i="124"/>
  <c r="G37" i="124" s="1"/>
  <c r="L37" i="124" s="1"/>
  <c r="D42" i="124"/>
  <c r="C40" i="124"/>
  <c r="F44" i="124"/>
  <c r="E56" i="124"/>
  <c r="F62" i="124"/>
  <c r="F48" i="124"/>
  <c r="D48" i="124"/>
  <c r="E62" i="124"/>
  <c r="E52" i="124"/>
  <c r="E53" i="124"/>
  <c r="F46" i="124"/>
  <c r="C60" i="124"/>
  <c r="D53" i="124"/>
  <c r="E66" i="124"/>
  <c r="C47" i="124"/>
  <c r="C64" i="124"/>
  <c r="C41" i="124"/>
  <c r="C43" i="124"/>
  <c r="D40" i="124"/>
  <c r="F42" i="124"/>
  <c r="D45" i="124"/>
  <c r="F49" i="124"/>
  <c r="C58" i="124"/>
  <c r="F47" i="124"/>
  <c r="F54" i="124"/>
  <c r="D59" i="124"/>
  <c r="E49" i="124"/>
  <c r="C67" i="124"/>
  <c r="E65" i="124"/>
  <c r="D63" i="124"/>
  <c r="D38" i="124"/>
  <c r="G38" i="124" s="1"/>
  <c r="E41" i="124"/>
  <c r="C39" i="124"/>
  <c r="D43" i="124"/>
  <c r="C45" i="124"/>
  <c r="D56" i="124"/>
  <c r="G56" i="124" s="1"/>
  <c r="C55" i="124"/>
  <c r="D61" i="124"/>
  <c r="E50" i="124"/>
  <c r="C59" i="124"/>
  <c r="D57" i="124"/>
  <c r="F53" i="124"/>
  <c r="F60" i="124"/>
  <c r="D65" i="124"/>
  <c r="F67" i="124"/>
  <c r="E58" i="124"/>
  <c r="D47" i="124"/>
  <c r="F40" i="124"/>
  <c r="F39" i="124"/>
  <c r="C38" i="124"/>
  <c r="F41" i="124"/>
  <c r="E45" i="124"/>
  <c r="C50" i="124"/>
  <c r="C63" i="124"/>
  <c r="F65" i="124"/>
  <c r="F57" i="124"/>
  <c r="E60" i="124"/>
  <c r="C46" i="124"/>
  <c r="E51" i="124"/>
  <c r="C49" i="124"/>
  <c r="F61" i="124"/>
  <c r="E40" i="124"/>
  <c r="F43" i="124"/>
  <c r="D41" i="124"/>
  <c r="G41" i="124" s="1"/>
  <c r="C42" i="124"/>
  <c r="F45" i="124"/>
  <c r="E57" i="124"/>
  <c r="C66" i="124"/>
  <c r="D50" i="124"/>
  <c r="D51" i="124"/>
  <c r="E59" i="124"/>
  <c r="C56" i="124"/>
  <c r="F52" i="124"/>
  <c r="F66" i="124"/>
  <c r="C61" i="124"/>
  <c r="C53" i="124"/>
  <c r="C51" i="124"/>
  <c r="D62" i="124"/>
  <c r="J42" i="44"/>
  <c r="E46" i="44" s="1"/>
  <c r="E45" i="44"/>
  <c r="G18" i="143"/>
  <c r="G16" i="143"/>
  <c r="G32" i="143"/>
  <c r="G30" i="143"/>
  <c r="G5" i="143"/>
  <c r="G29" i="143"/>
  <c r="G23" i="143"/>
  <c r="G11" i="143"/>
  <c r="G26" i="143"/>
  <c r="E40" i="154" l="1"/>
  <c r="G40" i="154" s="1"/>
  <c r="F39" i="154"/>
  <c r="E39" i="154"/>
  <c r="F41" i="154"/>
  <c r="C40" i="154"/>
  <c r="C38" i="154"/>
  <c r="F42" i="154"/>
  <c r="E38" i="154"/>
  <c r="C39" i="154"/>
  <c r="D38" i="154"/>
  <c r="C41" i="154"/>
  <c r="D42" i="154"/>
  <c r="D50" i="154"/>
  <c r="C46" i="154"/>
  <c r="F43" i="154"/>
  <c r="D47" i="154"/>
  <c r="D45" i="154"/>
  <c r="F48" i="154"/>
  <c r="F47" i="154"/>
  <c r="E51" i="154"/>
  <c r="D49" i="154"/>
  <c r="E43" i="154"/>
  <c r="F50" i="154"/>
  <c r="C52" i="154"/>
  <c r="C48" i="154"/>
  <c r="D52" i="154"/>
  <c r="E44" i="154"/>
  <c r="E47" i="154"/>
  <c r="D43" i="154"/>
  <c r="F45" i="154"/>
  <c r="F51" i="154"/>
  <c r="C47" i="154"/>
  <c r="E52" i="154"/>
  <c r="D48" i="154"/>
  <c r="E49" i="154"/>
  <c r="E48" i="154"/>
  <c r="D46" i="154"/>
  <c r="C50" i="154"/>
  <c r="D51" i="154"/>
  <c r="F44" i="154"/>
  <c r="C43" i="154"/>
  <c r="C51" i="154"/>
  <c r="C49" i="154"/>
  <c r="C45" i="154"/>
  <c r="E50" i="154"/>
  <c r="F52" i="154"/>
  <c r="E46" i="154"/>
  <c r="C44" i="154"/>
  <c r="F46" i="154"/>
  <c r="E45" i="154"/>
  <c r="F49" i="154"/>
  <c r="D44" i="154"/>
  <c r="G41" i="154"/>
  <c r="D57" i="154"/>
  <c r="C56" i="154"/>
  <c r="C66" i="154"/>
  <c r="D63" i="154"/>
  <c r="F53" i="154"/>
  <c r="C65" i="154"/>
  <c r="E54" i="154"/>
  <c r="C62" i="154"/>
  <c r="F65" i="154"/>
  <c r="C57" i="154"/>
  <c r="G37" i="154"/>
  <c r="L37" i="154" s="1"/>
  <c r="C63" i="154"/>
  <c r="C67" i="154"/>
  <c r="D62" i="154"/>
  <c r="O38" i="154"/>
  <c r="P38" i="154" s="1"/>
  <c r="F67" i="154"/>
  <c r="F66" i="154"/>
  <c r="C59" i="154"/>
  <c r="F61" i="154"/>
  <c r="E55" i="154"/>
  <c r="E63" i="154"/>
  <c r="E67" i="154"/>
  <c r="E65" i="154"/>
  <c r="F59" i="154"/>
  <c r="C53" i="154"/>
  <c r="E64" i="154"/>
  <c r="C64" i="154"/>
  <c r="F57" i="154"/>
  <c r="E58" i="154"/>
  <c r="F64" i="154"/>
  <c r="F60" i="154"/>
  <c r="E62" i="154"/>
  <c r="F56" i="154"/>
  <c r="F55" i="154"/>
  <c r="E66" i="154"/>
  <c r="D54" i="154"/>
  <c r="C61" i="154"/>
  <c r="F62" i="154"/>
  <c r="E61" i="154"/>
  <c r="E53" i="154"/>
  <c r="C55" i="154"/>
  <c r="C54" i="154"/>
  <c r="F63" i="154"/>
  <c r="E57" i="154"/>
  <c r="D65" i="154"/>
  <c r="E59" i="154"/>
  <c r="D60" i="154"/>
  <c r="D53" i="154"/>
  <c r="D66" i="154"/>
  <c r="E60" i="154"/>
  <c r="F58" i="154"/>
  <c r="D64" i="154"/>
  <c r="E56" i="154"/>
  <c r="D55" i="154"/>
  <c r="F54" i="154"/>
  <c r="D67" i="154"/>
  <c r="C58" i="154"/>
  <c r="C60" i="154"/>
  <c r="D58" i="154"/>
  <c r="D59" i="154"/>
  <c r="D56" i="154"/>
  <c r="G56" i="154" s="1"/>
  <c r="D61" i="154"/>
  <c r="C40" i="143"/>
  <c r="D37" i="143"/>
  <c r="G43" i="124"/>
  <c r="G65" i="124"/>
  <c r="G47" i="124"/>
  <c r="G61" i="124"/>
  <c r="G63" i="124"/>
  <c r="G44" i="124"/>
  <c r="M37" i="154"/>
  <c r="G43" i="154"/>
  <c r="L38" i="124"/>
  <c r="M38" i="124" s="1"/>
  <c r="G62" i="124"/>
  <c r="G54" i="124"/>
  <c r="G57" i="154"/>
  <c r="O40" i="124"/>
  <c r="P40" i="124" s="1"/>
  <c r="O38" i="124"/>
  <c r="P38" i="124" s="1"/>
  <c r="C37" i="143"/>
  <c r="O59" i="124"/>
  <c r="P59" i="124" s="1"/>
  <c r="G48" i="124"/>
  <c r="O57" i="124"/>
  <c r="P57" i="124" s="1"/>
  <c r="O51" i="124"/>
  <c r="P51" i="124" s="1"/>
  <c r="G52" i="124"/>
  <c r="G42" i="154"/>
  <c r="F37" i="143"/>
  <c r="O50" i="124"/>
  <c r="P50" i="124" s="1"/>
  <c r="O49" i="124"/>
  <c r="P49" i="124" s="1"/>
  <c r="G40" i="124"/>
  <c r="G64" i="124"/>
  <c r="O39" i="154"/>
  <c r="P39" i="154" s="1"/>
  <c r="G67" i="124"/>
  <c r="E37" i="143"/>
  <c r="O37" i="143" s="1"/>
  <c r="O66" i="124"/>
  <c r="P66" i="124" s="1"/>
  <c r="Q66" i="124" s="1"/>
  <c r="G50" i="124"/>
  <c r="O60" i="124"/>
  <c r="P60" i="124" s="1"/>
  <c r="G57" i="124"/>
  <c r="O65" i="124"/>
  <c r="P65" i="124" s="1"/>
  <c r="Q65" i="124" s="1"/>
  <c r="G45" i="124"/>
  <c r="G53" i="124"/>
  <c r="O52" i="124"/>
  <c r="P52" i="124" s="1"/>
  <c r="G42" i="124"/>
  <c r="O61" i="124"/>
  <c r="P61" i="124" s="1"/>
  <c r="O44" i="124"/>
  <c r="P44" i="124" s="1"/>
  <c r="O47" i="124"/>
  <c r="P47" i="124" s="1"/>
  <c r="G49" i="124"/>
  <c r="G66" i="124"/>
  <c r="O63" i="124"/>
  <c r="P63" i="124" s="1"/>
  <c r="O43" i="154"/>
  <c r="C64" i="143"/>
  <c r="F63" i="143"/>
  <c r="C62" i="143"/>
  <c r="E60" i="143"/>
  <c r="E59" i="143"/>
  <c r="C46" i="143"/>
  <c r="E45" i="143"/>
  <c r="D63" i="143"/>
  <c r="C48" i="143"/>
  <c r="C50" i="143"/>
  <c r="D44" i="143"/>
  <c r="D62" i="143"/>
  <c r="F42" i="143"/>
  <c r="D48" i="143"/>
  <c r="E66" i="143"/>
  <c r="C57" i="143"/>
  <c r="D66" i="143"/>
  <c r="C43" i="143"/>
  <c r="D55" i="143"/>
  <c r="D65" i="143"/>
  <c r="F53" i="143"/>
  <c r="F59" i="143"/>
  <c r="E48" i="143"/>
  <c r="F52" i="143"/>
  <c r="C65" i="143"/>
  <c r="E57" i="143"/>
  <c r="D54" i="143"/>
  <c r="F41" i="143"/>
  <c r="E52" i="143"/>
  <c r="E38" i="143"/>
  <c r="E49" i="44"/>
  <c r="F49" i="44"/>
  <c r="O45" i="124"/>
  <c r="P45" i="124" s="1"/>
  <c r="O41" i="124"/>
  <c r="P41" i="124" s="1"/>
  <c r="O62" i="124"/>
  <c r="P62" i="124" s="1"/>
  <c r="O56" i="124"/>
  <c r="P56" i="124" s="1"/>
  <c r="M37" i="124"/>
  <c r="O48" i="124"/>
  <c r="P48" i="124" s="1"/>
  <c r="G60" i="124"/>
  <c r="G39" i="124"/>
  <c r="L39" i="124" s="1"/>
  <c r="M39" i="124" s="1"/>
  <c r="O54" i="124"/>
  <c r="P54" i="124" s="1"/>
  <c r="P37" i="124"/>
  <c r="G53" i="154"/>
  <c r="G39" i="154"/>
  <c r="O42" i="154"/>
  <c r="P42" i="154" s="1"/>
  <c r="Q42" i="154" s="1"/>
  <c r="D41" i="143"/>
  <c r="F45" i="143"/>
  <c r="E62" i="143"/>
  <c r="C54" i="143"/>
  <c r="F65" i="143"/>
  <c r="E41" i="143"/>
  <c r="F47" i="143"/>
  <c r="D58" i="143"/>
  <c r="C67" i="143"/>
  <c r="D43" i="143"/>
  <c r="E56" i="143"/>
  <c r="C56" i="143"/>
  <c r="C52" i="143"/>
  <c r="C47" i="143"/>
  <c r="C49" i="143"/>
  <c r="C44" i="143"/>
  <c r="D64" i="143"/>
  <c r="F44" i="143"/>
  <c r="F40" i="143"/>
  <c r="E53" i="143"/>
  <c r="C42" i="143"/>
  <c r="C38" i="143"/>
  <c r="D38" i="143"/>
  <c r="D52" i="143"/>
  <c r="E67" i="143"/>
  <c r="D60" i="143"/>
  <c r="E55" i="143"/>
  <c r="F56" i="143"/>
  <c r="E44" i="143"/>
  <c r="F57" i="143"/>
  <c r="O42" i="124"/>
  <c r="P42" i="124" s="1"/>
  <c r="O46" i="124"/>
  <c r="P46" i="124" s="1"/>
  <c r="O67" i="124"/>
  <c r="P67" i="124" s="1"/>
  <c r="Q67" i="124" s="1"/>
  <c r="O43" i="124"/>
  <c r="P43" i="124" s="1"/>
  <c r="G52" i="154"/>
  <c r="O41" i="154"/>
  <c r="P41" i="154" s="1"/>
  <c r="G45" i="154"/>
  <c r="O40" i="154"/>
  <c r="P40" i="154" s="1"/>
  <c r="D67" i="143"/>
  <c r="F54" i="143"/>
  <c r="C66" i="143"/>
  <c r="F64" i="143"/>
  <c r="F61" i="143"/>
  <c r="C59" i="143"/>
  <c r="E43" i="143"/>
  <c r="F48" i="143"/>
  <c r="F62" i="143"/>
  <c r="F67" i="143"/>
  <c r="F58" i="143"/>
  <c r="E65" i="143"/>
  <c r="C41" i="143"/>
  <c r="F43" i="143"/>
  <c r="E39" i="143"/>
  <c r="C60" i="143"/>
  <c r="C39" i="143"/>
  <c r="E51" i="143"/>
  <c r="F60" i="143"/>
  <c r="E61" i="143"/>
  <c r="E64" i="143"/>
  <c r="E46" i="143"/>
  <c r="D42" i="143"/>
  <c r="F66" i="143"/>
  <c r="E50" i="143"/>
  <c r="F55" i="143"/>
  <c r="C53" i="143"/>
  <c r="E42" i="143"/>
  <c r="F50" i="143"/>
  <c r="F51" i="143"/>
  <c r="G51" i="124"/>
  <c r="O58" i="124"/>
  <c r="P58" i="124" s="1"/>
  <c r="G59" i="124"/>
  <c r="O53" i="124"/>
  <c r="P53" i="124" s="1"/>
  <c r="G46" i="124"/>
  <c r="O39" i="124"/>
  <c r="P39" i="124" s="1"/>
  <c r="O64" i="124"/>
  <c r="P64" i="124" s="1"/>
  <c r="G58" i="124"/>
  <c r="O55" i="124"/>
  <c r="P55" i="124" s="1"/>
  <c r="G55" i="124"/>
  <c r="G38" i="154"/>
  <c r="P37" i="154"/>
  <c r="F49" i="143"/>
  <c r="D39" i="143"/>
  <c r="E40" i="143"/>
  <c r="D49" i="143"/>
  <c r="E58" i="143"/>
  <c r="C55" i="143"/>
  <c r="C61" i="143"/>
  <c r="E54" i="143"/>
  <c r="F39" i="143"/>
  <c r="F38" i="143"/>
  <c r="D50" i="143"/>
  <c r="D51" i="143"/>
  <c r="C45" i="143"/>
  <c r="D57" i="143"/>
  <c r="D47" i="143"/>
  <c r="C51" i="143"/>
  <c r="D46" i="143"/>
  <c r="D59" i="143"/>
  <c r="E47" i="143"/>
  <c r="D40" i="143"/>
  <c r="D61" i="143"/>
  <c r="D45" i="143"/>
  <c r="D53" i="143"/>
  <c r="F46" i="143"/>
  <c r="C58" i="143"/>
  <c r="C63" i="143"/>
  <c r="E63" i="143"/>
  <c r="D56" i="143"/>
  <c r="E49" i="143"/>
  <c r="G48" i="154" l="1"/>
  <c r="G50" i="154"/>
  <c r="G39" i="143"/>
  <c r="G56" i="143"/>
  <c r="G60" i="143"/>
  <c r="O49" i="154"/>
  <c r="P49" i="154" s="1"/>
  <c r="O51" i="154"/>
  <c r="P51" i="154" s="1"/>
  <c r="Q51" i="154" s="1"/>
  <c r="O53" i="154"/>
  <c r="P53" i="154" s="1"/>
  <c r="G49" i="154"/>
  <c r="O46" i="154"/>
  <c r="P46" i="154" s="1"/>
  <c r="O44" i="154"/>
  <c r="P44" i="154" s="1"/>
  <c r="Q44" i="154" s="1"/>
  <c r="G46" i="154"/>
  <c r="O45" i="154"/>
  <c r="P45" i="154" s="1"/>
  <c r="Q45" i="154" s="1"/>
  <c r="P43" i="154"/>
  <c r="G44" i="154"/>
  <c r="L44" i="154" s="1"/>
  <c r="M44" i="154" s="1"/>
  <c r="G51" i="154"/>
  <c r="O50" i="154"/>
  <c r="P50" i="154" s="1"/>
  <c r="Q50" i="154" s="1"/>
  <c r="G47" i="154"/>
  <c r="O48" i="154"/>
  <c r="P48" i="154" s="1"/>
  <c r="O47" i="154"/>
  <c r="P47" i="154" s="1"/>
  <c r="O52" i="154"/>
  <c r="P52" i="154" s="1"/>
  <c r="O54" i="154"/>
  <c r="P54" i="154" s="1"/>
  <c r="G61" i="154"/>
  <c r="G59" i="143"/>
  <c r="L38" i="154"/>
  <c r="M38" i="154" s="1"/>
  <c r="O55" i="154"/>
  <c r="P55" i="154" s="1"/>
  <c r="O56" i="154"/>
  <c r="P56" i="154" s="1"/>
  <c r="G65" i="154"/>
  <c r="G52" i="143"/>
  <c r="G54" i="154"/>
  <c r="O57" i="154"/>
  <c r="P57" i="154" s="1"/>
  <c r="G63" i="154"/>
  <c r="G55" i="154"/>
  <c r="G46" i="143"/>
  <c r="G67" i="143"/>
  <c r="O58" i="154"/>
  <c r="P58" i="154" s="1"/>
  <c r="G58" i="154"/>
  <c r="O60" i="154"/>
  <c r="P60" i="154" s="1"/>
  <c r="Q60" i="154" s="1"/>
  <c r="O65" i="154"/>
  <c r="P65" i="154" s="1"/>
  <c r="G64" i="154"/>
  <c r="G67" i="154"/>
  <c r="G62" i="154"/>
  <c r="O66" i="154"/>
  <c r="P66" i="154" s="1"/>
  <c r="Q66" i="154" s="1"/>
  <c r="G59" i="154"/>
  <c r="O59" i="154"/>
  <c r="P59" i="154" s="1"/>
  <c r="Q59" i="154" s="1"/>
  <c r="G60" i="154"/>
  <c r="P37" i="143"/>
  <c r="O61" i="154"/>
  <c r="P61" i="154" s="1"/>
  <c r="Q61" i="154" s="1"/>
  <c r="G66" i="154"/>
  <c r="O38" i="143"/>
  <c r="P38" i="143" s="1"/>
  <c r="O64" i="154"/>
  <c r="P64" i="154" s="1"/>
  <c r="O67" i="154"/>
  <c r="P67" i="154" s="1"/>
  <c r="Q67" i="154" s="1"/>
  <c r="O62" i="154"/>
  <c r="P62" i="154" s="1"/>
  <c r="O63" i="154"/>
  <c r="P63" i="154" s="1"/>
  <c r="Q63" i="154" s="1"/>
  <c r="G53" i="143"/>
  <c r="G57" i="143"/>
  <c r="O39" i="143"/>
  <c r="P39" i="143" s="1"/>
  <c r="G61" i="143"/>
  <c r="G38" i="143"/>
  <c r="Q40" i="124"/>
  <c r="O40" i="143"/>
  <c r="P40" i="143" s="1"/>
  <c r="Q63" i="124"/>
  <c r="G50" i="143"/>
  <c r="Q61" i="124"/>
  <c r="Q55" i="124"/>
  <c r="L46" i="124"/>
  <c r="M46" i="124" s="1"/>
  <c r="L40" i="124"/>
  <c r="M40" i="124" s="1"/>
  <c r="Q45" i="124"/>
  <c r="Q62" i="124"/>
  <c r="O47" i="143"/>
  <c r="P47" i="143" s="1"/>
  <c r="L44" i="124"/>
  <c r="M44" i="124" s="1"/>
  <c r="G45" i="143"/>
  <c r="L43" i="124"/>
  <c r="M43" i="124" s="1"/>
  <c r="Q56" i="124"/>
  <c r="Q54" i="124"/>
  <c r="Q52" i="124"/>
  <c r="Q51" i="124"/>
  <c r="G51" i="143"/>
  <c r="O63" i="143"/>
  <c r="P63" i="143" s="1"/>
  <c r="G66" i="143"/>
  <c r="L51" i="124"/>
  <c r="M51" i="124" s="1"/>
  <c r="G42" i="143"/>
  <c r="G41" i="143"/>
  <c r="L43" i="154"/>
  <c r="M43" i="154" s="1"/>
  <c r="L55" i="124"/>
  <c r="M55" i="124" s="1"/>
  <c r="Q64" i="124"/>
  <c r="Q49" i="124"/>
  <c r="L54" i="124"/>
  <c r="M54" i="124" s="1"/>
  <c r="G37" i="143"/>
  <c r="L37" i="143" s="1"/>
  <c r="M37" i="143" s="1"/>
  <c r="G40" i="143"/>
  <c r="O54" i="143"/>
  <c r="P54" i="143" s="1"/>
  <c r="G49" i="143"/>
  <c r="L58" i="124"/>
  <c r="M58" i="124" s="1"/>
  <c r="Q58" i="124"/>
  <c r="O46" i="143"/>
  <c r="P46" i="143" s="1"/>
  <c r="O51" i="143"/>
  <c r="P51" i="143" s="1"/>
  <c r="L42" i="154"/>
  <c r="M42" i="154" s="1"/>
  <c r="N42" i="154" s="1"/>
  <c r="L41" i="154"/>
  <c r="M41" i="154" s="1"/>
  <c r="Q43" i="124"/>
  <c r="L52" i="124"/>
  <c r="M52" i="124" s="1"/>
  <c r="G43" i="143"/>
  <c r="O41" i="143"/>
  <c r="P41" i="143" s="1"/>
  <c r="L65" i="124"/>
  <c r="M65" i="124" s="1"/>
  <c r="N65" i="124" s="1"/>
  <c r="G65" i="143"/>
  <c r="G62" i="143"/>
  <c r="G63" i="143"/>
  <c r="O60" i="143"/>
  <c r="P60" i="143" s="1"/>
  <c r="Q47" i="124"/>
  <c r="L57" i="124"/>
  <c r="M57" i="124" s="1"/>
  <c r="L63" i="124"/>
  <c r="M63" i="124" s="1"/>
  <c r="G47" i="143"/>
  <c r="Q53" i="124"/>
  <c r="O50" i="143"/>
  <c r="P50" i="143" s="1"/>
  <c r="O64" i="143"/>
  <c r="P64" i="143" s="1"/>
  <c r="Q46" i="124"/>
  <c r="O44" i="143"/>
  <c r="P44" i="143" s="1"/>
  <c r="O67" i="143"/>
  <c r="P67" i="143" s="1"/>
  <c r="Q67" i="143" s="1"/>
  <c r="G64" i="143"/>
  <c r="L60" i="124"/>
  <c r="M60" i="124" s="1"/>
  <c r="G54" i="143"/>
  <c r="O48" i="143"/>
  <c r="P48" i="143" s="1"/>
  <c r="G55" i="143"/>
  <c r="O66" i="143"/>
  <c r="P66" i="143" s="1"/>
  <c r="G44" i="143"/>
  <c r="O45" i="143"/>
  <c r="P45" i="143" s="1"/>
  <c r="Q44" i="124"/>
  <c r="L53" i="124"/>
  <c r="M53" i="124" s="1"/>
  <c r="Q60" i="124"/>
  <c r="L61" i="124"/>
  <c r="M61" i="124" s="1"/>
  <c r="Q39" i="124"/>
  <c r="L59" i="124"/>
  <c r="M59" i="124" s="1"/>
  <c r="Q50" i="124"/>
  <c r="O42" i="143"/>
  <c r="P42" i="143" s="1"/>
  <c r="O61" i="143"/>
  <c r="P61" i="143" s="1"/>
  <c r="O65" i="143"/>
  <c r="P65" i="143" s="1"/>
  <c r="L64" i="124"/>
  <c r="M64" i="124" s="1"/>
  <c r="Q42" i="124"/>
  <c r="L47" i="124"/>
  <c r="M47" i="124" s="1"/>
  <c r="O53" i="143"/>
  <c r="P53" i="143" s="1"/>
  <c r="G58" i="143"/>
  <c r="Q37" i="124"/>
  <c r="Q48" i="124"/>
  <c r="Q41" i="124"/>
  <c r="L41" i="124"/>
  <c r="M41" i="124" s="1"/>
  <c r="O57" i="143"/>
  <c r="P57" i="143" s="1"/>
  <c r="G48" i="143"/>
  <c r="L66" i="124"/>
  <c r="M66" i="124" s="1"/>
  <c r="N66" i="124" s="1"/>
  <c r="L45" i="124"/>
  <c r="M45" i="124" s="1"/>
  <c r="L50" i="124"/>
  <c r="M50" i="124" s="1"/>
  <c r="L62" i="124"/>
  <c r="M62" i="124" s="1"/>
  <c r="O49" i="143"/>
  <c r="P49" i="143" s="1"/>
  <c r="O58" i="143"/>
  <c r="P58" i="143" s="1"/>
  <c r="L67" i="124"/>
  <c r="M67" i="124" s="1"/>
  <c r="N67" i="124" s="1"/>
  <c r="Q57" i="124"/>
  <c r="O43" i="143"/>
  <c r="P43" i="143" s="1"/>
  <c r="L40" i="154"/>
  <c r="M40" i="154" s="1"/>
  <c r="Q38" i="124"/>
  <c r="L48" i="124"/>
  <c r="M48" i="124" s="1"/>
  <c r="Q59" i="124"/>
  <c r="O55" i="143"/>
  <c r="P55" i="143" s="1"/>
  <c r="O56" i="143"/>
  <c r="P56" i="143" s="1"/>
  <c r="O62" i="143"/>
  <c r="P62" i="143" s="1"/>
  <c r="L39" i="154"/>
  <c r="M39" i="154" s="1"/>
  <c r="L56" i="124"/>
  <c r="M56" i="124" s="1"/>
  <c r="O52" i="143"/>
  <c r="P52" i="143" s="1"/>
  <c r="O59" i="143"/>
  <c r="P59" i="143" s="1"/>
  <c r="L49" i="124"/>
  <c r="M49" i="124" s="1"/>
  <c r="L42" i="124"/>
  <c r="M42" i="124" s="1"/>
  <c r="L51" i="154" l="1"/>
  <c r="M51" i="154" s="1"/>
  <c r="N51" i="154" s="1"/>
  <c r="L50" i="154"/>
  <c r="M50" i="154" s="1"/>
  <c r="N50" i="154" s="1"/>
  <c r="L53" i="154"/>
  <c r="M53" i="154" s="1"/>
  <c r="L49" i="154"/>
  <c r="M49" i="154" s="1"/>
  <c r="L47" i="154"/>
  <c r="M47" i="154" s="1"/>
  <c r="L48" i="154"/>
  <c r="M48" i="154" s="1"/>
  <c r="L52" i="154"/>
  <c r="M52" i="154" s="1"/>
  <c r="L45" i="154"/>
  <c r="M45" i="154" s="1"/>
  <c r="L46" i="154"/>
  <c r="M46" i="154" s="1"/>
  <c r="L58" i="154"/>
  <c r="M58" i="154" s="1"/>
  <c r="Q40" i="154"/>
  <c r="L59" i="154"/>
  <c r="M59" i="154" s="1"/>
  <c r="L55" i="154"/>
  <c r="M55" i="154" s="1"/>
  <c r="L54" i="154"/>
  <c r="M54" i="154" s="1"/>
  <c r="L57" i="154"/>
  <c r="M57" i="154" s="1"/>
  <c r="L56" i="154"/>
  <c r="M56" i="154" s="1"/>
  <c r="L67" i="154"/>
  <c r="M67" i="154" s="1"/>
  <c r="N67" i="154" s="1"/>
  <c r="L64" i="154"/>
  <c r="M64" i="154" s="1"/>
  <c r="L66" i="154"/>
  <c r="M66" i="154" s="1"/>
  <c r="N66" i="154" s="1"/>
  <c r="L62" i="154"/>
  <c r="M62" i="154" s="1"/>
  <c r="L65" i="154"/>
  <c r="M65" i="154" s="1"/>
  <c r="L61" i="154"/>
  <c r="M61" i="154" s="1"/>
  <c r="L60" i="154"/>
  <c r="M60" i="154" s="1"/>
  <c r="L63" i="154"/>
  <c r="M63" i="154" s="1"/>
  <c r="N63" i="154" s="1"/>
  <c r="Q55" i="154"/>
  <c r="Q62" i="154"/>
  <c r="Q64" i="154"/>
  <c r="Q53" i="154"/>
  <c r="Q39" i="154"/>
  <c r="Q58" i="154"/>
  <c r="Q38" i="154"/>
  <c r="Q48" i="154"/>
  <c r="Q41" i="154"/>
  <c r="Q52" i="154"/>
  <c r="Q49" i="154"/>
  <c r="Q37" i="154"/>
  <c r="Q56" i="154"/>
  <c r="Q46" i="154"/>
  <c r="Q54" i="154"/>
  <c r="Q57" i="154"/>
  <c r="Q47" i="154"/>
  <c r="Q65" i="154"/>
  <c r="Q43" i="154"/>
  <c r="Q59" i="143"/>
  <c r="Q66" i="143"/>
  <c r="Q60" i="143"/>
  <c r="Q44" i="143"/>
  <c r="Q50" i="143"/>
  <c r="Q61" i="143"/>
  <c r="Q51" i="143"/>
  <c r="Q42" i="143"/>
  <c r="Q45" i="143"/>
  <c r="Q63" i="143"/>
  <c r="N40" i="124"/>
  <c r="L66" i="143"/>
  <c r="M66" i="143" s="1"/>
  <c r="L46" i="143"/>
  <c r="M46" i="143" s="1"/>
  <c r="L48" i="143"/>
  <c r="M48" i="143" s="1"/>
  <c r="N63" i="124"/>
  <c r="N61" i="124"/>
  <c r="L44" i="143"/>
  <c r="M44" i="143" s="1"/>
  <c r="N62" i="124"/>
  <c r="L41" i="143"/>
  <c r="M41" i="143" s="1"/>
  <c r="N55" i="124"/>
  <c r="L42" i="143"/>
  <c r="M42" i="143" s="1"/>
  <c r="L45" i="143"/>
  <c r="M45" i="143" s="1"/>
  <c r="N56" i="124"/>
  <c r="L50" i="143"/>
  <c r="M50" i="143" s="1"/>
  <c r="L58" i="143"/>
  <c r="M58" i="143" s="1"/>
  <c r="L43" i="143"/>
  <c r="M43" i="143" s="1"/>
  <c r="Q55" i="143"/>
  <c r="L52" i="143"/>
  <c r="M52" i="143" s="1"/>
  <c r="L57" i="143"/>
  <c r="M57" i="143" s="1"/>
  <c r="L40" i="143"/>
  <c r="M40" i="143" s="1"/>
  <c r="L39" i="143"/>
  <c r="M39" i="143" s="1"/>
  <c r="L38" i="143"/>
  <c r="M38" i="143" s="1"/>
  <c r="N38" i="124"/>
  <c r="N42" i="124"/>
  <c r="N37" i="124"/>
  <c r="Q62" i="143"/>
  <c r="Q43" i="143"/>
  <c r="N43" i="124"/>
  <c r="Q58" i="143"/>
  <c r="N41" i="124"/>
  <c r="Q53" i="143"/>
  <c r="N64" i="124"/>
  <c r="L67" i="143"/>
  <c r="M67" i="143" s="1"/>
  <c r="L59" i="143"/>
  <c r="M59" i="143" s="1"/>
  <c r="Q38" i="143"/>
  <c r="Q37" i="143"/>
  <c r="N51" i="124"/>
  <c r="N57" i="124"/>
  <c r="L65" i="143"/>
  <c r="M65" i="143" s="1"/>
  <c r="L60" i="143"/>
  <c r="M60" i="143" s="1"/>
  <c r="Q46" i="143"/>
  <c r="N44" i="124"/>
  <c r="L49" i="143"/>
  <c r="M49" i="143" s="1"/>
  <c r="L56" i="143"/>
  <c r="M56" i="143" s="1"/>
  <c r="N49" i="124"/>
  <c r="N48" i="124"/>
  <c r="Q39" i="143"/>
  <c r="N50" i="124"/>
  <c r="Q65" i="143"/>
  <c r="N59" i="124"/>
  <c r="N53" i="124"/>
  <c r="L55" i="143"/>
  <c r="M55" i="143" s="1"/>
  <c r="N60" i="124"/>
  <c r="L64" i="143"/>
  <c r="M64" i="143" s="1"/>
  <c r="L47" i="143"/>
  <c r="M47" i="143" s="1"/>
  <c r="N52" i="124"/>
  <c r="Q54" i="143"/>
  <c r="L61" i="143"/>
  <c r="M61" i="143" s="1"/>
  <c r="Q56" i="143"/>
  <c r="Q52" i="143"/>
  <c r="N54" i="124"/>
  <c r="Q49" i="143"/>
  <c r="N45" i="124"/>
  <c r="N47" i="124"/>
  <c r="Q40" i="143"/>
  <c r="Q48" i="143"/>
  <c r="Q64" i="143"/>
  <c r="L53" i="143"/>
  <c r="M53" i="143" s="1"/>
  <c r="L63" i="143"/>
  <c r="M63" i="143" s="1"/>
  <c r="N39" i="124"/>
  <c r="Q41" i="143"/>
  <c r="N46" i="124"/>
  <c r="L51" i="143"/>
  <c r="M51" i="143" s="1"/>
  <c r="Q47" i="143"/>
  <c r="Q57" i="143"/>
  <c r="L54" i="143"/>
  <c r="M54" i="143" s="1"/>
  <c r="L62" i="143"/>
  <c r="M62" i="143" s="1"/>
  <c r="N58" i="124"/>
  <c r="N62" i="154" l="1"/>
  <c r="N54" i="154"/>
  <c r="N47" i="154"/>
  <c r="N44" i="154"/>
  <c r="N65" i="154"/>
  <c r="N64" i="154"/>
  <c r="N38" i="154"/>
  <c r="N61" i="154"/>
  <c r="N56" i="154"/>
  <c r="N53" i="154"/>
  <c r="N59" i="154"/>
  <c r="N48" i="154"/>
  <c r="N45" i="154"/>
  <c r="N60" i="154"/>
  <c r="N37" i="154"/>
  <c r="N46" i="154"/>
  <c r="N55" i="154"/>
  <c r="N43" i="154"/>
  <c r="N41" i="154"/>
  <c r="N58" i="154"/>
  <c r="N57" i="154"/>
  <c r="N39" i="154"/>
  <c r="N52" i="154"/>
  <c r="N49" i="154"/>
  <c r="N40" i="154"/>
  <c r="N50" i="143"/>
  <c r="N66" i="143"/>
  <c r="N63" i="143"/>
  <c r="N51" i="143"/>
  <c r="N67" i="143"/>
  <c r="N42" i="143"/>
  <c r="N62" i="143"/>
  <c r="N46" i="143"/>
  <c r="N40" i="143"/>
  <c r="N43" i="143"/>
  <c r="N39" i="143"/>
  <c r="N37" i="143"/>
  <c r="N61" i="143"/>
  <c r="N65" i="143"/>
  <c r="N59" i="143"/>
  <c r="N54" i="143"/>
  <c r="N58" i="143"/>
  <c r="N38" i="143"/>
  <c r="N47" i="143"/>
  <c r="N55" i="143"/>
  <c r="N41" i="143"/>
  <c r="T37" i="124"/>
  <c r="N44" i="143"/>
  <c r="N52" i="143"/>
  <c r="N56" i="143"/>
  <c r="N60" i="143"/>
  <c r="N57" i="143"/>
  <c r="N53" i="143"/>
  <c r="N48" i="143"/>
  <c r="N64" i="143"/>
  <c r="N45" i="143"/>
  <c r="N49" i="143"/>
  <c r="T37" i="154" l="1"/>
  <c r="D89" i="154" s="1"/>
  <c r="T37" i="143"/>
  <c r="E90" i="143" s="1"/>
  <c r="E83" i="124"/>
  <c r="E88" i="124"/>
  <c r="F85" i="124"/>
  <c r="D83" i="124"/>
  <c r="F83" i="124"/>
  <c r="F82" i="124"/>
  <c r="E90" i="124"/>
  <c r="F88" i="124"/>
  <c r="F84" i="124"/>
  <c r="D85" i="124"/>
  <c r="E84" i="124"/>
  <c r="E81" i="124"/>
  <c r="D90" i="124"/>
  <c r="D92" i="124"/>
  <c r="F80" i="124"/>
  <c r="D80" i="124"/>
  <c r="E87" i="124"/>
  <c r="F79" i="124"/>
  <c r="E92" i="124"/>
  <c r="D78" i="124"/>
  <c r="F78" i="124"/>
  <c r="D84" i="124"/>
  <c r="D86" i="124"/>
  <c r="F92" i="124"/>
  <c r="E78" i="124"/>
  <c r="D88" i="124"/>
  <c r="F90" i="124"/>
  <c r="E82" i="124"/>
  <c r="D79" i="124"/>
  <c r="F86" i="124"/>
  <c r="E79" i="124"/>
  <c r="F81" i="124"/>
  <c r="E86" i="124"/>
  <c r="D82" i="124"/>
  <c r="D81" i="124"/>
  <c r="E89" i="124"/>
  <c r="D91" i="124"/>
  <c r="E80" i="124"/>
  <c r="E85" i="124"/>
  <c r="E91" i="124"/>
  <c r="F91" i="124"/>
  <c r="D87" i="124"/>
  <c r="F87" i="124"/>
  <c r="F89" i="124"/>
  <c r="D89" i="124"/>
  <c r="O15" i="152"/>
  <c r="P10" i="112"/>
  <c r="O15" i="112"/>
  <c r="O9" i="112"/>
  <c r="P5" i="112"/>
  <c r="O17" i="112"/>
  <c r="P15" i="112"/>
  <c r="O4" i="112"/>
  <c r="O10" i="112"/>
  <c r="P12" i="112"/>
  <c r="P17" i="112"/>
  <c r="P6" i="112"/>
  <c r="P14" i="112"/>
  <c r="P13" i="112"/>
  <c r="O6" i="112"/>
  <c r="O7" i="112"/>
  <c r="O16" i="112"/>
  <c r="P16" i="112"/>
  <c r="O8" i="112"/>
  <c r="P8" i="112"/>
  <c r="P9" i="112"/>
  <c r="O12" i="112"/>
  <c r="P3" i="112"/>
  <c r="O3" i="112"/>
  <c r="O13" i="112"/>
  <c r="P7" i="112"/>
  <c r="P4" i="112"/>
  <c r="P11" i="112"/>
  <c r="O5" i="112"/>
  <c r="O14" i="112"/>
  <c r="O11" i="112"/>
  <c r="E91" i="154" l="1"/>
  <c r="D88" i="154"/>
  <c r="F85" i="154"/>
  <c r="F80" i="154"/>
  <c r="F88" i="154"/>
  <c r="F90" i="154"/>
  <c r="G90" i="154" s="1"/>
  <c r="D78" i="154"/>
  <c r="E81" i="154"/>
  <c r="D83" i="154"/>
  <c r="F81" i="154"/>
  <c r="G81" i="154" s="1"/>
  <c r="E92" i="154"/>
  <c r="D91" i="154"/>
  <c r="F89" i="154"/>
  <c r="D87" i="154"/>
  <c r="D86" i="154"/>
  <c r="E79" i="154"/>
  <c r="E87" i="154"/>
  <c r="E85" i="154"/>
  <c r="D81" i="154"/>
  <c r="D80" i="154"/>
  <c r="F78" i="154"/>
  <c r="E84" i="154"/>
  <c r="F79" i="154"/>
  <c r="E78" i="154"/>
  <c r="D90" i="154"/>
  <c r="D84" i="154"/>
  <c r="F83" i="154"/>
  <c r="E82" i="154"/>
  <c r="D85" i="154"/>
  <c r="E86" i="154"/>
  <c r="F82" i="154"/>
  <c r="F91" i="154"/>
  <c r="G91" i="154" s="1"/>
  <c r="E90" i="154"/>
  <c r="E89" i="154"/>
  <c r="F92" i="154"/>
  <c r="D92" i="154"/>
  <c r="D82" i="154"/>
  <c r="E83" i="154"/>
  <c r="E88" i="154"/>
  <c r="F84" i="154"/>
  <c r="G84" i="154" s="1"/>
  <c r="E80" i="154"/>
  <c r="F86" i="154"/>
  <c r="D79" i="154"/>
  <c r="F87" i="154"/>
  <c r="G87" i="154" s="1"/>
  <c r="D79" i="143"/>
  <c r="E85" i="143"/>
  <c r="E87" i="143"/>
  <c r="D83" i="143"/>
  <c r="E78" i="143"/>
  <c r="F87" i="143"/>
  <c r="G87" i="143" s="1"/>
  <c r="F92" i="143"/>
  <c r="G92" i="143" s="1"/>
  <c r="D92" i="143"/>
  <c r="E80" i="143"/>
  <c r="D85" i="143"/>
  <c r="E84" i="143"/>
  <c r="F81" i="143"/>
  <c r="G81" i="143" s="1"/>
  <c r="F89" i="143"/>
  <c r="E86" i="143"/>
  <c r="D81" i="143"/>
  <c r="F91" i="143"/>
  <c r="G91" i="143" s="1"/>
  <c r="F80" i="143"/>
  <c r="G80" i="143" s="1"/>
  <c r="E91" i="143"/>
  <c r="E88" i="143"/>
  <c r="D86" i="143"/>
  <c r="F84" i="143"/>
  <c r="G84" i="143" s="1"/>
  <c r="E82" i="143"/>
  <c r="E92" i="143"/>
  <c r="E83" i="143"/>
  <c r="E79" i="143"/>
  <c r="D82" i="143"/>
  <c r="F78" i="143"/>
  <c r="G78" i="143" s="1"/>
  <c r="F85" i="143"/>
  <c r="G85" i="143" s="1"/>
  <c r="D88" i="143"/>
  <c r="E81" i="143"/>
  <c r="D84" i="143"/>
  <c r="D80" i="143"/>
  <c r="D87" i="143"/>
  <c r="F82" i="143"/>
  <c r="G82" i="143" s="1"/>
  <c r="D90" i="143"/>
  <c r="F88" i="143"/>
  <c r="G88" i="143" s="1"/>
  <c r="E89" i="143"/>
  <c r="F79" i="143"/>
  <c r="G79" i="143" s="1"/>
  <c r="F83" i="143"/>
  <c r="G83" i="143" s="1"/>
  <c r="F90" i="143"/>
  <c r="G90" i="143" s="1"/>
  <c r="D89" i="143"/>
  <c r="F86" i="143"/>
  <c r="G86" i="143" s="1"/>
  <c r="D91" i="143"/>
  <c r="D78" i="143"/>
  <c r="Q11" i="112"/>
  <c r="R11" i="112" s="1"/>
  <c r="Q14" i="112"/>
  <c r="R14" i="112" s="1"/>
  <c r="Q5" i="112"/>
  <c r="R5" i="112" s="1"/>
  <c r="Q13" i="112"/>
  <c r="R13" i="112" s="1"/>
  <c r="Q3" i="112"/>
  <c r="R3" i="112" s="1"/>
  <c r="Q12" i="112"/>
  <c r="R12" i="112" s="1"/>
  <c r="Q8" i="112"/>
  <c r="R8" i="112" s="1"/>
  <c r="Q16" i="112"/>
  <c r="R16" i="112" s="1"/>
  <c r="Q7" i="112"/>
  <c r="R7" i="112" s="1"/>
  <c r="Q6" i="112"/>
  <c r="R6" i="112" s="1"/>
  <c r="Q10" i="112"/>
  <c r="R10" i="112" s="1"/>
  <c r="Q4" i="112"/>
  <c r="R4" i="112" s="1"/>
  <c r="Q17" i="112"/>
  <c r="R17" i="112" s="1"/>
  <c r="Q9" i="112"/>
  <c r="R9" i="112" s="1"/>
  <c r="Q15" i="112"/>
  <c r="R15" i="112" s="1"/>
  <c r="G86" i="124"/>
  <c r="G79" i="124"/>
  <c r="G82" i="124"/>
  <c r="G85" i="154"/>
  <c r="G80" i="154"/>
  <c r="G89" i="154"/>
  <c r="G92" i="154"/>
  <c r="G78" i="124"/>
  <c r="G84" i="124"/>
  <c r="G83" i="124"/>
  <c r="G88" i="154"/>
  <c r="G91" i="124"/>
  <c r="G88" i="124"/>
  <c r="G79" i="154"/>
  <c r="G83" i="154"/>
  <c r="G86" i="154"/>
  <c r="G89" i="143"/>
  <c r="G89" i="124"/>
  <c r="G81" i="124"/>
  <c r="G92" i="124"/>
  <c r="G87" i="124"/>
  <c r="G90" i="124"/>
  <c r="G80" i="124"/>
  <c r="G85" i="124"/>
  <c r="G82" i="154"/>
  <c r="G78" i="154"/>
  <c r="O16" i="153"/>
  <c r="P10" i="153"/>
  <c r="P5" i="153"/>
  <c r="P13" i="153"/>
  <c r="P15" i="153"/>
  <c r="O17" i="153"/>
  <c r="O6" i="153"/>
  <c r="P14" i="153"/>
  <c r="P6" i="153"/>
  <c r="O10" i="153"/>
  <c r="O4" i="153"/>
  <c r="O12" i="153"/>
  <c r="P3" i="153"/>
  <c r="O9" i="153"/>
  <c r="O11" i="153"/>
  <c r="O14" i="153"/>
  <c r="P4" i="153"/>
  <c r="P8" i="153"/>
  <c r="P7" i="153"/>
  <c r="O3" i="153"/>
  <c r="O7" i="153"/>
  <c r="P16" i="153"/>
  <c r="O15" i="153"/>
  <c r="P17" i="153"/>
  <c r="P9" i="153"/>
  <c r="P12" i="153"/>
  <c r="O5" i="153"/>
  <c r="O8" i="153"/>
  <c r="P11" i="153"/>
  <c r="O13" i="153"/>
  <c r="O10" i="152"/>
  <c r="O12" i="152"/>
  <c r="O3" i="152"/>
  <c r="O5" i="152"/>
  <c r="P12" i="152"/>
  <c r="P17" i="152"/>
  <c r="O11" i="152"/>
  <c r="O16" i="152"/>
  <c r="O9" i="152"/>
  <c r="O13" i="152"/>
  <c r="P6" i="152"/>
  <c r="P16" i="152"/>
  <c r="P14" i="152"/>
  <c r="P5" i="152"/>
  <c r="P9" i="152"/>
  <c r="O7" i="152"/>
  <c r="O6" i="152"/>
  <c r="P7" i="152"/>
  <c r="P4" i="152"/>
  <c r="P11" i="152"/>
  <c r="O17" i="152"/>
  <c r="P3" i="152"/>
  <c r="P8" i="152"/>
  <c r="O8" i="152"/>
  <c r="P10" i="152"/>
  <c r="P13" i="152"/>
  <c r="P15" i="152"/>
  <c r="O4" i="152"/>
  <c r="O14" i="152"/>
  <c r="Q4" i="153" l="1"/>
  <c r="R4" i="153" s="1"/>
  <c r="Q3" i="153"/>
  <c r="R3" i="153" s="1"/>
  <c r="Q13" i="153"/>
  <c r="R13" i="153" s="1"/>
  <c r="Q8" i="153"/>
  <c r="R8" i="153" s="1"/>
  <c r="Q5" i="153"/>
  <c r="R5" i="153" s="1"/>
  <c r="Q12" i="153"/>
  <c r="R12" i="153" s="1"/>
  <c r="Q7" i="153"/>
  <c r="R7" i="153" s="1"/>
  <c r="Q14" i="153"/>
  <c r="R14" i="153" s="1"/>
  <c r="Q9" i="153"/>
  <c r="R9" i="153" s="1"/>
  <c r="S9" i="153" s="1"/>
  <c r="Q10" i="153"/>
  <c r="R10" i="153" s="1"/>
  <c r="S10" i="153" s="1"/>
  <c r="Q11" i="153"/>
  <c r="R11" i="153" s="1"/>
  <c r="Q17" i="153"/>
  <c r="R17" i="153" s="1"/>
  <c r="Q16" i="153"/>
  <c r="R16" i="153" s="1"/>
  <c r="Q15" i="153"/>
  <c r="R15" i="153" s="1"/>
  <c r="Q6" i="153"/>
  <c r="R6" i="153" s="1"/>
  <c r="S15" i="112"/>
  <c r="S10" i="112"/>
  <c r="S17" i="112"/>
  <c r="S16" i="112"/>
  <c r="Q3" i="152"/>
  <c r="R3" i="152" s="1"/>
  <c r="Q14" i="152"/>
  <c r="R14" i="152" s="1"/>
  <c r="Q13" i="152"/>
  <c r="R13" i="152" s="1"/>
  <c r="Q10" i="152"/>
  <c r="R10" i="152" s="1"/>
  <c r="Q4" i="152"/>
  <c r="R4" i="152" s="1"/>
  <c r="Q12" i="152"/>
  <c r="R12" i="152" s="1"/>
  <c r="Q9" i="152"/>
  <c r="R9" i="152" s="1"/>
  <c r="Q16" i="152"/>
  <c r="R16" i="152" s="1"/>
  <c r="Q5" i="152"/>
  <c r="R5" i="152" s="1"/>
  <c r="Q11" i="152"/>
  <c r="R11" i="152" s="1"/>
  <c r="Q15" i="152"/>
  <c r="R15" i="152" s="1"/>
  <c r="Q8" i="152"/>
  <c r="R8" i="152" s="1"/>
  <c r="Q17" i="152"/>
  <c r="R17" i="152" s="1"/>
  <c r="Q6" i="152"/>
  <c r="R6" i="152" s="1"/>
  <c r="Q7" i="152"/>
  <c r="R7" i="152" s="1"/>
  <c r="S9" i="112"/>
  <c r="S12" i="112"/>
  <c r="S13" i="112"/>
  <c r="S4" i="112"/>
  <c r="S3" i="112"/>
  <c r="S5" i="112"/>
  <c r="S6" i="112"/>
  <c r="S14" i="112"/>
  <c r="S7" i="112"/>
  <c r="S8" i="112"/>
  <c r="S11" i="112"/>
  <c r="S15" i="153" l="1"/>
  <c r="S17" i="153"/>
  <c r="S3" i="153"/>
  <c r="S11" i="153"/>
  <c r="S12" i="153"/>
  <c r="S13" i="153"/>
  <c r="S16" i="153"/>
  <c r="S8" i="153"/>
  <c r="S14" i="153"/>
  <c r="S7" i="153"/>
  <c r="S4" i="153"/>
  <c r="S6" i="153"/>
  <c r="S5" i="153"/>
  <c r="S9" i="152"/>
  <c r="S10" i="152"/>
  <c r="S11" i="152"/>
  <c r="S5" i="152"/>
  <c r="S8" i="152"/>
  <c r="S7" i="152"/>
  <c r="S14" i="152"/>
  <c r="S16" i="152"/>
  <c r="S13" i="152"/>
  <c r="S6" i="152"/>
  <c r="S3" i="152"/>
  <c r="S4" i="152"/>
  <c r="S12" i="152"/>
  <c r="S17" i="152"/>
  <c r="S15" i="152"/>
  <c r="V3" i="112"/>
  <c r="V3" i="153" l="1"/>
  <c r="V3" i="152"/>
</calcChain>
</file>

<file path=xl/sharedStrings.xml><?xml version="1.0" encoding="utf-8"?>
<sst xmlns="http://schemas.openxmlformats.org/spreadsheetml/2006/main" count="6053" uniqueCount="592">
  <si>
    <t>Jumlah Skor</t>
  </si>
  <si>
    <t>4.3.</t>
  </si>
  <si>
    <t>4.2.</t>
  </si>
  <si>
    <t>4.1.</t>
  </si>
  <si>
    <t>PRESTASI KEPALA MADRASAH</t>
  </si>
  <si>
    <t>3.3.</t>
  </si>
  <si>
    <t>3.2.</t>
  </si>
  <si>
    <t>3.1.</t>
  </si>
  <si>
    <t>PRESTASI MADRASAH</t>
  </si>
  <si>
    <t>2.2.</t>
  </si>
  <si>
    <t xml:space="preserve">. </t>
  </si>
  <si>
    <t>2.1.</t>
  </si>
  <si>
    <t>PRESTASI PENDIDIK</t>
  </si>
  <si>
    <t>1.2.</t>
  </si>
  <si>
    <t>1.1.</t>
  </si>
  <si>
    <t>PRESTASI PESERTA DIDIK</t>
  </si>
  <si>
    <t>BUKTI &amp; CATATAN</t>
  </si>
  <si>
    <t>HASIL</t>
  </si>
  <si>
    <t>HASIL KERJA &amp; DISKRIPTOR</t>
  </si>
  <si>
    <t>NO</t>
  </si>
  <si>
    <t>=</t>
  </si>
  <si>
    <t>KOMPETENSI PENILAIAN</t>
  </si>
  <si>
    <t>SKOR</t>
  </si>
  <si>
    <t>Kewirausahaan</t>
  </si>
  <si>
    <t>:</t>
  </si>
  <si>
    <t>NIP/No. Seri Karpeg</t>
  </si>
  <si>
    <t>/</t>
  </si>
  <si>
    <t>Tempat/Tanggal Lahir</t>
  </si>
  <si>
    <t>Pangkat/Jabatan/Golongan</t>
  </si>
  <si>
    <t>-</t>
  </si>
  <si>
    <t>TMT Kepala Sekolah</t>
  </si>
  <si>
    <t>Masa Kerja</t>
  </si>
  <si>
    <t>NUPTK/NRG</t>
  </si>
  <si>
    <t>Jenis Kelamin</t>
  </si>
  <si>
    <t>Pendidikan Terakhir/Spesialisasi</t>
  </si>
  <si>
    <t>Program Keahlian yang diampu</t>
  </si>
  <si>
    <t>Nama Instansi/Sekolah</t>
  </si>
  <si>
    <t>Telp / Fax</t>
  </si>
  <si>
    <t>Desa/Kelurahan</t>
  </si>
  <si>
    <t>Kecamatan</t>
  </si>
  <si>
    <t>Kabupaten/Kota</t>
  </si>
  <si>
    <t>Provinsi</t>
  </si>
  <si>
    <t>KANTOR KEMENTERIAN AGAMA RI</t>
  </si>
  <si>
    <t>GOLONGAN</t>
  </si>
  <si>
    <t>Kurang</t>
  </si>
  <si>
    <t>Sedang</t>
  </si>
  <si>
    <t>Cukup</t>
  </si>
  <si>
    <t>Baik</t>
  </si>
  <si>
    <t>Amat Baik</t>
  </si>
  <si>
    <t>AKK</t>
  </si>
  <si>
    <t>PD</t>
  </si>
  <si>
    <t>PI/KI</t>
  </si>
  <si>
    <t>AKPKB</t>
  </si>
  <si>
    <t>AKP</t>
  </si>
  <si>
    <t>R</t>
  </si>
  <si>
    <t>BAGI 4</t>
  </si>
  <si>
    <t>Score</t>
  </si>
  <si>
    <t>Kriteria</t>
  </si>
  <si>
    <t>%</t>
  </si>
  <si>
    <t>No</t>
  </si>
  <si>
    <t>Non PNS</t>
  </si>
  <si>
    <t>Penata Muda, III/a</t>
  </si>
  <si>
    <t>Penata Muda Tingkat I, III/b</t>
  </si>
  <si>
    <t>Guru Muda  Penata, III/c</t>
  </si>
  <si>
    <t>Penata Tingkat I, III/d</t>
  </si>
  <si>
    <t>Guru Madya  Pembina, IV/a</t>
  </si>
  <si>
    <t>Guru Madya  Pembina, IV/b</t>
  </si>
  <si>
    <t>Guru Madya  Pembina, IV/c</t>
  </si>
  <si>
    <t>Guru Utama  Pembina, IV/d</t>
  </si>
  <si>
    <t>PENILAIAN KINERJA KEPALA MADRASAH 
(PKKM)</t>
  </si>
  <si>
    <t>TUGAS UTAMA &amp; INDIKATOR</t>
  </si>
  <si>
    <t>DATA KINERJA YANG DIHARAPKAN</t>
  </si>
  <si>
    <t>CATATAN</t>
  </si>
  <si>
    <t>Menyusun rencana pengembangan madrasah jangka panjang, menengah, dan pendek dalam rangka mencapai visi, misi, dan tujuan madrasah</t>
  </si>
  <si>
    <t>a.</t>
  </si>
  <si>
    <t>Mampu melibatkan semua unsur di madrasah dalam menyusun Rencana Pengembangan Madrasah (RPM)/ Rencana Kerja Madrasah (RKM), dalam rangka mencapai visi,misi dan tujuan madrasah (contoh: membentuk Tim TPM)</t>
  </si>
  <si>
    <t>Dokumen RPM, RKM, EDM, dan Tim Pengembang Madrasah</t>
  </si>
  <si>
    <t>b.</t>
  </si>
  <si>
    <t xml:space="preserve">Mampu mengidentifikasi peluang dan tantangan sebagai bahan untuk mendiagnosis jenis kebutuhan yang diperlukan dalam perbaikan mutu madrasah </t>
  </si>
  <si>
    <t>Dokumen analisa tantangan peluang dan rekomendasi kebutuhan madrasah</t>
  </si>
  <si>
    <t>c.</t>
  </si>
  <si>
    <t>Mampu memimpin penyusunan rencana pengembangan madrasah dan membekali semua unsur di madrasah dalam pembuatan rencana pengembangan madrasah (contoh: pelatihan TPM)</t>
  </si>
  <si>
    <t>Mengembangkan struktur organisasi madrasah yang efektif dan efisien sesuai dengan kebutuhan.</t>
  </si>
  <si>
    <t xml:space="preserve">Mampu menyusun struktur organisasi madrasah yang efektif dan efisien  sesuai dengan kebutuhan pengembangan </t>
  </si>
  <si>
    <t>Dokumen struktur organisasi madrasah</t>
  </si>
  <si>
    <t>Uraian tugas setiap komponen madrasah</t>
  </si>
  <si>
    <t>Mampu membuat pendelegasian tugas untuk memonitor pelaksanaan tugas setiap komponen dalam struktur organisasi</t>
  </si>
  <si>
    <t>Data kinerja : Surat Tugas dan Jadwal Monitoring</t>
  </si>
  <si>
    <t>d.</t>
  </si>
  <si>
    <t>Mampu mengevaluasi struktur organisasi sesuai dengan kebutuhan pengembangan</t>
  </si>
  <si>
    <t>Dokumen analisa kebutuhan madrasah dan laporan bukti kinerja organisasi yang sesuai dengan program</t>
  </si>
  <si>
    <t>1.3.</t>
  </si>
  <si>
    <t>Melaksanakan pengembangan madrasah sesuai dengan rencana jangka panjang, menengah, dan jangka pendek madrasah menuju tercapainya visi, misi, dan tujuan madrasah.</t>
  </si>
  <si>
    <t>Mampu menyusun Program Madrasah meliputi Rencana Kerja Jangka Menengah (RKJM) &amp; rencana kerja tahunan yang dinyatakan dalam Rencana Kegiatan Anggaran Madrasah (RKAM) dalam rangka mencapai visi, misi dan tujuan madrasah</t>
  </si>
  <si>
    <t>Dokumen anggaran madrasah yang sesuai dengan visi dan misi madrasah</t>
  </si>
  <si>
    <t>Mampu melaksanaan, mengevaluasi, dan rencana tindak lanjut Program Madrasah</t>
  </si>
  <si>
    <t>Dokumen pelaksanaan, evaluasi, dan rencana tindak lanjut program madrasah</t>
  </si>
  <si>
    <t>1.4.</t>
  </si>
  <si>
    <t>Mewujudkan peningkatan kinerja madrasah yang signifikan sesuai dengan visi, misi, tujuan madrasah dan standard nasional pendidikan.</t>
  </si>
  <si>
    <t>Dokumen kinerja madrasah bidang manajerial</t>
  </si>
  <si>
    <t>Dokumen kinerja madrasah bidang akademik</t>
  </si>
  <si>
    <t>Dokumen program inovasi bidang manajerial</t>
  </si>
  <si>
    <t>Dokumen program inovasi bidang akademik</t>
  </si>
  <si>
    <t>1.5.</t>
  </si>
  <si>
    <t>Melakukan monitoring, evaluasi, dan pelaporan pelaksanaan program kegiatan madrasah dengan prosedur yang tepat.</t>
  </si>
  <si>
    <t>Mampu melakukan monitoring dan evalusi pelaksanaan program kegiatan madrasah secara terprogram (contoh: ada program monitoring  yang memuat latar belakang, tujuan ,prosedur, jadwal, penanggung jawab).</t>
  </si>
  <si>
    <t>Dokumen  program monitoring dan evaluasi</t>
  </si>
  <si>
    <t xml:space="preserve">Mampu membuat pelaporan pelaksanaan program kegiatan madrasah </t>
  </si>
  <si>
    <t>Dokumen pelaporan kegiatan madrasah</t>
  </si>
  <si>
    <t>Mampu membuat  sistem monitoring, evaluasi dan pelaporan dengan prosedur yang tepat. (contoh: menggunakan Paket Administrasi madrasah</t>
  </si>
  <si>
    <t>Adanya sistem administrasi madrasah</t>
  </si>
  <si>
    <t>1.6.</t>
  </si>
  <si>
    <t>Merencanakan dan menindaklanjuti hasil monitoring, evaluasi, dan pelaporan.</t>
  </si>
  <si>
    <t>Mampu membuat  program tindak lanjut monitoring,evaluasi dan pelaporan (contoh: program tindak lanjut sesuai dengan hasil monitoring, evaluasi, pelaporan).</t>
  </si>
  <si>
    <t xml:space="preserve">Dokumen program tindak lanjut </t>
  </si>
  <si>
    <t>Dokumen pelaksanaan program tindak lanjut</t>
  </si>
  <si>
    <t>Dokumen evaluasi pelaksanaan program tindak lanjut</t>
  </si>
  <si>
    <t>Mampu membuat sistem  pelaksanaan   program tindak lanjut monitoring, evaluasi dan pelaporan (contoh: siklus penerapan paket administrasi madrasah</t>
  </si>
  <si>
    <t>Adanya sistem pelaksanaan program tindak lanjut</t>
  </si>
  <si>
    <t>1.7.</t>
  </si>
  <si>
    <t>Melaksanakan penelitian tindakan madrasah dalam rangka meningkatkan kinerja madrasah</t>
  </si>
  <si>
    <t>Mampu membuat program penelitian tindakan madrasah/kelas dalam rangka meningkatkan kinerja madrasah (contoh: program mendatangkan nara sumber dalam membimbing workshop pembuatan PTS maupun PTK untuk  kepala madasah dan guru, mempunyai program berkelanjutan PTS/PTK  melalui MGMP)</t>
  </si>
  <si>
    <t>Dokumen program PTK/PTM</t>
  </si>
  <si>
    <t>Mampu melaksanakan  penelitian tindakan madrasah/kelas dalam rangka meningkatkan kinerja madrasah</t>
  </si>
  <si>
    <t>Dokumen PTK/PTM</t>
  </si>
  <si>
    <t>Mampu membuat evaluasi program penelitian tindakan madrasah/kelas dalam rangka meningkatkan kinerja madrasah</t>
  </si>
  <si>
    <t>Dokumen evaluasi PTK/PTM</t>
  </si>
  <si>
    <t>Mampu membuat  program tindak lanjut penelitian tindakan madrasah/kelas dalam rangka meningkatkan kinerja madrasah</t>
  </si>
  <si>
    <t>Dokumen RTL PTK/PTM</t>
  </si>
  <si>
    <t>Pilihan</t>
  </si>
  <si>
    <t xml:space="preserve">Menyusun perencanaan madrasah untuk berbagai tingkatan perencanaan. </t>
  </si>
  <si>
    <t>Mampu mengembangkan RKJM, RKT/RKAM dengan program lainnya berdasarkan data hasil evaluasi dalam pemenuhan 8 SNP</t>
  </si>
  <si>
    <t xml:space="preserve">Dokumen RKJM, RKT/RKAM yang  meliputi 8 SNP, </t>
  </si>
  <si>
    <t>Mampu merumuskan visi-misi sebagai arah pengembangan program RKJM, RKT/RKAM dan program lainnya.</t>
  </si>
  <si>
    <t>Memiliki visi misi hasil rapat dan disosialisasikan</t>
  </si>
  <si>
    <t>Mampu menentukan strategi pencapaian tujuan madrasah, dilengkapi dengan indikator pencapaian yang terukur</t>
  </si>
  <si>
    <t>Dokumen program yang memuat strategi pencapaian tujuan madrasah</t>
  </si>
  <si>
    <t>Dokumen rencana evaluasi keterlaksanaan dan pencapaian program.</t>
  </si>
  <si>
    <t>Mengembangkan madrasah sesuai dengan kebutuhan</t>
  </si>
  <si>
    <t>Mampu mengembangkan struktur organisasi yang sesuai dengan kebutuhan program</t>
  </si>
  <si>
    <t>Dokumen struktur organisasi madrasah dan job deskripsi</t>
  </si>
  <si>
    <t>Mampu menempatkan personalia yang sesuai dengan kebutuhan</t>
  </si>
  <si>
    <t>Dokumen uraian tugas personalia sesuai kebutuhan</t>
  </si>
  <si>
    <t>Dokumen SOP</t>
  </si>
  <si>
    <t>2.3.</t>
  </si>
  <si>
    <t>Memimpin madrasah dalam rangka pendayagunaan sumber daya madrasah/ madrasah secara optimal</t>
  </si>
  <si>
    <t xml:space="preserve">Dokumen daftar hadir semua kegiatan madrasah </t>
  </si>
  <si>
    <t>Mampu melaksanakan peraturan sesuai dengan ketentuan yang berlaku</t>
  </si>
  <si>
    <t>Menjadi contoh dan mengarahkan guru, staf administrasi, dan peserta didik melaksanakan kegiatan sesuai dengan peraturan.</t>
  </si>
  <si>
    <t>Mampu menunjukkan keteladanan dalam memanfaatkan sumber daya secara efektif dan efisien.</t>
  </si>
  <si>
    <t>Memecahkan masalah madrasah secara bersama-sama, merencankan pemanfaatan sumber belajar dan sumber informasi, memantau penggunaan sumber daya, dan menilai pemanfaatan sumber daya</t>
  </si>
  <si>
    <t>Mampu  menunjukkan kedisiplinan sebagai insan pembelajar.</t>
  </si>
  <si>
    <t xml:space="preserve">Rajin membaca dan pendengar yang baik, mengekspresikan pikiran secara tertulis, mengkomunikasikan ilmu pengetahuan baru, dan menyediakan berbagai media untuk mengembangkan gagasan warga madrasah. </t>
  </si>
  <si>
    <t>2.4.</t>
  </si>
  <si>
    <t>Mengelola perubahan dan pengembangan madrasah menuju organisasi pembelajar yang efektif</t>
  </si>
  <si>
    <t>Mampu mengembangkan program baru untuk meningkatkan pencapaian target yang lebih tinggi.</t>
  </si>
  <si>
    <t>Program pengembangan madrasah mengandung target pencapaian pada indikator keunggulan khas satuan pendidikan, kerja sama tim, dan data realisasi target yang meningkat daripada pencapaian sebelumnya.</t>
  </si>
  <si>
    <t>Mampu dan terampil dalam membangun tim kerja yang efektif untuk mendapatkan produk kinerja yang lebih unggul.</t>
  </si>
  <si>
    <t>Dokumen keberhasilan yang dicapai madrasah.</t>
  </si>
  <si>
    <t>Mampu menerapkan berbagai teknik pembaharuan dalam pengelolaan pembelajaran.</t>
  </si>
  <si>
    <t>Terdapat produk media pembelajaran hasil kreatifitas</t>
  </si>
  <si>
    <t>Mampu mengembangkan potensi dan meningkatkan prestasi madrasah</t>
  </si>
  <si>
    <t>Dokumen bukti perkembangan. potensi dan prestasi peserta didik, yang meningkat dari waktu ke waktu.</t>
  </si>
  <si>
    <t>2.5.</t>
  </si>
  <si>
    <t>Menciptakan budaya dan iklim madrasah yang kondusif dan inovatif bagi pembelajaran peserta didik</t>
  </si>
  <si>
    <t>Mampu menjadi contoh dan berbudaya mutu yang kompetitif dalam mendorong peningkatan prestasi akademik dan non akademik peserta didik</t>
  </si>
  <si>
    <t>Dokumen prestasi siswa akademik dan non akademik</t>
  </si>
  <si>
    <t>Mampu melengkapi sarana dan prasarana untuk menciptakan suasana belajar kondusif dan inovatif bagi peserta didik</t>
  </si>
  <si>
    <t xml:space="preserve">Suasana lingkungan madrasah yang asri, bersih, rindang, aman, dan menyenangkan peserta didik </t>
  </si>
  <si>
    <t>Mampu memfasilitasi kegiatan-kegiatan untuk meningkatkan budaya baca dan budaya tulis peserta didik.</t>
  </si>
  <si>
    <t>Data kunjungan perpustakaan, peminjaman buku oleh peserta didik, pembaharuan buku dan bahan bacaan, ketersediaan sumber belajar berbasis TIK, dan sarana publikasi karya tulis, dan mengembangkan kompetisi karya tulis peserta didik tingkat madrasah.</t>
  </si>
  <si>
    <t>Mampu memfasilitasi kegiatan-kegiatan lomba di bidang akademik dan non akademik bagi peserta didik</t>
  </si>
  <si>
    <t>Dokumen penyelenggaran kegiatan kompetisi yang dimulai dari tingkat madrasah, perolehan piagam penghargaan, piala, trofi perlombaan bidang akademik dan non akademik.</t>
  </si>
  <si>
    <t>2.6.</t>
  </si>
  <si>
    <t xml:space="preserve">Mengelola guru dan staf dalam rangka pendayagunaan sumber daya manusia secara optimal. </t>
  </si>
  <si>
    <t>Mampu menyusun perencanaan pengembangan pendidik dan tenaga kependidikan</t>
  </si>
  <si>
    <t>Dokumen program pembinaan pendidik dan tenaga kependidikan di madrasah</t>
  </si>
  <si>
    <t>Mampu melakukan pembinaan berkala untuk meningkatkan mutu SDM madrasah</t>
  </si>
  <si>
    <t>Dokumen pelaksanaan kegiatan pembinaan guru.</t>
  </si>
  <si>
    <t>Memfasilitasi guru dan staf administrasi untuk meningkatkan kegiatan pembinaan kompetensi</t>
  </si>
  <si>
    <t>Dokumen hasil supervisi dan Tindak lanjut</t>
  </si>
  <si>
    <t>2.7.</t>
  </si>
  <si>
    <t>Mengelola sarana dan prasarana madrasah dalam rangka pendayagunaan secara optimal</t>
  </si>
  <si>
    <t>Mampu mengelola fasilitas prasarana, perabot dan sarana madrasah (gedung, bangunan, dan lahan meja, kursi, lemari, peralatan kantor, dan alat kebersihan)</t>
  </si>
  <si>
    <t>Data fasilitas prasarana, perabot, dan sarana marasah dikelola dengan baik</t>
  </si>
  <si>
    <t>Data perpustakaan dikelola dengan baik</t>
  </si>
  <si>
    <t>Data pengelolaan Laboratorium (Administrasi Pengelolaan Lab.</t>
  </si>
  <si>
    <t>Mampu mengelola fasilitas penunjang madrasah lainnya (bengkel, toko, koperasi, kebun dsb)</t>
  </si>
  <si>
    <t>Data fasilitas penunjangterkola dengan baik</t>
  </si>
  <si>
    <t>2.8.</t>
  </si>
  <si>
    <t>Mengelola hubungan antara madrasah dan masyarakat dalam rangka pencarian dukungan ide, sumber belajar, dan pembiayaan.</t>
  </si>
  <si>
    <t>Data kerjasama dengan lembaga pemerintah, swasta, dan masyarakat</t>
  </si>
  <si>
    <t>Dokumen pragram kerjasama dengan pemerintah, swasta, dan masyarakat</t>
  </si>
  <si>
    <t>Memanfaatkan dan memelihara hubungan kerjasama dengan lembaga pemerintah, swasta dan masyarakat</t>
  </si>
  <si>
    <t>Data hasil kerjasama dengan lembega pemerintah, swasta, dan masyarakat</t>
  </si>
  <si>
    <t>2.9.</t>
  </si>
  <si>
    <t>Mengelola peserta didik dalam rangka penerimaan peserta didik baru, dan penempatan dan pengembangan kapasitas peserta didik</t>
  </si>
  <si>
    <t>Menyusun perencanaan penerimaan, pengelolaan dan pengembangan kompetensi peserta didik.</t>
  </si>
  <si>
    <t xml:space="preserve">Dokumen program penerimaan peserta didik baru, kriteria penerimaan peserta didik, data hasil analisis bekal ajar peserta didik awal, </t>
  </si>
  <si>
    <t>Memiliki program pengembangan potensi diri dan prestasi peserta didik.</t>
  </si>
  <si>
    <t>Dokumen program pengembangan potensi diri dan prestasi peserta didik.</t>
  </si>
  <si>
    <t>Memfasilitasi kegiatan-kegiatan untuk meningkatkan pembiasaan melalui penanaman nilai-nilai.</t>
  </si>
  <si>
    <t>Memfasilitasi kegiatan pengembangan diri bagi peserta didik, pendidik, dan tenaga kependidikan lainnya secara optimal</t>
  </si>
  <si>
    <t xml:space="preserve">Data keterlaksanaan program pengembangan diri peserta didik, pendidik, dan tenaga kependidikan </t>
  </si>
  <si>
    <t>2.10.</t>
  </si>
  <si>
    <t>Mengelola pengembangan kurikulum dan kegiatan pembelajaran sesuai dengan arah dan tujuan pendidikan nasional</t>
  </si>
  <si>
    <t>Mampu mengarahkan secara efektif dalam menerapkan prinsip-prinsip pengengembangan KTSP dalam kegiatan IHT, Workshop, Rapat Koordinasi, dan kegiatan MGMP/KKG.</t>
  </si>
  <si>
    <t>Mampu mengendalikan pelaksanaan KTSP berlandaskan kalender pendidikan, menerbitkan surat keputusan pembagian tugas mengajar, dan menerapkan aturan akademik.</t>
  </si>
  <si>
    <t>Pelaksanaan KTSP sesuai dengan kalender pendidikan tingkat madrasah, surat keputusan pembagian tugas mengajar, dan aturan akademik,.</t>
  </si>
  <si>
    <t>Memfasilitasi efektivitas tim kerja guru dalam rangka meningkatkan mutu pembelajaran.</t>
  </si>
  <si>
    <t xml:space="preserve">Bukti pelaksanaan kerja sama guru pada tingkat satuan pendidikan, antar satuan pendidikan dalam meningkatkan mutu perencanaan, proses, pembelajaran </t>
  </si>
  <si>
    <t>Mampu mengembangkan pelayanan belajar yang inovatif melalui pengembangan perangkat dan sumber belajar yang terbarukan.</t>
  </si>
  <si>
    <t>Bukti penggunaan metode hasil pelatihan paling akhir, memanfaatkan teknologi informasi dan komunikasi, penggunaan alat peraga, teknik evaluasi baru yang menghasilkan produk belajar peserta didik yang dipublikasikan di lingkungan madrasah atau media lain</t>
  </si>
  <si>
    <t>e.</t>
  </si>
  <si>
    <t>Memfasilitasi peserta didik dalam mengembangkan kolaborasi dan kompetisi bidang akademik dan non akademik</t>
  </si>
  <si>
    <t xml:space="preserve">Data kegiatan kolaborasi dan kompetisi peserta didik tingkat madrasah, baik akademik dan non akademik. </t>
  </si>
  <si>
    <t>2.11.</t>
  </si>
  <si>
    <t>Mengelola keuangan madrasah sesuai dengan prinsip pengelolaan yang akuntabel, transparan, dan efisien</t>
  </si>
  <si>
    <t>2.12</t>
  </si>
  <si>
    <t>Mengelola ketatausahaan madrasah dalam mendukung pencapaian tujuan madrasah</t>
  </si>
  <si>
    <t>2.13.</t>
  </si>
  <si>
    <t>Mengelola unit layanan khusus madrasah dalam mendukung kegiatan pembelajaran dan kegiatan peserta didik di madrasah.</t>
  </si>
  <si>
    <t>2.14</t>
  </si>
  <si>
    <t>Mengelola sistem informasi madrasah dalam mendukung penyusunan program dan pengambilan keputusan.</t>
  </si>
  <si>
    <t>Memanfaatkan teknologi informasi dan komunikasi dalam manajemen madrasah.</t>
  </si>
  <si>
    <t>Adanya bukti pemanfaatan teknologi indformasi dan komunikasi dalam manajemen madrasah</t>
  </si>
  <si>
    <t>Memanfaatkan teknologi informasi dan komunikasi dalam pembelajaran, baik sebagai sumber belajar maupun sebagai alat/media pembelajaran.</t>
  </si>
  <si>
    <t>Adanya bukti pemanfaatan teknologi indformasi dan komunikasi sebagai sumber belajar dan media pembelajaran</t>
  </si>
  <si>
    <t>Memanfaatkan teknologi teknologi informasi dan komunikasi dalam menjalin kerjasama dengan pihak lain</t>
  </si>
  <si>
    <t>Adanya bukti pemanfaatan teknologi indformasi dan komunikasi dalam menjalin kerjasama dengan pihak lain</t>
  </si>
  <si>
    <t>Memanfaatkan teknologi teknologi informasi dan komunikasi dalam promosi program madrasah dan prestasi yang telah dicapai</t>
  </si>
  <si>
    <t>Adanya bukti pemanfaatan teknologi indformasi dan komunikasi dalam promosi program madrasah dan prestasi yang dicapai</t>
  </si>
  <si>
    <t>2.15.</t>
  </si>
  <si>
    <t>Memanfaatkan kemajuan teknologi informasi bagi peningkatan pembelajaran dan manajemen madrasah</t>
  </si>
  <si>
    <t>Mampu mengembangkan sistem administrasi pengelolaan secara efektif dengan dukungan penerapan teknologi informasi dan komunikasi.</t>
  </si>
  <si>
    <t>Terdapat penerapan TIK (berbasis komputer, CD, jejaring intranet, internet) dalam pengelolaan administrasi administrasi persuratan, sarana prasarana, kepegawaian, kepeserta didikan, dan keuangan.</t>
  </si>
  <si>
    <t>Mengelola adminsistasi pembelajaran secara efektif dengan dukungan penerapan teknologi informasi dan komunikasi.</t>
  </si>
  <si>
    <t>Model penerapan TIK dalam pengelolaan adminsitrasi kurikulum dan pembelajaran, misalnya, pengelolaan kurikulum berbasis komputer, intranet, dan internet.</t>
  </si>
  <si>
    <t xml:space="preserve">Mampu  mengembangkan sistem pengelolaan perpustakaan secara efektif dengan dukungan penerapan teknologi informasi dan komunikasi.  </t>
  </si>
  <si>
    <t>Model pemanfaatan TIK dalam sistem pengelolaan perpustakaan berbasis komputer, intranet, atau internet.</t>
  </si>
  <si>
    <t>2.16.</t>
  </si>
  <si>
    <t>Melakukan monitoring, evaluasi, dan pelaporan pelaksanaan program kegiatan madrasah dengan prosedur yang tepat, serta merencanakan tindak lanjutnya.</t>
  </si>
  <si>
    <t>Dokumen SKP yang terukur</t>
  </si>
  <si>
    <t>Melakukan monitoring dan evaluasi kinerja program pendidikan dengan menggunakan teknik yang sesuai</t>
  </si>
  <si>
    <t>Dokumen pelaksanaan monitoring dan evaluasi  yang sesuai</t>
  </si>
  <si>
    <t>Menyusun laporan sesuai dengan standar pelaporan monitoring dan evaluasi</t>
  </si>
  <si>
    <t xml:space="preserve">Dokumen laporan pelaksanaan monitoring dan evaluasi  </t>
  </si>
  <si>
    <t>Merumuskan program tindak lanjut berdasarkan hasil evaluasi pelaksanaan program sebelumnya</t>
  </si>
  <si>
    <t>Menciptakan inovasi yang bermanfaat dan tepat bagi pengembangan madrasah</t>
  </si>
  <si>
    <t>Memahami dan menghayati arti dan tujuan perubahan (inovasi) madrasah</t>
  </si>
  <si>
    <t xml:space="preserve">Adanya bukti perubahan madrasah yang lebih baik dari tahun ke tahun </t>
  </si>
  <si>
    <t xml:space="preserve">Menggunakan metode, teknik dan proses perubahan madrasah </t>
  </si>
  <si>
    <t>Menumbuhkan iklim yang mendorong kebebasan berfikir untuk menciptakan kreativitas dan inovasi</t>
  </si>
  <si>
    <t>ada bukti review dan dijelaskan  dalam bukti fisik pelaksanaannya berupa produk baik siswa, guru, maupun kepalaMadrasah</t>
  </si>
  <si>
    <t>Mendorong warga madrasah untuk melakukan prakarsa/keberanian moral untuk melakukan hal-hal baru</t>
  </si>
  <si>
    <t>ada bukti peran warga Madrasah dan  masyarakat dalam mengem bangkan Madrasah spt foto, MOU, Produk, laporan kegiatan</t>
  </si>
  <si>
    <t>Bekerja keras untuk mencapai keberhasilan madrasah sebagai organisasi pembelajaran yang efektif</t>
  </si>
  <si>
    <t>Mampu bertindak kratif dan inovatif dalam melaksanakan pekerjaan melalui cara berfikir dan cara bertindak</t>
  </si>
  <si>
    <t>Ada foto dan produk</t>
  </si>
  <si>
    <t>Mampu memberdayakan potensi madrasah secara optimal kedalam berbagai kegiatan-kegiatan produktif yang menguntungkan madrasah</t>
  </si>
  <si>
    <t>melibatkan masyarakat sbg sumber belajar dibuktikan dg foto dan MOU, Undangan, Notulen</t>
  </si>
  <si>
    <t>Mampu membubuhkan jiwa kewirausahaan (kreatif, inovatif dan produktif) di kalangan warga madrasah</t>
  </si>
  <si>
    <t>Memiliki Koperasi Madrasah dan memberikan akses  bg warga Madrasah dan Masyarakat</t>
  </si>
  <si>
    <t>Mampu mencatat ide-ide baru, kemudian mengembangkannya</t>
  </si>
  <si>
    <t>Tercantum dalam Dok. I, EDM, RKM, RKTM</t>
  </si>
  <si>
    <t>Memiliki motivasi yang kuat untuk sukses dalam melaksanakan tugas pokok dan fungsinya sebagai pemimpin madrasah</t>
  </si>
  <si>
    <t>Bersedia belajar dari orang lain</t>
  </si>
  <si>
    <t>Ada bukti satuan hasil baik sertifikat, STTPL, Surat Keterangan, Piagam, Ijazah dll</t>
  </si>
  <si>
    <t>Ingin selalu melakukan yang terbaik</t>
  </si>
  <si>
    <t>Ada bukti berupa Penghargaan, prestasi, dll</t>
  </si>
  <si>
    <t>Ada Produk yang terbaru</t>
  </si>
  <si>
    <t>3.4.</t>
  </si>
  <si>
    <t>Pantang menyerah dan selalu mencari solusi terbaik dalam menghadapi kendala yang dihadapi madrasah</t>
  </si>
  <si>
    <t>Mampu melibatkan tokoh agama, masyarakat dan pemerintah dalam memecahkan masalah kelembagaan</t>
  </si>
  <si>
    <t>Ada Undangan, daftar hadir, MOU , foto, program, laporan, dan notulen</t>
  </si>
  <si>
    <t>buku supervisi klinis</t>
  </si>
  <si>
    <t>Pemberian reward pd warga madrasah</t>
  </si>
  <si>
    <t>3.5.</t>
  </si>
  <si>
    <t>Memiliki naluri kewirausahaan dalam mengelola kegiatan produksi/jasa madrasah sebagai sumber pembelajaran peserta didik</t>
  </si>
  <si>
    <t>Mampu merencanakan kegiatan produksi /jasa sesuai dengan potensi madrasah</t>
  </si>
  <si>
    <t>Ada Program, di RKM atau Dokumen yg lain</t>
  </si>
  <si>
    <t>Mampu membina kegiatan produksi /jasa sesuai dengan prinsip-prinsip pengelolaan yang  profesional dan akuntabel</t>
  </si>
  <si>
    <t xml:space="preserve">Ada undangan,daftar hadir Kegiatan, foto, dan lnotulen dan Dokumen yang lain </t>
  </si>
  <si>
    <t>Mampu melaksanakan pengawasan kegiatan produksi/jasa dan menyusun laporan</t>
  </si>
  <si>
    <t>Ada Dokumen pelaksanaan program, instrumen pengawasan, Buku monev, dan RTL</t>
  </si>
  <si>
    <t>Mampu mengembangkan kegiatan produksi/jasa dan pemasarannya</t>
  </si>
  <si>
    <t xml:space="preserve">Ada  dokumen berdasarkan RTL </t>
  </si>
  <si>
    <t>Menyusun program supervisi akademik dalam rangka peningkatan profesionalisme guru</t>
  </si>
  <si>
    <t>Mengidentifikasi masalah yang dihadapi guru dalam pelaksanaan pembelajaran.</t>
  </si>
  <si>
    <t>Terdapat rumusan tujuan supervisi yang dilengkapi dengan target pencapaian yang terukur.</t>
  </si>
  <si>
    <t>Mampu menyusun perencanaan dan mengembangkan instrumen supervisi secara akuntabel dan terukur.</t>
  </si>
  <si>
    <t>Instrumen yang digunakan relevan dengan target indikator pencapaian tujuan madrasah.</t>
  </si>
  <si>
    <t>Melaksanakan supervisi akademik terhadap guru dengan menggunakan pendekatan dan teknik supervisi yang tepat.</t>
  </si>
  <si>
    <t>Mengadakan pertemuan awal untuk menjaring data rencana pembelajaran dan menetapkan fokus kegiatan supervisi.</t>
  </si>
  <si>
    <t xml:space="preserve">Terdapat data hasil pertemuan awal seperti; masalah, tujuan, fokus utama supervisi, dan instrumen yang disepakati </t>
  </si>
  <si>
    <t>Melaksanakan kegiatan pemantauan pembelajaran dan membuat catatan yang objektif dan selektif sebagai bahan pemecahan masalah supervisi</t>
  </si>
  <si>
    <t>Dokumen  hasil observasi pembelajaran, lengkap, objektif dan selektif serta relevan dengan masalah yang menjadi fokus supervisi.</t>
  </si>
  <si>
    <t>Melakukan pertemuan refleksi, menganalisis catatan hasil observasi, dan menyimpulkan hasil observasi</t>
  </si>
  <si>
    <t>Data tindak lanjut pelaksanaan supervisi penilaian, bukti analisis butir soal, kegiatan remedial dan pengayaan.</t>
  </si>
  <si>
    <t>Menilai dan menindaklanjuti kegiatan supervisi akademik dalam rangka peningkatan profesionalisme guru.</t>
  </si>
  <si>
    <t>Memfasilitasi guru dalam merencanakan tindak lanjut perbaikan sistem penilaian hasil belajar.</t>
  </si>
  <si>
    <t xml:space="preserve">Terdapat bukti tindak lanjut perbaikan sistem penilaian hasil belajar </t>
  </si>
  <si>
    <t>Mengecek ulang keterlaksanaan rekomendasi oleh guru</t>
  </si>
  <si>
    <t>dokumen rekomendasi perbaikan sistem penilaian hasil belajar secara berkala.</t>
  </si>
  <si>
    <t>Melaksanakan pembinaan dan pengembangan guru sebagai tindaklanjut kegiatan supervisi.</t>
  </si>
  <si>
    <t>Terdapat bukti, berupa laporan tindak lanjut hasil supervisi sebagai dasar pelaksanaan pembinaan guru.</t>
  </si>
  <si>
    <t>Menggunakan data hasil supervisi untuk pemetaan ketercapaian program sebagai dasar perbaikan siklus berikutnya..</t>
  </si>
  <si>
    <t>Hasil supervisi keterlaksanaan dan ketercapaian program sebagai bahan penilaian kinerja dan pemetaan profil madrasah sebagai dasar perencanaan siklus berikutnya.</t>
  </si>
  <si>
    <t>Terdapat  rumusan masalah yang Kepala Madrasah peroleh dari pemantauan perencanaan, pelaksanaan, dan penilaian pembelajaran.</t>
  </si>
  <si>
    <t xml:space="preserve">TAHUN </t>
  </si>
  <si>
    <r>
      <t xml:space="preserve">Mampu meningkatkan kinerja madrasah secara signifikan sesuai dengan visi, misi, tujuan madrasah yang berkaitan dengan bidang </t>
    </r>
    <r>
      <rPr>
        <b/>
        <sz val="10"/>
        <rFont val="Arial"/>
        <family val="2"/>
      </rPr>
      <t>manajerial</t>
    </r>
    <r>
      <rPr>
        <sz val="10"/>
        <rFont val="Arial"/>
        <family val="2"/>
      </rPr>
      <t xml:space="preserve"> (contoh: peningkatan kinerja madrasah secara efektif dan efisien dibidang sarana prasarana, pengelolaan, pendidik dan tenaga kependidikan serta pembiayaan)</t>
    </r>
  </si>
  <si>
    <r>
      <t xml:space="preserve">Mampu meningkatkan kinerja madrasah secara signifikan sesuai dengan visi, misi, tujuan madrasah yang berkaitan dengan bidang </t>
    </r>
    <r>
      <rPr>
        <b/>
        <sz val="10"/>
        <rFont val="Arial"/>
        <family val="2"/>
      </rPr>
      <t>akademik</t>
    </r>
    <r>
      <rPr>
        <sz val="10"/>
        <rFont val="Arial"/>
        <family val="2"/>
      </rPr>
      <t xml:space="preserve"> (contoh:  peningkatan kinerja madrasah  secara efektif dan efisien dibidang standar isi, SKL, standar proses, standar penilaian).</t>
    </r>
  </si>
  <si>
    <r>
      <t xml:space="preserve">Mampu membuat inovasi dalam rangka meningkatkan kinerja madrasah secara signifikan sesuai dengan visi, misi, tujuan madrasah yang berkaitan dengan bidang </t>
    </r>
    <r>
      <rPr>
        <b/>
        <sz val="10"/>
        <rFont val="Arial"/>
        <family val="2"/>
      </rPr>
      <t>manajerial</t>
    </r>
    <r>
      <rPr>
        <sz val="10"/>
        <rFont val="Arial"/>
        <family val="2"/>
      </rPr>
      <t>.</t>
    </r>
  </si>
  <si>
    <r>
      <t xml:space="preserve">Mampu membuat inovasi dalam rangka meningkatkan kinerja madrasah secara signifikan sesuai dengan visi, misi, tujuan madrasah yang berkaitan dengan bidang </t>
    </r>
    <r>
      <rPr>
        <b/>
        <sz val="10"/>
        <rFont val="Arial"/>
        <family val="2"/>
      </rPr>
      <t>akademik</t>
    </r>
    <r>
      <rPr>
        <sz val="10"/>
        <rFont val="Arial"/>
        <family val="2"/>
      </rPr>
      <t>.</t>
    </r>
  </si>
  <si>
    <t>Mampu meberi contoh berdisiplin (hadir tepat waktu, efektif dan efisien menggunakan waktu, dan pulang tepat waktu)</t>
  </si>
  <si>
    <t>Merencanakan kerjasama dengan lembaga pemerintah, swasta dan masyarakat</t>
  </si>
  <si>
    <t>Melakukan pendekatan-pendekatan dalam rangka mendapatkan dukungan dari lembaga pemerintah, swasta dan masyarakat</t>
  </si>
  <si>
    <t xml:space="preserve">Mampu merumuskan tujuan yang dilengkapi dengan target pencapaian yang terukur.             
</t>
  </si>
  <si>
    <t>Bersama guru menyusun laporan supervisi dan rekomendasi tindaklanjut perbaikan dalam bentuk kegiatan analisis butir soal, remedial, dan pengayaan.</t>
  </si>
  <si>
    <t>Dokumen TPM dalam menyusun RPM dan RKM</t>
  </si>
  <si>
    <t>Program dan anggaran peningkatan mutu Kepala Madrasah dalam memfasilitasi staf administrasi untuk meningkatkan mutu profesi.</t>
  </si>
  <si>
    <t>Data program kegiatan akademik dan nonakademik melalui penanaman Nilai Penguatan Pendidikan Karakter (PPK)</t>
  </si>
  <si>
    <t xml:space="preserve">Dokumen hasil pengembangan kurikulum yang disusun melalui rapat kerja, IHT, Workshop, Rakor, atau kegiatan MGMP/KKG </t>
  </si>
  <si>
    <t xml:space="preserve">Dokumen program tindak lanjut berdasarkan hasil  monitoring dan evaluasi </t>
  </si>
  <si>
    <t xml:space="preserve">Adanya bukti strategi dalam perubahan madrasah yang lebih baik </t>
  </si>
  <si>
    <t>Dokumen catatan pelaksanaan kegiatan, melaksanakan refleksi, himpunan data hasil supervisi, analisis data, penafsiran, penilaian  keunggulan dan kelemahan, serta rekomendasi perbaikan.</t>
  </si>
  <si>
    <t>A. Identitas Kepala Madrasah</t>
  </si>
  <si>
    <t>B. Institusi Madrasah</t>
  </si>
  <si>
    <t>C. Identitas Penilai</t>
  </si>
  <si>
    <t>Nama Penilai</t>
  </si>
  <si>
    <t>NIP</t>
  </si>
  <si>
    <t>Tgl. SK</t>
  </si>
  <si>
    <t>Berlaku sampai dengan tgl.</t>
  </si>
  <si>
    <t>Alamat</t>
  </si>
  <si>
    <t>Nama Kepala Madrasah</t>
  </si>
  <si>
    <t>Yang bertanda tangan di bawah ini:</t>
  </si>
  <si>
    <t>Jabatan</t>
  </si>
  <si>
    <t>Unit Kerja</t>
  </si>
  <si>
    <t>Menyatakan Bahwa:</t>
  </si>
  <si>
    <t>Pangkat / Golongan</t>
  </si>
  <si>
    <t>Nama</t>
  </si>
  <si>
    <t>Pangkat/Golongan</t>
  </si>
  <si>
    <t>TOTAL SKOR</t>
  </si>
  <si>
    <t>USAHA PENGEMBANGAN MADRASAH</t>
  </si>
  <si>
    <t>MANAJERIAL</t>
  </si>
  <si>
    <t>KEWIRAUSAHAAN</t>
  </si>
  <si>
    <t>SUPERVISI</t>
  </si>
  <si>
    <t>Kepala Madrasah</t>
  </si>
  <si>
    <t>REKAPITULASI HASIL PENILAIAN KINERJA TAHUNAN  
KEPALA MADRASAH</t>
  </si>
  <si>
    <t>Kepala Madrasah
Yang Dinilai</t>
  </si>
  <si>
    <t>Penilai</t>
  </si>
  <si>
    <t>Prestasi akademik peserta didik</t>
  </si>
  <si>
    <t>1.1</t>
  </si>
  <si>
    <t xml:space="preserve">Prestasi non akademik peserta didik </t>
  </si>
  <si>
    <t xml:space="preserve">(1) Minimal memiliki satu jenis kejuaraan tingkat kecamatan
(2) Memiliki satu atau dua jenis kejuaraan tingkat kabupaten
(3) Minimal memiliki dua jenis kejuaraan tingkat provinsi
(4) Minimal memiliki tiga jenis kejuaraan tingkat provinsi atau satu tingkat nasional
</t>
  </si>
  <si>
    <t>1.2</t>
  </si>
  <si>
    <t>2.1</t>
  </si>
  <si>
    <t>Prestasi akademik pendidik</t>
  </si>
  <si>
    <t>Prestasi non akademik pendidik</t>
  </si>
  <si>
    <t>(1) Minimal memiliki satu jenis kejuaraan tingkat kecamatan
(2) Memiliki satu atau dua jenis kejuaraan tingkat kabupaten
(3) Minimal memiliki dua jenis kejuaraan tingkat provinsi
(4) Minimal memiliki tiga jenis kejuaraan tingkat provinsi atau satu tingkat nasional</t>
  </si>
  <si>
    <t>2.2</t>
  </si>
  <si>
    <t>Kelebihan prestasi akademik peserta didik dari madrasah lain</t>
  </si>
  <si>
    <t>(1) Peringkat 5 (lima) tingkat kecamatan
(2) Peringkat 5 (lima) tingkat kabupaten
(3) Peringkat 5 (lima) tingkat provinsi
(4) Peringkat 5 (lima) tingkat Nasional</t>
  </si>
  <si>
    <t>3.1</t>
  </si>
  <si>
    <t>3.2</t>
  </si>
  <si>
    <t xml:space="preserve">(1) Peringkat 5 (lima) tingkat kecamatan
(2) Peringkat 5 (lima) tingkat kabupaten
(3) Peringkat 5 (lima) tingkat provinsi
(4) Peringkat 5 (lima) tingkat Nasional
</t>
  </si>
  <si>
    <t xml:space="preserve">Penghargaan non akademik peserta didik yang diterima di madrasah </t>
  </si>
  <si>
    <t>Prestasi akademik dan non akademik pendidik dan tenaga kependidikan</t>
  </si>
  <si>
    <t xml:space="preserve">Ijasah yang dimiliki oleh kepala madrasah </t>
  </si>
  <si>
    <t>(1) sampai dengan S1 non kependidikan
(2) Sampai dengan S1 kependidikan
(3) Sampai dengan S2 non kependidikan
(4) Sampai dengan S2 kependidikan</t>
  </si>
  <si>
    <t xml:space="preserve">Pendidikan dan pelatihan yang pernah diikuti oleh kepala madrasah </t>
  </si>
  <si>
    <t>4.1</t>
  </si>
  <si>
    <t>4.2</t>
  </si>
  <si>
    <t xml:space="preserve">(1) Minimal 3 buah STTPL tingkat provinsi
(2) Lebih dari 3 buah STPPL tingkat provinsi
(3) Minimal 3 buah STTPL tingkat provinsi
(4) Lebih dari 3 buah STPPL tingkat provinsi
</t>
  </si>
  <si>
    <t xml:space="preserve">(1) Mengusai minimal satu dari program microsoft
(2) Mengusai minimal dua dari program microsoft
(3) Mengusai semua program microsoft
(4) Mengusai semua program Microsoft dan internet
</t>
  </si>
  <si>
    <t>Penguasaan ICT kepala madrasah</t>
  </si>
  <si>
    <t>4.3</t>
  </si>
  <si>
    <t>4.4</t>
  </si>
  <si>
    <t>4.5</t>
  </si>
  <si>
    <t xml:space="preserve">(1) Meraih kejuaraan 10 besar tingkat kabupaten
(2) Meraih kejuaraan 5 besar tingkat kabupaten
(3) Meraih kejuaraan 10 besar tingkat provinsi
(4) Meraih kejuaraan 10 besar tingkat nasional
</t>
  </si>
  <si>
    <t xml:space="preserve">Prestasi yang diraih oleh kepala madrasah </t>
  </si>
  <si>
    <t xml:space="preserve">(1) Minimal telah melakukan 1 kali penelitian
(2) Minimal telah melakukan 2 kali penelitian
(3) Minimal telah melakukan 3 kali penelitian
(4) Minimal telah melakukan 4 kali penelitian
</t>
  </si>
  <si>
    <t>Kegiatan penelitian kependidikan yang telah dilakukan oleh kepala madrasah</t>
  </si>
  <si>
    <t xml:space="preserve">Menyusun standar kinerja program pendidikan yang dapat diukur dan dinilai
</t>
  </si>
  <si>
    <t xml:space="preserve">Mampu bersikap obyektif/tidak memihak dalam mengatasi konflik internal madrasah 
</t>
  </si>
  <si>
    <t xml:space="preserve">Mampu bersikap simpatik/tenggang rasa terhadap orang lain
</t>
  </si>
  <si>
    <t xml:space="preserve">Menciptakan perubahan yang kuat
</t>
  </si>
  <si>
    <t xml:space="preserve">Mampu mengelola perpustakaan madrasah
</t>
  </si>
  <si>
    <t xml:space="preserve">Mampu mengelola laboratorium madrasah
</t>
  </si>
  <si>
    <t xml:space="preserve">Memantau dan menilai penerapan hasil pelatihan dalam pekerjaan di madrasah
</t>
  </si>
  <si>
    <t xml:space="preserve">Mampu mengembangkan pedoman dan prosedur kerja organisasi madrasah
</t>
  </si>
  <si>
    <t xml:space="preserve">Mampu menyusun rencana evaluasi keterlaksanaan dan pencapaian program
</t>
  </si>
  <si>
    <t>Skor</t>
  </si>
  <si>
    <t xml:space="preserve">Mampu menyusun deskripsi  tugas setiap komponen dalam struktur organisasi 
</t>
  </si>
  <si>
    <t xml:space="preserve">Mampu melaksanakan  program tindak lanjut monitoring, evaluasi dan pelaporan.
</t>
  </si>
  <si>
    <t xml:space="preserve">Mampu mengevaluasi pelaksanaan program tindak lanjut monitoring, evaluasi dan pelaporan
</t>
  </si>
  <si>
    <t>Nama Pengawas Penilai</t>
  </si>
  <si>
    <t>NKET Prestasi Pendidik (Nilai Kinerja 4 Tahunan )</t>
  </si>
  <si>
    <t>NKET Prestasi Peserta Didik (Nilai Kinerja 4 Tahunan)</t>
  </si>
  <si>
    <t>NKET Prestasi Madrasah (Nilai Kinerja 4 Tahunan)</t>
  </si>
  <si>
    <t>NKET Prestasi Kepala Madrasah (Nilai Kinerja 4 Tahunan)</t>
  </si>
  <si>
    <t>REKAPITULASI HASIL PENILAIAN KINERJA 4 TAHUNAN  
KEPALA MADRASAH</t>
  </si>
  <si>
    <t>Kabid</t>
  </si>
  <si>
    <t>Kasi</t>
  </si>
  <si>
    <t>Pengawas</t>
  </si>
  <si>
    <t>Guru</t>
  </si>
  <si>
    <t>Tendik</t>
  </si>
  <si>
    <t>Komite</t>
  </si>
  <si>
    <t>A1</t>
  </si>
  <si>
    <t>A2</t>
  </si>
  <si>
    <t>A3</t>
  </si>
  <si>
    <t>A4</t>
  </si>
  <si>
    <t>A1. USAHA PENGEMBANGAN MADRASAH</t>
  </si>
  <si>
    <t>A2. MANAJERIAL</t>
  </si>
  <si>
    <t>A3. KEWIRAUSAHAAN</t>
  </si>
  <si>
    <t>A4. SUPERVISI</t>
  </si>
  <si>
    <t>B1. PRESTASI PESERTA DIDIK</t>
  </si>
  <si>
    <t>B2. PRESTASI PENDIDIK</t>
  </si>
  <si>
    <t>B3. PRESTASI MADRASAH</t>
  </si>
  <si>
    <t>B4. PRESTASI KEPALA MADRASAH</t>
  </si>
  <si>
    <t>A1.</t>
  </si>
  <si>
    <t>A2.</t>
  </si>
  <si>
    <t>A3.</t>
  </si>
  <si>
    <t>A4.</t>
  </si>
  <si>
    <t>B1</t>
  </si>
  <si>
    <t>B2</t>
  </si>
  <si>
    <t>B3</t>
  </si>
  <si>
    <t>B4</t>
  </si>
  <si>
    <t>SKB</t>
  </si>
  <si>
    <t>SKS</t>
  </si>
  <si>
    <t>SPM</t>
  </si>
  <si>
    <t>SG</t>
  </si>
  <si>
    <t>STK</t>
  </si>
  <si>
    <t>SKM</t>
  </si>
  <si>
    <t>NKET</t>
  </si>
  <si>
    <t>NILAI INDIKATOR NKET</t>
  </si>
  <si>
    <t>Total Jumlah Skor</t>
  </si>
  <si>
    <t>E193</t>
  </si>
  <si>
    <t>E217</t>
  </si>
  <si>
    <t>Sebagai</t>
  </si>
  <si>
    <t>Ketua Tim Penilaian Kinerja Kepala Madrasah</t>
  </si>
  <si>
    <t>Ketua Tim Penilai</t>
  </si>
  <si>
    <r>
      <t xml:space="preserve">NKET </t>
    </r>
    <r>
      <rPr>
        <sz val="10"/>
        <color indexed="8"/>
        <rFont val="Arial"/>
        <family val="2"/>
      </rPr>
      <t>(Nilai Kinerja Empat Tahunan)</t>
    </r>
  </si>
  <si>
    <t>((NKT1+NKT2+NKT3) / 3  +  2 x NKET) / 3</t>
  </si>
  <si>
    <t>NAG</t>
  </si>
  <si>
    <t>NKT (Nilai Kinerja Tahunan)</t>
  </si>
  <si>
    <t>Tahun Ke</t>
  </si>
  <si>
    <t>A. NKET (Nilai Kinerja Empat Tahunan)</t>
  </si>
  <si>
    <t>B. NAG (Nilai Akhir Gabungan)</t>
  </si>
  <si>
    <t>Data NKT Tahun Sebelumnya &amp; NKET</t>
  </si>
  <si>
    <t>C. Identitas Tim Penilai</t>
  </si>
  <si>
    <t>Kepala Bidang Pendma / Pendis</t>
  </si>
  <si>
    <t>No. SK Penugasan Tim</t>
  </si>
  <si>
    <t>Tgl. SK Tim</t>
  </si>
  <si>
    <t>Kasi Pendma / Pendis</t>
  </si>
  <si>
    <t>Pengawas Madrasah</t>
  </si>
  <si>
    <t>Tenaga Pendidik</t>
  </si>
  <si>
    <t>Komite Madrasah</t>
  </si>
  <si>
    <t>Tabel</t>
  </si>
  <si>
    <t>Sangat Baik</t>
  </si>
  <si>
    <t>Dengan Nilai Persentasi Kinerja Kepala Madrasah (NPKKM)</t>
  </si>
  <si>
    <t>E126</t>
  </si>
  <si>
    <t>E156</t>
  </si>
  <si>
    <t>E177</t>
  </si>
  <si>
    <t>E41</t>
  </si>
  <si>
    <t>E204</t>
  </si>
  <si>
    <r>
      <rPr>
        <sz val="9"/>
        <color indexed="8"/>
        <rFont val="Arial"/>
        <family val="2"/>
      </rPr>
      <t>NKET</t>
    </r>
    <r>
      <rPr>
        <b/>
        <sz val="9"/>
        <color indexed="8"/>
        <rFont val="Arial"/>
        <family val="2"/>
      </rPr>
      <t xml:space="preserve"> </t>
    </r>
    <r>
      <rPr>
        <sz val="9"/>
        <color indexed="8"/>
        <rFont val="Arial"/>
        <family val="2"/>
      </rPr>
      <t>(Nilai Kinerja Empat Tahunan) tiap penilai</t>
    </r>
  </si>
  <si>
    <t>Tahun</t>
  </si>
  <si>
    <t>Rekapitulasi Detil Hasil Tiap Penilai</t>
  </si>
  <si>
    <t>NILAI KINERJA TAHUNAN</t>
  </si>
  <si>
    <t>4.6</t>
  </si>
  <si>
    <t>4.7</t>
  </si>
  <si>
    <t>Kegiatan pelibatan masyarakat (komite madrasah) dalam mendukung program madrasah</t>
  </si>
  <si>
    <t>Kegiatan kemitraan dengan stakeholder pendidikan dalam meningkatkan kompetensi guru madrasah.</t>
  </si>
  <si>
    <t>E238</t>
  </si>
  <si>
    <t>(1) Masyarakat/Komite mendukung kepala madrasah dalam menyusun program madrasah 
(2) Masyarakat/Komite mendukung kepala madrasah dalam menyusun program dan turut dalam mengevaluasi program madrasah 
(3) Masyarakat/Komite mendukung kepala madrasah dalam menyusun program, pelaksanaan, dan mengevaluasi program madrasah 
(4) Masyarakat/Komite mendukung kepala madrasah dalam menyusun program, pelaksanaan, mendanai, dan mengevaluasi program madrasah</t>
  </si>
  <si>
    <t>(1) Mengadakan kerjasama dengan madrasah lain yang sejenisnya dalam peningkatan kompetensi guru
(2) Mengadakan kerjasama dilakukan dengan institusi pemerintah, non pemerintah, dunia industri dan masyarakat dalam meningkatkan kompetensi guru
(3) Mengadakan kerjasama dilakukan dengan institusi pemerintah, non pemerintah, dunia industri dan masyarakat yang ditandai dengan Perjanjian Kerjasama (PKS) dalam meningkatkan kompetensi guru
(4) Mengadakan kerjasama dilakukan dengan institusi pemerintah, non pemerintah, dunia industri dan masyarakat yang ditandai dengan Perjanjian Kerjasama (PKS) dalam meningkatkan kompetensi guru dan sudah dilaksanakan sejak menjabat sebagai kepala madrasah.</t>
  </si>
  <si>
    <t>Mampu mengupayakan sumber-sumber keuangan terutama yang bersumber dari luar madrasah dan dari unit usaha madrasah</t>
  </si>
  <si>
    <t>Mampu merencanakan kebutuhan keuangan sekolah sesuai dengan rencana pengembangan madrasah, baik untuk jangka pendek maupun jangka panjang</t>
  </si>
  <si>
    <t>Mampu mengkoordinasikan pembelanjaan keuangan sesuai dengan peraturan dan perundang-undangan berdasarkan asas prioritas dan efisiensi</t>
  </si>
  <si>
    <t>Mampu membuat laporan dan evaluasi pengelolaan madrasah sesuai dengan prinsip efisien, transparan, dan akuntabel</t>
  </si>
  <si>
    <t>Mampu mengelola administrasi surat masuk dan surat keluar sesuai dengan pedoman persuratan yang berlaku</t>
  </si>
  <si>
    <t>Mampu mengelola administrasi madrasah yang meliputi administrasi akademik, kesiswaan, sarana/ prasarana, keuangan, dan hubungan sekolah masyarakat</t>
  </si>
  <si>
    <t>Mampu mengelola administrasi kearsipan madrasah baik arsip dinamis maupun arsip lainya</t>
  </si>
  <si>
    <t>Mampu mengelola administrasi akreditasi madrasah sesuai dengan prinsip-prinsip tersedianya dokumen pendukung dan bukti-bukti fisik</t>
  </si>
  <si>
    <t>Mampu mengelola laboratorium madrasah agar dapat di manfaatkan secara optimal untuk kepentingan pembelajaran peserta didik</t>
  </si>
  <si>
    <t>Mampu mengelola perpustakaan sekolah dalam menyiapkan sumber belajar yang diperlukan oleh peserta didik</t>
  </si>
  <si>
    <t>Mampu mengelola usaha madrasah untuk pembelajaran peserta didik dan pemasukan dana tambahan bagi madrasah</t>
  </si>
  <si>
    <t>Mampu mengelola koperasi madrasah baik sebagai media praktik maupun sebagai sumber belajar peserta didik</t>
  </si>
  <si>
    <t xml:space="preserve">(1) Masyarakat/Komite mendukung kepala madrasah dalam menyusun program madrasah 
(2) Masyarakat/Komite mendukung kepala madrasah dalam menyusun program dan turut dalam mengevaluasi program madrasah 
(3) Masyarakat/Komite mendukung kepala madrasah dalam menyusun program, pelaksanaan, dan mengevaluasi program madrasah 
(4) Masyarakat/Komite mendukung kepala madrasah dalam menyusun program, pelaksanaan, mendanai, dan mengevaluasi program madrasah
</t>
  </si>
  <si>
    <t>(1) Minimal telah melakukan 1 kali penelitian
(2) Minimal telah melakukan 2 kali penelitian
(3) Minimal telah melakukan 3 kali penelitian
(4) Minimal telah melakukan 4 kali penelitian</t>
  </si>
  <si>
    <t>(1) Meraih kejuaraan 10 besar tingkat kabupaten
(2) Meraih kejuaraan 5 besar tingkat kabupaten
(3) Meraih kejuaraan 10 besar tingkat provinsi
(4) Meraih kejuaraan 10 besar tingkat nasional</t>
  </si>
  <si>
    <t>(1) Mengusai minimal satu dari program microsoft
(2) Mengusai minimal dua dari program microsoft
(3) Mengusai semua program microsoft
(4) Mengusai semua program Microsoft dan internet</t>
  </si>
  <si>
    <t>(1) Minimal 3 buah STTPL tingkat provinsi
(2) Lebih dari 3 buah STPPL tingkat provinsi
(3) Minimal 3 buah STTPL tingkat provinsi
(4) Lebih dari 3 buah STPPL tingkat provinsi</t>
  </si>
  <si>
    <t>Adanya dokumen RKJM/RKM Pendanaan 4 tahun dan RKTM ( 1 tahunan)</t>
  </si>
  <si>
    <t>Adanya dokumen RKM ( Sumber Pendanaan ) 4 Tahun dan Tahunan</t>
  </si>
  <si>
    <t>Adanya Dokumen Pedoman/Juknis pembiayaan dan Laporan Keuangan Madrasah</t>
  </si>
  <si>
    <t>Adanya Dokumen Pedoman Persuratan dan tata kelola Arsip surat</t>
  </si>
  <si>
    <t>Adanya dokumen laporan Adminsitrasi keuangan, Kegiatan kesiswaan, Keg. Hubungan masyaakat dan dan adminitrasi sarana prasarana</t>
  </si>
  <si>
    <t>Adanya dokumen EDM, SK Tim Pengembang Madrasah dan Bukti fisik hasil Akreditasi</t>
  </si>
  <si>
    <t>Adanya Program, Jadwal, Administrasi , dan Laporan  Pemanfaatan Laboratorium</t>
  </si>
  <si>
    <t>Adanya Program, Jadwal, Administrasi , dan Laporan  Pemanfaatan Perpustakaan</t>
  </si>
  <si>
    <t>Adanya dokumen dana dari usaha asli madrasah dan bukti pemnfaatan untuk pembelajaran/kegiatan siswa</t>
  </si>
  <si>
    <t>Adanya bukti fisik /dokumen pemnfaatan Koperasi /kantin madrasah sebagai sumber belajar siswa.</t>
  </si>
  <si>
    <t>PKB KM</t>
  </si>
  <si>
    <t>Pemberdayaan Organisasi Madrasah</t>
  </si>
  <si>
    <t>Perencanaan dan Pengembangan Madrasah</t>
  </si>
  <si>
    <t>Peningkatan Kualitas Pembelajaran</t>
  </si>
  <si>
    <t>Monitoring dan Evaluasi</t>
  </si>
  <si>
    <t>Penelitian Tindakan</t>
  </si>
  <si>
    <t>Kepemimpinan dalam Pengelolaan Sumberdaya Madrasah</t>
  </si>
  <si>
    <t>Pengelolaan Sarana dan Prasarana</t>
  </si>
  <si>
    <t>Madrasah Berwawasan Lingkungan</t>
  </si>
  <si>
    <t>Pengelolaan Pendidikan dan Tenaga Kependidikan</t>
  </si>
  <si>
    <t>Pengelolaan Peserta Didik Baru</t>
  </si>
  <si>
    <t>Pengelolaan Kurikulum</t>
  </si>
  <si>
    <t>Pengelolaan Keuangan</t>
  </si>
  <si>
    <t>Kepemimpinan dalam Pengelolaan Sistem Administrasi</t>
  </si>
  <si>
    <t>Pengelolaan Layanan Khusus</t>
  </si>
  <si>
    <t>Sistem Informasi Manajemen (SIM)</t>
  </si>
  <si>
    <t>Pembelajaran Berbasis TIK</t>
  </si>
  <si>
    <t>Kepemimpinan Madrasah</t>
  </si>
  <si>
    <t>Rank1</t>
  </si>
  <si>
    <t>Rank2</t>
  </si>
  <si>
    <t>Nilai NAG</t>
  </si>
  <si>
    <t>Kategori/Sebutan</t>
  </si>
  <si>
    <t>Item</t>
  </si>
  <si>
    <t>Keterangan</t>
  </si>
  <si>
    <t>Nilai</t>
  </si>
  <si>
    <t>Kategori</t>
  </si>
  <si>
    <t>Nilai2</t>
  </si>
  <si>
    <t>Rank</t>
  </si>
  <si>
    <t>Supervisi Akademik</t>
  </si>
  <si>
    <t>Pengawas Madrasah,</t>
  </si>
  <si>
    <t>Indikator Kompetensi</t>
  </si>
  <si>
    <t>Adj Max</t>
  </si>
  <si>
    <t>FORMAT 1: Hasil Analisis Rekomendasi PKB Kepala Madrasah</t>
  </si>
  <si>
    <t>Kompetensi</t>
  </si>
  <si>
    <t>Kompetensi / Indikator</t>
  </si>
  <si>
    <t>Jml Unik1</t>
  </si>
  <si>
    <t>Jml Unik2</t>
  </si>
  <si>
    <t>Nilai1</t>
  </si>
  <si>
    <t>FORMAT 2: Prioritas PKB setiap Kepala Madrasah</t>
  </si>
  <si>
    <t>Unsur PKB*</t>
  </si>
  <si>
    <t>Indikator</t>
  </si>
  <si>
    <t>Jml Unik3</t>
  </si>
  <si>
    <t>Nilai3</t>
  </si>
  <si>
    <t>Indikator Kompetensi*</t>
  </si>
  <si>
    <t>Jenis PKB*</t>
  </si>
  <si>
    <t>Kepala Madrasah,</t>
  </si>
  <si>
    <t>No. SK Penugasan Penilaian</t>
  </si>
  <si>
    <t>Tanggal Penilaian Kamad</t>
  </si>
  <si>
    <t>Periode Penilaian Kamad</t>
  </si>
  <si>
    <t>s/d</t>
  </si>
  <si>
    <t>FORM1</t>
  </si>
  <si>
    <t>FORM2</t>
  </si>
  <si>
    <t>Rekap_Detil</t>
  </si>
  <si>
    <t xml:space="preserve"> </t>
  </si>
  <si>
    <t>Tabel Hasil Penilaian Indikator Kompetensi</t>
  </si>
  <si>
    <t>Max Rank</t>
  </si>
  <si>
    <t>RKJM dan RKAM</t>
  </si>
  <si>
    <t>1.Pengembangan Diri</t>
  </si>
  <si>
    <t>2.Publikasi Ilmiah</t>
  </si>
  <si>
    <t>3.Karya Inovatif</t>
  </si>
  <si>
    <t>1.1. Diklat</t>
  </si>
  <si>
    <t>1.2. Good Practice</t>
  </si>
  <si>
    <t>1.3. Pengembangan Madrasah</t>
  </si>
  <si>
    <t>1.4. Kegiatan Kolektif</t>
  </si>
  <si>
    <t>1.5. Kajian dan PenelitianTindakan</t>
  </si>
  <si>
    <t>1.6. Pembelajaran Mandiri</t>
  </si>
  <si>
    <t>1.7. Pembimbingan/Mentoring</t>
  </si>
  <si>
    <t>2.1. Karya Ilmiah</t>
  </si>
  <si>
    <t>2.2. Karya Populer</t>
  </si>
  <si>
    <t>2.3. Pemakalah/Narasumber</t>
  </si>
  <si>
    <t>3.1. Buku, Bahan Diklat, dan Pedoman KM</t>
  </si>
  <si>
    <t>3.2. Standar MSDM (buku pedoman/modul)</t>
  </si>
  <si>
    <t>3.3. Metode atau Teknologi  Kepemimpinan/ Manajemen</t>
  </si>
  <si>
    <t>ROW</t>
  </si>
  <si>
    <t>MAIN MENU PKKM</t>
  </si>
  <si>
    <t>`</t>
  </si>
  <si>
    <t>ver:R2018062401</t>
  </si>
  <si>
    <t>Laki-laki</t>
  </si>
  <si>
    <t>Sumenep</t>
  </si>
  <si>
    <t>S1</t>
  </si>
  <si>
    <t>Pragaan</t>
  </si>
  <si>
    <t>Jawa Timur</t>
  </si>
  <si>
    <t>Pengawas Manajemen Sekolah</t>
  </si>
  <si>
    <t>Tafsier/Ilmu Tafsier</t>
  </si>
  <si>
    <t>Hamba Allah</t>
  </si>
  <si>
    <t>MA Pragaan</t>
  </si>
  <si>
    <t>Drs. Iskandar, M.Ak</t>
  </si>
  <si>
    <t>196501161992031002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</si>
</sst>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yyyy"/>
    <numFmt numFmtId="165" formatCode="[$-421]dd\ mmmm\ yyyy;@"/>
    <numFmt numFmtId="166" formatCode="0.0"/>
    <numFmt numFmtId="167" formatCode="_-* #,##0.0_-;\-* #,##0.0_-;_-* &quot;-&quot;_-;_-@_-"/>
  </numFmts>
  <fonts count="92" x14ac:knownFonts="1">
    <font>
      <sz val="11"/>
      <color theme="1"/>
      <name val="Calibri"/>
      <family val="2"/>
      <charset val="1"/>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Arial"/>
      <family val="2"/>
    </font>
    <font>
      <b/>
      <sz val="11"/>
      <color indexed="8"/>
      <name val="Arial"/>
      <family val="2"/>
    </font>
    <font>
      <sz val="10"/>
      <color indexed="8"/>
      <name val="Arial"/>
      <family val="2"/>
    </font>
    <font>
      <b/>
      <sz val="12"/>
      <color indexed="8"/>
      <name val="Arial"/>
      <family val="2"/>
    </font>
    <font>
      <b/>
      <sz val="10"/>
      <color indexed="8"/>
      <name val="Arial"/>
      <family val="2"/>
    </font>
    <font>
      <b/>
      <sz val="11"/>
      <name val="Arial"/>
      <family val="2"/>
    </font>
    <font>
      <sz val="12"/>
      <color indexed="8"/>
      <name val="Arial"/>
      <family val="2"/>
    </font>
    <font>
      <sz val="11"/>
      <name val="Calibri"/>
      <family val="2"/>
    </font>
    <font>
      <b/>
      <sz val="8"/>
      <color indexed="8"/>
      <name val="Arial"/>
      <family val="2"/>
    </font>
    <font>
      <sz val="8"/>
      <color indexed="8"/>
      <name val="Arial"/>
      <family val="2"/>
    </font>
    <font>
      <sz val="6"/>
      <color indexed="8"/>
      <name val="Arial"/>
      <family val="2"/>
    </font>
    <font>
      <sz val="11"/>
      <color theme="1"/>
      <name val="Calibri"/>
      <family val="2"/>
      <scheme val="minor"/>
    </font>
    <font>
      <b/>
      <sz val="11"/>
      <color theme="0"/>
      <name val="Calibri"/>
      <family val="2"/>
      <scheme val="minor"/>
    </font>
    <font>
      <u/>
      <sz val="11"/>
      <color theme="10"/>
      <name val="Calibri"/>
      <family val="2"/>
      <charset val="1"/>
      <scheme val="minor"/>
    </font>
    <font>
      <b/>
      <sz val="11"/>
      <color theme="1"/>
      <name val="Calibri"/>
      <family val="2"/>
      <scheme val="minor"/>
    </font>
    <font>
      <sz val="14"/>
      <color theme="1"/>
      <name val="Calibri"/>
      <family val="2"/>
      <charset val="1"/>
      <scheme val="minor"/>
    </font>
    <font>
      <sz val="16"/>
      <color theme="1"/>
      <name val="Calibri"/>
      <family val="2"/>
      <charset val="1"/>
      <scheme val="minor"/>
    </font>
    <font>
      <sz val="12"/>
      <color theme="1"/>
      <name val="Calibri"/>
      <family val="2"/>
      <scheme val="minor"/>
    </font>
    <font>
      <b/>
      <sz val="14"/>
      <color theme="1"/>
      <name val="Baskerville Old Face"/>
      <family val="1"/>
    </font>
    <font>
      <b/>
      <sz val="22"/>
      <color theme="1"/>
      <name val="Baskerville Old Face"/>
      <family val="1"/>
    </font>
    <font>
      <sz val="12"/>
      <color indexed="8"/>
      <name val="Calibri"/>
      <family val="2"/>
      <scheme val="minor"/>
    </font>
    <font>
      <b/>
      <sz val="14"/>
      <color theme="1"/>
      <name val="Calibri"/>
      <family val="2"/>
      <scheme val="minor"/>
    </font>
    <font>
      <b/>
      <sz val="22"/>
      <color theme="1"/>
      <name val="Calibri"/>
      <family val="2"/>
      <scheme val="minor"/>
    </font>
    <font>
      <sz val="11"/>
      <name val="Calibri"/>
      <family val="2"/>
      <scheme val="minor"/>
    </font>
    <font>
      <b/>
      <sz val="12"/>
      <color theme="2"/>
      <name val="Arial"/>
      <family val="2"/>
    </font>
    <font>
      <b/>
      <sz val="18"/>
      <color theme="1"/>
      <name val="Calibri"/>
      <family val="2"/>
      <scheme val="minor"/>
    </font>
    <font>
      <b/>
      <sz val="18"/>
      <color theme="1"/>
      <name val="Baskerville Old Face"/>
      <family val="1"/>
    </font>
    <font>
      <sz val="8"/>
      <color rgb="FF000000"/>
      <name val="Segoe UI"/>
      <family val="2"/>
    </font>
    <font>
      <sz val="11"/>
      <name val="Calibri"/>
      <family val="2"/>
      <charset val="1"/>
      <scheme val="minor"/>
    </font>
    <font>
      <sz val="10"/>
      <name val="Arial"/>
      <family val="2"/>
    </font>
    <font>
      <b/>
      <sz val="10"/>
      <name val="Arial"/>
      <family val="2"/>
    </font>
    <font>
      <sz val="11"/>
      <name val="Arial"/>
      <family val="2"/>
    </font>
    <font>
      <b/>
      <u/>
      <sz val="14"/>
      <color theme="1"/>
      <name val="Calibri"/>
      <family val="2"/>
      <scheme val="minor"/>
    </font>
    <font>
      <b/>
      <sz val="14"/>
      <color theme="0"/>
      <name val="Arial"/>
      <family val="2"/>
    </font>
    <font>
      <b/>
      <sz val="18"/>
      <color theme="1"/>
      <name val="Arial"/>
      <family val="2"/>
    </font>
    <font>
      <sz val="12"/>
      <color theme="1"/>
      <name val="Arial"/>
      <family val="2"/>
    </font>
    <font>
      <sz val="11"/>
      <color theme="0"/>
      <name val="Calibri"/>
      <family val="2"/>
      <charset val="1"/>
      <scheme val="minor"/>
    </font>
    <font>
      <b/>
      <sz val="11"/>
      <color theme="0"/>
      <name val="Arial"/>
      <family val="2"/>
    </font>
    <font>
      <u/>
      <sz val="12"/>
      <color theme="1"/>
      <name val="Calibri"/>
      <family val="2"/>
      <charset val="1"/>
      <scheme val="minor"/>
    </font>
    <font>
      <b/>
      <u/>
      <sz val="12"/>
      <color theme="1"/>
      <name val="Arial"/>
      <family val="2"/>
    </font>
    <font>
      <sz val="10"/>
      <color theme="1"/>
      <name val="Calibri"/>
      <family val="2"/>
      <charset val="1"/>
      <scheme val="minor"/>
    </font>
    <font>
      <sz val="9"/>
      <name val="Arial"/>
      <family val="2"/>
    </font>
    <font>
      <sz val="9"/>
      <color indexed="8"/>
      <name val="Arial"/>
      <family val="2"/>
    </font>
    <font>
      <b/>
      <sz val="9"/>
      <name val="Arial"/>
      <family val="2"/>
    </font>
    <font>
      <b/>
      <sz val="9"/>
      <color indexed="8"/>
      <name val="Arial"/>
      <family val="2"/>
    </font>
    <font>
      <b/>
      <sz val="11"/>
      <color theme="1"/>
      <name val="Arial"/>
      <family val="2"/>
    </font>
    <font>
      <b/>
      <sz val="12"/>
      <color theme="0" tint="-4.9989318521683403E-2"/>
      <name val="Arial"/>
      <family val="2"/>
    </font>
    <font>
      <i/>
      <sz val="14"/>
      <color theme="1"/>
      <name val="Calibri"/>
      <family val="2"/>
      <scheme val="minor"/>
    </font>
    <font>
      <b/>
      <sz val="16"/>
      <color theme="1"/>
      <name val="Calibri"/>
      <family val="2"/>
      <scheme val="minor"/>
    </font>
    <font>
      <b/>
      <sz val="12"/>
      <color theme="1"/>
      <name val="Calibri"/>
      <family val="2"/>
      <scheme val="minor"/>
    </font>
    <font>
      <b/>
      <sz val="16"/>
      <color rgb="FFFFFF00"/>
      <name val="Arial"/>
      <family val="2"/>
    </font>
    <font>
      <b/>
      <sz val="12"/>
      <name val="Arial"/>
      <family val="2"/>
    </font>
    <font>
      <sz val="8"/>
      <name val="Arial"/>
      <family val="2"/>
    </font>
    <font>
      <sz val="6"/>
      <name val="Arial"/>
      <family val="2"/>
    </font>
    <font>
      <b/>
      <sz val="8"/>
      <color theme="0" tint="-4.9989318521683403E-2"/>
      <name val="Arial"/>
      <family val="2"/>
    </font>
    <font>
      <sz val="11"/>
      <color theme="1"/>
      <name val="Calibri"/>
      <family val="2"/>
      <charset val="1"/>
      <scheme val="minor"/>
    </font>
    <font>
      <b/>
      <sz val="12"/>
      <color theme="1"/>
      <name val="Arial Narrow"/>
      <family val="2"/>
    </font>
    <font>
      <sz val="12"/>
      <color theme="1"/>
      <name val="Arial Narrow"/>
      <family val="2"/>
    </font>
    <font>
      <sz val="12"/>
      <color theme="1"/>
      <name val="Calibri"/>
      <family val="2"/>
      <charset val="1"/>
      <scheme val="minor"/>
    </font>
    <font>
      <b/>
      <sz val="11"/>
      <color rgb="FFFF0000"/>
      <name val="Calibri"/>
      <family val="2"/>
      <scheme val="minor"/>
    </font>
    <font>
      <i/>
      <u/>
      <sz val="11"/>
      <color theme="1"/>
      <name val="Calibri"/>
      <family val="2"/>
      <scheme val="minor"/>
    </font>
    <font>
      <sz val="12"/>
      <color theme="1"/>
      <name val="Calibri"/>
      <family val="2"/>
    </font>
    <font>
      <sz val="12"/>
      <name val="Calibri"/>
      <family val="2"/>
      <scheme val="minor"/>
    </font>
    <font>
      <b/>
      <sz val="12"/>
      <color rgb="FFFF0000"/>
      <name val="Calibri"/>
      <family val="2"/>
      <scheme val="minor"/>
    </font>
    <font>
      <sz val="12"/>
      <name val="Calibri"/>
      <family val="2"/>
      <charset val="1"/>
      <scheme val="minor"/>
    </font>
    <font>
      <sz val="12"/>
      <color theme="0"/>
      <name val="Calibri"/>
      <family val="2"/>
      <charset val="1"/>
      <scheme val="minor"/>
    </font>
    <font>
      <b/>
      <sz val="12"/>
      <name val="Calibri"/>
      <family val="2"/>
      <scheme val="minor"/>
    </font>
    <font>
      <sz val="18"/>
      <color theme="1"/>
      <name val="Calibri"/>
      <family val="2"/>
      <charset val="1"/>
      <scheme val="minor"/>
    </font>
    <font>
      <sz val="18"/>
      <color theme="1"/>
      <name val="Calibri"/>
      <family val="2"/>
      <scheme val="minor"/>
    </font>
    <font>
      <sz val="18"/>
      <color indexed="8"/>
      <name val="Calibri"/>
      <family val="2"/>
      <scheme val="minor"/>
    </font>
    <font>
      <sz val="22"/>
      <color theme="1"/>
      <name val="Calibri"/>
      <family val="2"/>
      <charset val="1"/>
      <scheme val="minor"/>
    </font>
    <font>
      <sz val="22"/>
      <color theme="1"/>
      <name val="Calibri"/>
      <family val="2"/>
      <scheme val="minor"/>
    </font>
    <font>
      <sz val="22"/>
      <color indexed="8"/>
      <name val="Arial"/>
      <family val="2"/>
    </font>
    <font>
      <sz val="24"/>
      <color theme="1"/>
      <name val="Calibri"/>
      <family val="2"/>
      <charset val="1"/>
      <scheme val="minor"/>
    </font>
    <font>
      <sz val="24"/>
      <color theme="1"/>
      <name val="Calibri"/>
      <family val="2"/>
      <scheme val="minor"/>
    </font>
    <font>
      <b/>
      <sz val="24"/>
      <color theme="1"/>
      <name val="Baskerville Old Face"/>
      <family val="1"/>
    </font>
    <font>
      <u/>
      <sz val="12"/>
      <color theme="1"/>
      <name val="Calibri"/>
      <family val="2"/>
      <scheme val="minor"/>
    </font>
    <font>
      <b/>
      <sz val="10"/>
      <color rgb="FFFFFF00"/>
      <name val="Arial"/>
      <family val="2"/>
    </font>
    <font>
      <sz val="9"/>
      <color theme="0"/>
      <name val="Calibri"/>
      <family val="2"/>
      <charset val="1"/>
      <scheme val="minor"/>
    </font>
    <font>
      <sz val="9"/>
      <color theme="1"/>
      <name val="Calibri"/>
      <family val="2"/>
      <charset val="1"/>
      <scheme val="minor"/>
    </font>
    <font>
      <b/>
      <sz val="9"/>
      <color rgb="FFFFFF00"/>
      <name val="Arial"/>
      <family val="2"/>
    </font>
    <font>
      <b/>
      <sz val="9"/>
      <color theme="0"/>
      <name val="Arial"/>
      <family val="2"/>
    </font>
    <font>
      <b/>
      <sz val="16"/>
      <color theme="1"/>
      <name val="Arial"/>
      <family val="2"/>
    </font>
    <font>
      <sz val="10"/>
      <color rgb="FFFFFF00"/>
      <name val="Arial"/>
      <family val="2"/>
    </font>
    <font>
      <b/>
      <sz val="8"/>
      <color theme="1" tint="4.9989318521683403E-2"/>
      <name val="Arial"/>
      <family val="2"/>
    </font>
    <font>
      <sz val="11"/>
      <color theme="1"/>
      <name val="Arial"/>
      <family val="2"/>
    </font>
    <font>
      <b/>
      <sz val="14"/>
      <color rgb="FFFF0000"/>
      <name val="Calibri"/>
      <family val="2"/>
      <scheme val="minor"/>
    </font>
    <font>
      <b/>
      <u/>
      <sz val="18"/>
      <color theme="1"/>
      <name val="Calibri"/>
      <family val="2"/>
      <scheme val="minor"/>
    </font>
  </fonts>
  <fills count="8">
    <fill>
      <patternFill patternType="none"/>
    </fill>
    <fill>
      <patternFill patternType="gray125"/>
    </fill>
    <fill>
      <patternFill patternType="solid">
        <fgColor theme="2"/>
        <bgColor indexed="64"/>
      </patternFill>
    </fill>
    <fill>
      <patternFill patternType="solid">
        <fgColor theme="6" tint="-0.249977111117893"/>
        <bgColor indexed="64"/>
      </patternFill>
    </fill>
    <fill>
      <patternFill patternType="solid">
        <fgColor theme="1"/>
        <bgColor indexed="64"/>
      </patternFill>
    </fill>
    <fill>
      <patternFill patternType="solid">
        <fgColor rgb="FFEEECE1"/>
        <bgColor indexed="64"/>
      </patternFill>
    </fill>
    <fill>
      <patternFill patternType="solid">
        <fgColor rgb="FFFFCC00"/>
        <bgColor indexed="64"/>
      </patternFill>
    </fill>
    <fill>
      <patternFill patternType="solid">
        <fgColor rgb="FF92D050"/>
        <bgColor indexed="64"/>
      </patternFill>
    </fill>
  </fills>
  <borders count="69">
    <border>
      <left/>
      <right/>
      <top/>
      <bottom/>
      <diagonal/>
    </border>
    <border>
      <left style="thin">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right/>
      <top/>
      <bottom style="thin">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bottom style="hair">
        <color indexed="64"/>
      </bottom>
      <diagonal/>
    </border>
    <border>
      <left style="thin">
        <color indexed="64"/>
      </left>
      <right style="hair">
        <color indexed="64"/>
      </right>
      <top/>
      <bottom/>
      <diagonal/>
    </border>
    <border>
      <left style="thin">
        <color indexed="64"/>
      </left>
      <right style="hair">
        <color indexed="64"/>
      </right>
      <top style="hair">
        <color indexed="64"/>
      </top>
      <bottom/>
      <diagonal/>
    </border>
    <border>
      <left style="thin">
        <color indexed="64"/>
      </left>
      <right style="hair">
        <color indexed="64"/>
      </right>
      <top style="hair">
        <color indexed="64"/>
      </top>
      <bottom style="hair">
        <color indexed="64"/>
      </bottom>
      <diagonal/>
    </border>
    <border>
      <left/>
      <right/>
      <top style="thin">
        <color indexed="64"/>
      </top>
      <bottom style="hair">
        <color indexed="64"/>
      </bottom>
      <diagonal/>
    </border>
    <border>
      <left/>
      <right style="hair">
        <color indexed="64"/>
      </right>
      <top style="hair">
        <color indexed="64"/>
      </top>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top style="hair">
        <color indexed="64"/>
      </top>
      <bottom/>
      <diagonal/>
    </border>
    <border>
      <left style="thin">
        <color indexed="64"/>
      </left>
      <right/>
      <top/>
      <bottom/>
      <diagonal/>
    </border>
    <border>
      <left style="hair">
        <color indexed="64"/>
      </left>
      <right style="thin">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style="thin">
        <color indexed="64"/>
      </right>
      <top style="thin">
        <color indexed="64"/>
      </top>
      <bottom style="hair">
        <color indexed="64"/>
      </bottom>
      <diagonal/>
    </border>
    <border>
      <left/>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style="thin">
        <color indexed="64"/>
      </bottom>
      <diagonal/>
    </border>
    <border>
      <left/>
      <right style="thin">
        <color indexed="64"/>
      </right>
      <top style="hair">
        <color indexed="64"/>
      </top>
      <bottom style="hair">
        <color indexed="64"/>
      </bottom>
      <diagonal/>
    </border>
    <border>
      <left/>
      <right style="hair">
        <color indexed="64"/>
      </right>
      <top style="hair">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hair">
        <color indexed="64"/>
      </left>
      <right style="hair">
        <color indexed="64"/>
      </right>
      <top style="hair">
        <color indexed="64"/>
      </top>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style="thin">
        <color indexed="64"/>
      </left>
      <right/>
      <top/>
      <bottom style="hair">
        <color indexed="64"/>
      </bottom>
      <diagonal/>
    </border>
    <border>
      <left/>
      <right style="thin">
        <color indexed="64"/>
      </right>
      <top/>
      <bottom style="hair">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bottom style="thin">
        <color indexed="64"/>
      </bottom>
      <diagonal/>
    </border>
    <border>
      <left style="hair">
        <color indexed="64"/>
      </left>
      <right style="thin">
        <color indexed="64"/>
      </right>
      <top style="hair">
        <color indexed="64"/>
      </top>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s>
  <cellStyleXfs count="6">
    <xf numFmtId="0" fontId="0" fillId="0" borderId="0"/>
    <xf numFmtId="0" fontId="17" fillId="0" borderId="0" applyNumberFormat="0" applyFill="0" applyBorder="0" applyAlignment="0" applyProtection="0"/>
    <xf numFmtId="0" fontId="15" fillId="0" borderId="0"/>
    <xf numFmtId="9" fontId="15" fillId="0" borderId="0" applyFont="0" applyFill="0" applyBorder="0" applyAlignment="0" applyProtection="0"/>
    <xf numFmtId="9" fontId="3" fillId="0" borderId="0" applyFont="0" applyFill="0" applyBorder="0" applyAlignment="0" applyProtection="0"/>
    <xf numFmtId="41" fontId="59" fillId="0" borderId="0" applyFont="0" applyFill="0" applyBorder="0" applyAlignment="0" applyProtection="0"/>
  </cellStyleXfs>
  <cellXfs count="455">
    <xf numFmtId="0" fontId="0" fillId="0" borderId="0" xfId="0"/>
    <xf numFmtId="0" fontId="4" fillId="0" borderId="0" xfId="0" applyFont="1"/>
    <xf numFmtId="0" fontId="6" fillId="0" borderId="2" xfId="0" applyFont="1" applyBorder="1" applyAlignment="1">
      <alignment horizontal="left" vertical="top" wrapText="1"/>
    </xf>
    <xf numFmtId="0" fontId="6" fillId="0" borderId="4" xfId="0" applyFont="1" applyBorder="1" applyAlignment="1" applyProtection="1">
      <alignment horizontal="left" vertical="top" wrapText="1"/>
      <protection locked="0"/>
    </xf>
    <xf numFmtId="0" fontId="5" fillId="0" borderId="9" xfId="0" applyFont="1" applyBorder="1" applyAlignment="1">
      <alignment horizontal="center" vertical="center"/>
    </xf>
    <xf numFmtId="0" fontId="6" fillId="0" borderId="9" xfId="0" applyFont="1" applyBorder="1" applyAlignment="1">
      <alignment horizontal="center" vertical="top" wrapText="1"/>
    </xf>
    <xf numFmtId="0" fontId="6" fillId="0" borderId="11" xfId="0" applyFont="1" applyBorder="1" applyAlignment="1">
      <alignment horizontal="center" vertical="center" wrapText="1"/>
    </xf>
    <xf numFmtId="0" fontId="6" fillId="2" borderId="4" xfId="0" applyFont="1" applyFill="1" applyBorder="1" applyAlignment="1">
      <alignment horizontal="left" vertical="top" wrapText="1"/>
    </xf>
    <xf numFmtId="0" fontId="6" fillId="2" borderId="12" xfId="0" applyFont="1" applyFill="1" applyBorder="1" applyAlignment="1">
      <alignment horizontal="center" vertical="center" wrapText="1"/>
    </xf>
    <xf numFmtId="0" fontId="4" fillId="0" borderId="18" xfId="0" applyFont="1" applyBorder="1" applyAlignment="1">
      <alignment horizontal="center" vertical="center"/>
    </xf>
    <xf numFmtId="4" fontId="5" fillId="0" borderId="18" xfId="0" applyNumberFormat="1" applyFont="1" applyBorder="1" applyAlignment="1">
      <alignment horizontal="center" vertical="center" wrapText="1"/>
    </xf>
    <xf numFmtId="4" fontId="5" fillId="0" borderId="18" xfId="0" applyNumberFormat="1" applyFont="1" applyBorder="1" applyAlignment="1">
      <alignment horizontal="center" vertical="center"/>
    </xf>
    <xf numFmtId="9" fontId="7" fillId="0" borderId="18" xfId="3" applyFont="1" applyBorder="1" applyAlignment="1">
      <alignment horizontal="center" vertical="center"/>
    </xf>
    <xf numFmtId="0" fontId="19" fillId="0" borderId="0" xfId="0" applyFont="1"/>
    <xf numFmtId="0" fontId="0" fillId="0" borderId="0" xfId="0" applyAlignment="1">
      <alignment vertical="center"/>
    </xf>
    <xf numFmtId="0" fontId="22" fillId="0" borderId="0" xfId="0" applyFont="1" applyAlignment="1">
      <alignment vertical="center"/>
    </xf>
    <xf numFmtId="0" fontId="10" fillId="0" borderId="0" xfId="0" applyFont="1" applyAlignment="1">
      <alignment vertical="center"/>
    </xf>
    <xf numFmtId="164" fontId="23" fillId="0" borderId="0" xfId="0" applyNumberFormat="1" applyFont="1" applyAlignment="1">
      <alignment horizontal="center" vertical="center"/>
    </xf>
    <xf numFmtId="0" fontId="21" fillId="0" borderId="0" xfId="0" applyFont="1" applyAlignment="1">
      <alignment vertical="center"/>
    </xf>
    <xf numFmtId="0" fontId="21" fillId="0" borderId="0" xfId="0" quotePrefix="1" applyFont="1" applyAlignment="1">
      <alignment vertical="center"/>
    </xf>
    <xf numFmtId="0" fontId="15" fillId="0" borderId="0" xfId="0" applyFont="1"/>
    <xf numFmtId="0" fontId="15"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164" fontId="26" fillId="0" borderId="0" xfId="0" applyNumberFormat="1" applyFont="1" applyAlignment="1">
      <alignment horizontal="center" vertical="center"/>
    </xf>
    <xf numFmtId="0" fontId="16" fillId="3" borderId="18" xfId="2" applyFont="1" applyFill="1" applyBorder="1" applyAlignment="1">
      <alignment horizontal="center"/>
    </xf>
    <xf numFmtId="0" fontId="15" fillId="0" borderId="0" xfId="2"/>
    <xf numFmtId="0" fontId="16" fillId="3" borderId="22" xfId="2" applyFont="1" applyFill="1" applyBorder="1" applyAlignment="1">
      <alignment horizontal="center"/>
    </xf>
    <xf numFmtId="0" fontId="27" fillId="0" borderId="18" xfId="2" applyFont="1" applyBorder="1" applyAlignment="1">
      <alignment vertical="center"/>
    </xf>
    <xf numFmtId="0" fontId="15" fillId="0" borderId="18" xfId="2" applyBorder="1"/>
    <xf numFmtId="0" fontId="15" fillId="0" borderId="18" xfId="2" applyBorder="1" applyAlignment="1">
      <alignment horizontal="right"/>
    </xf>
    <xf numFmtId="0" fontId="15" fillId="0" borderId="18" xfId="2" applyBorder="1" applyAlignment="1">
      <alignment horizontal="center"/>
    </xf>
    <xf numFmtId="9" fontId="15" fillId="0" borderId="18" xfId="2" applyNumberFormat="1" applyBorder="1"/>
    <xf numFmtId="0" fontId="11" fillId="0" borderId="18" xfId="2" applyFont="1" applyBorder="1" applyAlignment="1">
      <alignment vertical="center"/>
    </xf>
    <xf numFmtId="0" fontId="21" fillId="0" borderId="0" xfId="0" applyFont="1" applyAlignment="1" applyProtection="1">
      <alignment vertical="center"/>
      <protection locked="0"/>
    </xf>
    <xf numFmtId="0" fontId="8" fillId="2" borderId="12" xfId="0" applyFont="1" applyFill="1" applyBorder="1" applyAlignment="1">
      <alignment horizontal="center" vertical="center" wrapText="1"/>
    </xf>
    <xf numFmtId="0" fontId="14" fillId="0" borderId="23" xfId="0" applyFont="1" applyBorder="1" applyAlignment="1">
      <alignment horizontal="center" wrapText="1"/>
    </xf>
    <xf numFmtId="0" fontId="13" fillId="0" borderId="9" xfId="0" applyFont="1" applyBorder="1" applyAlignment="1">
      <alignment horizontal="center" wrapText="1"/>
    </xf>
    <xf numFmtId="0" fontId="12" fillId="0" borderId="9" xfId="0" applyFont="1" applyBorder="1" applyAlignment="1" applyProtection="1">
      <alignment horizontal="center" vertical="center"/>
      <protection locked="0"/>
    </xf>
    <xf numFmtId="0" fontId="25" fillId="0" borderId="0" xfId="0" applyFont="1" applyAlignment="1">
      <alignment horizontal="center" vertical="center"/>
    </xf>
    <xf numFmtId="0" fontId="32" fillId="0" borderId="0" xfId="0" applyFont="1"/>
    <xf numFmtId="0" fontId="33" fillId="0" borderId="9" xfId="0" applyFont="1" applyBorder="1" applyAlignment="1">
      <alignment horizontal="left" vertical="top" wrapText="1"/>
    </xf>
    <xf numFmtId="0" fontId="33" fillId="2" borderId="4" xfId="0" applyFont="1" applyFill="1" applyBorder="1" applyAlignment="1">
      <alignment horizontal="left" vertical="top" wrapText="1"/>
    </xf>
    <xf numFmtId="0" fontId="33" fillId="0" borderId="4" xfId="0" applyFont="1" applyBorder="1" applyAlignment="1">
      <alignment horizontal="left" vertical="top" wrapText="1"/>
    </xf>
    <xf numFmtId="0" fontId="33" fillId="0" borderId="2" xfId="0" applyFont="1" applyBorder="1" applyAlignment="1">
      <alignment horizontal="left" vertical="top" wrapText="1"/>
    </xf>
    <xf numFmtId="0" fontId="35" fillId="4" borderId="6" xfId="0" applyFont="1" applyFill="1" applyBorder="1"/>
    <xf numFmtId="0" fontId="4" fillId="4" borderId="6" xfId="0" applyFont="1" applyFill="1" applyBorder="1"/>
    <xf numFmtId="0" fontId="38" fillId="0" borderId="0" xfId="0" applyFont="1"/>
    <xf numFmtId="0" fontId="39" fillId="0" borderId="0" xfId="0" applyFont="1"/>
    <xf numFmtId="0" fontId="5" fillId="0" borderId="33" xfId="0" applyFont="1" applyBorder="1" applyAlignment="1">
      <alignment horizontal="center" vertical="center"/>
    </xf>
    <xf numFmtId="0" fontId="5" fillId="0" borderId="33" xfId="0" applyFont="1" applyBorder="1" applyAlignment="1">
      <alignment horizontal="center" vertical="center" wrapText="1"/>
    </xf>
    <xf numFmtId="0" fontId="0" fillId="0" borderId="0" xfId="0" applyAlignment="1">
      <alignment horizontal="center" vertical="center"/>
    </xf>
    <xf numFmtId="0" fontId="40" fillId="0" borderId="0" xfId="0" applyFont="1"/>
    <xf numFmtId="0" fontId="0" fillId="0" borderId="18" xfId="0" applyBorder="1" applyAlignment="1">
      <alignment horizontal="center" vertical="center"/>
    </xf>
    <xf numFmtId="0" fontId="0" fillId="0" borderId="0" xfId="0" applyAlignment="1">
      <alignment horizontal="left"/>
    </xf>
    <xf numFmtId="0" fontId="41" fillId="0" borderId="0" xfId="0" applyFont="1" applyAlignment="1">
      <alignment vertical="center"/>
    </xf>
    <xf numFmtId="1" fontId="21" fillId="0" borderId="0" xfId="0" applyNumberFormat="1" applyFont="1" applyAlignment="1" applyProtection="1">
      <alignment horizontal="left" vertical="center" readingOrder="1"/>
      <protection locked="0"/>
    </xf>
    <xf numFmtId="1" fontId="0" fillId="0" borderId="0" xfId="0" applyNumberFormat="1" applyAlignment="1">
      <alignment horizontal="left" vertical="center"/>
    </xf>
    <xf numFmtId="0" fontId="0" fillId="0" borderId="0" xfId="0" applyAlignment="1">
      <alignment horizontal="left" vertical="center"/>
    </xf>
    <xf numFmtId="0" fontId="4" fillId="0" borderId="18" xfId="0" applyFont="1" applyBorder="1" applyAlignment="1">
      <alignment horizontal="left" vertical="center" wrapText="1"/>
    </xf>
    <xf numFmtId="0" fontId="5" fillId="0" borderId="18" xfId="0" applyFont="1" applyBorder="1" applyAlignment="1">
      <alignment horizontal="center" vertical="center" wrapText="1"/>
    </xf>
    <xf numFmtId="0" fontId="6" fillId="0" borderId="8" xfId="0" applyFont="1" applyBorder="1" applyAlignment="1">
      <alignment horizontal="left" vertical="top" wrapText="1"/>
    </xf>
    <xf numFmtId="0" fontId="19" fillId="0" borderId="18" xfId="0" applyFont="1" applyBorder="1" applyAlignment="1">
      <alignment horizontal="center" vertical="center"/>
    </xf>
    <xf numFmtId="0" fontId="6" fillId="0" borderId="37" xfId="0" applyFont="1" applyBorder="1" applyAlignment="1">
      <alignment horizontal="center" vertical="top" wrapText="1"/>
    </xf>
    <xf numFmtId="0" fontId="33" fillId="0" borderId="37" xfId="0" applyFont="1" applyBorder="1" applyAlignment="1">
      <alignment horizontal="left" vertical="top" wrapText="1"/>
    </xf>
    <xf numFmtId="0" fontId="5" fillId="0" borderId="37" xfId="0" applyFont="1" applyBorder="1" applyAlignment="1">
      <alignment horizontal="center" vertical="center"/>
    </xf>
    <xf numFmtId="0" fontId="33" fillId="0" borderId="38" xfId="0" applyFont="1" applyBorder="1" applyAlignment="1">
      <alignment horizontal="left" vertical="top" wrapText="1"/>
    </xf>
    <xf numFmtId="0" fontId="6" fillId="0" borderId="38" xfId="0" applyFont="1" applyBorder="1" applyAlignment="1" applyProtection="1">
      <alignment horizontal="left" vertical="top" wrapText="1"/>
      <protection locked="0"/>
    </xf>
    <xf numFmtId="0" fontId="28" fillId="0" borderId="39" xfId="0" applyFont="1" applyBorder="1" applyAlignment="1">
      <alignment horizontal="center" vertical="center" wrapText="1"/>
    </xf>
    <xf numFmtId="0" fontId="33" fillId="0" borderId="6" xfId="0" applyFont="1" applyBorder="1" applyAlignment="1">
      <alignment horizontal="left" vertical="top" wrapText="1"/>
    </xf>
    <xf numFmtId="0" fontId="6" fillId="0" borderId="6" xfId="0" applyFont="1" applyBorder="1" applyAlignment="1">
      <alignment horizontal="left" vertical="top" wrapText="1"/>
    </xf>
    <xf numFmtId="0" fontId="45" fillId="0" borderId="18" xfId="0" applyFont="1" applyBorder="1" applyAlignment="1">
      <alignment horizontal="center" wrapText="1"/>
    </xf>
    <xf numFmtId="0" fontId="45" fillId="0" borderId="33" xfId="0" applyFont="1" applyBorder="1" applyAlignment="1">
      <alignment horizontal="center" wrapText="1"/>
    </xf>
    <xf numFmtId="0" fontId="46" fillId="0" borderId="33" xfId="0" applyFont="1" applyBorder="1" applyAlignment="1">
      <alignment horizontal="center" wrapText="1"/>
    </xf>
    <xf numFmtId="0" fontId="4" fillId="0" borderId="19" xfId="0" applyFont="1" applyBorder="1" applyAlignment="1">
      <alignment horizontal="center" vertical="center"/>
    </xf>
    <xf numFmtId="0" fontId="0" fillId="0" borderId="32" xfId="0" applyBorder="1" applyAlignment="1">
      <alignment horizontal="center" vertical="center"/>
    </xf>
    <xf numFmtId="4" fontId="5" fillId="0" borderId="20" xfId="0" applyNumberFormat="1" applyFont="1" applyBorder="1" applyAlignment="1">
      <alignment horizontal="center" vertical="center" wrapText="1"/>
    </xf>
    <xf numFmtId="0" fontId="47" fillId="0" borderId="18" xfId="0" applyFont="1" applyBorder="1" applyAlignment="1">
      <alignment horizontal="center" wrapText="1"/>
    </xf>
    <xf numFmtId="0" fontId="47" fillId="0" borderId="33" xfId="0" applyFont="1" applyBorder="1" applyAlignment="1">
      <alignment horizontal="center" wrapText="1"/>
    </xf>
    <xf numFmtId="0" fontId="48" fillId="0" borderId="33" xfId="0" applyFont="1" applyBorder="1" applyAlignment="1">
      <alignment horizontal="center" wrapText="1"/>
    </xf>
    <xf numFmtId="0" fontId="35" fillId="0" borderId="18" xfId="0" applyFont="1" applyBorder="1" applyAlignment="1">
      <alignment horizontal="center" textRotation="90" wrapText="1"/>
    </xf>
    <xf numFmtId="0" fontId="35" fillId="0" borderId="33" xfId="0" applyFont="1" applyBorder="1" applyAlignment="1">
      <alignment horizontal="center" textRotation="90" wrapText="1"/>
    </xf>
    <xf numFmtId="0" fontId="4" fillId="0" borderId="33" xfId="0" applyFont="1" applyBorder="1" applyAlignment="1">
      <alignment horizontal="center" textRotation="90" wrapText="1"/>
    </xf>
    <xf numFmtId="0" fontId="49" fillId="0" borderId="0" xfId="0" applyFont="1" applyAlignment="1">
      <alignment vertical="center"/>
    </xf>
    <xf numFmtId="0" fontId="50" fillId="0" borderId="53" xfId="0" applyFont="1" applyBorder="1" applyAlignment="1">
      <alignment horizontal="center" vertical="center" wrapText="1"/>
    </xf>
    <xf numFmtId="9" fontId="7" fillId="0" borderId="18" xfId="4" applyFont="1" applyBorder="1" applyAlignment="1">
      <alignment horizontal="center" vertical="center"/>
    </xf>
    <xf numFmtId="0" fontId="19" fillId="0" borderId="0" xfId="0" applyFont="1" applyAlignment="1">
      <alignment horizontal="left" vertical="center"/>
    </xf>
    <xf numFmtId="0" fontId="20" fillId="0" borderId="0" xfId="0" applyFont="1" applyAlignment="1">
      <alignment horizontal="right" vertical="center"/>
    </xf>
    <xf numFmtId="0" fontId="20" fillId="0" borderId="0" xfId="0" quotePrefix="1" applyFont="1" applyAlignment="1">
      <alignment horizontal="left" vertical="center"/>
    </xf>
    <xf numFmtId="0" fontId="20" fillId="0" borderId="0" xfId="0" applyFont="1" applyAlignment="1">
      <alignment horizontal="left" vertical="center"/>
    </xf>
    <xf numFmtId="0" fontId="51" fillId="0" borderId="0" xfId="0" applyFont="1"/>
    <xf numFmtId="0" fontId="51" fillId="0" borderId="0" xfId="0" applyFont="1" applyAlignment="1">
      <alignment horizontal="center"/>
    </xf>
    <xf numFmtId="2" fontId="52" fillId="0" borderId="0" xfId="0" applyNumberFormat="1" applyFont="1" applyAlignment="1">
      <alignment horizontal="left" vertical="center"/>
    </xf>
    <xf numFmtId="2" fontId="53" fillId="0" borderId="18" xfId="0" applyNumberFormat="1" applyFont="1" applyBorder="1" applyAlignment="1">
      <alignment horizontal="center" vertical="center"/>
    </xf>
    <xf numFmtId="0" fontId="24" fillId="0" borderId="18" xfId="0" applyFont="1" applyBorder="1" applyAlignment="1">
      <alignment vertical="center"/>
    </xf>
    <xf numFmtId="49" fontId="21" fillId="0" borderId="0" xfId="0" applyNumberFormat="1" applyFont="1" applyAlignment="1" applyProtection="1">
      <alignment horizontal="center" vertical="center" readingOrder="1"/>
      <protection locked="0"/>
    </xf>
    <xf numFmtId="1" fontId="0" fillId="0" borderId="0" xfId="0" applyNumberFormat="1"/>
    <xf numFmtId="1" fontId="0" fillId="0" borderId="0" xfId="0" applyNumberFormat="1" applyAlignment="1">
      <alignment horizontal="left"/>
    </xf>
    <xf numFmtId="2" fontId="52" fillId="0" borderId="9" xfId="0" applyNumberFormat="1" applyFont="1" applyBorder="1" applyAlignment="1">
      <alignment horizontal="center" vertical="center"/>
    </xf>
    <xf numFmtId="2" fontId="13" fillId="0" borderId="18" xfId="0" applyNumberFormat="1" applyFont="1" applyBorder="1" applyAlignment="1">
      <alignment horizontal="center" vertical="center"/>
    </xf>
    <xf numFmtId="0" fontId="37" fillId="4" borderId="5" xfId="0" applyFont="1" applyFill="1" applyBorder="1" applyAlignment="1">
      <alignment vertical="center"/>
    </xf>
    <xf numFmtId="0" fontId="37" fillId="4" borderId="14" xfId="0" applyFont="1" applyFill="1" applyBorder="1" applyAlignment="1">
      <alignment vertical="center"/>
    </xf>
    <xf numFmtId="0" fontId="6" fillId="0" borderId="56" xfId="0" applyFont="1" applyBorder="1" applyAlignment="1">
      <alignment horizontal="center" vertical="center" wrapText="1"/>
    </xf>
    <xf numFmtId="0" fontId="6" fillId="0" borderId="54" xfId="0" applyFont="1" applyBorder="1" applyAlignment="1">
      <alignment horizontal="center" vertical="top" wrapText="1"/>
    </xf>
    <xf numFmtId="0" fontId="33" fillId="0" borderId="54" xfId="0" applyFont="1" applyBorder="1" applyAlignment="1">
      <alignment horizontal="left" vertical="top" wrapText="1"/>
    </xf>
    <xf numFmtId="0" fontId="18" fillId="0" borderId="18" xfId="0" applyFont="1" applyBorder="1" applyAlignment="1">
      <alignment horizontal="center" textRotation="90"/>
    </xf>
    <xf numFmtId="0" fontId="6" fillId="0" borderId="27" xfId="0" applyFont="1" applyBorder="1" applyAlignment="1">
      <alignment horizontal="left" vertical="top" wrapText="1"/>
    </xf>
    <xf numFmtId="0" fontId="52" fillId="0" borderId="18" xfId="0" applyFont="1" applyBorder="1" applyAlignment="1">
      <alignment horizontal="center" vertical="center"/>
    </xf>
    <xf numFmtId="0" fontId="9" fillId="0" borderId="24" xfId="0" applyFont="1" applyBorder="1" applyAlignment="1">
      <alignment wrapText="1"/>
    </xf>
    <xf numFmtId="0" fontId="9" fillId="0" borderId="23" xfId="0" applyFont="1" applyBorder="1" applyAlignment="1">
      <alignment wrapText="1"/>
    </xf>
    <xf numFmtId="0" fontId="56" fillId="0" borderId="9" xfId="0" applyFont="1" applyBorder="1" applyAlignment="1">
      <alignment horizontal="center" wrapText="1"/>
    </xf>
    <xf numFmtId="0" fontId="57" fillId="0" borderId="23" xfId="0" applyFont="1" applyBorder="1" applyAlignment="1">
      <alignment horizontal="center" wrapText="1"/>
    </xf>
    <xf numFmtId="0" fontId="9" fillId="0" borderId="9" xfId="0" applyFont="1" applyBorder="1" applyAlignment="1">
      <alignment horizontal="center" vertical="center"/>
    </xf>
    <xf numFmtId="0" fontId="9" fillId="0" borderId="23" xfId="0" applyFont="1" applyBorder="1" applyAlignment="1">
      <alignment horizontal="center" vertical="center"/>
    </xf>
    <xf numFmtId="0" fontId="9" fillId="0" borderId="54" xfId="0" applyFont="1" applyBorder="1" applyAlignment="1">
      <alignment horizontal="center" vertical="center"/>
    </xf>
    <xf numFmtId="0" fontId="9" fillId="0" borderId="55" xfId="0" applyFont="1" applyBorder="1" applyAlignment="1">
      <alignment horizontal="center" vertical="center"/>
    </xf>
    <xf numFmtId="0" fontId="9" fillId="0" borderId="40" xfId="0" applyFont="1" applyBorder="1" applyAlignment="1">
      <alignment vertical="center" wrapText="1"/>
    </xf>
    <xf numFmtId="0" fontId="9" fillId="0" borderId="43" xfId="0" applyFont="1" applyBorder="1" applyAlignment="1">
      <alignment vertical="center" wrapText="1"/>
    </xf>
    <xf numFmtId="2" fontId="9" fillId="0" borderId="54" xfId="0" applyNumberFormat="1" applyFont="1" applyBorder="1" applyAlignment="1">
      <alignment vertical="center" wrapText="1"/>
    </xf>
    <xf numFmtId="2" fontId="9" fillId="0" borderId="55" xfId="0" applyNumberFormat="1" applyFont="1" applyBorder="1" applyAlignment="1">
      <alignment vertical="center" wrapText="1"/>
    </xf>
    <xf numFmtId="2" fontId="9" fillId="0" borderId="27" xfId="0" applyNumberFormat="1" applyFont="1" applyBorder="1" applyAlignment="1">
      <alignment vertical="center" wrapText="1"/>
    </xf>
    <xf numFmtId="2" fontId="9" fillId="0" borderId="29" xfId="0" applyNumberFormat="1" applyFont="1" applyBorder="1" applyAlignment="1">
      <alignment vertical="center" wrapText="1"/>
    </xf>
    <xf numFmtId="0" fontId="9" fillId="0" borderId="8" xfId="0" applyFont="1" applyBorder="1" applyAlignment="1">
      <alignment vertical="center" wrapText="1"/>
    </xf>
    <xf numFmtId="0" fontId="9" fillId="0" borderId="30" xfId="0" applyFont="1" applyBorder="1" applyAlignment="1">
      <alignment vertical="center" wrapText="1"/>
    </xf>
    <xf numFmtId="0" fontId="9" fillId="0" borderId="40" xfId="0" applyFont="1" applyBorder="1" applyAlignment="1">
      <alignment horizontal="center" vertical="center" wrapText="1"/>
    </xf>
    <xf numFmtId="166" fontId="55" fillId="4" borderId="39" xfId="0" applyNumberFormat="1" applyFont="1" applyFill="1" applyBorder="1" applyAlignment="1">
      <alignment horizontal="center" vertical="center"/>
    </xf>
    <xf numFmtId="166" fontId="55" fillId="4" borderId="42" xfId="0" applyNumberFormat="1" applyFont="1" applyFill="1" applyBorder="1" applyAlignment="1">
      <alignment horizontal="center" vertical="center"/>
    </xf>
    <xf numFmtId="166" fontId="55" fillId="4" borderId="43" xfId="0" applyNumberFormat="1" applyFont="1" applyFill="1" applyBorder="1" applyAlignment="1">
      <alignment horizontal="center" vertical="center"/>
    </xf>
    <xf numFmtId="166" fontId="55" fillId="0" borderId="42" xfId="0" applyNumberFormat="1" applyFont="1" applyBorder="1" applyAlignment="1">
      <alignment horizontal="center" vertical="center"/>
    </xf>
    <xf numFmtId="0" fontId="56" fillId="0" borderId="37" xfId="0" applyFont="1" applyBorder="1" applyAlignment="1">
      <alignment horizontal="center" wrapText="1"/>
    </xf>
    <xf numFmtId="0" fontId="57" fillId="0" borderId="57" xfId="0" applyFont="1" applyBorder="1" applyAlignment="1">
      <alignment horizontal="center" wrapText="1"/>
    </xf>
    <xf numFmtId="166" fontId="34" fillId="0" borderId="9" xfId="0" applyNumberFormat="1" applyFont="1" applyBorder="1" applyAlignment="1">
      <alignment horizontal="center" vertical="center"/>
    </xf>
    <xf numFmtId="0" fontId="6" fillId="0" borderId="58" xfId="0" applyFont="1" applyBorder="1" applyAlignment="1">
      <alignment horizontal="center" vertical="top" wrapText="1"/>
    </xf>
    <xf numFmtId="0" fontId="33" fillId="0" borderId="58" xfId="0" applyFont="1" applyBorder="1" applyAlignment="1">
      <alignment horizontal="left" vertical="top" wrapText="1"/>
    </xf>
    <xf numFmtId="166" fontId="55" fillId="0" borderId="43" xfId="0" applyNumberFormat="1" applyFont="1" applyBorder="1" applyAlignment="1">
      <alignment horizontal="center" vertical="center"/>
    </xf>
    <xf numFmtId="166" fontId="34" fillId="0" borderId="23" xfId="0" applyNumberFormat="1" applyFont="1" applyBorder="1" applyAlignment="1">
      <alignment horizontal="center" vertical="center"/>
    </xf>
    <xf numFmtId="0" fontId="8" fillId="2" borderId="53" xfId="0" applyFont="1" applyFill="1" applyBorder="1" applyAlignment="1">
      <alignment horizontal="center" vertical="center" wrapText="1"/>
    </xf>
    <xf numFmtId="166" fontId="34" fillId="0" borderId="54" xfId="0" applyNumberFormat="1" applyFont="1" applyBorder="1" applyAlignment="1">
      <alignment horizontal="center" vertical="center"/>
    </xf>
    <xf numFmtId="166" fontId="34" fillId="0" borderId="55" xfId="0" applyNumberFormat="1" applyFont="1" applyBorder="1" applyAlignment="1">
      <alignment horizontal="center" vertical="center"/>
    </xf>
    <xf numFmtId="165" fontId="21" fillId="0" borderId="0" xfId="0" applyNumberFormat="1" applyFont="1" applyAlignment="1" applyProtection="1">
      <alignment horizontal="center" vertical="center" readingOrder="1"/>
      <protection locked="0"/>
    </xf>
    <xf numFmtId="0" fontId="60" fillId="5" borderId="60" xfId="0" applyFont="1" applyFill="1" applyBorder="1" applyAlignment="1">
      <alignment horizontal="center" vertical="center" wrapText="1"/>
    </xf>
    <xf numFmtId="0" fontId="60" fillId="5" borderId="61" xfId="0" applyFont="1" applyFill="1" applyBorder="1" applyAlignment="1">
      <alignment horizontal="center" vertical="center" wrapText="1"/>
    </xf>
    <xf numFmtId="0" fontId="61" fillId="0" borderId="62" xfId="0" applyFont="1" applyBorder="1" applyAlignment="1">
      <alignment horizontal="center" vertical="center" wrapText="1"/>
    </xf>
    <xf numFmtId="0" fontId="61" fillId="0" borderId="63" xfId="0" applyFont="1" applyBorder="1" applyAlignment="1">
      <alignment horizontal="center" vertical="center" wrapText="1"/>
    </xf>
    <xf numFmtId="0" fontId="62" fillId="0" borderId="0" xfId="0" applyFont="1"/>
    <xf numFmtId="1" fontId="21" fillId="0" borderId="0" xfId="0" applyNumberFormat="1" applyFont="1" applyAlignment="1">
      <alignment horizontal="left" vertical="center" readingOrder="1"/>
    </xf>
    <xf numFmtId="165" fontId="21" fillId="0" borderId="0" xfId="0" applyNumberFormat="1" applyFont="1" applyAlignment="1">
      <alignment horizontal="center" vertical="center" readingOrder="1"/>
    </xf>
    <xf numFmtId="0" fontId="2" fillId="0" borderId="0" xfId="0" applyFont="1"/>
    <xf numFmtId="0" fontId="53" fillId="0" borderId="0" xfId="0" applyFont="1"/>
    <xf numFmtId="0" fontId="63" fillId="0" borderId="18" xfId="0" applyFont="1" applyBorder="1" applyAlignment="1">
      <alignment horizontal="center"/>
    </xf>
    <xf numFmtId="0" fontId="64" fillId="0" borderId="0" xfId="0" applyFont="1"/>
    <xf numFmtId="0" fontId="2" fillId="0" borderId="0" xfId="0" applyFont="1" applyAlignment="1">
      <alignment vertical="center"/>
    </xf>
    <xf numFmtId="0" fontId="53" fillId="0" borderId="0" xfId="0" applyFont="1" applyAlignment="1">
      <alignment vertical="center"/>
    </xf>
    <xf numFmtId="0" fontId="66" fillId="0" borderId="0" xfId="0" applyFont="1" applyAlignment="1">
      <alignment vertical="center"/>
    </xf>
    <xf numFmtId="166" fontId="21" fillId="0" borderId="0" xfId="0" applyNumberFormat="1" applyFont="1" applyAlignment="1">
      <alignment vertical="center"/>
    </xf>
    <xf numFmtId="0" fontId="21" fillId="0" borderId="18" xfId="0" applyFont="1" applyBorder="1" applyAlignment="1">
      <alignment horizontal="center"/>
    </xf>
    <xf numFmtId="0" fontId="67" fillId="0" borderId="18" xfId="0" applyFont="1" applyBorder="1" applyAlignment="1">
      <alignment horizontal="center"/>
    </xf>
    <xf numFmtId="0" fontId="21" fillId="0" borderId="18" xfId="0" applyFont="1" applyBorder="1" applyAlignment="1">
      <alignment horizontal="center" vertical="center"/>
    </xf>
    <xf numFmtId="0" fontId="68" fillId="0" borderId="0" xfId="0" applyFont="1"/>
    <xf numFmtId="0" fontId="69" fillId="0" borderId="0" xfId="0" applyFont="1"/>
    <xf numFmtId="0" fontId="53" fillId="0" borderId="19" xfId="0" applyFont="1" applyBorder="1" applyAlignment="1">
      <alignment horizontal="center" vertical="center"/>
    </xf>
    <xf numFmtId="0" fontId="68" fillId="0" borderId="0" xfId="0" applyFont="1" applyAlignment="1">
      <alignment horizontal="center"/>
    </xf>
    <xf numFmtId="166" fontId="68" fillId="0" borderId="0" xfId="0" applyNumberFormat="1" applyFont="1"/>
    <xf numFmtId="1" fontId="62" fillId="0" borderId="0" xfId="0" applyNumberFormat="1" applyFont="1"/>
    <xf numFmtId="0" fontId="62" fillId="0" borderId="18" xfId="0" applyFont="1" applyBorder="1" applyAlignment="1">
      <alignment horizontal="center"/>
    </xf>
    <xf numFmtId="167" fontId="68" fillId="0" borderId="0" xfId="5" applyNumberFormat="1" applyFont="1"/>
    <xf numFmtId="41" fontId="68" fillId="0" borderId="0" xfId="5" applyFont="1"/>
    <xf numFmtId="0" fontId="21" fillId="0" borderId="0" xfId="0" applyFont="1"/>
    <xf numFmtId="0" fontId="53" fillId="0" borderId="18" xfId="0" applyFont="1" applyBorder="1" applyAlignment="1">
      <alignment horizontal="center" vertical="center"/>
    </xf>
    <xf numFmtId="0" fontId="70" fillId="0" borderId="18" xfId="0" applyFont="1" applyBorder="1" applyAlignment="1">
      <alignment horizontal="center" vertical="center"/>
    </xf>
    <xf numFmtId="0" fontId="62" fillId="0" borderId="18" xfId="0" applyFont="1" applyBorder="1" applyAlignment="1">
      <alignment horizontal="center" vertical="center"/>
    </xf>
    <xf numFmtId="0" fontId="62" fillId="0" borderId="18" xfId="0" applyFont="1" applyBorder="1" applyAlignment="1">
      <alignment horizontal="left" vertical="center" wrapText="1" indent="1"/>
    </xf>
    <xf numFmtId="0" fontId="68" fillId="0" borderId="18" xfId="0" applyFont="1" applyBorder="1" applyAlignment="1">
      <alignment horizontal="left" vertical="center" wrapText="1" indent="1"/>
    </xf>
    <xf numFmtId="166" fontId="62" fillId="0" borderId="18" xfId="0" applyNumberFormat="1" applyFont="1" applyBorder="1" applyAlignment="1">
      <alignment horizontal="center" vertical="center"/>
    </xf>
    <xf numFmtId="0" fontId="62" fillId="0" borderId="0" xfId="0" applyFont="1" applyAlignment="1">
      <alignment horizontal="left" vertical="center" indent="20"/>
    </xf>
    <xf numFmtId="0" fontId="27" fillId="0" borderId="0" xfId="0" applyFont="1"/>
    <xf numFmtId="0" fontId="21" fillId="0" borderId="18" xfId="0" applyFont="1" applyBorder="1" applyAlignment="1" applyProtection="1">
      <alignment vertical="center" wrapText="1"/>
      <protection locked="0"/>
    </xf>
    <xf numFmtId="0" fontId="65" fillId="0" borderId="0" xfId="0" applyFont="1" applyAlignment="1">
      <alignment horizontal="left" vertical="center"/>
    </xf>
    <xf numFmtId="0" fontId="21" fillId="0" borderId="0" xfId="0" applyFont="1" applyAlignment="1">
      <alignment vertical="top"/>
    </xf>
    <xf numFmtId="166" fontId="21" fillId="0" borderId="0" xfId="0" applyNumberFormat="1" applyFont="1" applyAlignment="1">
      <alignment vertical="top"/>
    </xf>
    <xf numFmtId="166" fontId="21" fillId="0" borderId="0" xfId="0" applyNumberFormat="1" applyFont="1"/>
    <xf numFmtId="0" fontId="62" fillId="0" borderId="0" xfId="0" applyFont="1" applyAlignment="1">
      <alignment horizontal="left" vertical="top" indent="20"/>
    </xf>
    <xf numFmtId="0" fontId="71" fillId="0" borderId="0" xfId="0" applyFont="1" applyAlignment="1">
      <alignment vertical="center"/>
    </xf>
    <xf numFmtId="0" fontId="72" fillId="0" borderId="0" xfId="0" applyFont="1" applyAlignment="1">
      <alignment vertical="center"/>
    </xf>
    <xf numFmtId="1" fontId="72" fillId="0" borderId="0" xfId="0" applyNumberFormat="1" applyFont="1" applyAlignment="1">
      <alignment horizontal="left" vertical="center" readingOrder="1"/>
    </xf>
    <xf numFmtId="0" fontId="74" fillId="0" borderId="0" xfId="0" applyFont="1" applyAlignment="1">
      <alignment vertical="center"/>
    </xf>
    <xf numFmtId="0" fontId="75" fillId="0" borderId="0" xfId="0" applyFont="1" applyAlignment="1">
      <alignment vertical="center"/>
    </xf>
    <xf numFmtId="0" fontId="26" fillId="0" borderId="0" xfId="0" applyFont="1" applyAlignment="1">
      <alignment horizontal="center" vertical="center"/>
    </xf>
    <xf numFmtId="0" fontId="76" fillId="0" borderId="0" xfId="0" applyFont="1" applyAlignment="1">
      <alignment vertical="center"/>
    </xf>
    <xf numFmtId="0" fontId="26" fillId="0" borderId="0" xfId="0" applyFont="1" applyAlignment="1">
      <alignment vertical="center"/>
    </xf>
    <xf numFmtId="0" fontId="23" fillId="0" borderId="0" xfId="0" applyFont="1" applyAlignment="1">
      <alignment vertical="center"/>
    </xf>
    <xf numFmtId="0" fontId="75" fillId="0" borderId="0" xfId="0" applyFont="1"/>
    <xf numFmtId="0" fontId="74" fillId="0" borderId="0" xfId="0" applyFont="1"/>
    <xf numFmtId="0" fontId="77" fillId="0" borderId="0" xfId="0" applyFont="1" applyAlignment="1">
      <alignment vertical="center"/>
    </xf>
    <xf numFmtId="0" fontId="78" fillId="0" borderId="0" xfId="0" applyFont="1" applyAlignment="1">
      <alignment vertical="center"/>
    </xf>
    <xf numFmtId="0" fontId="73" fillId="0" borderId="0" xfId="0" applyFont="1" applyAlignment="1">
      <alignment horizontal="left" vertical="center"/>
    </xf>
    <xf numFmtId="0" fontId="72" fillId="0" borderId="0" xfId="0" applyFont="1" applyAlignment="1">
      <alignment horizontal="left" vertical="center"/>
    </xf>
    <xf numFmtId="1" fontId="72" fillId="0" borderId="0" xfId="0" applyNumberFormat="1" applyFont="1" applyAlignment="1">
      <alignment vertical="center" readingOrder="1"/>
    </xf>
    <xf numFmtId="1" fontId="80" fillId="0" borderId="0" xfId="0" applyNumberFormat="1" applyFont="1"/>
    <xf numFmtId="0" fontId="80" fillId="0" borderId="0" xfId="0" applyFont="1"/>
    <xf numFmtId="1" fontId="42" fillId="0" borderId="0" xfId="0" applyNumberFormat="1" applyFont="1" applyAlignment="1">
      <alignment horizontal="left" indent="20"/>
    </xf>
    <xf numFmtId="0" fontId="17" fillId="0" borderId="0" xfId="1"/>
    <xf numFmtId="0" fontId="18" fillId="0" borderId="0" xfId="0" applyFont="1" applyAlignment="1">
      <alignment horizontal="center" vertical="center"/>
    </xf>
    <xf numFmtId="0" fontId="53" fillId="0" borderId="0" xfId="0" applyFont="1" applyAlignment="1">
      <alignment horizontal="center" vertical="center"/>
    </xf>
    <xf numFmtId="0" fontId="8" fillId="2" borderId="24" xfId="0" applyFont="1" applyFill="1" applyBorder="1" applyAlignment="1">
      <alignment horizontal="left" vertical="top" wrapText="1"/>
    </xf>
    <xf numFmtId="0" fontId="8" fillId="2" borderId="28" xfId="0" applyFont="1" applyFill="1" applyBorder="1" applyAlignment="1">
      <alignment horizontal="left" vertical="top" wrapText="1"/>
    </xf>
    <xf numFmtId="0" fontId="0" fillId="0" borderId="0" xfId="0" applyAlignment="1">
      <alignment horizontal="center"/>
    </xf>
    <xf numFmtId="0" fontId="53" fillId="6" borderId="18" xfId="0" applyFont="1" applyFill="1" applyBorder="1" applyAlignment="1">
      <alignment horizontal="center" vertical="center"/>
    </xf>
    <xf numFmtId="0" fontId="53" fillId="7" borderId="18" xfId="0" applyFont="1" applyFill="1" applyBorder="1" applyAlignment="1">
      <alignment horizontal="center" vertical="center"/>
    </xf>
    <xf numFmtId="166" fontId="55" fillId="4" borderId="41" xfId="0" applyNumberFormat="1" applyFont="1" applyFill="1" applyBorder="1" applyAlignment="1">
      <alignment horizontal="center" vertical="center"/>
    </xf>
    <xf numFmtId="0" fontId="8" fillId="2" borderId="11" xfId="0" applyFont="1" applyFill="1" applyBorder="1" applyAlignment="1">
      <alignment horizontal="center" vertical="center" wrapText="1"/>
    </xf>
    <xf numFmtId="0" fontId="8" fillId="2" borderId="16" xfId="0" applyFont="1" applyFill="1" applyBorder="1" applyAlignment="1">
      <alignment horizontal="left" vertical="top" wrapText="1"/>
    </xf>
    <xf numFmtId="166" fontId="34" fillId="0" borderId="58" xfId="0" applyNumberFormat="1" applyFont="1" applyBorder="1" applyAlignment="1">
      <alignment horizontal="center" vertical="center"/>
    </xf>
    <xf numFmtId="166" fontId="34" fillId="0" borderId="59" xfId="0" applyNumberFormat="1" applyFont="1" applyBorder="1" applyAlignment="1">
      <alignment horizontal="center" vertical="center"/>
    </xf>
    <xf numFmtId="0" fontId="37" fillId="4" borderId="19" xfId="0" applyFont="1" applyFill="1" applyBorder="1" applyAlignment="1">
      <alignment vertical="center"/>
    </xf>
    <xf numFmtId="0" fontId="37" fillId="4" borderId="20" xfId="0" applyFont="1" applyFill="1" applyBorder="1" applyAlignment="1">
      <alignment vertical="center"/>
    </xf>
    <xf numFmtId="166" fontId="55" fillId="0" borderId="64" xfId="0" applyNumberFormat="1" applyFont="1" applyBorder="1" applyAlignment="1">
      <alignment horizontal="center" vertical="center"/>
    </xf>
    <xf numFmtId="166" fontId="55" fillId="0" borderId="65" xfId="0" applyNumberFormat="1" applyFont="1" applyBorder="1" applyAlignment="1">
      <alignment horizontal="center" vertical="center"/>
    </xf>
    <xf numFmtId="166" fontId="55" fillId="0" borderId="66" xfId="0" applyNumberFormat="1" applyFont="1" applyBorder="1" applyAlignment="1">
      <alignment horizontal="center" vertical="center"/>
    </xf>
    <xf numFmtId="166" fontId="34" fillId="0" borderId="42" xfId="0" applyNumberFormat="1" applyFont="1" applyBorder="1" applyAlignment="1">
      <alignment horizontal="center" vertical="center"/>
    </xf>
    <xf numFmtId="166" fontId="34" fillId="0" borderId="43" xfId="0" applyNumberFormat="1" applyFont="1" applyBorder="1" applyAlignment="1">
      <alignment horizontal="center" vertical="center"/>
    </xf>
    <xf numFmtId="166" fontId="34" fillId="0" borderId="67" xfId="0" applyNumberFormat="1" applyFont="1" applyBorder="1" applyAlignment="1">
      <alignment horizontal="center" vertical="center"/>
    </xf>
    <xf numFmtId="166" fontId="34" fillId="0" borderId="68" xfId="0" applyNumberFormat="1" applyFont="1" applyBorder="1" applyAlignment="1">
      <alignment horizontal="center" vertical="center"/>
    </xf>
    <xf numFmtId="166" fontId="55" fillId="4" borderId="64" xfId="0" applyNumberFormat="1" applyFont="1" applyFill="1" applyBorder="1" applyAlignment="1">
      <alignment horizontal="center" vertical="center"/>
    </xf>
    <xf numFmtId="166" fontId="55" fillId="4" borderId="65" xfId="0" applyNumberFormat="1" applyFont="1" applyFill="1" applyBorder="1" applyAlignment="1">
      <alignment horizontal="center" vertical="center"/>
    </xf>
    <xf numFmtId="166" fontId="55" fillId="4" borderId="66" xfId="0" applyNumberFormat="1" applyFont="1" applyFill="1" applyBorder="1" applyAlignment="1">
      <alignment horizontal="center" vertical="center"/>
    </xf>
    <xf numFmtId="0" fontId="40" fillId="0" borderId="0" xfId="0" applyFont="1" applyAlignment="1">
      <alignment horizontal="center"/>
    </xf>
    <xf numFmtId="166" fontId="33" fillId="0" borderId="42" xfId="0" applyNumberFormat="1" applyFont="1" applyBorder="1" applyAlignment="1">
      <alignment horizontal="center" vertical="center"/>
    </xf>
    <xf numFmtId="166" fontId="33" fillId="0" borderId="43" xfId="0" applyNumberFormat="1" applyFont="1" applyBorder="1" applyAlignment="1">
      <alignment horizontal="center" vertical="center"/>
    </xf>
    <xf numFmtId="166" fontId="33" fillId="0" borderId="58" xfId="0" applyNumberFormat="1" applyFont="1" applyBorder="1" applyAlignment="1">
      <alignment horizontal="center" vertical="center"/>
    </xf>
    <xf numFmtId="166" fontId="33" fillId="0" borderId="59" xfId="0" applyNumberFormat="1" applyFont="1" applyBorder="1" applyAlignment="1">
      <alignment horizontal="center" vertical="center"/>
    </xf>
    <xf numFmtId="166" fontId="33" fillId="0" borderId="67" xfId="0" applyNumberFormat="1" applyFont="1" applyBorder="1" applyAlignment="1">
      <alignment horizontal="center" vertical="center"/>
    </xf>
    <xf numFmtId="166" fontId="33" fillId="0" borderId="68" xfId="0" applyNumberFormat="1" applyFont="1" applyBorder="1" applyAlignment="1">
      <alignment horizontal="center" vertical="center"/>
    </xf>
    <xf numFmtId="166" fontId="33" fillId="0" borderId="9" xfId="0" applyNumberFormat="1" applyFont="1" applyBorder="1" applyAlignment="1">
      <alignment horizontal="center" vertical="center"/>
    </xf>
    <xf numFmtId="166" fontId="33" fillId="0" borderId="23" xfId="0" applyNumberFormat="1" applyFont="1" applyBorder="1" applyAlignment="1">
      <alignment horizontal="center" vertical="center"/>
    </xf>
    <xf numFmtId="166" fontId="33" fillId="0" borderId="54" xfId="0" applyNumberFormat="1" applyFont="1" applyBorder="1" applyAlignment="1">
      <alignment horizontal="center" vertical="center"/>
    </xf>
    <xf numFmtId="166" fontId="33" fillId="0" borderId="55" xfId="0" applyNumberFormat="1" applyFont="1" applyBorder="1" applyAlignment="1">
      <alignment horizontal="center" vertical="center"/>
    </xf>
    <xf numFmtId="0" fontId="6" fillId="0" borderId="16" xfId="0" applyFont="1" applyBorder="1" applyAlignment="1">
      <alignment horizontal="left" vertical="top" wrapText="1"/>
    </xf>
    <xf numFmtId="0" fontId="6" fillId="0" borderId="12" xfId="0" applyFont="1" applyBorder="1" applyAlignment="1">
      <alignment horizontal="center" vertical="center" wrapText="1"/>
    </xf>
    <xf numFmtId="0" fontId="6" fillId="0" borderId="24" xfId="0" applyFont="1" applyBorder="1" applyAlignment="1">
      <alignment horizontal="left" vertical="top" wrapText="1"/>
    </xf>
    <xf numFmtId="0" fontId="6" fillId="0" borderId="53" xfId="0" applyFont="1" applyBorder="1" applyAlignment="1">
      <alignment horizontal="center" vertical="center" wrapText="1"/>
    </xf>
    <xf numFmtId="0" fontId="6" fillId="0" borderId="28" xfId="0" applyFont="1" applyBorder="1" applyAlignment="1">
      <alignment horizontal="left" vertical="top" wrapText="1"/>
    </xf>
    <xf numFmtId="41" fontId="33" fillId="0" borderId="42" xfId="5" applyFont="1" applyFill="1" applyBorder="1" applyAlignment="1" applyProtection="1">
      <alignment horizontal="center" vertical="center"/>
    </xf>
    <xf numFmtId="41" fontId="33" fillId="0" borderId="58" xfId="5" applyFont="1" applyFill="1" applyBorder="1" applyAlignment="1" applyProtection="1">
      <alignment horizontal="center" vertical="center"/>
    </xf>
    <xf numFmtId="41" fontId="33" fillId="0" borderId="67" xfId="5" applyFont="1" applyFill="1" applyBorder="1" applyAlignment="1" applyProtection="1">
      <alignment horizontal="center" vertical="center"/>
    </xf>
    <xf numFmtId="41" fontId="33" fillId="0" borderId="9" xfId="5" applyFont="1" applyFill="1" applyBorder="1" applyAlignment="1" applyProtection="1">
      <alignment horizontal="center" vertical="center"/>
    </xf>
    <xf numFmtId="41" fontId="33" fillId="0" borderId="54" xfId="5" applyFont="1" applyFill="1" applyBorder="1" applyAlignment="1" applyProtection="1">
      <alignment horizontal="center" vertical="center"/>
    </xf>
    <xf numFmtId="0" fontId="84" fillId="4" borderId="14" xfId="0" applyFont="1" applyFill="1" applyBorder="1" applyAlignment="1">
      <alignment horizontal="center" vertical="center"/>
    </xf>
    <xf numFmtId="0" fontId="85" fillId="4" borderId="32" xfId="0" applyFont="1" applyFill="1" applyBorder="1" applyAlignment="1">
      <alignment horizontal="center" vertical="center"/>
    </xf>
    <xf numFmtId="0" fontId="82" fillId="0" borderId="0" xfId="0" applyFont="1" applyAlignment="1">
      <alignment horizontal="center" vertical="center"/>
    </xf>
    <xf numFmtId="0" fontId="83" fillId="0" borderId="0" xfId="0" applyFont="1" applyAlignment="1">
      <alignment horizontal="center" vertical="center"/>
    </xf>
    <xf numFmtId="0" fontId="48" fillId="2" borderId="16" xfId="0" applyFont="1" applyFill="1" applyBorder="1" applyAlignment="1">
      <alignment horizontal="center" vertical="center" wrapText="1"/>
    </xf>
    <xf numFmtId="0" fontId="48" fillId="2" borderId="24" xfId="0" applyFont="1" applyFill="1" applyBorder="1" applyAlignment="1">
      <alignment horizontal="center" vertical="center" wrapText="1"/>
    </xf>
    <xf numFmtId="0" fontId="48" fillId="2" borderId="28" xfId="0" applyFont="1" applyFill="1" applyBorder="1" applyAlignment="1">
      <alignment horizontal="center" vertical="center" wrapText="1"/>
    </xf>
    <xf numFmtId="0" fontId="86" fillId="0" borderId="0" xfId="0" applyFont="1"/>
    <xf numFmtId="0" fontId="54" fillId="4" borderId="26" xfId="0" applyFont="1" applyFill="1" applyBorder="1" applyAlignment="1">
      <alignment vertical="center"/>
    </xf>
    <xf numFmtId="0" fontId="87" fillId="4" borderId="5" xfId="0" applyFont="1" applyFill="1" applyBorder="1" applyAlignment="1">
      <alignment vertical="center"/>
    </xf>
    <xf numFmtId="166" fontId="33" fillId="0" borderId="43" xfId="0" applyNumberFormat="1" applyFont="1" applyBorder="1" applyAlignment="1">
      <alignment horizontal="left" vertical="center"/>
    </xf>
    <xf numFmtId="166" fontId="33" fillId="0" borderId="59" xfId="0" applyNumberFormat="1" applyFont="1" applyBorder="1" applyAlignment="1">
      <alignment horizontal="left" vertical="center"/>
    </xf>
    <xf numFmtId="166" fontId="33" fillId="0" borderId="68" xfId="0" applyNumberFormat="1" applyFont="1" applyBorder="1" applyAlignment="1">
      <alignment horizontal="left" vertical="center"/>
    </xf>
    <xf numFmtId="166" fontId="33" fillId="0" borderId="23" xfId="0" applyNumberFormat="1" applyFont="1" applyBorder="1" applyAlignment="1">
      <alignment horizontal="left" vertical="center"/>
    </xf>
    <xf numFmtId="166" fontId="33" fillId="0" borderId="55" xfId="0" applyNumberFormat="1" applyFont="1" applyBorder="1" applyAlignment="1">
      <alignment horizontal="left" vertical="center"/>
    </xf>
    <xf numFmtId="0" fontId="54" fillId="4" borderId="5" xfId="0" applyFont="1" applyFill="1" applyBorder="1" applyAlignment="1">
      <alignment horizontal="left" vertical="center" indent="2"/>
    </xf>
    <xf numFmtId="0" fontId="81" fillId="4" borderId="5" xfId="0" applyFont="1" applyFill="1" applyBorder="1" applyAlignment="1">
      <alignment horizontal="center" vertical="center"/>
    </xf>
    <xf numFmtId="167" fontId="69" fillId="0" borderId="0" xfId="5" applyNumberFormat="1" applyFont="1"/>
    <xf numFmtId="167" fontId="62" fillId="0" borderId="0" xfId="5" applyNumberFormat="1" applyFont="1"/>
    <xf numFmtId="167" fontId="2" fillId="0" borderId="0" xfId="5" applyNumberFormat="1" applyFont="1"/>
    <xf numFmtId="0" fontId="62" fillId="0" borderId="18" xfId="0" applyFont="1" applyBorder="1"/>
    <xf numFmtId="41" fontId="62" fillId="0" borderId="18" xfId="0" applyNumberFormat="1" applyFont="1" applyBorder="1"/>
    <xf numFmtId="0" fontId="88" fillId="2" borderId="23" xfId="0" applyFont="1" applyFill="1" applyBorder="1" applyAlignment="1">
      <alignment horizontal="center" vertical="center" wrapText="1"/>
    </xf>
    <xf numFmtId="0" fontId="8" fillId="2" borderId="8" xfId="0" applyFont="1" applyFill="1" applyBorder="1" applyAlignment="1">
      <alignment horizontal="center" vertical="center" wrapText="1"/>
    </xf>
    <xf numFmtId="0" fontId="21" fillId="0" borderId="18" xfId="0" applyFont="1" applyBorder="1" applyAlignment="1">
      <alignment vertical="center"/>
    </xf>
    <xf numFmtId="166" fontId="21" fillId="0" borderId="18" xfId="0" applyNumberFormat="1" applyFont="1" applyBorder="1" applyAlignment="1">
      <alignment vertical="center"/>
    </xf>
    <xf numFmtId="0" fontId="2" fillId="0" borderId="18" xfId="0" applyFont="1" applyBorder="1" applyAlignment="1">
      <alignment vertical="center"/>
    </xf>
    <xf numFmtId="166" fontId="2" fillId="0" borderId="18" xfId="0" applyNumberFormat="1" applyFont="1" applyBorder="1"/>
    <xf numFmtId="41" fontId="27" fillId="0" borderId="18" xfId="5" applyFont="1" applyBorder="1"/>
    <xf numFmtId="166" fontId="21" fillId="0" borderId="18" xfId="0" applyNumberFormat="1" applyFont="1" applyBorder="1"/>
    <xf numFmtId="41" fontId="66" fillId="0" borderId="18" xfId="5" applyFont="1" applyBorder="1"/>
    <xf numFmtId="0" fontId="1" fillId="0" borderId="18" xfId="0" applyFont="1" applyBorder="1" applyAlignment="1">
      <alignment vertical="center"/>
    </xf>
    <xf numFmtId="41" fontId="2" fillId="0" borderId="19" xfId="0" applyNumberFormat="1" applyFont="1" applyBorder="1" applyAlignment="1">
      <alignment vertical="center"/>
    </xf>
    <xf numFmtId="0" fontId="21" fillId="0" borderId="0" xfId="0" applyFont="1" applyAlignment="1">
      <alignment horizontal="center" vertical="center"/>
    </xf>
    <xf numFmtId="0" fontId="2" fillId="0" borderId="18" xfId="0" applyFont="1" applyBorder="1" applyAlignment="1">
      <alignment horizontal="center" vertical="center"/>
    </xf>
    <xf numFmtId="0" fontId="21" fillId="0" borderId="0" xfId="0" applyFont="1" applyAlignment="1">
      <alignment horizontal="center"/>
    </xf>
    <xf numFmtId="0" fontId="21" fillId="0" borderId="0" xfId="0" applyFont="1" applyAlignment="1">
      <alignment horizontal="center" vertical="top"/>
    </xf>
    <xf numFmtId="0" fontId="67" fillId="0" borderId="20" xfId="0" applyFont="1" applyBorder="1" applyAlignment="1">
      <alignment horizontal="center" vertical="center"/>
    </xf>
    <xf numFmtId="0" fontId="89" fillId="0" borderId="0" xfId="0" applyFont="1"/>
    <xf numFmtId="0" fontId="53" fillId="0" borderId="0" xfId="0" applyFont="1" applyAlignment="1">
      <alignment horizontal="center"/>
    </xf>
    <xf numFmtId="0" fontId="0" fillId="0" borderId="19" xfId="0" applyBorder="1" applyAlignment="1">
      <alignment horizontal="center" vertical="center"/>
    </xf>
    <xf numFmtId="0" fontId="90" fillId="0" borderId="0" xfId="0" applyFont="1" applyAlignment="1" applyProtection="1">
      <alignment horizontal="center" vertical="center"/>
      <protection locked="0"/>
    </xf>
    <xf numFmtId="0" fontId="90" fillId="0" borderId="0" xfId="0" applyFont="1" applyAlignment="1" applyProtection="1">
      <alignment horizontal="right" vertical="center"/>
      <protection locked="0"/>
    </xf>
    <xf numFmtId="0" fontId="90" fillId="0" borderId="0" xfId="0" applyFont="1" applyAlignment="1" applyProtection="1">
      <alignment horizontal="center" vertical="top"/>
      <protection locked="0"/>
    </xf>
    <xf numFmtId="0" fontId="90" fillId="0" borderId="0" xfId="0" applyFont="1" applyAlignment="1" applyProtection="1">
      <alignment horizontal="left" vertical="center"/>
      <protection locked="0"/>
    </xf>
    <xf numFmtId="0" fontId="91" fillId="0" borderId="0" xfId="0" applyFont="1"/>
    <xf numFmtId="0" fontId="44" fillId="0" borderId="0" xfId="0" applyFont="1" applyAlignment="1">
      <alignment vertical="top"/>
    </xf>
    <xf numFmtId="0" fontId="24" fillId="0" borderId="18" xfId="0" applyFont="1" applyBorder="1" applyAlignment="1" applyProtection="1">
      <alignment vertical="center"/>
      <protection locked="0"/>
    </xf>
    <xf numFmtId="0" fontId="63" fillId="0" borderId="35" xfId="0" applyFont="1" applyBorder="1" applyAlignment="1">
      <alignment horizontal="center" vertical="center"/>
    </xf>
    <xf numFmtId="0" fontId="63" fillId="0" borderId="48" xfId="0" applyFont="1" applyBorder="1" applyAlignment="1">
      <alignment horizontal="center" vertical="center"/>
    </xf>
    <xf numFmtId="0" fontId="63" fillId="0" borderId="51" xfId="0" applyFont="1" applyBorder="1" applyAlignment="1">
      <alignment horizontal="center" vertical="center"/>
    </xf>
    <xf numFmtId="0" fontId="53" fillId="6" borderId="19" xfId="0" applyFont="1" applyFill="1" applyBorder="1" applyAlignment="1">
      <alignment horizontal="center" vertical="center"/>
    </xf>
    <xf numFmtId="0" fontId="53" fillId="6" borderId="32" xfId="0" applyFont="1" applyFill="1" applyBorder="1" applyAlignment="1">
      <alignment horizontal="center" vertical="center"/>
    </xf>
    <xf numFmtId="0" fontId="53" fillId="6" borderId="20" xfId="0" applyFont="1" applyFill="1" applyBorder="1" applyAlignment="1">
      <alignment horizontal="center" vertical="center"/>
    </xf>
    <xf numFmtId="0" fontId="25" fillId="0" borderId="34" xfId="0" applyFont="1" applyBorder="1" applyAlignment="1">
      <alignment horizontal="center" vertical="center" textRotation="90"/>
    </xf>
    <xf numFmtId="0" fontId="25" fillId="0" borderId="22" xfId="0" applyFont="1" applyBorder="1" applyAlignment="1">
      <alignment horizontal="center" vertical="center" textRotation="90"/>
    </xf>
    <xf numFmtId="0" fontId="25" fillId="0" borderId="50" xfId="0" applyFont="1" applyBorder="1" applyAlignment="1">
      <alignment horizontal="center" vertical="center" textRotation="90"/>
    </xf>
    <xf numFmtId="0" fontId="53" fillId="7" borderId="19" xfId="0" applyFont="1" applyFill="1" applyBorder="1" applyAlignment="1">
      <alignment horizontal="center" vertical="center"/>
    </xf>
    <xf numFmtId="0" fontId="53" fillId="7" borderId="32" xfId="0" applyFont="1" applyFill="1" applyBorder="1" applyAlignment="1">
      <alignment horizontal="center" vertical="center"/>
    </xf>
    <xf numFmtId="0" fontId="53" fillId="7" borderId="20" xfId="0" applyFont="1" applyFill="1" applyBorder="1" applyAlignment="1">
      <alignment horizontal="center" vertical="center"/>
    </xf>
    <xf numFmtId="165" fontId="21" fillId="0" borderId="0" xfId="0" applyNumberFormat="1" applyFont="1" applyAlignment="1" applyProtection="1">
      <alignment horizontal="center" vertical="center" readingOrder="1"/>
      <protection locked="0"/>
    </xf>
    <xf numFmtId="165" fontId="21" fillId="0" borderId="0" xfId="0" applyNumberFormat="1" applyFont="1" applyAlignment="1" applyProtection="1">
      <alignment horizontal="left" vertical="center" readingOrder="1"/>
      <protection locked="0"/>
    </xf>
    <xf numFmtId="1" fontId="21" fillId="0" borderId="0" xfId="0" applyNumberFormat="1" applyFont="1" applyAlignment="1" applyProtection="1">
      <alignment horizontal="left" vertical="center" readingOrder="1"/>
      <protection locked="0"/>
    </xf>
    <xf numFmtId="0" fontId="36" fillId="0" borderId="0" xfId="0" applyFont="1" applyAlignment="1">
      <alignment horizontal="left" vertical="center"/>
    </xf>
    <xf numFmtId="49" fontId="21" fillId="0" borderId="0" xfId="0" applyNumberFormat="1" applyFont="1" applyAlignment="1" applyProtection="1">
      <alignment horizontal="left" vertical="center" readingOrder="1"/>
      <protection locked="0"/>
    </xf>
    <xf numFmtId="0" fontId="21" fillId="0" borderId="0" xfId="0" applyFont="1" applyAlignment="1" applyProtection="1">
      <alignment horizontal="left" vertical="center"/>
      <protection locked="0"/>
    </xf>
    <xf numFmtId="0" fontId="21" fillId="0" borderId="0" xfId="0" applyFont="1" applyAlignment="1">
      <alignment horizontal="left" vertical="center"/>
    </xf>
    <xf numFmtId="165" fontId="21" fillId="0" borderId="0" xfId="0" applyNumberFormat="1" applyFont="1" applyAlignment="1">
      <alignment horizontal="center" vertical="center" readingOrder="1"/>
    </xf>
    <xf numFmtId="0" fontId="79" fillId="0" borderId="0" xfId="0" applyFont="1" applyAlignment="1">
      <alignment horizontal="center" vertical="center" wrapText="1"/>
    </xf>
    <xf numFmtId="0" fontId="79" fillId="0" borderId="0" xfId="0" applyFont="1" applyAlignment="1">
      <alignment horizontal="center" vertical="center"/>
    </xf>
    <xf numFmtId="0" fontId="23" fillId="0" borderId="0" xfId="0" applyFont="1" applyAlignment="1">
      <alignment horizontal="center" vertical="center"/>
    </xf>
    <xf numFmtId="0" fontId="26" fillId="0" borderId="0" xfId="0" applyFont="1" applyAlignment="1">
      <alignment horizontal="center" vertical="center"/>
    </xf>
    <xf numFmtId="0" fontId="72" fillId="0" borderId="0" xfId="0" applyFont="1" applyAlignment="1">
      <alignment horizontal="left" vertical="center"/>
    </xf>
    <xf numFmtId="1" fontId="72" fillId="0" borderId="0" xfId="0" applyNumberFormat="1" applyFont="1" applyAlignment="1">
      <alignment horizontal="left" vertical="center" readingOrder="1"/>
    </xf>
    <xf numFmtId="165" fontId="72" fillId="0" borderId="0" xfId="0" applyNumberFormat="1" applyFont="1" applyAlignment="1">
      <alignment horizontal="left" vertical="center" readingOrder="1"/>
    </xf>
    <xf numFmtId="0" fontId="26" fillId="0" borderId="0" xfId="0" applyFont="1" applyAlignment="1" applyProtection="1">
      <alignment horizontal="center" vertical="center"/>
      <protection locked="0"/>
    </xf>
    <xf numFmtId="164" fontId="23" fillId="0" borderId="0" xfId="0" applyNumberFormat="1" applyFont="1" applyAlignment="1">
      <alignment horizontal="center" vertical="center"/>
    </xf>
    <xf numFmtId="49" fontId="72" fillId="0" borderId="0" xfId="0" applyNumberFormat="1" applyFont="1" applyAlignment="1">
      <alignment horizontal="left" vertical="center" readingOrder="1"/>
    </xf>
    <xf numFmtId="0" fontId="72" fillId="0" borderId="0" xfId="0" applyFont="1" applyAlignment="1">
      <alignment horizontal="left" vertical="center" readingOrder="1"/>
    </xf>
    <xf numFmtId="0" fontId="9" fillId="0" borderId="4" xfId="0" applyFont="1" applyBorder="1" applyAlignment="1">
      <alignment horizontal="center" vertical="center" wrapText="1"/>
    </xf>
    <xf numFmtId="0" fontId="5" fillId="0" borderId="4" xfId="0" applyFont="1" applyBorder="1" applyAlignment="1">
      <alignment horizontal="center" vertical="center" wrapText="1"/>
    </xf>
    <xf numFmtId="0" fontId="8" fillId="2" borderId="24" xfId="0" applyFont="1" applyFill="1" applyBorder="1" applyAlignment="1">
      <alignment horizontal="left" vertical="top" wrapText="1"/>
    </xf>
    <xf numFmtId="0" fontId="8" fillId="2" borderId="8" xfId="0" applyFont="1" applyFill="1" applyBorder="1" applyAlignment="1">
      <alignment horizontal="left" vertical="top" wrapText="1"/>
    </xf>
    <xf numFmtId="0" fontId="8" fillId="2" borderId="25" xfId="0" applyFont="1" applyFill="1" applyBorder="1" applyAlignment="1">
      <alignment horizontal="left" vertical="top" wrapText="1"/>
    </xf>
    <xf numFmtId="0" fontId="37" fillId="4" borderId="5" xfId="0" applyFont="1" applyFill="1" applyBorder="1" applyAlignment="1">
      <alignment horizontal="left" indent="1"/>
    </xf>
    <xf numFmtId="0" fontId="37" fillId="4" borderId="14" xfId="0" applyFont="1" applyFill="1" applyBorder="1" applyAlignment="1">
      <alignment horizontal="left" indent="1"/>
    </xf>
    <xf numFmtId="0" fontId="37" fillId="4" borderId="26" xfId="0" applyFont="1" applyFill="1" applyBorder="1" applyAlignment="1">
      <alignment horizontal="left" indent="1"/>
    </xf>
    <xf numFmtId="0" fontId="5" fillId="0" borderId="13" xfId="0" applyFont="1" applyBorder="1" applyAlignment="1">
      <alignment horizontal="center" vertical="center"/>
    </xf>
    <xf numFmtId="0" fontId="5" fillId="0" borderId="9" xfId="0" applyFont="1" applyBorder="1" applyAlignment="1">
      <alignment horizontal="center" vertical="center" wrapText="1"/>
    </xf>
    <xf numFmtId="0" fontId="5" fillId="0" borderId="9" xfId="0" applyFont="1" applyBorder="1" applyAlignment="1">
      <alignment horizontal="center" wrapText="1"/>
    </xf>
    <xf numFmtId="0" fontId="5" fillId="0" borderId="23" xfId="0" applyFont="1" applyBorder="1" applyAlignment="1">
      <alignment horizontal="center" wrapText="1"/>
    </xf>
    <xf numFmtId="0" fontId="7" fillId="0" borderId="40" xfId="0" applyFont="1" applyBorder="1" applyAlignment="1">
      <alignment horizontal="center" vertical="center" wrapText="1"/>
    </xf>
    <xf numFmtId="0" fontId="7" fillId="0" borderId="41" xfId="0" applyFont="1" applyBorder="1" applyAlignment="1">
      <alignment horizontal="center" vertical="center" wrapText="1"/>
    </xf>
    <xf numFmtId="0" fontId="5" fillId="0" borderId="42" xfId="0" applyFont="1" applyBorder="1" applyAlignment="1">
      <alignment horizontal="center" vertical="center" wrapText="1"/>
    </xf>
    <xf numFmtId="0" fontId="5" fillId="0" borderId="43"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7" xfId="0" applyFont="1" applyBorder="1" applyAlignment="1">
      <alignment horizontal="center" vertical="center" wrapText="1"/>
    </xf>
    <xf numFmtId="2" fontId="5" fillId="0" borderId="28" xfId="0" applyNumberFormat="1" applyFont="1" applyBorder="1" applyAlignment="1">
      <alignment horizontal="center" vertical="center" wrapText="1"/>
    </xf>
    <xf numFmtId="2" fontId="5" fillId="0" borderId="29" xfId="0" applyNumberFormat="1" applyFont="1" applyBorder="1" applyAlignment="1">
      <alignment horizontal="center" vertical="center" wrapText="1"/>
    </xf>
    <xf numFmtId="0" fontId="5" fillId="0" borderId="44" xfId="0" applyFont="1" applyBorder="1" applyAlignment="1">
      <alignment horizontal="center" vertical="center" wrapText="1"/>
    </xf>
    <xf numFmtId="0" fontId="5" fillId="0" borderId="45" xfId="0" applyFont="1" applyBorder="1" applyAlignment="1">
      <alignment horizontal="center" vertical="center" wrapText="1"/>
    </xf>
    <xf numFmtId="0" fontId="5" fillId="0" borderId="46" xfId="0" applyFont="1" applyBorder="1" applyAlignment="1">
      <alignment horizontal="center" vertical="center" wrapText="1"/>
    </xf>
    <xf numFmtId="0" fontId="5" fillId="0" borderId="47" xfId="0" applyFont="1" applyBorder="1" applyAlignment="1">
      <alignment horizontal="center" vertical="center" wrapText="1"/>
    </xf>
    <xf numFmtId="0" fontId="8" fillId="2" borderId="9" xfId="0" applyFont="1" applyFill="1" applyBorder="1" applyAlignment="1">
      <alignment horizontal="left" vertical="top" wrapText="1"/>
    </xf>
    <xf numFmtId="0" fontId="6" fillId="2" borderId="3" xfId="0" applyFont="1" applyFill="1" applyBorder="1" applyAlignment="1">
      <alignment horizontal="center" vertical="top" wrapText="1"/>
    </xf>
    <xf numFmtId="0" fontId="6" fillId="2" borderId="30" xfId="0" applyFont="1" applyFill="1" applyBorder="1" applyAlignment="1">
      <alignment horizontal="center" vertical="top" wrapText="1"/>
    </xf>
    <xf numFmtId="0" fontId="6" fillId="0" borderId="3" xfId="0" applyFont="1" applyBorder="1" applyAlignment="1" applyProtection="1">
      <alignment horizontal="center" vertical="top" wrapText="1"/>
      <protection locked="0"/>
    </xf>
    <xf numFmtId="0" fontId="6" fillId="0" borderId="30" xfId="0" applyFont="1" applyBorder="1" applyAlignment="1" applyProtection="1">
      <alignment horizontal="center" vertical="top" wrapText="1"/>
      <protection locked="0"/>
    </xf>
    <xf numFmtId="0" fontId="5" fillId="0" borderId="12" xfId="0" applyFont="1" applyBorder="1" applyAlignment="1">
      <alignment horizontal="center" vertical="center"/>
    </xf>
    <xf numFmtId="0" fontId="5" fillId="0" borderId="10" xfId="0" applyFont="1" applyBorder="1" applyAlignment="1">
      <alignment horizontal="center" vertical="center"/>
    </xf>
    <xf numFmtId="0" fontId="5" fillId="0" borderId="21" xfId="0" applyFont="1" applyBorder="1" applyAlignment="1">
      <alignment horizontal="center" vertical="center" wrapText="1"/>
    </xf>
    <xf numFmtId="0" fontId="5" fillId="0" borderId="15" xfId="0" applyFont="1" applyBorder="1" applyAlignment="1">
      <alignment horizontal="center" vertical="center" wrapText="1"/>
    </xf>
    <xf numFmtId="0" fontId="5" fillId="0" borderId="16" xfId="0" applyFont="1" applyBorder="1" applyAlignment="1">
      <alignment horizontal="center" vertical="center" wrapText="1"/>
    </xf>
    <xf numFmtId="0" fontId="5" fillId="0" borderId="17"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30" xfId="0" applyFont="1" applyBorder="1" applyAlignment="1">
      <alignment horizontal="center" vertical="center" wrapText="1"/>
    </xf>
    <xf numFmtId="0" fontId="7" fillId="0" borderId="28" xfId="0" applyFont="1" applyBorder="1" applyAlignment="1">
      <alignment horizontal="center" vertical="center" wrapText="1"/>
    </xf>
    <xf numFmtId="0" fontId="7" fillId="0" borderId="31" xfId="0" applyFont="1" applyBorder="1" applyAlignment="1">
      <alignment horizontal="center" vertical="center" wrapText="1"/>
    </xf>
    <xf numFmtId="0" fontId="4" fillId="0" borderId="18" xfId="0" applyFont="1" applyBorder="1" applyAlignment="1">
      <alignment horizontal="left" vertical="center" wrapText="1"/>
    </xf>
    <xf numFmtId="0" fontId="43" fillId="0" borderId="0" xfId="0" applyFont="1" applyAlignment="1">
      <alignment horizontal="center" wrapText="1"/>
    </xf>
    <xf numFmtId="0" fontId="43" fillId="0" borderId="0" xfId="0" applyFont="1" applyAlignment="1">
      <alignment horizontal="center"/>
    </xf>
    <xf numFmtId="1" fontId="0" fillId="0" borderId="0" xfId="0" applyNumberFormat="1" applyAlignment="1">
      <alignment horizontal="left" vertical="center"/>
    </xf>
    <xf numFmtId="0" fontId="0" fillId="0" borderId="0" xfId="0" applyAlignment="1">
      <alignment horizontal="left" vertical="center"/>
    </xf>
    <xf numFmtId="0" fontId="5" fillId="0" borderId="34" xfId="0" applyFont="1" applyBorder="1" applyAlignment="1">
      <alignment horizontal="center" vertical="center" wrapText="1"/>
    </xf>
    <xf numFmtId="0" fontId="5" fillId="0" borderId="36" xfId="0" applyFont="1" applyBorder="1" applyAlignment="1">
      <alignment horizontal="center" vertical="center" wrapText="1"/>
    </xf>
    <xf numFmtId="0" fontId="5" fillId="0" borderId="35" xfId="0" applyFont="1" applyBorder="1" applyAlignment="1">
      <alignment horizontal="center" vertical="center" wrapText="1"/>
    </xf>
    <xf numFmtId="0" fontId="4" fillId="0" borderId="18" xfId="0" applyFont="1" applyBorder="1" applyAlignment="1">
      <alignment horizontal="left" vertical="center" wrapText="1" indent="1"/>
    </xf>
    <xf numFmtId="0" fontId="5" fillId="0" borderId="18" xfId="0" applyFont="1" applyBorder="1" applyAlignment="1">
      <alignment horizontal="center" vertical="center"/>
    </xf>
    <xf numFmtId="0" fontId="5" fillId="0" borderId="18" xfId="0" applyFont="1" applyBorder="1" applyAlignment="1">
      <alignment horizontal="center" vertical="center" wrapText="1"/>
    </xf>
    <xf numFmtId="0" fontId="0" fillId="0" borderId="0" xfId="0" applyAlignment="1">
      <alignment horizontal="center" vertical="top" wrapText="1"/>
    </xf>
    <xf numFmtId="0" fontId="0" fillId="0" borderId="0" xfId="0" applyAlignment="1">
      <alignment horizontal="center" vertical="top"/>
    </xf>
    <xf numFmtId="1" fontId="42" fillId="0" borderId="0" xfId="0" applyNumberFormat="1" applyFont="1" applyAlignment="1">
      <alignment horizontal="center" vertical="top" wrapText="1"/>
    </xf>
    <xf numFmtId="0" fontId="42" fillId="0" borderId="0" xfId="0" applyFont="1" applyAlignment="1">
      <alignment horizontal="center" vertical="top"/>
    </xf>
    <xf numFmtId="1" fontId="42" fillId="0" borderId="0" xfId="0" applyNumberFormat="1" applyFont="1" applyAlignment="1">
      <alignment horizontal="center" vertical="top"/>
    </xf>
    <xf numFmtId="49" fontId="44" fillId="0" borderId="0" xfId="0" applyNumberFormat="1" applyFont="1" applyAlignment="1">
      <alignment horizontal="center" vertical="top" wrapText="1"/>
    </xf>
    <xf numFmtId="0" fontId="44" fillId="0" borderId="0" xfId="0" applyFont="1" applyAlignment="1">
      <alignment horizontal="center" vertical="top"/>
    </xf>
    <xf numFmtId="1" fontId="44" fillId="0" borderId="0" xfId="0" applyNumberFormat="1" applyFont="1" applyAlignment="1">
      <alignment horizontal="center" vertical="top"/>
    </xf>
    <xf numFmtId="0" fontId="30" fillId="0" borderId="0" xfId="0" applyFont="1" applyAlignment="1">
      <alignment horizontal="center" vertical="center" wrapText="1"/>
    </xf>
    <xf numFmtId="0" fontId="30" fillId="0" borderId="0" xfId="0" applyFont="1" applyAlignment="1">
      <alignment horizontal="center" vertical="center"/>
    </xf>
    <xf numFmtId="0" fontId="25" fillId="0" borderId="0" xfId="0" applyFont="1" applyAlignment="1" applyProtection="1">
      <alignment horizontal="center" vertical="center"/>
      <protection locked="0"/>
    </xf>
    <xf numFmtId="1" fontId="21" fillId="0" borderId="19" xfId="0" applyNumberFormat="1" applyFont="1" applyBorder="1" applyAlignment="1">
      <alignment horizontal="left" vertical="center" readingOrder="1"/>
    </xf>
    <xf numFmtId="1" fontId="21" fillId="0" borderId="32" xfId="0" applyNumberFormat="1" applyFont="1" applyBorder="1" applyAlignment="1">
      <alignment horizontal="left" vertical="center" readingOrder="1"/>
    </xf>
    <xf numFmtId="1" fontId="21" fillId="0" borderId="20" xfId="0" applyNumberFormat="1" applyFont="1" applyBorder="1" applyAlignment="1">
      <alignment horizontal="left" vertical="center" readingOrder="1"/>
    </xf>
    <xf numFmtId="49" fontId="21" fillId="0" borderId="19" xfId="0" applyNumberFormat="1" applyFont="1" applyBorder="1" applyAlignment="1" applyProtection="1">
      <alignment horizontal="center" vertical="center" readingOrder="1"/>
      <protection locked="0"/>
    </xf>
    <xf numFmtId="49" fontId="21" fillId="0" borderId="32" xfId="0" applyNumberFormat="1" applyFont="1" applyBorder="1" applyAlignment="1" applyProtection="1">
      <alignment horizontal="center" vertical="center" readingOrder="1"/>
      <protection locked="0"/>
    </xf>
    <xf numFmtId="49" fontId="21" fillId="0" borderId="20" xfId="0" applyNumberFormat="1" applyFont="1" applyBorder="1" applyAlignment="1" applyProtection="1">
      <alignment horizontal="center" vertical="center" readingOrder="1"/>
      <protection locked="0"/>
    </xf>
    <xf numFmtId="1" fontId="21" fillId="0" borderId="18" xfId="0" applyNumberFormat="1" applyFont="1" applyBorder="1" applyAlignment="1" applyProtection="1">
      <alignment horizontal="center" vertical="center" readingOrder="1"/>
      <protection locked="0"/>
    </xf>
    <xf numFmtId="1" fontId="21" fillId="0" borderId="19" xfId="0" applyNumberFormat="1" applyFont="1" applyBorder="1" applyAlignment="1" applyProtection="1">
      <alignment horizontal="center" vertical="center" readingOrder="1"/>
      <protection locked="0"/>
    </xf>
    <xf numFmtId="1" fontId="21" fillId="0" borderId="32" xfId="0" applyNumberFormat="1" applyFont="1" applyBorder="1" applyAlignment="1" applyProtection="1">
      <alignment horizontal="center" vertical="center" readingOrder="1"/>
      <protection locked="0"/>
    </xf>
    <xf numFmtId="1" fontId="21" fillId="0" borderId="20" xfId="0" applyNumberFormat="1" applyFont="1" applyBorder="1" applyAlignment="1" applyProtection="1">
      <alignment horizontal="center" vertical="center" readingOrder="1"/>
      <protection locked="0"/>
    </xf>
    <xf numFmtId="164" fontId="30" fillId="0" borderId="0" xfId="0" applyNumberFormat="1" applyFont="1" applyAlignment="1">
      <alignment horizontal="center" vertical="center"/>
    </xf>
    <xf numFmtId="0" fontId="29" fillId="0" borderId="0" xfId="0" applyFont="1" applyAlignment="1" applyProtection="1">
      <alignment horizontal="center" vertical="center"/>
      <protection locked="0"/>
    </xf>
    <xf numFmtId="0" fontId="5" fillId="0" borderId="33" xfId="0" applyFont="1" applyBorder="1" applyAlignment="1">
      <alignment horizontal="center" vertical="center"/>
    </xf>
    <xf numFmtId="0" fontId="5" fillId="0" borderId="49" xfId="0" applyFont="1" applyBorder="1" applyAlignment="1">
      <alignment horizontal="center" vertical="center"/>
    </xf>
    <xf numFmtId="0" fontId="5" fillId="0" borderId="52" xfId="0" applyFont="1" applyBorder="1" applyAlignment="1">
      <alignment horizontal="center" vertical="center"/>
    </xf>
    <xf numFmtId="0" fontId="5" fillId="0" borderId="22" xfId="0" applyFont="1" applyBorder="1" applyAlignment="1">
      <alignment horizontal="center" vertical="center" wrapText="1"/>
    </xf>
    <xf numFmtId="0" fontId="5" fillId="0" borderId="0" xfId="0" applyFont="1" applyAlignment="1">
      <alignment horizontal="center" vertical="center" wrapText="1"/>
    </xf>
    <xf numFmtId="0" fontId="5" fillId="0" borderId="48" xfId="0" applyFont="1" applyBorder="1" applyAlignment="1">
      <alignment horizontal="center" vertical="center" wrapText="1"/>
    </xf>
    <xf numFmtId="0" fontId="5" fillId="0" borderId="50" xfId="0" applyFont="1" applyBorder="1" applyAlignment="1">
      <alignment horizontal="center" vertical="center" wrapText="1"/>
    </xf>
    <xf numFmtId="0" fontId="5" fillId="0" borderId="7" xfId="0" applyFont="1" applyBorder="1" applyAlignment="1">
      <alignment horizontal="center" vertical="center" wrapText="1"/>
    </xf>
    <xf numFmtId="0" fontId="5" fillId="0" borderId="51" xfId="0" applyFont="1" applyBorder="1" applyAlignment="1">
      <alignment horizontal="center" vertical="center" wrapText="1"/>
    </xf>
    <xf numFmtId="0" fontId="4" fillId="0" borderId="32" xfId="0" applyFont="1" applyBorder="1" applyAlignment="1">
      <alignment horizontal="left" vertical="center" wrapText="1" indent="1"/>
    </xf>
    <xf numFmtId="0" fontId="58" fillId="0" borderId="18" xfId="0" applyFont="1" applyBorder="1" applyAlignment="1">
      <alignment horizontal="center" vertical="center"/>
    </xf>
    <xf numFmtId="0" fontId="5" fillId="0" borderId="19" xfId="0" applyFont="1" applyBorder="1" applyAlignment="1">
      <alignment horizontal="center" vertical="center" wrapText="1"/>
    </xf>
    <xf numFmtId="0" fontId="5" fillId="0" borderId="32" xfId="0" applyFont="1" applyBorder="1" applyAlignment="1">
      <alignment horizontal="center" vertical="center" wrapText="1"/>
    </xf>
    <xf numFmtId="0" fontId="5" fillId="0" borderId="20" xfId="0" applyFont="1" applyBorder="1" applyAlignment="1">
      <alignment horizontal="center" vertical="center" wrapText="1"/>
    </xf>
    <xf numFmtId="0" fontId="5" fillId="0" borderId="19" xfId="0" applyFont="1" applyBorder="1" applyAlignment="1">
      <alignment horizontal="center" vertical="center"/>
    </xf>
    <xf numFmtId="0" fontId="5" fillId="0" borderId="32" xfId="0" applyFont="1" applyBorder="1" applyAlignment="1">
      <alignment horizontal="center" vertical="center"/>
    </xf>
    <xf numFmtId="0" fontId="5" fillId="0" borderId="20" xfId="0" applyFont="1" applyBorder="1" applyAlignment="1">
      <alignment horizontal="center" vertical="center"/>
    </xf>
    <xf numFmtId="0" fontId="48" fillId="0" borderId="19" xfId="0" applyFont="1" applyBorder="1" applyAlignment="1">
      <alignment horizontal="center" vertical="center"/>
    </xf>
    <xf numFmtId="0" fontId="48" fillId="0" borderId="32" xfId="0" applyFont="1" applyBorder="1" applyAlignment="1">
      <alignment horizontal="center" vertical="center"/>
    </xf>
    <xf numFmtId="0" fontId="48" fillId="0" borderId="20" xfId="0" applyFont="1" applyBorder="1" applyAlignment="1">
      <alignment horizontal="center" vertical="center"/>
    </xf>
    <xf numFmtId="0" fontId="0" fillId="0" borderId="0" xfId="0" applyAlignment="1">
      <alignment horizontal="center"/>
    </xf>
    <xf numFmtId="0" fontId="29" fillId="0" borderId="24" xfId="0" applyFont="1" applyBorder="1" applyAlignment="1">
      <alignment horizontal="center" vertical="center"/>
    </xf>
    <xf numFmtId="0" fontId="29" fillId="0" borderId="8" xfId="0" applyFont="1" applyBorder="1" applyAlignment="1">
      <alignment horizontal="center" vertical="center"/>
    </xf>
    <xf numFmtId="0" fontId="29" fillId="0" borderId="25" xfId="0" applyFont="1" applyBorder="1" applyAlignment="1">
      <alignment horizontal="center" vertical="center"/>
    </xf>
    <xf numFmtId="0" fontId="44" fillId="0" borderId="0" xfId="0" applyFont="1" applyAlignment="1">
      <alignment horizontal="center" vertical="top" wrapText="1"/>
    </xf>
    <xf numFmtId="2" fontId="5" fillId="0" borderId="19" xfId="0" applyNumberFormat="1" applyFont="1" applyBorder="1" applyAlignment="1">
      <alignment horizontal="center" vertical="center"/>
    </xf>
    <xf numFmtId="2" fontId="5" fillId="0" borderId="32" xfId="0" applyNumberFormat="1" applyFont="1" applyBorder="1" applyAlignment="1">
      <alignment horizontal="center" vertical="center"/>
    </xf>
    <xf numFmtId="2" fontId="5" fillId="0" borderId="20" xfId="0" applyNumberFormat="1" applyFont="1" applyBorder="1" applyAlignment="1">
      <alignment horizontal="center" vertical="center"/>
    </xf>
    <xf numFmtId="0" fontId="51" fillId="0" borderId="18" xfId="0" applyFont="1" applyBorder="1" applyAlignment="1">
      <alignment horizontal="center" vertical="center"/>
    </xf>
    <xf numFmtId="0" fontId="19" fillId="0" borderId="18" xfId="0" applyFont="1" applyBorder="1" applyAlignment="1">
      <alignment horizontal="center" vertical="center"/>
    </xf>
    <xf numFmtId="0" fontId="19" fillId="0" borderId="34" xfId="0" applyFont="1" applyBorder="1" applyAlignment="1">
      <alignment horizontal="center" vertical="center"/>
    </xf>
    <xf numFmtId="0" fontId="19" fillId="0" borderId="36" xfId="0" applyFont="1" applyBorder="1" applyAlignment="1">
      <alignment horizontal="center" vertical="center"/>
    </xf>
    <xf numFmtId="0" fontId="19" fillId="0" borderId="35" xfId="0" applyFont="1" applyBorder="1" applyAlignment="1">
      <alignment horizontal="center" vertical="center"/>
    </xf>
    <xf numFmtId="0" fontId="19" fillId="0" borderId="50" xfId="0" applyFont="1" applyBorder="1" applyAlignment="1">
      <alignment horizontal="center" vertical="center"/>
    </xf>
    <xf numFmtId="0" fontId="19" fillId="0" borderId="7" xfId="0" applyFont="1" applyBorder="1" applyAlignment="1">
      <alignment horizontal="center" vertical="center"/>
    </xf>
    <xf numFmtId="0" fontId="19" fillId="0" borderId="51" xfId="0" applyFont="1" applyBorder="1" applyAlignment="1">
      <alignment horizontal="center" vertical="center"/>
    </xf>
    <xf numFmtId="0" fontId="19" fillId="0" borderId="33" xfId="0" applyFont="1" applyBorder="1" applyAlignment="1">
      <alignment horizontal="center" vertical="center"/>
    </xf>
    <xf numFmtId="0" fontId="19" fillId="0" borderId="52" xfId="0" applyFont="1" applyBorder="1" applyAlignment="1">
      <alignment horizontal="center" vertical="center"/>
    </xf>
    <xf numFmtId="0" fontId="42" fillId="0" borderId="0" xfId="0" applyFont="1" applyAlignment="1">
      <alignment horizontal="center" vertical="top" wrapText="1"/>
    </xf>
    <xf numFmtId="2" fontId="5" fillId="0" borderId="27" xfId="0" applyNumberFormat="1" applyFont="1" applyBorder="1" applyAlignment="1">
      <alignment horizontal="center" vertical="center" wrapText="1"/>
    </xf>
    <xf numFmtId="0" fontId="5" fillId="0" borderId="40" xfId="0" applyFont="1" applyBorder="1" applyAlignment="1">
      <alignment horizontal="center" vertical="center" wrapText="1"/>
    </xf>
    <xf numFmtId="0" fontId="9" fillId="0" borderId="40" xfId="0" applyFont="1" applyBorder="1" applyAlignment="1">
      <alignment horizontal="center" vertical="center" wrapText="1"/>
    </xf>
    <xf numFmtId="0" fontId="9" fillId="0" borderId="43" xfId="0" applyFont="1" applyBorder="1" applyAlignment="1">
      <alignment horizontal="center" vertical="center" wrapText="1"/>
    </xf>
    <xf numFmtId="2" fontId="9" fillId="0" borderId="27" xfId="0" applyNumberFormat="1" applyFont="1" applyBorder="1" applyAlignment="1">
      <alignment horizontal="center" vertical="center" wrapText="1"/>
    </xf>
    <xf numFmtId="2" fontId="9" fillId="0" borderId="29" xfId="0" applyNumberFormat="1" applyFont="1" applyBorder="1" applyAlignment="1">
      <alignment horizontal="center" vertical="center" wrapText="1"/>
    </xf>
    <xf numFmtId="0" fontId="8" fillId="2" borderId="28" xfId="0" applyFont="1" applyFill="1" applyBorder="1" applyAlignment="1">
      <alignment horizontal="left" vertical="top" wrapText="1"/>
    </xf>
    <xf numFmtId="0" fontId="8" fillId="2" borderId="27" xfId="0" applyFont="1" applyFill="1" applyBorder="1" applyAlignment="1">
      <alignment horizontal="left" vertical="top" wrapText="1"/>
    </xf>
    <xf numFmtId="0" fontId="52" fillId="0" borderId="19" xfId="0" applyFont="1" applyBorder="1" applyAlignment="1">
      <alignment horizontal="center"/>
    </xf>
    <xf numFmtId="0" fontId="52" fillId="0" borderId="32" xfId="0" applyFont="1" applyBorder="1" applyAlignment="1">
      <alignment horizontal="center"/>
    </xf>
    <xf numFmtId="0" fontId="52" fillId="0" borderId="20" xfId="0" applyFont="1" applyBorder="1" applyAlignment="1">
      <alignment horizontal="center"/>
    </xf>
    <xf numFmtId="0" fontId="52" fillId="0" borderId="19" xfId="0" applyFont="1" applyBorder="1" applyAlignment="1">
      <alignment horizontal="center" vertical="center"/>
    </xf>
    <xf numFmtId="0" fontId="52" fillId="0" borderId="32" xfId="0" applyFont="1" applyBorder="1" applyAlignment="1">
      <alignment horizontal="center" vertical="center"/>
    </xf>
    <xf numFmtId="0" fontId="52" fillId="0" borderId="20" xfId="0" applyFont="1" applyBorder="1" applyAlignment="1">
      <alignment horizontal="center" vertical="center"/>
    </xf>
    <xf numFmtId="0" fontId="54" fillId="4" borderId="5" xfId="0" applyFont="1" applyFill="1" applyBorder="1" applyAlignment="1">
      <alignment horizontal="center" vertical="center"/>
    </xf>
    <xf numFmtId="0" fontId="54" fillId="4" borderId="14" xfId="0" applyFont="1" applyFill="1" applyBorder="1" applyAlignment="1">
      <alignment horizontal="center" vertical="center"/>
    </xf>
    <xf numFmtId="0" fontId="54" fillId="4" borderId="26" xfId="0" applyFont="1" applyFill="1" applyBorder="1" applyAlignment="1">
      <alignment horizontal="center" vertical="center"/>
    </xf>
  </cellXfs>
  <cellStyles count="6">
    <cellStyle name="Comma [0]" xfId="5" builtinId="6"/>
    <cellStyle name="Hyperlink" xfId="1" builtinId="8"/>
    <cellStyle name="Normal" xfId="0" builtinId="0"/>
    <cellStyle name="Normal 2" xfId="2" xr:uid="{00000000-0005-0000-0000-000003000000}"/>
    <cellStyle name="Percent" xfId="3" builtinId="5"/>
    <cellStyle name="Percent 2" xfId="4" xr:uid="{00000000-0005-0000-0000-000005000000}"/>
  </cellStyles>
  <dxfs count="398">
    <dxf>
      <fill>
        <patternFill>
          <bgColor rgb="FFFFCC00"/>
        </patternFill>
      </fill>
    </dxf>
    <dxf>
      <fill>
        <patternFill>
          <bgColor rgb="FF009900"/>
        </patternFill>
      </fill>
    </dxf>
    <dxf>
      <fill>
        <patternFill>
          <bgColor rgb="FF99FF33"/>
        </patternFill>
      </fill>
    </dxf>
    <dxf>
      <fill>
        <patternFill>
          <bgColor rgb="FFFFFF66"/>
        </patternFill>
      </fill>
    </dxf>
    <dxf>
      <fill>
        <patternFill>
          <bgColor rgb="FFFF0000"/>
        </patternFill>
      </fill>
    </dxf>
    <dxf>
      <fill>
        <patternFill patternType="darkUp">
          <bgColor theme="0" tint="-0.14996795556505021"/>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patternType="darkUp">
          <bgColor theme="0" tint="-4.9989318521683403E-2"/>
        </patternFill>
      </fill>
    </dxf>
    <dxf>
      <fill>
        <patternFill>
          <bgColor rgb="FF009900"/>
        </patternFill>
      </fill>
    </dxf>
    <dxf>
      <fill>
        <patternFill>
          <bgColor rgb="FFFFCC00"/>
        </patternFill>
      </fill>
    </dxf>
    <dxf>
      <fill>
        <patternFill patternType="darkUp">
          <bgColor theme="0" tint="-0.14996795556505021"/>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99FF33"/>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patternType="darkUp">
          <bgColor theme="0" tint="-4.9989318521683403E-2"/>
        </patternFill>
      </fill>
    </dxf>
    <dxf>
      <fill>
        <patternFill>
          <bgColor rgb="FF99FF33"/>
        </patternFill>
      </fill>
    </dxf>
    <dxf>
      <fill>
        <patternFill>
          <bgColor rgb="FFFFFF66"/>
        </patternFill>
      </fill>
    </dxf>
    <dxf>
      <fill>
        <patternFill patternType="darkUp">
          <bgColor theme="0" tint="-0.14996795556505021"/>
        </patternFill>
      </fill>
    </dxf>
    <dxf>
      <fill>
        <patternFill>
          <bgColor rgb="FFFFCC00"/>
        </patternFill>
      </fill>
    </dxf>
    <dxf>
      <fill>
        <patternFill>
          <bgColor rgb="FFFF0000"/>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patternType="darkUp">
          <bgColor theme="0" tint="-4.9989318521683403E-2"/>
        </patternFill>
      </fill>
    </dxf>
    <dxf>
      <fill>
        <patternFill>
          <bgColor rgb="FF99FF33"/>
        </patternFill>
      </fill>
    </dxf>
    <dxf>
      <fill>
        <patternFill>
          <bgColor rgb="FFFFCC00"/>
        </patternFill>
      </fill>
    </dxf>
    <dxf>
      <fill>
        <patternFill>
          <bgColor rgb="FFFF0000"/>
        </patternFill>
      </fill>
    </dxf>
    <dxf>
      <fill>
        <patternFill>
          <bgColor rgb="FF009900"/>
        </patternFill>
      </fill>
    </dxf>
    <dxf>
      <fill>
        <patternFill>
          <bgColor rgb="FFFFFF66"/>
        </patternFill>
      </fill>
    </dxf>
    <dxf>
      <fill>
        <patternFill>
          <bgColor rgb="FF99FF33"/>
        </patternFill>
      </fill>
    </dxf>
    <dxf>
      <fill>
        <patternFill patternType="darkUp">
          <bgColor theme="0" tint="-0.14996795556505021"/>
        </patternFill>
      </fill>
    </dxf>
    <dxf>
      <fill>
        <patternFill patternType="darkUp">
          <bgColor theme="0" tint="-4.9989318521683403E-2"/>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FFFF66"/>
        </patternFill>
      </fill>
    </dxf>
    <dxf>
      <fill>
        <patternFill>
          <bgColor rgb="FFFFCC00"/>
        </patternFill>
      </fill>
    </dxf>
    <dxf>
      <fill>
        <patternFill>
          <bgColor rgb="FFFF0000"/>
        </patternFill>
      </fill>
    </dxf>
    <dxf>
      <fill>
        <patternFill>
          <bgColor rgb="FF99FF33"/>
        </patternFill>
      </fill>
    </dxf>
    <dxf>
      <fill>
        <patternFill>
          <bgColor rgb="FF009900"/>
        </patternFill>
      </fill>
    </dxf>
    <dxf>
      <fill>
        <patternFill patternType="none">
          <bgColor auto="1"/>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patternType="none">
          <bgColor auto="1"/>
        </patternFill>
      </fill>
    </dxf>
    <dxf>
      <fill>
        <patternFill>
          <bgColor rgb="FF0099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patternType="none">
          <bgColor auto="1"/>
        </patternFill>
      </fill>
    </dxf>
    <dxf>
      <fill>
        <patternFill patternType="darkUp">
          <bgColor theme="0" tint="-0.14996795556505021"/>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009900"/>
        </patternFill>
      </fill>
    </dxf>
    <dxf>
      <fill>
        <patternFill patternType="darkUp">
          <bgColor theme="0" tint="-0.14996795556505021"/>
        </patternFill>
      </fill>
    </dxf>
    <dxf>
      <fill>
        <patternFill>
          <bgColor rgb="FF99FF33"/>
        </patternFill>
      </fill>
    </dxf>
    <dxf>
      <fill>
        <patternFill>
          <bgColor rgb="FFFFFF66"/>
        </patternFill>
      </fill>
    </dxf>
    <dxf>
      <fill>
        <patternFill>
          <bgColor rgb="FFFFCC00"/>
        </patternFill>
      </fill>
    </dxf>
    <dxf>
      <fill>
        <patternFill>
          <bgColor rgb="FF009900"/>
        </patternFill>
      </fill>
    </dxf>
    <dxf>
      <fill>
        <patternFill>
          <bgColor rgb="FFFF0000"/>
        </patternFill>
      </fill>
    </dxf>
    <dxf>
      <fill>
        <patternFill patternType="darkUp">
          <bgColor theme="0" tint="-0.14996795556505021"/>
        </patternFill>
      </fill>
    </dxf>
    <dxf>
      <fill>
        <patternFill>
          <bgColor rgb="FFFF0000"/>
        </patternFill>
      </fill>
    </dxf>
    <dxf>
      <fill>
        <patternFill>
          <bgColor rgb="FFFFFF66"/>
        </patternFill>
      </fill>
    </dxf>
    <dxf>
      <fill>
        <patternFill>
          <bgColor rgb="FF99FF33"/>
        </patternFill>
      </fill>
    </dxf>
    <dxf>
      <fill>
        <patternFill>
          <bgColor rgb="FFFFCC00"/>
        </patternFill>
      </fill>
    </dxf>
    <dxf>
      <fill>
        <patternFill>
          <bgColor rgb="FF009900"/>
        </patternFill>
      </fill>
    </dxf>
    <dxf>
      <fill>
        <patternFill patternType="darkUp">
          <bgColor theme="0" tint="-0.14996795556505021"/>
        </patternFill>
      </fill>
    </dxf>
    <dxf>
      <fill>
        <patternFill>
          <bgColor rgb="FFFFFF66"/>
        </patternFill>
      </fill>
    </dxf>
    <dxf>
      <fill>
        <patternFill>
          <bgColor rgb="FF009900"/>
        </patternFill>
      </fill>
    </dxf>
    <dxf>
      <fill>
        <patternFill>
          <bgColor rgb="FFFFCC00"/>
        </patternFill>
      </fill>
    </dxf>
    <dxf>
      <fill>
        <patternFill>
          <bgColor rgb="FFFF0000"/>
        </patternFill>
      </fill>
    </dxf>
    <dxf>
      <fill>
        <patternFill>
          <bgColor rgb="FF99FF33"/>
        </patternFill>
      </fill>
    </dxf>
    <dxf>
      <fill>
        <patternFill>
          <bgColor rgb="FF009900"/>
        </patternFill>
      </fill>
    </dxf>
    <dxf>
      <fill>
        <patternFill>
          <bgColor rgb="FFFFFF66"/>
        </patternFill>
      </fill>
    </dxf>
    <dxf>
      <fill>
        <patternFill>
          <bgColor rgb="FFFFCC00"/>
        </patternFill>
      </fill>
    </dxf>
    <dxf>
      <fill>
        <patternFill>
          <bgColor rgb="FFFF0000"/>
        </patternFill>
      </fill>
    </dxf>
    <dxf>
      <fill>
        <patternFill patternType="darkUp">
          <bgColor theme="0" tint="-0.14996795556505021"/>
        </patternFill>
      </fill>
    </dxf>
    <dxf>
      <fill>
        <patternFill>
          <bgColor rgb="FF99FF33"/>
        </patternFill>
      </fill>
    </dxf>
    <dxf>
      <fill>
        <patternFill>
          <bgColor rgb="FF009900"/>
        </patternFill>
      </fill>
    </dxf>
    <dxf>
      <fill>
        <patternFill>
          <bgColor rgb="FFFF0000"/>
        </patternFill>
      </fill>
    </dxf>
    <dxf>
      <fill>
        <patternFill>
          <bgColor rgb="FF99FF33"/>
        </patternFill>
      </fill>
    </dxf>
    <dxf>
      <fill>
        <patternFill>
          <bgColor rgb="FFFFFF66"/>
        </patternFill>
      </fill>
    </dxf>
    <dxf>
      <fill>
        <patternFill>
          <bgColor rgb="FFFFCC00"/>
        </patternFill>
      </fill>
    </dxf>
    <dxf>
      <fill>
        <patternFill patternType="darkUp">
          <bgColor theme="0" tint="-0.14996795556505021"/>
        </patternFill>
      </fill>
    </dxf>
    <dxf>
      <fill>
        <patternFill>
          <bgColor rgb="FF99FF33"/>
        </patternFill>
      </fill>
    </dxf>
    <dxf>
      <fill>
        <patternFill>
          <bgColor rgb="FF009900"/>
        </patternFill>
      </fill>
    </dxf>
    <dxf>
      <fill>
        <patternFill>
          <bgColor rgb="FFFFFF66"/>
        </patternFill>
      </fill>
    </dxf>
    <dxf>
      <fill>
        <patternFill>
          <bgColor rgb="FFFFCC00"/>
        </patternFill>
      </fill>
    </dxf>
    <dxf>
      <fill>
        <patternFill>
          <bgColor rgb="FFFF0000"/>
        </patternFill>
      </fill>
    </dxf>
    <dxf>
      <fill>
        <patternFill patternType="darkUp">
          <bgColor theme="0" tint="-4.9989318521683403E-2"/>
        </patternFill>
      </fill>
    </dxf>
    <dxf>
      <fill>
        <patternFill patternType="darkUp">
          <bgColor theme="0" tint="-0.14996795556505021"/>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patternType="darkUp">
          <bgColor theme="0" tint="-0.14996795556505021"/>
        </patternFill>
      </fill>
    </dxf>
    <dxf>
      <fill>
        <patternFill>
          <bgColor rgb="FFFF0000"/>
        </patternFill>
      </fill>
    </dxf>
    <dxf>
      <fill>
        <patternFill>
          <bgColor rgb="FF009900"/>
        </patternFill>
      </fill>
    </dxf>
    <dxf>
      <fill>
        <patternFill>
          <bgColor rgb="FFFFCC00"/>
        </patternFill>
      </fill>
    </dxf>
    <dxf>
      <fill>
        <patternFill>
          <bgColor rgb="FFFFFF66"/>
        </patternFill>
      </fill>
    </dxf>
    <dxf>
      <fill>
        <patternFill>
          <bgColor rgb="FF99FF33"/>
        </patternFill>
      </fill>
    </dxf>
    <dxf>
      <fill>
        <patternFill>
          <bgColor rgb="FFFFCC00"/>
        </patternFill>
      </fill>
    </dxf>
    <dxf>
      <fill>
        <patternFill>
          <bgColor rgb="FFFF0000"/>
        </patternFill>
      </fill>
    </dxf>
    <dxf>
      <fill>
        <patternFill patternType="darkUp">
          <bgColor theme="0" tint="-0.14996795556505021"/>
        </patternFill>
      </fill>
    </dxf>
    <dxf>
      <fill>
        <patternFill>
          <bgColor rgb="FFFFFF66"/>
        </patternFill>
      </fill>
    </dxf>
    <dxf>
      <fill>
        <patternFill>
          <bgColor rgb="FF009900"/>
        </patternFill>
      </fill>
    </dxf>
    <dxf>
      <fill>
        <patternFill>
          <bgColor rgb="FF99FF33"/>
        </patternFill>
      </fill>
    </dxf>
    <dxf>
      <fill>
        <patternFill>
          <bgColor rgb="FFFF0000"/>
        </patternFill>
      </fill>
    </dxf>
    <dxf>
      <fill>
        <patternFill>
          <bgColor rgb="FF009900"/>
        </patternFill>
      </fill>
    </dxf>
    <dxf>
      <fill>
        <patternFill>
          <bgColor rgb="FFFFCC00"/>
        </patternFill>
      </fill>
    </dxf>
    <dxf>
      <fill>
        <patternFill>
          <bgColor rgb="FF99FF33"/>
        </patternFill>
      </fill>
    </dxf>
    <dxf>
      <fill>
        <patternFill>
          <bgColor rgb="FFFFFF66"/>
        </patternFill>
      </fill>
    </dxf>
    <dxf>
      <fill>
        <patternFill patternType="darkUp">
          <bgColor theme="0" tint="-4.9989318521683403E-2"/>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patternType="darkUp">
          <bgColor theme="0" tint="-0.14996795556505021"/>
        </patternFill>
      </fill>
    </dxf>
    <dxf>
      <fill>
        <patternFill>
          <bgColor rgb="FFFF0000"/>
        </patternFill>
      </fill>
    </dxf>
    <dxf>
      <fill>
        <patternFill>
          <bgColor rgb="FFFFFF66"/>
        </patternFill>
      </fill>
    </dxf>
    <dxf>
      <fill>
        <patternFill>
          <bgColor rgb="FF009900"/>
        </patternFill>
      </fill>
    </dxf>
    <dxf>
      <fill>
        <patternFill>
          <bgColor rgb="FF99FF33"/>
        </patternFill>
      </fill>
    </dxf>
    <dxf>
      <fill>
        <patternFill patternType="darkUp">
          <bgColor theme="0" tint="-0.14996795556505021"/>
        </patternFill>
      </fill>
    </dxf>
    <dxf>
      <fill>
        <patternFill>
          <bgColor rgb="FFFF0000"/>
        </patternFill>
      </fill>
    </dxf>
    <dxf>
      <fill>
        <patternFill>
          <bgColor rgb="FFFFCC00"/>
        </patternFill>
      </fill>
    </dxf>
    <dxf>
      <fill>
        <patternFill>
          <bgColor rgb="FFFF0000"/>
        </patternFill>
      </fill>
    </dxf>
    <dxf>
      <fill>
        <patternFill>
          <bgColor rgb="FFFFCC00"/>
        </patternFill>
      </fill>
    </dxf>
    <dxf>
      <fill>
        <patternFill>
          <bgColor rgb="FFFFFF66"/>
        </patternFill>
      </fill>
    </dxf>
    <dxf>
      <fill>
        <patternFill patternType="darkUp">
          <bgColor theme="0" tint="-4.9989318521683403E-2"/>
        </patternFill>
      </fill>
    </dxf>
    <dxf>
      <fill>
        <patternFill>
          <bgColor rgb="FF99FF33"/>
        </patternFill>
      </fill>
    </dxf>
    <dxf>
      <fill>
        <patternFill>
          <bgColor rgb="FF009900"/>
        </patternFill>
      </fill>
    </dxf>
    <dxf>
      <fill>
        <patternFill patternType="darkUp">
          <bgColor theme="0" tint="-0.14996795556505021"/>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009900"/>
        </patternFill>
      </fill>
    </dxf>
    <dxf>
      <fill>
        <patternFill>
          <bgColor rgb="FFFF0000"/>
        </patternFill>
      </fill>
    </dxf>
    <dxf>
      <fill>
        <patternFill patternType="darkUp">
          <bgColor theme="0" tint="-0.14996795556505021"/>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patternType="darkUp">
          <bgColor theme="0" tint="-4.9989318521683403E-2"/>
        </patternFill>
      </fill>
    </dxf>
    <dxf>
      <fill>
        <patternFill>
          <bgColor rgb="FFFF0000"/>
        </patternFill>
      </fill>
    </dxf>
    <dxf>
      <fill>
        <patternFill>
          <bgColor rgb="FFFFCC00"/>
        </patternFill>
      </fill>
    </dxf>
    <dxf>
      <fill>
        <patternFill>
          <bgColor rgb="FF99FF33"/>
        </patternFill>
      </fill>
    </dxf>
    <dxf>
      <fill>
        <patternFill>
          <bgColor rgb="FF009900"/>
        </patternFill>
      </fill>
    </dxf>
    <dxf>
      <fill>
        <patternFill>
          <bgColor rgb="FFFFFF66"/>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FFCC00"/>
        </patternFill>
      </fill>
    </dxf>
    <dxf>
      <fill>
        <patternFill>
          <bgColor rgb="FFFF0000"/>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bgColor rgb="FF99FF33"/>
        </patternFill>
      </fill>
    </dxf>
    <dxf>
      <fill>
        <patternFill>
          <bgColor rgb="FFFFCC00"/>
        </patternFill>
      </fill>
    </dxf>
    <dxf>
      <fill>
        <patternFill>
          <bgColor rgb="FFFF0000"/>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009900"/>
        </patternFill>
      </fill>
    </dxf>
    <dxf>
      <fill>
        <patternFill>
          <bgColor rgb="FF99FF33"/>
        </patternFill>
      </fill>
    </dxf>
    <dxf>
      <fill>
        <patternFill>
          <bgColor rgb="FFFFFF66"/>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99FF33"/>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FFCC00"/>
        </patternFill>
      </fill>
    </dxf>
    <dxf>
      <fill>
        <patternFill>
          <bgColor rgb="FFFF0000"/>
        </patternFill>
      </fill>
    </dxf>
    <dxf>
      <fill>
        <patternFill>
          <bgColor rgb="FF009900"/>
        </patternFill>
      </fill>
    </dxf>
    <dxf>
      <fill>
        <patternFill>
          <bgColor rgb="FF99FF33"/>
        </patternFill>
      </fill>
    </dxf>
    <dxf>
      <fill>
        <patternFill>
          <bgColor rgb="FFFFFF66"/>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FFFF66"/>
        </patternFill>
      </fill>
    </dxf>
    <dxf>
      <fill>
        <patternFill>
          <bgColor rgb="FFFFCC00"/>
        </patternFill>
      </fill>
    </dxf>
    <dxf>
      <fill>
        <patternFill>
          <bgColor rgb="FF009900"/>
        </patternFill>
      </fill>
    </dxf>
    <dxf>
      <fill>
        <patternFill>
          <bgColor rgb="FF99FF33"/>
        </patternFill>
      </fill>
    </dxf>
    <dxf>
      <fill>
        <patternFill>
          <bgColor rgb="FFFFFF66"/>
        </patternFill>
      </fill>
    </dxf>
    <dxf>
      <fill>
        <patternFill>
          <bgColor rgb="FF009900"/>
        </patternFill>
      </fill>
    </dxf>
    <dxf>
      <fill>
        <patternFill>
          <bgColor rgb="FF99FF33"/>
        </patternFill>
      </fill>
    </dxf>
    <dxf>
      <fill>
        <patternFill>
          <bgColor rgb="FFFFCC00"/>
        </patternFill>
      </fill>
    </dxf>
    <dxf>
      <fill>
        <patternFill>
          <bgColor rgb="FFFF0000"/>
        </patternFill>
      </fill>
    </dxf>
    <dxf>
      <fill>
        <patternFill>
          <bgColor rgb="FF009900"/>
        </patternFill>
      </fill>
    </dxf>
    <dxf>
      <fill>
        <patternFill>
          <bgColor rgb="FFFFFF66"/>
        </patternFill>
      </fill>
    </dxf>
    <dxf>
      <fill>
        <patternFill>
          <bgColor rgb="FFFFCC00"/>
        </patternFill>
      </fill>
    </dxf>
    <dxf>
      <fill>
        <patternFill>
          <bgColor rgb="FFFF0000"/>
        </patternFill>
      </fill>
    </dxf>
    <dxf>
      <fill>
        <patternFill>
          <bgColor rgb="FF99FF33"/>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99FF33"/>
        </patternFill>
      </fill>
    </dxf>
    <dxf>
      <fill>
        <patternFill>
          <bgColor rgb="FF009900"/>
        </patternFill>
      </fill>
    </dxf>
    <dxf>
      <fill>
        <patternFill>
          <bgColor rgb="FFFFFF66"/>
        </patternFill>
      </fill>
    </dxf>
    <dxf>
      <fill>
        <patternFill>
          <bgColor rgb="FFFF0000"/>
        </patternFill>
      </fill>
    </dxf>
    <dxf>
      <fill>
        <patternFill>
          <bgColor rgb="FFFFCC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99FF33"/>
        </patternFill>
      </fill>
    </dxf>
    <dxf>
      <fill>
        <patternFill>
          <bgColor rgb="FFFFFF66"/>
        </patternFill>
      </fill>
    </dxf>
    <dxf>
      <fill>
        <patternFill>
          <bgColor rgb="FFFF0000"/>
        </patternFill>
      </fill>
    </dxf>
    <dxf>
      <fill>
        <patternFill>
          <bgColor rgb="FFFFCC00"/>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99FF33"/>
        </patternFill>
      </fill>
    </dxf>
    <dxf>
      <fill>
        <patternFill>
          <bgColor rgb="FF009900"/>
        </patternFill>
      </fill>
    </dxf>
    <dxf>
      <fill>
        <patternFill>
          <bgColor rgb="FFFFFF66"/>
        </patternFill>
      </fill>
    </dxf>
    <dxf>
      <fill>
        <patternFill>
          <bgColor rgb="FFFFCC00"/>
        </patternFill>
      </fill>
    </dxf>
    <dxf>
      <fill>
        <patternFill>
          <bgColor rgb="FFFF0000"/>
        </patternFill>
      </fill>
    </dxf>
    <dxf>
      <fill>
        <patternFill>
          <bgColor rgb="FFFFFF66"/>
        </patternFill>
      </fill>
    </dxf>
    <dxf>
      <fill>
        <patternFill>
          <bgColor rgb="FF99FF33"/>
        </patternFill>
      </fill>
    </dxf>
    <dxf>
      <fill>
        <patternFill>
          <bgColor rgb="FF009900"/>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FF0000"/>
        </patternFill>
      </fill>
    </dxf>
    <dxf>
      <fill>
        <patternFill>
          <bgColor rgb="FFFFFF66"/>
        </patternFill>
      </fill>
    </dxf>
    <dxf>
      <fill>
        <patternFill>
          <bgColor rgb="FFFFCC00"/>
        </patternFill>
      </fill>
    </dxf>
    <dxf>
      <fill>
        <patternFill>
          <bgColor rgb="FF009900"/>
        </patternFill>
      </fill>
    </dxf>
    <dxf>
      <fill>
        <patternFill>
          <bgColor rgb="FF99FF33"/>
        </patternFill>
      </fill>
    </dxf>
    <dxf>
      <fill>
        <patternFill>
          <bgColor rgb="FF009900"/>
        </patternFill>
      </fill>
    </dxf>
    <dxf>
      <fill>
        <patternFill>
          <bgColor rgb="FF99FF33"/>
        </patternFill>
      </fill>
    </dxf>
    <dxf>
      <fill>
        <patternFill>
          <bgColor rgb="FFFFFF66"/>
        </patternFill>
      </fill>
    </dxf>
    <dxf>
      <fill>
        <patternFill>
          <bgColor rgb="FFFFCC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FFCC00"/>
        </patternFill>
      </fill>
    </dxf>
    <dxf>
      <fill>
        <patternFill>
          <bgColor rgb="FFFF0000"/>
        </patternFill>
      </fill>
    </dxf>
    <dxf>
      <fill>
        <patternFill>
          <bgColor rgb="FF009900"/>
        </patternFill>
      </fill>
    </dxf>
    <dxf>
      <fill>
        <patternFill>
          <bgColor rgb="FF99FF33"/>
        </patternFill>
      </fill>
    </dxf>
    <dxf>
      <fill>
        <patternFill>
          <bgColor rgb="FFFFFF66"/>
        </patternFill>
      </fill>
    </dxf>
    <dxf>
      <fill>
        <patternFill>
          <bgColor rgb="FF99FF33"/>
        </patternFill>
      </fill>
    </dxf>
    <dxf>
      <fill>
        <patternFill>
          <bgColor rgb="FFFF0000"/>
        </patternFill>
      </fill>
    </dxf>
    <dxf>
      <fill>
        <patternFill>
          <bgColor rgb="FFFFCC00"/>
        </patternFill>
      </fill>
    </dxf>
    <dxf>
      <fill>
        <patternFill>
          <bgColor rgb="FFFFFF66"/>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99FF33"/>
        </patternFill>
      </fill>
    </dxf>
    <dxf>
      <fill>
        <patternFill>
          <bgColor rgb="FF009900"/>
        </patternFill>
      </fill>
    </dxf>
    <dxf>
      <fill>
        <patternFill>
          <bgColor rgb="FFFFFF66"/>
        </patternFill>
      </fill>
    </dxf>
    <dxf>
      <fill>
        <patternFill>
          <bgColor rgb="FF99FF33"/>
        </patternFill>
      </fill>
    </dxf>
    <dxf>
      <fill>
        <patternFill>
          <bgColor rgb="FF009900"/>
        </patternFill>
      </fill>
    </dxf>
    <dxf>
      <fill>
        <patternFill>
          <bgColor rgb="FFFFCC00"/>
        </patternFill>
      </fill>
    </dxf>
    <dxf>
      <fill>
        <patternFill>
          <bgColor rgb="FFFF0000"/>
        </patternFill>
      </fill>
    </dxf>
    <dxf>
      <fill>
        <patternFill>
          <bgColor rgb="FF009900"/>
        </patternFill>
      </fill>
    </dxf>
    <dxf>
      <fill>
        <patternFill>
          <bgColor rgb="FFFFFF66"/>
        </patternFill>
      </fill>
    </dxf>
    <dxf>
      <fill>
        <patternFill>
          <bgColor rgb="FFFF0000"/>
        </patternFill>
      </fill>
    </dxf>
    <dxf>
      <fill>
        <patternFill>
          <bgColor rgb="FFFFCC00"/>
        </patternFill>
      </fill>
    </dxf>
    <dxf>
      <fill>
        <patternFill>
          <bgColor rgb="FF99FF33"/>
        </patternFill>
      </fill>
    </dxf>
    <dxf>
      <fill>
        <patternFill>
          <bgColor rgb="FFFFFF66"/>
        </patternFill>
      </fill>
    </dxf>
    <dxf>
      <fill>
        <patternFill>
          <bgColor rgb="FF99FF33"/>
        </patternFill>
      </fill>
    </dxf>
    <dxf>
      <fill>
        <patternFill>
          <bgColor rgb="FF009900"/>
        </patternFill>
      </fill>
    </dxf>
    <dxf>
      <fill>
        <patternFill>
          <bgColor rgb="FFFF0000"/>
        </patternFill>
      </fill>
    </dxf>
    <dxf>
      <fill>
        <patternFill>
          <bgColor rgb="FFFFCC00"/>
        </patternFill>
      </fill>
    </dxf>
    <dxf>
      <fill>
        <patternFill>
          <bgColor rgb="FFFFFF66"/>
        </patternFill>
      </fill>
    </dxf>
    <dxf>
      <fill>
        <patternFill>
          <bgColor rgb="FFFFCC00"/>
        </patternFill>
      </fill>
    </dxf>
    <dxf>
      <fill>
        <patternFill>
          <bgColor rgb="FFFF0000"/>
        </patternFill>
      </fill>
    </dxf>
    <dxf>
      <fill>
        <patternFill patternType="none">
          <bgColor auto="1"/>
        </patternFill>
      </fill>
    </dxf>
    <dxf>
      <fill>
        <patternFill>
          <bgColor rgb="FF99FF33"/>
        </patternFill>
      </fill>
    </dxf>
    <dxf>
      <fill>
        <patternFill>
          <bgColor rgb="FF009900"/>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ill>
        <patternFill patternType="lightUp">
          <bgColor theme="0" tint="-4.9989318521683403E-2"/>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ill>
        <patternFill>
          <bgColor rgb="FFFFFFCC"/>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ont>
        <color auto="1"/>
      </font>
      <fill>
        <patternFill patternType="lightDown">
          <fgColor auto="1"/>
          <bgColor auto="1"/>
        </patternFill>
      </fill>
    </dxf>
    <dxf>
      <fill>
        <patternFill>
          <bgColor rgb="FFFFFFCC"/>
        </patternFill>
      </fill>
    </dxf>
  </dxfs>
  <tableStyles count="0" defaultTableStyle="TableStyleMedium2" defaultPivotStyle="PivotStyleLight16"/>
  <colors>
    <mruColors>
      <color rgb="FFFFFFCC"/>
      <color rgb="FFFFCC00"/>
      <color rgb="FF009900"/>
      <color rgb="FFFF0000"/>
      <color rgb="FF99FF33"/>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trlProps/ctrlProp1.xml><?xml version="1.0" encoding="utf-8"?>
<formControlPr xmlns="http://schemas.microsoft.com/office/spreadsheetml/2009/9/main" objectType="Radio" firstButton="1" fmlaLink="$F$12"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GBox" noThreeD="1"/>
</file>

<file path=xl/ctrlProps/ctrlProp6.xml><?xml version="1.0" encoding="utf-8"?>
<formControlPr xmlns="http://schemas.microsoft.com/office/spreadsheetml/2009/9/main" objectType="Radio" firstButton="1" fmlaLink="$F$13" lockText="1" noThreeD="1"/>
</file>

<file path=xl/ctrlProps/ctrlProp7.xml><?xml version="1.0" encoding="utf-8"?>
<formControlPr xmlns="http://schemas.microsoft.com/office/spreadsheetml/2009/9/main" objectType="Radio" lockText="1" noThreeD="1"/>
</file>

<file path=xl/ctrlProps/ctrlProp8.xml><?xml version="1.0" encoding="utf-8"?>
<formControlPr xmlns="http://schemas.microsoft.com/office/spreadsheetml/2009/9/main" objectType="Radio" checked="Checked"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GBox" noThreeD="1"/>
</file>

<file path=xl/ctrlProps/ctrlProp11.xml><?xml version="1.0" encoding="utf-8"?>
<formControlPr xmlns="http://schemas.microsoft.com/office/spreadsheetml/2009/9/main" objectType="Radio" firstButton="1" fmlaLink="$F$15"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Radio" lockText="1" noThreeD="1"/>
</file>

<file path=xl/ctrlProps/ctrlProp14.xml><?xml version="1.0" encoding="utf-8"?>
<formControlPr xmlns="http://schemas.microsoft.com/office/spreadsheetml/2009/9/main" objectType="Radio" checked="Checked" lockText="1" noThreeD="1"/>
</file>

<file path=xl/ctrlProps/ctrlProp15.xml><?xml version="1.0" encoding="utf-8"?>
<formControlPr xmlns="http://schemas.microsoft.com/office/spreadsheetml/2009/9/main" objectType="GBox" noThreeD="1"/>
</file>

<file path=xl/ctrlProps/ctrlProp16.xml><?xml version="1.0" encoding="utf-8"?>
<formControlPr xmlns="http://schemas.microsoft.com/office/spreadsheetml/2009/9/main" objectType="Radio" firstButton="1" fmlaLink="$F$16" lockText="1" noThreeD="1"/>
</file>

<file path=xl/ctrlProps/ctrlProp17.xml><?xml version="1.0" encoding="utf-8"?>
<formControlPr xmlns="http://schemas.microsoft.com/office/spreadsheetml/2009/9/main" objectType="Radio" lockText="1" noThreeD="1"/>
</file>

<file path=xl/ctrlProps/ctrlProp18.xml><?xml version="1.0" encoding="utf-8"?>
<formControlPr xmlns="http://schemas.microsoft.com/office/spreadsheetml/2009/9/main" objectType="Radio" lockText="1" noThreeD="1"/>
</file>

<file path=xl/ctrlProps/ctrlProp19.xml><?xml version="1.0" encoding="utf-8"?>
<formControlPr xmlns="http://schemas.microsoft.com/office/spreadsheetml/2009/9/main" objectType="Radio" checked="Checked" lockText="1" noThreeD="1"/>
</file>

<file path=xl/ctrlProps/ctrlProp20.xml><?xml version="1.0" encoding="utf-8"?>
<formControlPr xmlns="http://schemas.microsoft.com/office/spreadsheetml/2009/9/main" objectType="GBox" noThreeD="1"/>
</file>

<file path=xl/ctrlProps/ctrlProp21.xml><?xml version="1.0" encoding="utf-8"?>
<formControlPr xmlns="http://schemas.microsoft.com/office/spreadsheetml/2009/9/main" objectType="Radio" firstButton="1" fmlaLink="$F$17"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Radio" checked="Checked" lockText="1" noThreeD="1"/>
</file>

<file path=xl/ctrlProps/ctrlProp24.xml><?xml version="1.0" encoding="utf-8"?>
<formControlPr xmlns="http://schemas.microsoft.com/office/spreadsheetml/2009/9/main" objectType="Radio" lockText="1" noThreeD="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Radio" firstButton="1" fmlaLink="$F$18"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Radio" checked="Checked" lockText="1" noThreeD="1"/>
</file>

<file path=xl/ctrlProps/ctrlProp29.xml><?xml version="1.0" encoding="utf-8"?>
<formControlPr xmlns="http://schemas.microsoft.com/office/spreadsheetml/2009/9/main" objectType="Radio" lockText="1" noThreeD="1"/>
</file>

<file path=xl/ctrlProps/ctrlProp30.xml><?xml version="1.0" encoding="utf-8"?>
<formControlPr xmlns="http://schemas.microsoft.com/office/spreadsheetml/2009/9/main" objectType="GBox" noThreeD="1"/>
</file>

<file path=xl/ctrlProps/ctrlProp31.xml><?xml version="1.0" encoding="utf-8"?>
<formControlPr xmlns="http://schemas.microsoft.com/office/spreadsheetml/2009/9/main" objectType="Radio" firstButton="1" fmlaLink="$F$20" lockText="1" noThreeD="1"/>
</file>

<file path=xl/ctrlProps/ctrlProp32.xml><?xml version="1.0" encoding="utf-8"?>
<formControlPr xmlns="http://schemas.microsoft.com/office/spreadsheetml/2009/9/main" objectType="Radio" lockText="1" noThreeD="1"/>
</file>

<file path=xl/ctrlProps/ctrlProp33.xml><?xml version="1.0" encoding="utf-8"?>
<formControlPr xmlns="http://schemas.microsoft.com/office/spreadsheetml/2009/9/main" objectType="Radio" lockText="1" noThreeD="1"/>
</file>

<file path=xl/ctrlProps/ctrlProp34.xml><?xml version="1.0" encoding="utf-8"?>
<formControlPr xmlns="http://schemas.microsoft.com/office/spreadsheetml/2009/9/main" objectType="Radio" checked="Checked" lockText="1" noThreeD="1"/>
</file>

<file path=xl/ctrlProps/ctrlProp35.xml><?xml version="1.0" encoding="utf-8"?>
<formControlPr xmlns="http://schemas.microsoft.com/office/spreadsheetml/2009/9/main" objectType="GBox" noThreeD="1"/>
</file>

<file path=xl/ctrlProps/ctrlProp36.xml><?xml version="1.0" encoding="utf-8"?>
<formControlPr xmlns="http://schemas.microsoft.com/office/spreadsheetml/2009/9/main" objectType="Radio" firstButton="1" fmlaLink="$F$21" lockText="1" noThreeD="1"/>
</file>

<file path=xl/ctrlProps/ctrlProp37.xml><?xml version="1.0" encoding="utf-8"?>
<formControlPr xmlns="http://schemas.microsoft.com/office/spreadsheetml/2009/9/main" objectType="Radio" lockText="1" noThreeD="1"/>
</file>

<file path=xl/ctrlProps/ctrlProp38.xml><?xml version="1.0" encoding="utf-8"?>
<formControlPr xmlns="http://schemas.microsoft.com/office/spreadsheetml/2009/9/main" objectType="Radio" checked="Checked" lockText="1" noThreeD="1"/>
</file>

<file path=xl/ctrlProps/ctrlProp39.xml><?xml version="1.0" encoding="utf-8"?>
<formControlPr xmlns="http://schemas.microsoft.com/office/spreadsheetml/2009/9/main" objectType="Radio" lockText="1" noThreeD="1"/>
</file>

<file path=xl/ctrlProps/ctrlProp40.xml><?xml version="1.0" encoding="utf-8"?>
<formControlPr xmlns="http://schemas.microsoft.com/office/spreadsheetml/2009/9/main" objectType="GBox" noThreeD="1"/>
</file>

<file path=xl/ctrlProps/ctrlProp41.xml><?xml version="1.0" encoding="utf-8"?>
<formControlPr xmlns="http://schemas.microsoft.com/office/spreadsheetml/2009/9/main" objectType="Radio" firstButton="1" fmlaLink="$F$23" lockText="1" noThreeD="1"/>
</file>

<file path=xl/ctrlProps/ctrlProp42.xml><?xml version="1.0" encoding="utf-8"?>
<formControlPr xmlns="http://schemas.microsoft.com/office/spreadsheetml/2009/9/main" objectType="Radio" lockText="1" noThreeD="1"/>
</file>

<file path=xl/ctrlProps/ctrlProp43.xml><?xml version="1.0" encoding="utf-8"?>
<formControlPr xmlns="http://schemas.microsoft.com/office/spreadsheetml/2009/9/main" objectType="Radio" checked="Checked" lockText="1" noThreeD="1"/>
</file>

<file path=xl/ctrlProps/ctrlProp44.xml><?xml version="1.0" encoding="utf-8"?>
<formControlPr xmlns="http://schemas.microsoft.com/office/spreadsheetml/2009/9/main" objectType="Radio" lockText="1" noThreeD="1"/>
</file>

<file path=xl/ctrlProps/ctrlProp45.xml><?xml version="1.0" encoding="utf-8"?>
<formControlPr xmlns="http://schemas.microsoft.com/office/spreadsheetml/2009/9/main" objectType="GBox" noThreeD="1"/>
</file>

<file path=xl/ctrlProps/ctrlProp46.xml><?xml version="1.0" encoding="utf-8"?>
<formControlPr xmlns="http://schemas.microsoft.com/office/spreadsheetml/2009/9/main" objectType="Radio" firstButton="1" fmlaLink="$F$24" lockText="1" noThreeD="1"/>
</file>

<file path=xl/ctrlProps/ctrlProp47.xml><?xml version="1.0" encoding="utf-8"?>
<formControlPr xmlns="http://schemas.microsoft.com/office/spreadsheetml/2009/9/main" objectType="Radio" lockText="1" noThreeD="1"/>
</file>

<file path=xl/ctrlProps/ctrlProp48.xml><?xml version="1.0" encoding="utf-8"?>
<formControlPr xmlns="http://schemas.microsoft.com/office/spreadsheetml/2009/9/main" objectType="Radio" lockText="1" noThreeD="1"/>
</file>

<file path=xl/ctrlProps/ctrlProp49.xml><?xml version="1.0" encoding="utf-8"?>
<formControlPr xmlns="http://schemas.microsoft.com/office/spreadsheetml/2009/9/main" objectType="Radio" checked="Checked" lockText="1" noThreeD="1"/>
</file>

<file path=xl/ctrlProps/ctrlProp50.xml><?xml version="1.0" encoding="utf-8"?>
<formControlPr xmlns="http://schemas.microsoft.com/office/spreadsheetml/2009/9/main" objectType="GBox" noThreeD="1"/>
</file>

<file path=xl/ctrlProps/ctrlProp51.xml><?xml version="1.0" encoding="utf-8"?>
<formControlPr xmlns="http://schemas.microsoft.com/office/spreadsheetml/2009/9/main" objectType="Radio" firstButton="1" fmlaLink="$F$25" lockText="1" noThreeD="1"/>
</file>

<file path=xl/ctrlProps/ctrlProp52.xml><?xml version="1.0" encoding="utf-8"?>
<formControlPr xmlns="http://schemas.microsoft.com/office/spreadsheetml/2009/9/main" objectType="Radio" lockText="1" noThreeD="1"/>
</file>

<file path=xl/ctrlProps/ctrlProp53.xml><?xml version="1.0" encoding="utf-8"?>
<formControlPr xmlns="http://schemas.microsoft.com/office/spreadsheetml/2009/9/main" objectType="Radio" checked="Checked" lockText="1" noThreeD="1"/>
</file>

<file path=xl/ctrlProps/ctrlProp54.xml><?xml version="1.0" encoding="utf-8"?>
<formControlPr xmlns="http://schemas.microsoft.com/office/spreadsheetml/2009/9/main" objectType="Radio" lockText="1" noThreeD="1"/>
</file>

<file path=xl/ctrlProps/ctrlProp55.xml><?xml version="1.0" encoding="utf-8"?>
<formControlPr xmlns="http://schemas.microsoft.com/office/spreadsheetml/2009/9/main" objectType="GBox" noThreeD="1"/>
</file>

<file path=xl/ctrlProps/ctrlProp56.xml><?xml version="1.0" encoding="utf-8"?>
<formControlPr xmlns="http://schemas.microsoft.com/office/spreadsheetml/2009/9/main" objectType="Radio" firstButton="1" fmlaLink="$F$26" lockText="1" noThreeD="1"/>
</file>

<file path=xl/ctrlProps/ctrlProp57.xml><?xml version="1.0" encoding="utf-8"?>
<formControlPr xmlns="http://schemas.microsoft.com/office/spreadsheetml/2009/9/main" objectType="Radio" lockText="1" noThreeD="1"/>
</file>

<file path=xl/ctrlProps/ctrlProp58.xml><?xml version="1.0" encoding="utf-8"?>
<formControlPr xmlns="http://schemas.microsoft.com/office/spreadsheetml/2009/9/main" objectType="Radio" checked="Checked" lockText="1" noThreeD="1"/>
</file>

<file path=xl/ctrlProps/ctrlProp59.xml><?xml version="1.0" encoding="utf-8"?>
<formControlPr xmlns="http://schemas.microsoft.com/office/spreadsheetml/2009/9/main" objectType="Radio" lockText="1" noThreeD="1"/>
</file>

<file path=xl/ctrlProps/ctrlProp60.xml><?xml version="1.0" encoding="utf-8"?>
<formControlPr xmlns="http://schemas.microsoft.com/office/spreadsheetml/2009/9/main" objectType="GBox" noThreeD="1"/>
</file>

<file path=xl/ctrlProps/ctrlProp61.xml><?xml version="1.0" encoding="utf-8"?>
<formControlPr xmlns="http://schemas.microsoft.com/office/spreadsheetml/2009/9/main" objectType="Radio" firstButton="1" fmlaLink="$F$28" lockText="1" noThreeD="1"/>
</file>

<file path=xl/ctrlProps/ctrlProp62.xml><?xml version="1.0" encoding="utf-8"?>
<formControlPr xmlns="http://schemas.microsoft.com/office/spreadsheetml/2009/9/main" objectType="Radio" lockText="1" noThreeD="1"/>
</file>

<file path=xl/ctrlProps/ctrlProp63.xml><?xml version="1.0" encoding="utf-8"?>
<formControlPr xmlns="http://schemas.microsoft.com/office/spreadsheetml/2009/9/main" objectType="Radio" checked="Checked" lockText="1" noThreeD="1"/>
</file>

<file path=xl/ctrlProps/ctrlProp64.xml><?xml version="1.0" encoding="utf-8"?>
<formControlPr xmlns="http://schemas.microsoft.com/office/spreadsheetml/2009/9/main" objectType="Radio" lockText="1" noThreeD="1"/>
</file>

<file path=xl/ctrlProps/ctrlProp65.xml><?xml version="1.0" encoding="utf-8"?>
<formControlPr xmlns="http://schemas.microsoft.com/office/spreadsheetml/2009/9/main" objectType="GBox" noThreeD="1"/>
</file>

<file path=xl/ctrlProps/ctrlProp66.xml><?xml version="1.0" encoding="utf-8"?>
<formControlPr xmlns="http://schemas.microsoft.com/office/spreadsheetml/2009/9/main" objectType="Radio" firstButton="1" fmlaLink="$F$29" lockText="1" noThreeD="1"/>
</file>

<file path=xl/ctrlProps/ctrlProp67.xml><?xml version="1.0" encoding="utf-8"?>
<formControlPr xmlns="http://schemas.microsoft.com/office/spreadsheetml/2009/9/main" objectType="Radio" lockText="1" noThreeD="1"/>
</file>

<file path=xl/ctrlProps/ctrlProp68.xml><?xml version="1.0" encoding="utf-8"?>
<formControlPr xmlns="http://schemas.microsoft.com/office/spreadsheetml/2009/9/main" objectType="Radio" checked="Checked" lockText="1" noThreeD="1"/>
</file>

<file path=xl/ctrlProps/ctrlProp69.xml><?xml version="1.0" encoding="utf-8"?>
<formControlPr xmlns="http://schemas.microsoft.com/office/spreadsheetml/2009/9/main" objectType="Radio" lockText="1" noThreeD="1"/>
</file>

<file path=xl/ctrlProps/ctrlProp70.xml><?xml version="1.0" encoding="utf-8"?>
<formControlPr xmlns="http://schemas.microsoft.com/office/spreadsheetml/2009/9/main" objectType="GBox" noThreeD="1"/>
</file>

<file path=xl/ctrlProps/ctrlProp71.xml><?xml version="1.0" encoding="utf-8"?>
<formControlPr xmlns="http://schemas.microsoft.com/office/spreadsheetml/2009/9/main" objectType="Radio" firstButton="1" fmlaLink="$F$30" lockText="1" noThreeD="1"/>
</file>

<file path=xl/ctrlProps/ctrlProp72.xml><?xml version="1.0" encoding="utf-8"?>
<formControlPr xmlns="http://schemas.microsoft.com/office/spreadsheetml/2009/9/main" objectType="Radio" lockText="1" noThreeD="1"/>
</file>

<file path=xl/ctrlProps/ctrlProp73.xml><?xml version="1.0" encoding="utf-8"?>
<formControlPr xmlns="http://schemas.microsoft.com/office/spreadsheetml/2009/9/main" objectType="Radio" lockText="1" noThreeD="1"/>
</file>

<file path=xl/ctrlProps/ctrlProp74.xml><?xml version="1.0" encoding="utf-8"?>
<formControlPr xmlns="http://schemas.microsoft.com/office/spreadsheetml/2009/9/main" objectType="Radio" checked="Checked" lockText="1" noThreeD="1"/>
</file>

<file path=xl/ctrlProps/ctrlProp75.xml><?xml version="1.0" encoding="utf-8"?>
<formControlPr xmlns="http://schemas.microsoft.com/office/spreadsheetml/2009/9/main" objectType="GBox" noThreeD="1"/>
</file>

<file path=xl/ctrlProps/ctrlProp76.xml><?xml version="1.0" encoding="utf-8"?>
<formControlPr xmlns="http://schemas.microsoft.com/office/spreadsheetml/2009/9/main" objectType="Radio" firstButton="1" fmlaLink="$F$32" lockText="1" noThreeD="1"/>
</file>

<file path=xl/ctrlProps/ctrlProp77.xml><?xml version="1.0" encoding="utf-8"?>
<formControlPr xmlns="http://schemas.microsoft.com/office/spreadsheetml/2009/9/main" objectType="Radio" lockText="1" noThreeD="1"/>
</file>

<file path=xl/ctrlProps/ctrlProp78.xml><?xml version="1.0" encoding="utf-8"?>
<formControlPr xmlns="http://schemas.microsoft.com/office/spreadsheetml/2009/9/main" objectType="Radio" checked="Checked" lockText="1" noThreeD="1"/>
</file>

<file path=xl/ctrlProps/ctrlProp79.xml><?xml version="1.0" encoding="utf-8"?>
<formControlPr xmlns="http://schemas.microsoft.com/office/spreadsheetml/2009/9/main" objectType="Radio" lockText="1" noThreeD="1"/>
</file>

<file path=xl/ctrlProps/ctrlProp80.xml><?xml version="1.0" encoding="utf-8"?>
<formControlPr xmlns="http://schemas.microsoft.com/office/spreadsheetml/2009/9/main" objectType="GBox" noThreeD="1"/>
</file>

<file path=xl/ctrlProps/ctrlProp81.xml><?xml version="1.0" encoding="utf-8"?>
<formControlPr xmlns="http://schemas.microsoft.com/office/spreadsheetml/2009/9/main" objectType="Radio" firstButton="1" fmlaLink="$F$33" lockText="1" noThreeD="1"/>
</file>

<file path=xl/ctrlProps/ctrlProp82.xml><?xml version="1.0" encoding="utf-8"?>
<formControlPr xmlns="http://schemas.microsoft.com/office/spreadsheetml/2009/9/main" objectType="Radio" lockText="1" noThreeD="1"/>
</file>

<file path=xl/ctrlProps/ctrlProp83.xml><?xml version="1.0" encoding="utf-8"?>
<formControlPr xmlns="http://schemas.microsoft.com/office/spreadsheetml/2009/9/main" objectType="Radio" checked="Checked" lockText="1" noThreeD="1"/>
</file>

<file path=xl/ctrlProps/ctrlProp84.xml><?xml version="1.0" encoding="utf-8"?>
<formControlPr xmlns="http://schemas.microsoft.com/office/spreadsheetml/2009/9/main" objectType="Radio" lockText="1" noThreeD="1"/>
</file>

<file path=xl/ctrlProps/ctrlProp85.xml><?xml version="1.0" encoding="utf-8"?>
<formControlPr xmlns="http://schemas.microsoft.com/office/spreadsheetml/2009/9/main" objectType="GBox" noThreeD="1"/>
</file>

<file path=xl/ctrlProps/ctrlProp86.xml><?xml version="1.0" encoding="utf-8"?>
<formControlPr xmlns="http://schemas.microsoft.com/office/spreadsheetml/2009/9/main" objectType="Radio" firstButton="1" fmlaLink="$F$34" lockText="1" noThreeD="1"/>
</file>

<file path=xl/ctrlProps/ctrlProp87.xml><?xml version="1.0" encoding="utf-8"?>
<formControlPr xmlns="http://schemas.microsoft.com/office/spreadsheetml/2009/9/main" objectType="Radio" lockText="1" noThreeD="1"/>
</file>

<file path=xl/ctrlProps/ctrlProp88.xml><?xml version="1.0" encoding="utf-8"?>
<formControlPr xmlns="http://schemas.microsoft.com/office/spreadsheetml/2009/9/main" objectType="Radio" checked="Checked" lockText="1" noThreeD="1"/>
</file>

<file path=xl/ctrlProps/ctrlProp89.xml><?xml version="1.0" encoding="utf-8"?>
<formControlPr xmlns="http://schemas.microsoft.com/office/spreadsheetml/2009/9/main" objectType="Radio" lockText="1" noThreeD="1"/>
</file>

<file path=xl/ctrlProps/ctrlProp90.xml><?xml version="1.0" encoding="utf-8"?>
<formControlPr xmlns="http://schemas.microsoft.com/office/spreadsheetml/2009/9/main" objectType="GBox" noThreeD="1"/>
</file>

<file path=xl/ctrlProps/ctrlProp91.xml><?xml version="1.0" encoding="utf-8"?>
<formControlPr xmlns="http://schemas.microsoft.com/office/spreadsheetml/2009/9/main" objectType="Radio" firstButton="1" fmlaLink="$F$35" lockText="1" noThreeD="1"/>
</file>

<file path=xl/ctrlProps/ctrlProp92.xml><?xml version="1.0" encoding="utf-8"?>
<formControlPr xmlns="http://schemas.microsoft.com/office/spreadsheetml/2009/9/main" objectType="Radio" lockText="1" noThreeD="1"/>
</file>

<file path=xl/ctrlProps/ctrlProp93.xml><?xml version="1.0" encoding="utf-8"?>
<formControlPr xmlns="http://schemas.microsoft.com/office/spreadsheetml/2009/9/main" objectType="Radio" checked="Checked" lockText="1" noThreeD="1"/>
</file>

<file path=xl/ctrlProps/ctrlProp94.xml><?xml version="1.0" encoding="utf-8"?>
<formControlPr xmlns="http://schemas.microsoft.com/office/spreadsheetml/2009/9/main" objectType="Radio" lockText="1" noThreeD="1"/>
</file>

<file path=xl/ctrlProps/ctrlProp95.xml><?xml version="1.0" encoding="utf-8"?>
<formControlPr xmlns="http://schemas.microsoft.com/office/spreadsheetml/2009/9/main" objectType="GBox" noThreeD="1"/>
</file>

<file path=xl/ctrlProps/ctrlProp96.xml><?xml version="1.0" encoding="utf-8"?>
<formControlPr xmlns="http://schemas.microsoft.com/office/spreadsheetml/2009/9/main" objectType="Radio" firstButton="1" fmlaLink="$F$37" lockText="1" noThreeD="1"/>
</file>

<file path=xl/ctrlProps/ctrlProp97.xml><?xml version="1.0" encoding="utf-8"?>
<formControlPr xmlns="http://schemas.microsoft.com/office/spreadsheetml/2009/9/main" objectType="Radio" lockText="1" noThreeD="1"/>
</file>

<file path=xl/ctrlProps/ctrlProp98.xml><?xml version="1.0" encoding="utf-8"?>
<formControlPr xmlns="http://schemas.microsoft.com/office/spreadsheetml/2009/9/main" objectType="Radio" checked="Checked" lockText="1" noThreeD="1"/>
</file>

<file path=xl/ctrlProps/ctrlProp99.xml><?xml version="1.0" encoding="utf-8"?>
<formControlPr xmlns="http://schemas.microsoft.com/office/spreadsheetml/2009/9/main" objectType="Radio" lockText="1" noThreeD="1"/>
</file>

<file path=xl/ctrlProps/ctrlProp100.xml><?xml version="1.0" encoding="utf-8"?>
<formControlPr xmlns="http://schemas.microsoft.com/office/spreadsheetml/2009/9/main" objectType="GBox" noThreeD="1"/>
</file>

<file path=xl/ctrlProps/ctrlProp101.xml><?xml version="1.0" encoding="utf-8"?>
<formControlPr xmlns="http://schemas.microsoft.com/office/spreadsheetml/2009/9/main" objectType="Radio" firstButton="1" fmlaLink="$F$38" lockText="1" noThreeD="1"/>
</file>

<file path=xl/ctrlProps/ctrlProp102.xml><?xml version="1.0" encoding="utf-8"?>
<formControlPr xmlns="http://schemas.microsoft.com/office/spreadsheetml/2009/9/main" objectType="Radio" lockText="1" noThreeD="1"/>
</file>

<file path=xl/ctrlProps/ctrlProp103.xml><?xml version="1.0" encoding="utf-8"?>
<formControlPr xmlns="http://schemas.microsoft.com/office/spreadsheetml/2009/9/main" objectType="Radio" checked="Checked" lockText="1" noThreeD="1"/>
</file>

<file path=xl/ctrlProps/ctrlProp104.xml><?xml version="1.0" encoding="utf-8"?>
<formControlPr xmlns="http://schemas.microsoft.com/office/spreadsheetml/2009/9/main" objectType="Radio" lockText="1" noThreeD="1"/>
</file>

<file path=xl/ctrlProps/ctrlProp105.xml><?xml version="1.0" encoding="utf-8"?>
<formControlPr xmlns="http://schemas.microsoft.com/office/spreadsheetml/2009/9/main" objectType="GBox" noThreeD="1"/>
</file>

<file path=xl/ctrlProps/ctrlProp106.xml><?xml version="1.0" encoding="utf-8"?>
<formControlPr xmlns="http://schemas.microsoft.com/office/spreadsheetml/2009/9/main" objectType="Radio" firstButton="1" fmlaLink="$F$39" lockText="1" noThreeD="1"/>
</file>

<file path=xl/ctrlProps/ctrlProp107.xml><?xml version="1.0" encoding="utf-8"?>
<formControlPr xmlns="http://schemas.microsoft.com/office/spreadsheetml/2009/9/main" objectType="Radio" lockText="1" noThreeD="1"/>
</file>

<file path=xl/ctrlProps/ctrlProp108.xml><?xml version="1.0" encoding="utf-8"?>
<formControlPr xmlns="http://schemas.microsoft.com/office/spreadsheetml/2009/9/main" objectType="Radio" checked="Checked" lockText="1" noThreeD="1"/>
</file>

<file path=xl/ctrlProps/ctrlProp109.xml><?xml version="1.0" encoding="utf-8"?>
<formControlPr xmlns="http://schemas.microsoft.com/office/spreadsheetml/2009/9/main" objectType="Radio" lockText="1" noThreeD="1"/>
</file>

<file path=xl/ctrlProps/ctrlProp110.xml><?xml version="1.0" encoding="utf-8"?>
<formControlPr xmlns="http://schemas.microsoft.com/office/spreadsheetml/2009/9/main" objectType="GBox" noThreeD="1"/>
</file>

<file path=xl/ctrlProps/ctrlProp111.xml><?xml version="1.0" encoding="utf-8"?>
<formControlPr xmlns="http://schemas.microsoft.com/office/spreadsheetml/2009/9/main" objectType="Radio" firstButton="1" fmlaLink="$F$40" lockText="1" noThreeD="1"/>
</file>

<file path=xl/ctrlProps/ctrlProp112.xml><?xml version="1.0" encoding="utf-8"?>
<formControlPr xmlns="http://schemas.microsoft.com/office/spreadsheetml/2009/9/main" objectType="Radio" lockText="1" noThreeD="1"/>
</file>

<file path=xl/ctrlProps/ctrlProp113.xml><?xml version="1.0" encoding="utf-8"?>
<formControlPr xmlns="http://schemas.microsoft.com/office/spreadsheetml/2009/9/main" objectType="Radio" checked="Checked" lockText="1" noThreeD="1"/>
</file>

<file path=xl/ctrlProps/ctrlProp114.xml><?xml version="1.0" encoding="utf-8"?>
<formControlPr xmlns="http://schemas.microsoft.com/office/spreadsheetml/2009/9/main" objectType="Radio" lockText="1" noThreeD="1"/>
</file>

<file path=xl/ctrlProps/ctrlProp115.xml><?xml version="1.0" encoding="utf-8"?>
<formControlPr xmlns="http://schemas.microsoft.com/office/spreadsheetml/2009/9/main" objectType="GBox" noThreeD="1"/>
</file>

<file path=xl/ctrlProps/ctrlProp116.xml><?xml version="1.0" encoding="utf-8"?>
<formControlPr xmlns="http://schemas.microsoft.com/office/spreadsheetml/2009/9/main" objectType="Radio" firstButton="1" fmlaLink="$F$49" lockText="1" noThreeD="1"/>
</file>

<file path=xl/ctrlProps/ctrlProp117.xml><?xml version="1.0" encoding="utf-8"?>
<formControlPr xmlns="http://schemas.microsoft.com/office/spreadsheetml/2009/9/main" objectType="Radio" lockText="1" noThreeD="1"/>
</file>

<file path=xl/ctrlProps/ctrlProp118.xml><?xml version="1.0" encoding="utf-8"?>
<formControlPr xmlns="http://schemas.microsoft.com/office/spreadsheetml/2009/9/main" objectType="Radio" checked="Checked" lockText="1" noThreeD="1"/>
</file>

<file path=xl/ctrlProps/ctrlProp119.xml><?xml version="1.0" encoding="utf-8"?>
<formControlPr xmlns="http://schemas.microsoft.com/office/spreadsheetml/2009/9/main" objectType="Radio" lockText="1" noThreeD="1"/>
</file>

<file path=xl/ctrlProps/ctrlProp120.xml><?xml version="1.0" encoding="utf-8"?>
<formControlPr xmlns="http://schemas.microsoft.com/office/spreadsheetml/2009/9/main" objectType="GBox" noThreeD="1"/>
</file>

<file path=xl/ctrlProps/ctrlProp121.xml><?xml version="1.0" encoding="utf-8"?>
<formControlPr xmlns="http://schemas.microsoft.com/office/spreadsheetml/2009/9/main" objectType="Radio" firstButton="1" fmlaLink="$F$50" lockText="1" noThreeD="1"/>
</file>

<file path=xl/ctrlProps/ctrlProp122.xml><?xml version="1.0" encoding="utf-8"?>
<formControlPr xmlns="http://schemas.microsoft.com/office/spreadsheetml/2009/9/main" objectType="Radio" lockText="1" noThreeD="1"/>
</file>

<file path=xl/ctrlProps/ctrlProp123.xml><?xml version="1.0" encoding="utf-8"?>
<formControlPr xmlns="http://schemas.microsoft.com/office/spreadsheetml/2009/9/main" objectType="Radio" checked="Checked" lockText="1" noThreeD="1"/>
</file>

<file path=xl/ctrlProps/ctrlProp124.xml><?xml version="1.0" encoding="utf-8"?>
<formControlPr xmlns="http://schemas.microsoft.com/office/spreadsheetml/2009/9/main" objectType="Radio" lockText="1" noThreeD="1"/>
</file>

<file path=xl/ctrlProps/ctrlProp125.xml><?xml version="1.0" encoding="utf-8"?>
<formControlPr xmlns="http://schemas.microsoft.com/office/spreadsheetml/2009/9/main" objectType="GBox" noThreeD="1"/>
</file>

<file path=xl/ctrlProps/ctrlProp126.xml><?xml version="1.0" encoding="utf-8"?>
<formControlPr xmlns="http://schemas.microsoft.com/office/spreadsheetml/2009/9/main" objectType="Radio" firstButton="1" fmlaLink="$F$51" lockText="1" noThreeD="1"/>
</file>

<file path=xl/ctrlProps/ctrlProp127.xml><?xml version="1.0" encoding="utf-8"?>
<formControlPr xmlns="http://schemas.microsoft.com/office/spreadsheetml/2009/9/main" objectType="Radio" lockText="1" noThreeD="1"/>
</file>

<file path=xl/ctrlProps/ctrlProp128.xml><?xml version="1.0" encoding="utf-8"?>
<formControlPr xmlns="http://schemas.microsoft.com/office/spreadsheetml/2009/9/main" objectType="Radio" checked="Checked" lockText="1" noThreeD="1"/>
</file>

<file path=xl/ctrlProps/ctrlProp129.xml><?xml version="1.0" encoding="utf-8"?>
<formControlPr xmlns="http://schemas.microsoft.com/office/spreadsheetml/2009/9/main" objectType="Radio" lockText="1" noThreeD="1"/>
</file>

<file path=xl/ctrlProps/ctrlProp130.xml><?xml version="1.0" encoding="utf-8"?>
<formControlPr xmlns="http://schemas.microsoft.com/office/spreadsheetml/2009/9/main" objectType="GBox" noThreeD="1"/>
</file>

<file path=xl/ctrlProps/ctrlProp131.xml><?xml version="1.0" encoding="utf-8"?>
<formControlPr xmlns="http://schemas.microsoft.com/office/spreadsheetml/2009/9/main" objectType="Radio" firstButton="1" fmlaLink="$F$52" lockText="1" noThreeD="1"/>
</file>

<file path=xl/ctrlProps/ctrlProp132.xml><?xml version="1.0" encoding="utf-8"?>
<formControlPr xmlns="http://schemas.microsoft.com/office/spreadsheetml/2009/9/main" objectType="Radio" lockText="1" noThreeD="1"/>
</file>

<file path=xl/ctrlProps/ctrlProp133.xml><?xml version="1.0" encoding="utf-8"?>
<formControlPr xmlns="http://schemas.microsoft.com/office/spreadsheetml/2009/9/main" objectType="Radio" checked="Checked" lockText="1" noThreeD="1"/>
</file>

<file path=xl/ctrlProps/ctrlProp134.xml><?xml version="1.0" encoding="utf-8"?>
<formControlPr xmlns="http://schemas.microsoft.com/office/spreadsheetml/2009/9/main" objectType="Radio" lockText="1" noThreeD="1"/>
</file>

<file path=xl/ctrlProps/ctrlProp135.xml><?xml version="1.0" encoding="utf-8"?>
<formControlPr xmlns="http://schemas.microsoft.com/office/spreadsheetml/2009/9/main" objectType="GBox" noThreeD="1"/>
</file>

<file path=xl/ctrlProps/ctrlProp136.xml><?xml version="1.0" encoding="utf-8"?>
<formControlPr xmlns="http://schemas.microsoft.com/office/spreadsheetml/2009/9/main" objectType="Radio" firstButton="1" fmlaLink="$F$54" lockText="1" noThreeD="1"/>
</file>

<file path=xl/ctrlProps/ctrlProp137.xml><?xml version="1.0" encoding="utf-8"?>
<formControlPr xmlns="http://schemas.microsoft.com/office/spreadsheetml/2009/9/main" objectType="Radio" lockText="1" noThreeD="1"/>
</file>

<file path=xl/ctrlProps/ctrlProp138.xml><?xml version="1.0" encoding="utf-8"?>
<formControlPr xmlns="http://schemas.microsoft.com/office/spreadsheetml/2009/9/main" objectType="Radio" checked="Checked" lockText="1" noThreeD="1"/>
</file>

<file path=xl/ctrlProps/ctrlProp139.xml><?xml version="1.0" encoding="utf-8"?>
<formControlPr xmlns="http://schemas.microsoft.com/office/spreadsheetml/2009/9/main" objectType="Radio" lockText="1" noThreeD="1"/>
</file>

<file path=xl/ctrlProps/ctrlProp140.xml><?xml version="1.0" encoding="utf-8"?>
<formControlPr xmlns="http://schemas.microsoft.com/office/spreadsheetml/2009/9/main" objectType="GBox" noThreeD="1"/>
</file>

<file path=xl/ctrlProps/ctrlProp141.xml><?xml version="1.0" encoding="utf-8"?>
<formControlPr xmlns="http://schemas.microsoft.com/office/spreadsheetml/2009/9/main" objectType="Radio" firstButton="1" fmlaLink="$F$55" lockText="1" noThreeD="1"/>
</file>

<file path=xl/ctrlProps/ctrlProp142.xml><?xml version="1.0" encoding="utf-8"?>
<formControlPr xmlns="http://schemas.microsoft.com/office/spreadsheetml/2009/9/main" objectType="Radio" lockText="1" noThreeD="1"/>
</file>

<file path=xl/ctrlProps/ctrlProp143.xml><?xml version="1.0" encoding="utf-8"?>
<formControlPr xmlns="http://schemas.microsoft.com/office/spreadsheetml/2009/9/main" objectType="Radio" checked="Checked" lockText="1" noThreeD="1"/>
</file>

<file path=xl/ctrlProps/ctrlProp144.xml><?xml version="1.0" encoding="utf-8"?>
<formControlPr xmlns="http://schemas.microsoft.com/office/spreadsheetml/2009/9/main" objectType="Radio" lockText="1" noThreeD="1"/>
</file>

<file path=xl/ctrlProps/ctrlProp145.xml><?xml version="1.0" encoding="utf-8"?>
<formControlPr xmlns="http://schemas.microsoft.com/office/spreadsheetml/2009/9/main" objectType="GBox" noThreeD="1"/>
</file>

<file path=xl/ctrlProps/ctrlProp146.xml><?xml version="1.0" encoding="utf-8"?>
<formControlPr xmlns="http://schemas.microsoft.com/office/spreadsheetml/2009/9/main" objectType="Radio" firstButton="1" fmlaLink="$F$56" lockText="1" noThreeD="1"/>
</file>

<file path=xl/ctrlProps/ctrlProp147.xml><?xml version="1.0" encoding="utf-8"?>
<formControlPr xmlns="http://schemas.microsoft.com/office/spreadsheetml/2009/9/main" objectType="Radio" lockText="1" noThreeD="1"/>
</file>

<file path=xl/ctrlProps/ctrlProp148.xml><?xml version="1.0" encoding="utf-8"?>
<formControlPr xmlns="http://schemas.microsoft.com/office/spreadsheetml/2009/9/main" objectType="Radio" checked="Checked" lockText="1" noThreeD="1"/>
</file>

<file path=xl/ctrlProps/ctrlProp149.xml><?xml version="1.0" encoding="utf-8"?>
<formControlPr xmlns="http://schemas.microsoft.com/office/spreadsheetml/2009/9/main" objectType="Radio" lockText="1" noThreeD="1"/>
</file>

<file path=xl/ctrlProps/ctrlProp150.xml><?xml version="1.0" encoding="utf-8"?>
<formControlPr xmlns="http://schemas.microsoft.com/office/spreadsheetml/2009/9/main" objectType="GBox" noThreeD="1"/>
</file>

<file path=xl/ctrlProps/ctrlProp151.xml><?xml version="1.0" encoding="utf-8"?>
<formControlPr xmlns="http://schemas.microsoft.com/office/spreadsheetml/2009/9/main" objectType="Radio" firstButton="1" fmlaLink="$F$58" lockText="1" noThreeD="1"/>
</file>

<file path=xl/ctrlProps/ctrlProp152.xml><?xml version="1.0" encoding="utf-8"?>
<formControlPr xmlns="http://schemas.microsoft.com/office/spreadsheetml/2009/9/main" objectType="Radio" lockText="1" noThreeD="1"/>
</file>

<file path=xl/ctrlProps/ctrlProp153.xml><?xml version="1.0" encoding="utf-8"?>
<formControlPr xmlns="http://schemas.microsoft.com/office/spreadsheetml/2009/9/main" objectType="Radio" checked="Checked" lockText="1" noThreeD="1"/>
</file>

<file path=xl/ctrlProps/ctrlProp154.xml><?xml version="1.0" encoding="utf-8"?>
<formControlPr xmlns="http://schemas.microsoft.com/office/spreadsheetml/2009/9/main" objectType="Radio" lockText="1" noThreeD="1"/>
</file>

<file path=xl/ctrlProps/ctrlProp155.xml><?xml version="1.0" encoding="utf-8"?>
<formControlPr xmlns="http://schemas.microsoft.com/office/spreadsheetml/2009/9/main" objectType="GBox" noThreeD="1"/>
</file>

<file path=xl/ctrlProps/ctrlProp156.xml><?xml version="1.0" encoding="utf-8"?>
<formControlPr xmlns="http://schemas.microsoft.com/office/spreadsheetml/2009/9/main" objectType="Radio" firstButton="1" fmlaLink="$F$59" lockText="1" noThreeD="1"/>
</file>

<file path=xl/ctrlProps/ctrlProp157.xml><?xml version="1.0" encoding="utf-8"?>
<formControlPr xmlns="http://schemas.microsoft.com/office/spreadsheetml/2009/9/main" objectType="Radio" lockText="1" noThreeD="1"/>
</file>

<file path=xl/ctrlProps/ctrlProp158.xml><?xml version="1.0" encoding="utf-8"?>
<formControlPr xmlns="http://schemas.microsoft.com/office/spreadsheetml/2009/9/main" objectType="Radio" checked="Checked" lockText="1" noThreeD="1"/>
</file>

<file path=xl/ctrlProps/ctrlProp159.xml><?xml version="1.0" encoding="utf-8"?>
<formControlPr xmlns="http://schemas.microsoft.com/office/spreadsheetml/2009/9/main" objectType="Radio" lockText="1" noThreeD="1"/>
</file>

<file path=xl/ctrlProps/ctrlProp160.xml><?xml version="1.0" encoding="utf-8"?>
<formControlPr xmlns="http://schemas.microsoft.com/office/spreadsheetml/2009/9/main" objectType="GBox" noThreeD="1"/>
</file>

<file path=xl/ctrlProps/ctrlProp161.xml><?xml version="1.0" encoding="utf-8"?>
<formControlPr xmlns="http://schemas.microsoft.com/office/spreadsheetml/2009/9/main" objectType="Radio" firstButton="1" fmlaLink="$F$60" lockText="1" noThreeD="1"/>
</file>

<file path=xl/ctrlProps/ctrlProp162.xml><?xml version="1.0" encoding="utf-8"?>
<formControlPr xmlns="http://schemas.microsoft.com/office/spreadsheetml/2009/9/main" objectType="Radio" lockText="1" noThreeD="1"/>
</file>

<file path=xl/ctrlProps/ctrlProp163.xml><?xml version="1.0" encoding="utf-8"?>
<formControlPr xmlns="http://schemas.microsoft.com/office/spreadsheetml/2009/9/main" objectType="Radio" checked="Checked" lockText="1" noThreeD="1"/>
</file>

<file path=xl/ctrlProps/ctrlProp164.xml><?xml version="1.0" encoding="utf-8"?>
<formControlPr xmlns="http://schemas.microsoft.com/office/spreadsheetml/2009/9/main" objectType="Radio" lockText="1" noThreeD="1"/>
</file>

<file path=xl/ctrlProps/ctrlProp165.xml><?xml version="1.0" encoding="utf-8"?>
<formControlPr xmlns="http://schemas.microsoft.com/office/spreadsheetml/2009/9/main" objectType="GBox" noThreeD="1"/>
</file>

<file path=xl/ctrlProps/ctrlProp166.xml><?xml version="1.0" encoding="utf-8"?>
<formControlPr xmlns="http://schemas.microsoft.com/office/spreadsheetml/2009/9/main" objectType="Radio" firstButton="1" fmlaLink="$F$61" lockText="1" noThreeD="1"/>
</file>

<file path=xl/ctrlProps/ctrlProp167.xml><?xml version="1.0" encoding="utf-8"?>
<formControlPr xmlns="http://schemas.microsoft.com/office/spreadsheetml/2009/9/main" objectType="Radio" lockText="1" noThreeD="1"/>
</file>

<file path=xl/ctrlProps/ctrlProp168.xml><?xml version="1.0" encoding="utf-8"?>
<formControlPr xmlns="http://schemas.microsoft.com/office/spreadsheetml/2009/9/main" objectType="Radio" lockText="1" noThreeD="1"/>
</file>

<file path=xl/ctrlProps/ctrlProp169.xml><?xml version="1.0" encoding="utf-8"?>
<formControlPr xmlns="http://schemas.microsoft.com/office/spreadsheetml/2009/9/main" objectType="Radio" checked="Checked" lockText="1" noThreeD="1"/>
</file>

<file path=xl/ctrlProps/ctrlProp170.xml><?xml version="1.0" encoding="utf-8"?>
<formControlPr xmlns="http://schemas.microsoft.com/office/spreadsheetml/2009/9/main" objectType="GBox" noThreeD="1"/>
</file>

<file path=xl/ctrlProps/ctrlProp171.xml><?xml version="1.0" encoding="utf-8"?>
<formControlPr xmlns="http://schemas.microsoft.com/office/spreadsheetml/2009/9/main" objectType="Radio" firstButton="1" fmlaLink="$F$63" lockText="1" noThreeD="1"/>
</file>

<file path=xl/ctrlProps/ctrlProp172.xml><?xml version="1.0" encoding="utf-8"?>
<formControlPr xmlns="http://schemas.microsoft.com/office/spreadsheetml/2009/9/main" objectType="Radio" lockText="1" noThreeD="1"/>
</file>

<file path=xl/ctrlProps/ctrlProp173.xml><?xml version="1.0" encoding="utf-8"?>
<formControlPr xmlns="http://schemas.microsoft.com/office/spreadsheetml/2009/9/main" objectType="Radio" checked="Checked" lockText="1" noThreeD="1"/>
</file>

<file path=xl/ctrlProps/ctrlProp174.xml><?xml version="1.0" encoding="utf-8"?>
<formControlPr xmlns="http://schemas.microsoft.com/office/spreadsheetml/2009/9/main" objectType="Radio" lockText="1" noThreeD="1"/>
</file>

<file path=xl/ctrlProps/ctrlProp175.xml><?xml version="1.0" encoding="utf-8"?>
<formControlPr xmlns="http://schemas.microsoft.com/office/spreadsheetml/2009/9/main" objectType="GBox" noThreeD="1"/>
</file>

<file path=xl/ctrlProps/ctrlProp176.xml><?xml version="1.0" encoding="utf-8"?>
<formControlPr xmlns="http://schemas.microsoft.com/office/spreadsheetml/2009/9/main" objectType="Radio" firstButton="1" fmlaLink="$F$65" lockText="1" noThreeD="1"/>
</file>

<file path=xl/ctrlProps/ctrlProp177.xml><?xml version="1.0" encoding="utf-8"?>
<formControlPr xmlns="http://schemas.microsoft.com/office/spreadsheetml/2009/9/main" objectType="Radio" lockText="1" noThreeD="1"/>
</file>

<file path=xl/ctrlProps/ctrlProp178.xml><?xml version="1.0" encoding="utf-8"?>
<formControlPr xmlns="http://schemas.microsoft.com/office/spreadsheetml/2009/9/main" objectType="Radio" checked="Checked" lockText="1" noThreeD="1"/>
</file>

<file path=xl/ctrlProps/ctrlProp179.xml><?xml version="1.0" encoding="utf-8"?>
<formControlPr xmlns="http://schemas.microsoft.com/office/spreadsheetml/2009/9/main" objectType="Radio" lockText="1" noThreeD="1"/>
</file>

<file path=xl/ctrlProps/ctrlProp180.xml><?xml version="1.0" encoding="utf-8"?>
<formControlPr xmlns="http://schemas.microsoft.com/office/spreadsheetml/2009/9/main" objectType="GBox" noThreeD="1"/>
</file>

<file path=xl/ctrlProps/ctrlProp181.xml><?xml version="1.0" encoding="utf-8"?>
<formControlPr xmlns="http://schemas.microsoft.com/office/spreadsheetml/2009/9/main" objectType="Radio" firstButton="1" fmlaLink="$F$64" lockText="1" noThreeD="1"/>
</file>

<file path=xl/ctrlProps/ctrlProp182.xml><?xml version="1.0" encoding="utf-8"?>
<formControlPr xmlns="http://schemas.microsoft.com/office/spreadsheetml/2009/9/main" objectType="Radio" lockText="1" noThreeD="1"/>
</file>

<file path=xl/ctrlProps/ctrlProp183.xml><?xml version="1.0" encoding="utf-8"?>
<formControlPr xmlns="http://schemas.microsoft.com/office/spreadsheetml/2009/9/main" objectType="Radio" checked="Checked" lockText="1" noThreeD="1"/>
</file>

<file path=xl/ctrlProps/ctrlProp184.xml><?xml version="1.0" encoding="utf-8"?>
<formControlPr xmlns="http://schemas.microsoft.com/office/spreadsheetml/2009/9/main" objectType="Radio" lockText="1" noThreeD="1"/>
</file>

<file path=xl/ctrlProps/ctrlProp185.xml><?xml version="1.0" encoding="utf-8"?>
<formControlPr xmlns="http://schemas.microsoft.com/office/spreadsheetml/2009/9/main" objectType="GBox" noThreeD="1"/>
</file>

<file path=xl/ctrlProps/ctrlProp186.xml><?xml version="1.0" encoding="utf-8"?>
<formControlPr xmlns="http://schemas.microsoft.com/office/spreadsheetml/2009/9/main" objectType="Radio" firstButton="1" fmlaLink="$F$66" lockText="1" noThreeD="1"/>
</file>

<file path=xl/ctrlProps/ctrlProp187.xml><?xml version="1.0" encoding="utf-8"?>
<formControlPr xmlns="http://schemas.microsoft.com/office/spreadsheetml/2009/9/main" objectType="Radio" lockText="1" noThreeD="1"/>
</file>

<file path=xl/ctrlProps/ctrlProp188.xml><?xml version="1.0" encoding="utf-8"?>
<formControlPr xmlns="http://schemas.microsoft.com/office/spreadsheetml/2009/9/main" objectType="Radio" checked="Checked" lockText="1" noThreeD="1"/>
</file>

<file path=xl/ctrlProps/ctrlProp189.xml><?xml version="1.0" encoding="utf-8"?>
<formControlPr xmlns="http://schemas.microsoft.com/office/spreadsheetml/2009/9/main" objectType="Radio" lockText="1" noThreeD="1"/>
</file>

<file path=xl/ctrlProps/ctrlProp190.xml><?xml version="1.0" encoding="utf-8"?>
<formControlPr xmlns="http://schemas.microsoft.com/office/spreadsheetml/2009/9/main" objectType="GBox" noThreeD="1"/>
</file>

<file path=xl/ctrlProps/ctrlProp191.xml><?xml version="1.0" encoding="utf-8"?>
<formControlPr xmlns="http://schemas.microsoft.com/office/spreadsheetml/2009/9/main" objectType="Radio" firstButton="1" fmlaLink="$F$68" lockText="1" noThreeD="1"/>
</file>

<file path=xl/ctrlProps/ctrlProp192.xml><?xml version="1.0" encoding="utf-8"?>
<formControlPr xmlns="http://schemas.microsoft.com/office/spreadsheetml/2009/9/main" objectType="Radio" lockText="1" noThreeD="1"/>
</file>

<file path=xl/ctrlProps/ctrlProp193.xml><?xml version="1.0" encoding="utf-8"?>
<formControlPr xmlns="http://schemas.microsoft.com/office/spreadsheetml/2009/9/main" objectType="Radio" lockText="1" noThreeD="1"/>
</file>

<file path=xl/ctrlProps/ctrlProp194.xml><?xml version="1.0" encoding="utf-8"?>
<formControlPr xmlns="http://schemas.microsoft.com/office/spreadsheetml/2009/9/main" objectType="Radio" checked="Checked" lockText="1" noThreeD="1"/>
</file>

<file path=xl/ctrlProps/ctrlProp195.xml><?xml version="1.0" encoding="utf-8"?>
<formControlPr xmlns="http://schemas.microsoft.com/office/spreadsheetml/2009/9/main" objectType="GBox" noThreeD="1"/>
</file>

<file path=xl/ctrlProps/ctrlProp196.xml><?xml version="1.0" encoding="utf-8"?>
<formControlPr xmlns="http://schemas.microsoft.com/office/spreadsheetml/2009/9/main" objectType="Radio" firstButton="1" fmlaLink="$F$69" lockText="1" noThreeD="1"/>
</file>

<file path=xl/ctrlProps/ctrlProp197.xml><?xml version="1.0" encoding="utf-8"?>
<formControlPr xmlns="http://schemas.microsoft.com/office/spreadsheetml/2009/9/main" objectType="Radio" lockText="1" noThreeD="1"/>
</file>

<file path=xl/ctrlProps/ctrlProp198.xml><?xml version="1.0" encoding="utf-8"?>
<formControlPr xmlns="http://schemas.microsoft.com/office/spreadsheetml/2009/9/main" objectType="Radio" lockText="1" noThreeD="1"/>
</file>

<file path=xl/ctrlProps/ctrlProp199.xml><?xml version="1.0" encoding="utf-8"?>
<formControlPr xmlns="http://schemas.microsoft.com/office/spreadsheetml/2009/9/main" objectType="Radio" checked="Checked" lockText="1" noThreeD="1"/>
</file>

<file path=xl/ctrlProps/ctrlProp200.xml><?xml version="1.0" encoding="utf-8"?>
<formControlPr xmlns="http://schemas.microsoft.com/office/spreadsheetml/2009/9/main" objectType="GBox" noThreeD="1"/>
</file>

<file path=xl/ctrlProps/ctrlProp201.xml><?xml version="1.0" encoding="utf-8"?>
<formControlPr xmlns="http://schemas.microsoft.com/office/spreadsheetml/2009/9/main" objectType="Radio" firstButton="1" fmlaLink="$F$70" lockText="1" noThreeD="1"/>
</file>

<file path=xl/ctrlProps/ctrlProp202.xml><?xml version="1.0" encoding="utf-8"?>
<formControlPr xmlns="http://schemas.microsoft.com/office/spreadsheetml/2009/9/main" objectType="Radio" lockText="1" noThreeD="1"/>
</file>

<file path=xl/ctrlProps/ctrlProp203.xml><?xml version="1.0" encoding="utf-8"?>
<formControlPr xmlns="http://schemas.microsoft.com/office/spreadsheetml/2009/9/main" objectType="Radio" lockText="1" noThreeD="1"/>
</file>

<file path=xl/ctrlProps/ctrlProp204.xml><?xml version="1.0" encoding="utf-8"?>
<formControlPr xmlns="http://schemas.microsoft.com/office/spreadsheetml/2009/9/main" objectType="Radio" checked="Checked" lockText="1" noThreeD="1"/>
</file>

<file path=xl/ctrlProps/ctrlProp205.xml><?xml version="1.0" encoding="utf-8"?>
<formControlPr xmlns="http://schemas.microsoft.com/office/spreadsheetml/2009/9/main" objectType="GBox" noThreeD="1"/>
</file>

<file path=xl/ctrlProps/ctrlProp206.xml><?xml version="1.0" encoding="utf-8"?>
<formControlPr xmlns="http://schemas.microsoft.com/office/spreadsheetml/2009/9/main" objectType="Radio" firstButton="1" fmlaLink="$F$71" lockText="1" noThreeD="1"/>
</file>

<file path=xl/ctrlProps/ctrlProp207.xml><?xml version="1.0" encoding="utf-8"?>
<formControlPr xmlns="http://schemas.microsoft.com/office/spreadsheetml/2009/9/main" objectType="Radio" lockText="1" noThreeD="1"/>
</file>

<file path=xl/ctrlProps/ctrlProp208.xml><?xml version="1.0" encoding="utf-8"?>
<formControlPr xmlns="http://schemas.microsoft.com/office/spreadsheetml/2009/9/main" objectType="Radio" checked="Checked" lockText="1" noThreeD="1"/>
</file>

<file path=xl/ctrlProps/ctrlProp209.xml><?xml version="1.0" encoding="utf-8"?>
<formControlPr xmlns="http://schemas.microsoft.com/office/spreadsheetml/2009/9/main" objectType="Radio" lockText="1" noThreeD="1"/>
</file>

<file path=xl/ctrlProps/ctrlProp210.xml><?xml version="1.0" encoding="utf-8"?>
<formControlPr xmlns="http://schemas.microsoft.com/office/spreadsheetml/2009/9/main" objectType="GBox" noThreeD="1"/>
</file>

<file path=xl/ctrlProps/ctrlProp211.xml><?xml version="1.0" encoding="utf-8"?>
<formControlPr xmlns="http://schemas.microsoft.com/office/spreadsheetml/2009/9/main" objectType="Radio" firstButton="1" fmlaLink="$F$73" lockText="1" noThreeD="1"/>
</file>

<file path=xl/ctrlProps/ctrlProp212.xml><?xml version="1.0" encoding="utf-8"?>
<formControlPr xmlns="http://schemas.microsoft.com/office/spreadsheetml/2009/9/main" objectType="Radio" lockText="1" noThreeD="1"/>
</file>

<file path=xl/ctrlProps/ctrlProp213.xml><?xml version="1.0" encoding="utf-8"?>
<formControlPr xmlns="http://schemas.microsoft.com/office/spreadsheetml/2009/9/main" objectType="Radio" checked="Checked" lockText="1" noThreeD="1"/>
</file>

<file path=xl/ctrlProps/ctrlProp214.xml><?xml version="1.0" encoding="utf-8"?>
<formControlPr xmlns="http://schemas.microsoft.com/office/spreadsheetml/2009/9/main" objectType="Radio" lockText="1" noThreeD="1"/>
</file>

<file path=xl/ctrlProps/ctrlProp215.xml><?xml version="1.0" encoding="utf-8"?>
<formControlPr xmlns="http://schemas.microsoft.com/office/spreadsheetml/2009/9/main" objectType="GBox" noThreeD="1"/>
</file>

<file path=xl/ctrlProps/ctrlProp216.xml><?xml version="1.0" encoding="utf-8"?>
<formControlPr xmlns="http://schemas.microsoft.com/office/spreadsheetml/2009/9/main" objectType="Radio" firstButton="1" fmlaLink="$F$74" lockText="1" noThreeD="1"/>
</file>

<file path=xl/ctrlProps/ctrlProp217.xml><?xml version="1.0" encoding="utf-8"?>
<formControlPr xmlns="http://schemas.microsoft.com/office/spreadsheetml/2009/9/main" objectType="Radio" lockText="1" noThreeD="1"/>
</file>

<file path=xl/ctrlProps/ctrlProp218.xml><?xml version="1.0" encoding="utf-8"?>
<formControlPr xmlns="http://schemas.microsoft.com/office/spreadsheetml/2009/9/main" objectType="Radio" checked="Checked" lockText="1" noThreeD="1"/>
</file>

<file path=xl/ctrlProps/ctrlProp219.xml><?xml version="1.0" encoding="utf-8"?>
<formControlPr xmlns="http://schemas.microsoft.com/office/spreadsheetml/2009/9/main" objectType="Radio" lockText="1" noThreeD="1"/>
</file>

<file path=xl/ctrlProps/ctrlProp220.xml><?xml version="1.0" encoding="utf-8"?>
<formControlPr xmlns="http://schemas.microsoft.com/office/spreadsheetml/2009/9/main" objectType="GBox" noThreeD="1"/>
</file>

<file path=xl/ctrlProps/ctrlProp221.xml><?xml version="1.0" encoding="utf-8"?>
<formControlPr xmlns="http://schemas.microsoft.com/office/spreadsheetml/2009/9/main" objectType="Radio" firstButton="1" fmlaLink="$F$75" lockText="1" noThreeD="1"/>
</file>

<file path=xl/ctrlProps/ctrlProp222.xml><?xml version="1.0" encoding="utf-8"?>
<formControlPr xmlns="http://schemas.microsoft.com/office/spreadsheetml/2009/9/main" objectType="Radio" lockText="1" noThreeD="1"/>
</file>

<file path=xl/ctrlProps/ctrlProp223.xml><?xml version="1.0" encoding="utf-8"?>
<formControlPr xmlns="http://schemas.microsoft.com/office/spreadsheetml/2009/9/main" objectType="Radio" checked="Checked" lockText="1" noThreeD="1"/>
</file>

<file path=xl/ctrlProps/ctrlProp224.xml><?xml version="1.0" encoding="utf-8"?>
<formControlPr xmlns="http://schemas.microsoft.com/office/spreadsheetml/2009/9/main" objectType="Radio" lockText="1" noThreeD="1"/>
</file>

<file path=xl/ctrlProps/ctrlProp225.xml><?xml version="1.0" encoding="utf-8"?>
<formControlPr xmlns="http://schemas.microsoft.com/office/spreadsheetml/2009/9/main" objectType="GBox" noThreeD="1"/>
</file>

<file path=xl/ctrlProps/ctrlProp226.xml><?xml version="1.0" encoding="utf-8"?>
<formControlPr xmlns="http://schemas.microsoft.com/office/spreadsheetml/2009/9/main" objectType="Radio" firstButton="1" fmlaLink="$F$76" lockText="1" noThreeD="1"/>
</file>

<file path=xl/ctrlProps/ctrlProp227.xml><?xml version="1.0" encoding="utf-8"?>
<formControlPr xmlns="http://schemas.microsoft.com/office/spreadsheetml/2009/9/main" objectType="Radio" lockText="1" noThreeD="1"/>
</file>

<file path=xl/ctrlProps/ctrlProp228.xml><?xml version="1.0" encoding="utf-8"?>
<formControlPr xmlns="http://schemas.microsoft.com/office/spreadsheetml/2009/9/main" objectType="Radio" checked="Checked" lockText="1" noThreeD="1"/>
</file>

<file path=xl/ctrlProps/ctrlProp229.xml><?xml version="1.0" encoding="utf-8"?>
<formControlPr xmlns="http://schemas.microsoft.com/office/spreadsheetml/2009/9/main" objectType="Radio" lockText="1" noThreeD="1"/>
</file>

<file path=xl/ctrlProps/ctrlProp230.xml><?xml version="1.0" encoding="utf-8"?>
<formControlPr xmlns="http://schemas.microsoft.com/office/spreadsheetml/2009/9/main" objectType="GBox" noThreeD="1"/>
</file>

<file path=xl/ctrlProps/ctrlProp231.xml><?xml version="1.0" encoding="utf-8"?>
<formControlPr xmlns="http://schemas.microsoft.com/office/spreadsheetml/2009/9/main" objectType="Radio" firstButton="1" fmlaLink="$F$78" lockText="1" noThreeD="1"/>
</file>

<file path=xl/ctrlProps/ctrlProp232.xml><?xml version="1.0" encoding="utf-8"?>
<formControlPr xmlns="http://schemas.microsoft.com/office/spreadsheetml/2009/9/main" objectType="Radio" lockText="1" noThreeD="1"/>
</file>

<file path=xl/ctrlProps/ctrlProp233.xml><?xml version="1.0" encoding="utf-8"?>
<formControlPr xmlns="http://schemas.microsoft.com/office/spreadsheetml/2009/9/main" objectType="Radio" lockText="1" noThreeD="1"/>
</file>

<file path=xl/ctrlProps/ctrlProp234.xml><?xml version="1.0" encoding="utf-8"?>
<formControlPr xmlns="http://schemas.microsoft.com/office/spreadsheetml/2009/9/main" objectType="Radio" checked="Checked" lockText="1" noThreeD="1"/>
</file>

<file path=xl/ctrlProps/ctrlProp235.xml><?xml version="1.0" encoding="utf-8"?>
<formControlPr xmlns="http://schemas.microsoft.com/office/spreadsheetml/2009/9/main" objectType="GBox" noThreeD="1"/>
</file>

<file path=xl/ctrlProps/ctrlProp236.xml><?xml version="1.0" encoding="utf-8"?>
<formControlPr xmlns="http://schemas.microsoft.com/office/spreadsheetml/2009/9/main" objectType="Radio" firstButton="1" fmlaLink="$F$79" lockText="1" noThreeD="1"/>
</file>

<file path=xl/ctrlProps/ctrlProp237.xml><?xml version="1.0" encoding="utf-8"?>
<formControlPr xmlns="http://schemas.microsoft.com/office/spreadsheetml/2009/9/main" objectType="Radio" lockText="1" noThreeD="1"/>
</file>

<file path=xl/ctrlProps/ctrlProp238.xml><?xml version="1.0" encoding="utf-8"?>
<formControlPr xmlns="http://schemas.microsoft.com/office/spreadsheetml/2009/9/main" objectType="Radio" checked="Checked" lockText="1" noThreeD="1"/>
</file>

<file path=xl/ctrlProps/ctrlProp239.xml><?xml version="1.0" encoding="utf-8"?>
<formControlPr xmlns="http://schemas.microsoft.com/office/spreadsheetml/2009/9/main" objectType="Radio" lockText="1" noThreeD="1"/>
</file>

<file path=xl/ctrlProps/ctrlProp240.xml><?xml version="1.0" encoding="utf-8"?>
<formControlPr xmlns="http://schemas.microsoft.com/office/spreadsheetml/2009/9/main" objectType="GBox" noThreeD="1"/>
</file>

<file path=xl/ctrlProps/ctrlProp241.xml><?xml version="1.0" encoding="utf-8"?>
<formControlPr xmlns="http://schemas.microsoft.com/office/spreadsheetml/2009/9/main" objectType="Radio" firstButton="1" fmlaLink="$F$80" lockText="1" noThreeD="1"/>
</file>

<file path=xl/ctrlProps/ctrlProp242.xml><?xml version="1.0" encoding="utf-8"?>
<formControlPr xmlns="http://schemas.microsoft.com/office/spreadsheetml/2009/9/main" objectType="Radio" lockText="1" noThreeD="1"/>
</file>

<file path=xl/ctrlProps/ctrlProp243.xml><?xml version="1.0" encoding="utf-8"?>
<formControlPr xmlns="http://schemas.microsoft.com/office/spreadsheetml/2009/9/main" objectType="Radio" lockText="1" noThreeD="1"/>
</file>

<file path=xl/ctrlProps/ctrlProp244.xml><?xml version="1.0" encoding="utf-8"?>
<formControlPr xmlns="http://schemas.microsoft.com/office/spreadsheetml/2009/9/main" objectType="Radio" checked="Checked" lockText="1" noThreeD="1"/>
</file>

<file path=xl/ctrlProps/ctrlProp245.xml><?xml version="1.0" encoding="utf-8"?>
<formControlPr xmlns="http://schemas.microsoft.com/office/spreadsheetml/2009/9/main" objectType="GBox" noThreeD="1"/>
</file>

<file path=xl/ctrlProps/ctrlProp246.xml><?xml version="1.0" encoding="utf-8"?>
<formControlPr xmlns="http://schemas.microsoft.com/office/spreadsheetml/2009/9/main" objectType="Radio" firstButton="1" fmlaLink="$F$81" lockText="1" noThreeD="1"/>
</file>

<file path=xl/ctrlProps/ctrlProp247.xml><?xml version="1.0" encoding="utf-8"?>
<formControlPr xmlns="http://schemas.microsoft.com/office/spreadsheetml/2009/9/main" objectType="Radio" lockText="1" noThreeD="1"/>
</file>

<file path=xl/ctrlProps/ctrlProp248.xml><?xml version="1.0" encoding="utf-8"?>
<formControlPr xmlns="http://schemas.microsoft.com/office/spreadsheetml/2009/9/main" objectType="Radio" lockText="1" noThreeD="1"/>
</file>

<file path=xl/ctrlProps/ctrlProp249.xml><?xml version="1.0" encoding="utf-8"?>
<formControlPr xmlns="http://schemas.microsoft.com/office/spreadsheetml/2009/9/main" objectType="Radio" checked="Checked" lockText="1" noThreeD="1"/>
</file>

<file path=xl/ctrlProps/ctrlProp250.xml><?xml version="1.0" encoding="utf-8"?>
<formControlPr xmlns="http://schemas.microsoft.com/office/spreadsheetml/2009/9/main" objectType="GBox" noThreeD="1"/>
</file>

<file path=xl/ctrlProps/ctrlProp251.xml><?xml version="1.0" encoding="utf-8"?>
<formControlPr xmlns="http://schemas.microsoft.com/office/spreadsheetml/2009/9/main" objectType="Radio" firstButton="1" fmlaLink="$F$83" lockText="1" noThreeD="1"/>
</file>

<file path=xl/ctrlProps/ctrlProp252.xml><?xml version="1.0" encoding="utf-8"?>
<formControlPr xmlns="http://schemas.microsoft.com/office/spreadsheetml/2009/9/main" objectType="Radio" lockText="1" noThreeD="1"/>
</file>

<file path=xl/ctrlProps/ctrlProp253.xml><?xml version="1.0" encoding="utf-8"?>
<formControlPr xmlns="http://schemas.microsoft.com/office/spreadsheetml/2009/9/main" objectType="Radio" checked="Checked" lockText="1" noThreeD="1"/>
</file>

<file path=xl/ctrlProps/ctrlProp254.xml><?xml version="1.0" encoding="utf-8"?>
<formControlPr xmlns="http://schemas.microsoft.com/office/spreadsheetml/2009/9/main" objectType="Radio" lockText="1" noThreeD="1"/>
</file>

<file path=xl/ctrlProps/ctrlProp255.xml><?xml version="1.0" encoding="utf-8"?>
<formControlPr xmlns="http://schemas.microsoft.com/office/spreadsheetml/2009/9/main" objectType="GBox" noThreeD="1"/>
</file>

<file path=xl/ctrlProps/ctrlProp256.xml><?xml version="1.0" encoding="utf-8"?>
<formControlPr xmlns="http://schemas.microsoft.com/office/spreadsheetml/2009/9/main" objectType="Radio" firstButton="1" fmlaLink="$F$84" lockText="1" noThreeD="1"/>
</file>

<file path=xl/ctrlProps/ctrlProp257.xml><?xml version="1.0" encoding="utf-8"?>
<formControlPr xmlns="http://schemas.microsoft.com/office/spreadsheetml/2009/9/main" objectType="Radio" lockText="1" noThreeD="1"/>
</file>

<file path=xl/ctrlProps/ctrlProp258.xml><?xml version="1.0" encoding="utf-8"?>
<formControlPr xmlns="http://schemas.microsoft.com/office/spreadsheetml/2009/9/main" objectType="Radio" checked="Checked" lockText="1" noThreeD="1"/>
</file>

<file path=xl/ctrlProps/ctrlProp259.xml><?xml version="1.0" encoding="utf-8"?>
<formControlPr xmlns="http://schemas.microsoft.com/office/spreadsheetml/2009/9/main" objectType="Radio" lockText="1" noThreeD="1"/>
</file>

<file path=xl/ctrlProps/ctrlProp260.xml><?xml version="1.0" encoding="utf-8"?>
<formControlPr xmlns="http://schemas.microsoft.com/office/spreadsheetml/2009/9/main" objectType="GBox" noThreeD="1"/>
</file>

<file path=xl/ctrlProps/ctrlProp261.xml><?xml version="1.0" encoding="utf-8"?>
<formControlPr xmlns="http://schemas.microsoft.com/office/spreadsheetml/2009/9/main" objectType="Radio" firstButton="1" fmlaLink="$F$85" lockText="1" noThreeD="1"/>
</file>

<file path=xl/ctrlProps/ctrlProp262.xml><?xml version="1.0" encoding="utf-8"?>
<formControlPr xmlns="http://schemas.microsoft.com/office/spreadsheetml/2009/9/main" objectType="Radio" lockText="1" noThreeD="1"/>
</file>

<file path=xl/ctrlProps/ctrlProp263.xml><?xml version="1.0" encoding="utf-8"?>
<formControlPr xmlns="http://schemas.microsoft.com/office/spreadsheetml/2009/9/main" objectType="Radio" checked="Checked" lockText="1" noThreeD="1"/>
</file>

<file path=xl/ctrlProps/ctrlProp264.xml><?xml version="1.0" encoding="utf-8"?>
<formControlPr xmlns="http://schemas.microsoft.com/office/spreadsheetml/2009/9/main" objectType="Radio" lockText="1" noThreeD="1"/>
</file>

<file path=xl/ctrlProps/ctrlProp265.xml><?xml version="1.0" encoding="utf-8"?>
<formControlPr xmlns="http://schemas.microsoft.com/office/spreadsheetml/2009/9/main" objectType="GBox" noThreeD="1"/>
</file>

<file path=xl/ctrlProps/ctrlProp266.xml><?xml version="1.0" encoding="utf-8"?>
<formControlPr xmlns="http://schemas.microsoft.com/office/spreadsheetml/2009/9/main" objectType="Radio" firstButton="1" fmlaLink="$F$87" lockText="1" noThreeD="1"/>
</file>

<file path=xl/ctrlProps/ctrlProp267.xml><?xml version="1.0" encoding="utf-8"?>
<formControlPr xmlns="http://schemas.microsoft.com/office/spreadsheetml/2009/9/main" objectType="Radio" lockText="1" noThreeD="1"/>
</file>

<file path=xl/ctrlProps/ctrlProp268.xml><?xml version="1.0" encoding="utf-8"?>
<formControlPr xmlns="http://schemas.microsoft.com/office/spreadsheetml/2009/9/main" objectType="Radio" checked="Checked" lockText="1" noThreeD="1"/>
</file>

<file path=xl/ctrlProps/ctrlProp269.xml><?xml version="1.0" encoding="utf-8"?>
<formControlPr xmlns="http://schemas.microsoft.com/office/spreadsheetml/2009/9/main" objectType="Radio" lockText="1" noThreeD="1"/>
</file>

<file path=xl/ctrlProps/ctrlProp270.xml><?xml version="1.0" encoding="utf-8"?>
<formControlPr xmlns="http://schemas.microsoft.com/office/spreadsheetml/2009/9/main" objectType="GBox" noThreeD="1"/>
</file>

<file path=xl/ctrlProps/ctrlProp271.xml><?xml version="1.0" encoding="utf-8"?>
<formControlPr xmlns="http://schemas.microsoft.com/office/spreadsheetml/2009/9/main" objectType="Radio" firstButton="1" fmlaLink="$F$88" lockText="1" noThreeD="1"/>
</file>

<file path=xl/ctrlProps/ctrlProp272.xml><?xml version="1.0" encoding="utf-8"?>
<formControlPr xmlns="http://schemas.microsoft.com/office/spreadsheetml/2009/9/main" objectType="Radio" lockText="1" noThreeD="1"/>
</file>

<file path=xl/ctrlProps/ctrlProp273.xml><?xml version="1.0" encoding="utf-8"?>
<formControlPr xmlns="http://schemas.microsoft.com/office/spreadsheetml/2009/9/main" objectType="Radio" checked="Checked" lockText="1" noThreeD="1"/>
</file>

<file path=xl/ctrlProps/ctrlProp274.xml><?xml version="1.0" encoding="utf-8"?>
<formControlPr xmlns="http://schemas.microsoft.com/office/spreadsheetml/2009/9/main" objectType="Radio" lockText="1" noThreeD="1"/>
</file>

<file path=xl/ctrlProps/ctrlProp275.xml><?xml version="1.0" encoding="utf-8"?>
<formControlPr xmlns="http://schemas.microsoft.com/office/spreadsheetml/2009/9/main" objectType="GBox" noThreeD="1"/>
</file>

<file path=xl/ctrlProps/ctrlProp276.xml><?xml version="1.0" encoding="utf-8"?>
<formControlPr xmlns="http://schemas.microsoft.com/office/spreadsheetml/2009/9/main" objectType="Radio" firstButton="1" fmlaLink="$F$89" lockText="1" noThreeD="1"/>
</file>

<file path=xl/ctrlProps/ctrlProp277.xml><?xml version="1.0" encoding="utf-8"?>
<formControlPr xmlns="http://schemas.microsoft.com/office/spreadsheetml/2009/9/main" objectType="Radio" lockText="1" noThreeD="1"/>
</file>

<file path=xl/ctrlProps/ctrlProp278.xml><?xml version="1.0" encoding="utf-8"?>
<formControlPr xmlns="http://schemas.microsoft.com/office/spreadsheetml/2009/9/main" objectType="Radio" checked="Checked" lockText="1" noThreeD="1"/>
</file>

<file path=xl/ctrlProps/ctrlProp279.xml><?xml version="1.0" encoding="utf-8"?>
<formControlPr xmlns="http://schemas.microsoft.com/office/spreadsheetml/2009/9/main" objectType="Radio" lockText="1" noThreeD="1"/>
</file>

<file path=xl/ctrlProps/ctrlProp280.xml><?xml version="1.0" encoding="utf-8"?>
<formControlPr xmlns="http://schemas.microsoft.com/office/spreadsheetml/2009/9/main" objectType="GBox" noThreeD="1"/>
</file>

<file path=xl/ctrlProps/ctrlProp281.xml><?xml version="1.0" encoding="utf-8"?>
<formControlPr xmlns="http://schemas.microsoft.com/office/spreadsheetml/2009/9/main" objectType="Radio" firstButton="1" fmlaLink="$F$90" lockText="1" noThreeD="1"/>
</file>

<file path=xl/ctrlProps/ctrlProp282.xml><?xml version="1.0" encoding="utf-8"?>
<formControlPr xmlns="http://schemas.microsoft.com/office/spreadsheetml/2009/9/main" objectType="Radio" lockText="1" noThreeD="1"/>
</file>

<file path=xl/ctrlProps/ctrlProp283.xml><?xml version="1.0" encoding="utf-8"?>
<formControlPr xmlns="http://schemas.microsoft.com/office/spreadsheetml/2009/9/main" objectType="Radio" lockText="1" noThreeD="1"/>
</file>

<file path=xl/ctrlProps/ctrlProp284.xml><?xml version="1.0" encoding="utf-8"?>
<formControlPr xmlns="http://schemas.microsoft.com/office/spreadsheetml/2009/9/main" objectType="Radio" checked="Checked" lockText="1" noThreeD="1"/>
</file>

<file path=xl/ctrlProps/ctrlProp285.xml><?xml version="1.0" encoding="utf-8"?>
<formControlPr xmlns="http://schemas.microsoft.com/office/spreadsheetml/2009/9/main" objectType="GBox" noThreeD="1"/>
</file>

<file path=xl/ctrlProps/ctrlProp286.xml><?xml version="1.0" encoding="utf-8"?>
<formControlPr xmlns="http://schemas.microsoft.com/office/spreadsheetml/2009/9/main" objectType="Radio" firstButton="1" fmlaLink="$F$92" lockText="1" noThreeD="1"/>
</file>

<file path=xl/ctrlProps/ctrlProp287.xml><?xml version="1.0" encoding="utf-8"?>
<formControlPr xmlns="http://schemas.microsoft.com/office/spreadsheetml/2009/9/main" objectType="Radio" lockText="1" noThreeD="1"/>
</file>

<file path=xl/ctrlProps/ctrlProp288.xml><?xml version="1.0" encoding="utf-8"?>
<formControlPr xmlns="http://schemas.microsoft.com/office/spreadsheetml/2009/9/main" objectType="Radio" checked="Checked" lockText="1" noThreeD="1"/>
</file>

<file path=xl/ctrlProps/ctrlProp289.xml><?xml version="1.0" encoding="utf-8"?>
<formControlPr xmlns="http://schemas.microsoft.com/office/spreadsheetml/2009/9/main" objectType="Radio" lockText="1" noThreeD="1"/>
</file>

<file path=xl/ctrlProps/ctrlProp290.xml><?xml version="1.0" encoding="utf-8"?>
<formControlPr xmlns="http://schemas.microsoft.com/office/spreadsheetml/2009/9/main" objectType="GBox" noThreeD="1"/>
</file>

<file path=xl/ctrlProps/ctrlProp291.xml><?xml version="1.0" encoding="utf-8"?>
<formControlPr xmlns="http://schemas.microsoft.com/office/spreadsheetml/2009/9/main" objectType="Radio" firstButton="1" fmlaLink="$F$93" lockText="1" noThreeD="1"/>
</file>

<file path=xl/ctrlProps/ctrlProp292.xml><?xml version="1.0" encoding="utf-8"?>
<formControlPr xmlns="http://schemas.microsoft.com/office/spreadsheetml/2009/9/main" objectType="Radio" lockText="1" noThreeD="1"/>
</file>

<file path=xl/ctrlProps/ctrlProp293.xml><?xml version="1.0" encoding="utf-8"?>
<formControlPr xmlns="http://schemas.microsoft.com/office/spreadsheetml/2009/9/main" objectType="Radio" checked="Checked" lockText="1" noThreeD="1"/>
</file>

<file path=xl/ctrlProps/ctrlProp294.xml><?xml version="1.0" encoding="utf-8"?>
<formControlPr xmlns="http://schemas.microsoft.com/office/spreadsheetml/2009/9/main" objectType="Radio" lockText="1" noThreeD="1"/>
</file>

<file path=xl/ctrlProps/ctrlProp295.xml><?xml version="1.0" encoding="utf-8"?>
<formControlPr xmlns="http://schemas.microsoft.com/office/spreadsheetml/2009/9/main" objectType="GBox" noThreeD="1"/>
</file>

<file path=xl/ctrlProps/ctrlProp296.xml><?xml version="1.0" encoding="utf-8"?>
<formControlPr xmlns="http://schemas.microsoft.com/office/spreadsheetml/2009/9/main" objectType="Radio" firstButton="1" fmlaLink="$F$94" lockText="1" noThreeD="1"/>
</file>

<file path=xl/ctrlProps/ctrlProp297.xml><?xml version="1.0" encoding="utf-8"?>
<formControlPr xmlns="http://schemas.microsoft.com/office/spreadsheetml/2009/9/main" objectType="Radio" lockText="1" noThreeD="1"/>
</file>

<file path=xl/ctrlProps/ctrlProp298.xml><?xml version="1.0" encoding="utf-8"?>
<formControlPr xmlns="http://schemas.microsoft.com/office/spreadsheetml/2009/9/main" objectType="Radio" checked="Checked" lockText="1" noThreeD="1"/>
</file>

<file path=xl/ctrlProps/ctrlProp299.xml><?xml version="1.0" encoding="utf-8"?>
<formControlPr xmlns="http://schemas.microsoft.com/office/spreadsheetml/2009/9/main" objectType="Radio" lockText="1" noThreeD="1"/>
</file>

<file path=xl/ctrlProps/ctrlProp300.xml><?xml version="1.0" encoding="utf-8"?>
<formControlPr xmlns="http://schemas.microsoft.com/office/spreadsheetml/2009/9/main" objectType="GBox" noThreeD="1"/>
</file>

<file path=xl/ctrlProps/ctrlProp301.xml><?xml version="1.0" encoding="utf-8"?>
<formControlPr xmlns="http://schemas.microsoft.com/office/spreadsheetml/2009/9/main" objectType="Radio" firstButton="1" fmlaLink="$F$95" lockText="1" noThreeD="1"/>
</file>

<file path=xl/ctrlProps/ctrlProp302.xml><?xml version="1.0" encoding="utf-8"?>
<formControlPr xmlns="http://schemas.microsoft.com/office/spreadsheetml/2009/9/main" objectType="Radio" lockText="1" noThreeD="1"/>
</file>

<file path=xl/ctrlProps/ctrlProp303.xml><?xml version="1.0" encoding="utf-8"?>
<formControlPr xmlns="http://schemas.microsoft.com/office/spreadsheetml/2009/9/main" objectType="Radio" checked="Checked" lockText="1" noThreeD="1"/>
</file>

<file path=xl/ctrlProps/ctrlProp304.xml><?xml version="1.0" encoding="utf-8"?>
<formControlPr xmlns="http://schemas.microsoft.com/office/spreadsheetml/2009/9/main" objectType="Radio" lockText="1" noThreeD="1"/>
</file>

<file path=xl/ctrlProps/ctrlProp305.xml><?xml version="1.0" encoding="utf-8"?>
<formControlPr xmlns="http://schemas.microsoft.com/office/spreadsheetml/2009/9/main" objectType="GBox" noThreeD="1"/>
</file>

<file path=xl/ctrlProps/ctrlProp306.xml><?xml version="1.0" encoding="utf-8"?>
<formControlPr xmlns="http://schemas.microsoft.com/office/spreadsheetml/2009/9/main" objectType="Radio" firstButton="1" fmlaLink="$F$96" lockText="1" noThreeD="1"/>
</file>

<file path=xl/ctrlProps/ctrlProp307.xml><?xml version="1.0" encoding="utf-8"?>
<formControlPr xmlns="http://schemas.microsoft.com/office/spreadsheetml/2009/9/main" objectType="Radio" lockText="1" noThreeD="1"/>
</file>

<file path=xl/ctrlProps/ctrlProp308.xml><?xml version="1.0" encoding="utf-8"?>
<formControlPr xmlns="http://schemas.microsoft.com/office/spreadsheetml/2009/9/main" objectType="Radio" checked="Checked" lockText="1" noThreeD="1"/>
</file>

<file path=xl/ctrlProps/ctrlProp309.xml><?xml version="1.0" encoding="utf-8"?>
<formControlPr xmlns="http://schemas.microsoft.com/office/spreadsheetml/2009/9/main" objectType="Radio" lockText="1" noThreeD="1"/>
</file>

<file path=xl/ctrlProps/ctrlProp310.xml><?xml version="1.0" encoding="utf-8"?>
<formControlPr xmlns="http://schemas.microsoft.com/office/spreadsheetml/2009/9/main" objectType="GBox" noThreeD="1"/>
</file>

<file path=xl/ctrlProps/ctrlProp311.xml><?xml version="1.0" encoding="utf-8"?>
<formControlPr xmlns="http://schemas.microsoft.com/office/spreadsheetml/2009/9/main" objectType="Radio" firstButton="1" fmlaLink="$F$98" lockText="1" noThreeD="1"/>
</file>

<file path=xl/ctrlProps/ctrlProp312.xml><?xml version="1.0" encoding="utf-8"?>
<formControlPr xmlns="http://schemas.microsoft.com/office/spreadsheetml/2009/9/main" objectType="Radio" lockText="1" noThreeD="1"/>
</file>

<file path=xl/ctrlProps/ctrlProp313.xml><?xml version="1.0" encoding="utf-8"?>
<formControlPr xmlns="http://schemas.microsoft.com/office/spreadsheetml/2009/9/main" objectType="Radio" checked="Checked" lockText="1" noThreeD="1"/>
</file>

<file path=xl/ctrlProps/ctrlProp314.xml><?xml version="1.0" encoding="utf-8"?>
<formControlPr xmlns="http://schemas.microsoft.com/office/spreadsheetml/2009/9/main" objectType="Radio" lockText="1" noThreeD="1"/>
</file>

<file path=xl/ctrlProps/ctrlProp315.xml><?xml version="1.0" encoding="utf-8"?>
<formControlPr xmlns="http://schemas.microsoft.com/office/spreadsheetml/2009/9/main" objectType="GBox" noThreeD="1"/>
</file>

<file path=xl/ctrlProps/ctrlProp316.xml><?xml version="1.0" encoding="utf-8"?>
<formControlPr xmlns="http://schemas.microsoft.com/office/spreadsheetml/2009/9/main" objectType="Radio" firstButton="1" fmlaLink="$F$99" lockText="1" noThreeD="1"/>
</file>

<file path=xl/ctrlProps/ctrlProp317.xml><?xml version="1.0" encoding="utf-8"?>
<formControlPr xmlns="http://schemas.microsoft.com/office/spreadsheetml/2009/9/main" objectType="Radio" lockText="1" noThreeD="1"/>
</file>

<file path=xl/ctrlProps/ctrlProp318.xml><?xml version="1.0" encoding="utf-8"?>
<formControlPr xmlns="http://schemas.microsoft.com/office/spreadsheetml/2009/9/main" objectType="Radio" lockText="1" noThreeD="1"/>
</file>

<file path=xl/ctrlProps/ctrlProp319.xml><?xml version="1.0" encoding="utf-8"?>
<formControlPr xmlns="http://schemas.microsoft.com/office/spreadsheetml/2009/9/main" objectType="Radio" checked="Checked" lockText="1" noThreeD="1"/>
</file>

<file path=xl/ctrlProps/ctrlProp320.xml><?xml version="1.0" encoding="utf-8"?>
<formControlPr xmlns="http://schemas.microsoft.com/office/spreadsheetml/2009/9/main" objectType="GBox" noThreeD="1"/>
</file>

<file path=xl/ctrlProps/ctrlProp321.xml><?xml version="1.0" encoding="utf-8"?>
<formControlPr xmlns="http://schemas.microsoft.com/office/spreadsheetml/2009/9/main" objectType="Radio" firstButton="1" fmlaLink="$F$100" lockText="1" noThreeD="1"/>
</file>

<file path=xl/ctrlProps/ctrlProp322.xml><?xml version="1.0" encoding="utf-8"?>
<formControlPr xmlns="http://schemas.microsoft.com/office/spreadsheetml/2009/9/main" objectType="Radio" lockText="1" noThreeD="1"/>
</file>

<file path=xl/ctrlProps/ctrlProp323.xml><?xml version="1.0" encoding="utf-8"?>
<formControlPr xmlns="http://schemas.microsoft.com/office/spreadsheetml/2009/9/main" objectType="Radio" lockText="1" noThreeD="1"/>
</file>

<file path=xl/ctrlProps/ctrlProp324.xml><?xml version="1.0" encoding="utf-8"?>
<formControlPr xmlns="http://schemas.microsoft.com/office/spreadsheetml/2009/9/main" objectType="Radio" checked="Checked" lockText="1" noThreeD="1"/>
</file>

<file path=xl/ctrlProps/ctrlProp325.xml><?xml version="1.0" encoding="utf-8"?>
<formControlPr xmlns="http://schemas.microsoft.com/office/spreadsheetml/2009/9/main" objectType="GBox" noThreeD="1"/>
</file>

<file path=xl/ctrlProps/ctrlProp326.xml><?xml version="1.0" encoding="utf-8"?>
<formControlPr xmlns="http://schemas.microsoft.com/office/spreadsheetml/2009/9/main" objectType="Radio" firstButton="1" fmlaLink="$F$101" lockText="1" noThreeD="1"/>
</file>

<file path=xl/ctrlProps/ctrlProp327.xml><?xml version="1.0" encoding="utf-8"?>
<formControlPr xmlns="http://schemas.microsoft.com/office/spreadsheetml/2009/9/main" objectType="Radio" lockText="1" noThreeD="1"/>
</file>

<file path=xl/ctrlProps/ctrlProp328.xml><?xml version="1.0" encoding="utf-8"?>
<formControlPr xmlns="http://schemas.microsoft.com/office/spreadsheetml/2009/9/main" objectType="Radio" lockText="1" noThreeD="1"/>
</file>

<file path=xl/ctrlProps/ctrlProp329.xml><?xml version="1.0" encoding="utf-8"?>
<formControlPr xmlns="http://schemas.microsoft.com/office/spreadsheetml/2009/9/main" objectType="Radio" checked="Checked" lockText="1" noThreeD="1"/>
</file>

<file path=xl/ctrlProps/ctrlProp330.xml><?xml version="1.0" encoding="utf-8"?>
<formControlPr xmlns="http://schemas.microsoft.com/office/spreadsheetml/2009/9/main" objectType="GBox" noThreeD="1"/>
</file>

<file path=xl/ctrlProps/ctrlProp331.xml><?xml version="1.0" encoding="utf-8"?>
<formControlPr xmlns="http://schemas.microsoft.com/office/spreadsheetml/2009/9/main" objectType="Radio" firstButton="1" fmlaLink="$F$103" lockText="1" noThreeD="1"/>
</file>

<file path=xl/ctrlProps/ctrlProp332.xml><?xml version="1.0" encoding="utf-8"?>
<formControlPr xmlns="http://schemas.microsoft.com/office/spreadsheetml/2009/9/main" objectType="Radio" lockText="1" noThreeD="1"/>
</file>

<file path=xl/ctrlProps/ctrlProp333.xml><?xml version="1.0" encoding="utf-8"?>
<formControlPr xmlns="http://schemas.microsoft.com/office/spreadsheetml/2009/9/main" objectType="Radio" lockText="1" noThreeD="1"/>
</file>

<file path=xl/ctrlProps/ctrlProp334.xml><?xml version="1.0" encoding="utf-8"?>
<formControlPr xmlns="http://schemas.microsoft.com/office/spreadsheetml/2009/9/main" objectType="Radio" checked="Checked" lockText="1" noThreeD="1"/>
</file>

<file path=xl/ctrlProps/ctrlProp335.xml><?xml version="1.0" encoding="utf-8"?>
<formControlPr xmlns="http://schemas.microsoft.com/office/spreadsheetml/2009/9/main" objectType="GBox" noThreeD="1"/>
</file>

<file path=xl/ctrlProps/ctrlProp336.xml><?xml version="1.0" encoding="utf-8"?>
<formControlPr xmlns="http://schemas.microsoft.com/office/spreadsheetml/2009/9/main" objectType="Radio" firstButton="1" fmlaLink="$F$104" lockText="1" noThreeD="1"/>
</file>

<file path=xl/ctrlProps/ctrlProp337.xml><?xml version="1.0" encoding="utf-8"?>
<formControlPr xmlns="http://schemas.microsoft.com/office/spreadsheetml/2009/9/main" objectType="Radio" lockText="1" noThreeD="1"/>
</file>

<file path=xl/ctrlProps/ctrlProp338.xml><?xml version="1.0" encoding="utf-8"?>
<formControlPr xmlns="http://schemas.microsoft.com/office/spreadsheetml/2009/9/main" objectType="Radio" checked="Checked" lockText="1" noThreeD="1"/>
</file>

<file path=xl/ctrlProps/ctrlProp339.xml><?xml version="1.0" encoding="utf-8"?>
<formControlPr xmlns="http://schemas.microsoft.com/office/spreadsheetml/2009/9/main" objectType="Radio" lockText="1" noThreeD="1"/>
</file>

<file path=xl/ctrlProps/ctrlProp340.xml><?xml version="1.0" encoding="utf-8"?>
<formControlPr xmlns="http://schemas.microsoft.com/office/spreadsheetml/2009/9/main" objectType="GBox" noThreeD="1"/>
</file>

<file path=xl/ctrlProps/ctrlProp341.xml><?xml version="1.0" encoding="utf-8"?>
<formControlPr xmlns="http://schemas.microsoft.com/office/spreadsheetml/2009/9/main" objectType="Radio" firstButton="1" fmlaLink="$F$108" lockText="1" noThreeD="1"/>
</file>

<file path=xl/ctrlProps/ctrlProp342.xml><?xml version="1.0" encoding="utf-8"?>
<formControlPr xmlns="http://schemas.microsoft.com/office/spreadsheetml/2009/9/main" objectType="Radio" lockText="1" noThreeD="1"/>
</file>

<file path=xl/ctrlProps/ctrlProp343.xml><?xml version="1.0" encoding="utf-8"?>
<formControlPr xmlns="http://schemas.microsoft.com/office/spreadsheetml/2009/9/main" objectType="Radio" checked="Checked" lockText="1" noThreeD="1"/>
</file>

<file path=xl/ctrlProps/ctrlProp344.xml><?xml version="1.0" encoding="utf-8"?>
<formControlPr xmlns="http://schemas.microsoft.com/office/spreadsheetml/2009/9/main" objectType="Radio" lockText="1" noThreeD="1"/>
</file>

<file path=xl/ctrlProps/ctrlProp345.xml><?xml version="1.0" encoding="utf-8"?>
<formControlPr xmlns="http://schemas.microsoft.com/office/spreadsheetml/2009/9/main" objectType="GBox" noThreeD="1"/>
</file>

<file path=xl/ctrlProps/ctrlProp346.xml><?xml version="1.0" encoding="utf-8"?>
<formControlPr xmlns="http://schemas.microsoft.com/office/spreadsheetml/2009/9/main" objectType="Radio" firstButton="1" fmlaLink="$F$109" lockText="1" noThreeD="1"/>
</file>

<file path=xl/ctrlProps/ctrlProp347.xml><?xml version="1.0" encoding="utf-8"?>
<formControlPr xmlns="http://schemas.microsoft.com/office/spreadsheetml/2009/9/main" objectType="Radio" lockText="1" noThreeD="1"/>
</file>

<file path=xl/ctrlProps/ctrlProp348.xml><?xml version="1.0" encoding="utf-8"?>
<formControlPr xmlns="http://schemas.microsoft.com/office/spreadsheetml/2009/9/main" objectType="Radio" checked="Checked" lockText="1" noThreeD="1"/>
</file>

<file path=xl/ctrlProps/ctrlProp349.xml><?xml version="1.0" encoding="utf-8"?>
<formControlPr xmlns="http://schemas.microsoft.com/office/spreadsheetml/2009/9/main" objectType="Radio" lockText="1" noThreeD="1"/>
</file>

<file path=xl/ctrlProps/ctrlProp350.xml><?xml version="1.0" encoding="utf-8"?>
<formControlPr xmlns="http://schemas.microsoft.com/office/spreadsheetml/2009/9/main" objectType="GBox" noThreeD="1"/>
</file>

<file path=xl/ctrlProps/ctrlProp351.xml><?xml version="1.0" encoding="utf-8"?>
<formControlPr xmlns="http://schemas.microsoft.com/office/spreadsheetml/2009/9/main" objectType="Radio" firstButton="1" fmlaLink="$F$113" lockText="1" noThreeD="1"/>
</file>

<file path=xl/ctrlProps/ctrlProp352.xml><?xml version="1.0" encoding="utf-8"?>
<formControlPr xmlns="http://schemas.microsoft.com/office/spreadsheetml/2009/9/main" objectType="Radio" lockText="1" noThreeD="1"/>
</file>

<file path=xl/ctrlProps/ctrlProp353.xml><?xml version="1.0" encoding="utf-8"?>
<formControlPr xmlns="http://schemas.microsoft.com/office/spreadsheetml/2009/9/main" objectType="Radio" checked="Checked" lockText="1" noThreeD="1"/>
</file>

<file path=xl/ctrlProps/ctrlProp354.xml><?xml version="1.0" encoding="utf-8"?>
<formControlPr xmlns="http://schemas.microsoft.com/office/spreadsheetml/2009/9/main" objectType="Radio" lockText="1" noThreeD="1"/>
</file>

<file path=xl/ctrlProps/ctrlProp355.xml><?xml version="1.0" encoding="utf-8"?>
<formControlPr xmlns="http://schemas.microsoft.com/office/spreadsheetml/2009/9/main" objectType="GBox" noThreeD="1"/>
</file>

<file path=xl/ctrlProps/ctrlProp356.xml><?xml version="1.0" encoding="utf-8"?>
<formControlPr xmlns="http://schemas.microsoft.com/office/spreadsheetml/2009/9/main" objectType="Radio" firstButton="1" fmlaLink="$F$114" lockText="1" noThreeD="1"/>
</file>

<file path=xl/ctrlProps/ctrlProp357.xml><?xml version="1.0" encoding="utf-8"?>
<formControlPr xmlns="http://schemas.microsoft.com/office/spreadsheetml/2009/9/main" objectType="Radio" lockText="1" noThreeD="1"/>
</file>

<file path=xl/ctrlProps/ctrlProp358.xml><?xml version="1.0" encoding="utf-8"?>
<formControlPr xmlns="http://schemas.microsoft.com/office/spreadsheetml/2009/9/main" objectType="Radio" checked="Checked" lockText="1" noThreeD="1"/>
</file>

<file path=xl/ctrlProps/ctrlProp359.xml><?xml version="1.0" encoding="utf-8"?>
<formControlPr xmlns="http://schemas.microsoft.com/office/spreadsheetml/2009/9/main" objectType="Radio" lockText="1" noThreeD="1"/>
</file>

<file path=xl/ctrlProps/ctrlProp360.xml><?xml version="1.0" encoding="utf-8"?>
<formControlPr xmlns="http://schemas.microsoft.com/office/spreadsheetml/2009/9/main" objectType="GBox" noThreeD="1"/>
</file>

<file path=xl/ctrlProps/ctrlProp361.xml><?xml version="1.0" encoding="utf-8"?>
<formControlPr xmlns="http://schemas.microsoft.com/office/spreadsheetml/2009/9/main" objectType="Radio" firstButton="1" fmlaLink="$F$110" lockText="1" noThreeD="1"/>
</file>

<file path=xl/ctrlProps/ctrlProp362.xml><?xml version="1.0" encoding="utf-8"?>
<formControlPr xmlns="http://schemas.microsoft.com/office/spreadsheetml/2009/9/main" objectType="Radio" lockText="1" noThreeD="1"/>
</file>

<file path=xl/ctrlProps/ctrlProp363.xml><?xml version="1.0" encoding="utf-8"?>
<formControlPr xmlns="http://schemas.microsoft.com/office/spreadsheetml/2009/9/main" objectType="Radio" checked="Checked" lockText="1" noThreeD="1"/>
</file>

<file path=xl/ctrlProps/ctrlProp364.xml><?xml version="1.0" encoding="utf-8"?>
<formControlPr xmlns="http://schemas.microsoft.com/office/spreadsheetml/2009/9/main" objectType="Radio" lockText="1" noThreeD="1"/>
</file>

<file path=xl/ctrlProps/ctrlProp365.xml><?xml version="1.0" encoding="utf-8"?>
<formControlPr xmlns="http://schemas.microsoft.com/office/spreadsheetml/2009/9/main" objectType="GBox" noThreeD="1"/>
</file>

<file path=xl/ctrlProps/ctrlProp366.xml><?xml version="1.0" encoding="utf-8"?>
<formControlPr xmlns="http://schemas.microsoft.com/office/spreadsheetml/2009/9/main" objectType="Radio" firstButton="1" fmlaLink="$F$115" lockText="1" noThreeD="1"/>
</file>

<file path=xl/ctrlProps/ctrlProp367.xml><?xml version="1.0" encoding="utf-8"?>
<formControlPr xmlns="http://schemas.microsoft.com/office/spreadsheetml/2009/9/main" objectType="Radio" lockText="1" noThreeD="1"/>
</file>

<file path=xl/ctrlProps/ctrlProp368.xml><?xml version="1.0" encoding="utf-8"?>
<formControlPr xmlns="http://schemas.microsoft.com/office/spreadsheetml/2009/9/main" objectType="Radio" checked="Checked" lockText="1" noThreeD="1"/>
</file>

<file path=xl/ctrlProps/ctrlProp369.xml><?xml version="1.0" encoding="utf-8"?>
<formControlPr xmlns="http://schemas.microsoft.com/office/spreadsheetml/2009/9/main" objectType="Radio" lockText="1" noThreeD="1"/>
</file>

<file path=xl/ctrlProps/ctrlProp370.xml><?xml version="1.0" encoding="utf-8"?>
<formControlPr xmlns="http://schemas.microsoft.com/office/spreadsheetml/2009/9/main" objectType="GBox" noThreeD="1"/>
</file>

<file path=xl/ctrlProps/ctrlProp371.xml><?xml version="1.0" encoding="utf-8"?>
<formControlPr xmlns="http://schemas.microsoft.com/office/spreadsheetml/2009/9/main" objectType="Radio" firstButton="1" fmlaLink="$F$116" lockText="1" noThreeD="1"/>
</file>

<file path=xl/ctrlProps/ctrlProp372.xml><?xml version="1.0" encoding="utf-8"?>
<formControlPr xmlns="http://schemas.microsoft.com/office/spreadsheetml/2009/9/main" objectType="Radio" lockText="1" noThreeD="1"/>
</file>

<file path=xl/ctrlProps/ctrlProp373.xml><?xml version="1.0" encoding="utf-8"?>
<formControlPr xmlns="http://schemas.microsoft.com/office/spreadsheetml/2009/9/main" objectType="Radio" checked="Checked" lockText="1" noThreeD="1"/>
</file>

<file path=xl/ctrlProps/ctrlProp374.xml><?xml version="1.0" encoding="utf-8"?>
<formControlPr xmlns="http://schemas.microsoft.com/office/spreadsheetml/2009/9/main" objectType="Radio" lockText="1" noThreeD="1"/>
</file>

<file path=xl/ctrlProps/ctrlProp375.xml><?xml version="1.0" encoding="utf-8"?>
<formControlPr xmlns="http://schemas.microsoft.com/office/spreadsheetml/2009/9/main" objectType="GBox" noThreeD="1"/>
</file>

<file path=xl/ctrlProps/ctrlProp376.xml><?xml version="1.0" encoding="utf-8"?>
<formControlPr xmlns="http://schemas.microsoft.com/office/spreadsheetml/2009/9/main" objectType="Radio" firstButton="1" fmlaLink="$F$118" lockText="1" noThreeD="1"/>
</file>

<file path=xl/ctrlProps/ctrlProp377.xml><?xml version="1.0" encoding="utf-8"?>
<formControlPr xmlns="http://schemas.microsoft.com/office/spreadsheetml/2009/9/main" objectType="Radio" lockText="1" noThreeD="1"/>
</file>

<file path=xl/ctrlProps/ctrlProp378.xml><?xml version="1.0" encoding="utf-8"?>
<formControlPr xmlns="http://schemas.microsoft.com/office/spreadsheetml/2009/9/main" objectType="Radio" checked="Checked" lockText="1" noThreeD="1"/>
</file>

<file path=xl/ctrlProps/ctrlProp379.xml><?xml version="1.0" encoding="utf-8"?>
<formControlPr xmlns="http://schemas.microsoft.com/office/spreadsheetml/2009/9/main" objectType="Radio" lockText="1" noThreeD="1"/>
</file>

<file path=xl/ctrlProps/ctrlProp380.xml><?xml version="1.0" encoding="utf-8"?>
<formControlPr xmlns="http://schemas.microsoft.com/office/spreadsheetml/2009/9/main" objectType="GBox" noThreeD="1"/>
</file>

<file path=xl/ctrlProps/ctrlProp381.xml><?xml version="1.0" encoding="utf-8"?>
<formControlPr xmlns="http://schemas.microsoft.com/office/spreadsheetml/2009/9/main" objectType="Radio" firstButton="1" fmlaLink="$F$120" lockText="1" noThreeD="1"/>
</file>

<file path=xl/ctrlProps/ctrlProp382.xml><?xml version="1.0" encoding="utf-8"?>
<formControlPr xmlns="http://schemas.microsoft.com/office/spreadsheetml/2009/9/main" objectType="Radio" lockText="1" noThreeD="1"/>
</file>

<file path=xl/ctrlProps/ctrlProp383.xml><?xml version="1.0" encoding="utf-8"?>
<formControlPr xmlns="http://schemas.microsoft.com/office/spreadsheetml/2009/9/main" objectType="Radio" checked="Checked" lockText="1" noThreeD="1"/>
</file>

<file path=xl/ctrlProps/ctrlProp384.xml><?xml version="1.0" encoding="utf-8"?>
<formControlPr xmlns="http://schemas.microsoft.com/office/spreadsheetml/2009/9/main" objectType="Radio" lockText="1" noThreeD="1"/>
</file>

<file path=xl/ctrlProps/ctrlProp385.xml><?xml version="1.0" encoding="utf-8"?>
<formControlPr xmlns="http://schemas.microsoft.com/office/spreadsheetml/2009/9/main" objectType="GBox" noThreeD="1"/>
</file>

<file path=xl/ctrlProps/ctrlProp386.xml><?xml version="1.0" encoding="utf-8"?>
<formControlPr xmlns="http://schemas.microsoft.com/office/spreadsheetml/2009/9/main" objectType="Radio" firstButton="1" fmlaLink="$F$122" lockText="1" noThreeD="1"/>
</file>

<file path=xl/ctrlProps/ctrlProp387.xml><?xml version="1.0" encoding="utf-8"?>
<formControlPr xmlns="http://schemas.microsoft.com/office/spreadsheetml/2009/9/main" objectType="Radio" lockText="1" noThreeD="1"/>
</file>

<file path=xl/ctrlProps/ctrlProp388.xml><?xml version="1.0" encoding="utf-8"?>
<formControlPr xmlns="http://schemas.microsoft.com/office/spreadsheetml/2009/9/main" objectType="Radio" checked="Checked" lockText="1" noThreeD="1"/>
</file>

<file path=xl/ctrlProps/ctrlProp389.xml><?xml version="1.0" encoding="utf-8"?>
<formControlPr xmlns="http://schemas.microsoft.com/office/spreadsheetml/2009/9/main" objectType="Radio" lockText="1" noThreeD="1"/>
</file>

<file path=xl/ctrlProps/ctrlProp390.xml><?xml version="1.0" encoding="utf-8"?>
<formControlPr xmlns="http://schemas.microsoft.com/office/spreadsheetml/2009/9/main" objectType="GBox" noThreeD="1"/>
</file>

<file path=xl/ctrlProps/ctrlProp391.xml><?xml version="1.0" encoding="utf-8"?>
<formControlPr xmlns="http://schemas.microsoft.com/office/spreadsheetml/2009/9/main" objectType="Radio" firstButton="1" fmlaLink="$F$119" lockText="1" noThreeD="1"/>
</file>

<file path=xl/ctrlProps/ctrlProp392.xml><?xml version="1.0" encoding="utf-8"?>
<formControlPr xmlns="http://schemas.microsoft.com/office/spreadsheetml/2009/9/main" objectType="Radio" lockText="1" noThreeD="1"/>
</file>

<file path=xl/ctrlProps/ctrlProp393.xml><?xml version="1.0" encoding="utf-8"?>
<formControlPr xmlns="http://schemas.microsoft.com/office/spreadsheetml/2009/9/main" objectType="Radio" checked="Checked" lockText="1" noThreeD="1"/>
</file>

<file path=xl/ctrlProps/ctrlProp394.xml><?xml version="1.0" encoding="utf-8"?>
<formControlPr xmlns="http://schemas.microsoft.com/office/spreadsheetml/2009/9/main" objectType="Radio" lockText="1" noThreeD="1"/>
</file>

<file path=xl/ctrlProps/ctrlProp395.xml><?xml version="1.0" encoding="utf-8"?>
<formControlPr xmlns="http://schemas.microsoft.com/office/spreadsheetml/2009/9/main" objectType="GBox" noThreeD="1"/>
</file>

<file path=xl/ctrlProps/ctrlProp396.xml><?xml version="1.0" encoding="utf-8"?>
<formControlPr xmlns="http://schemas.microsoft.com/office/spreadsheetml/2009/9/main" objectType="Radio" firstButton="1" fmlaLink="$F$123" lockText="1" noThreeD="1"/>
</file>

<file path=xl/ctrlProps/ctrlProp397.xml><?xml version="1.0" encoding="utf-8"?>
<formControlPr xmlns="http://schemas.microsoft.com/office/spreadsheetml/2009/9/main" objectType="Radio" lockText="1" noThreeD="1"/>
</file>

<file path=xl/ctrlProps/ctrlProp398.xml><?xml version="1.0" encoding="utf-8"?>
<formControlPr xmlns="http://schemas.microsoft.com/office/spreadsheetml/2009/9/main" objectType="Radio" checked="Checked" lockText="1" noThreeD="1"/>
</file>

<file path=xl/ctrlProps/ctrlProp399.xml><?xml version="1.0" encoding="utf-8"?>
<formControlPr xmlns="http://schemas.microsoft.com/office/spreadsheetml/2009/9/main" objectType="Radio" lockText="1" noThreeD="1"/>
</file>

<file path=xl/ctrlProps/ctrlProp400.xml><?xml version="1.0" encoding="utf-8"?>
<formControlPr xmlns="http://schemas.microsoft.com/office/spreadsheetml/2009/9/main" objectType="GBox" noThreeD="1"/>
</file>

<file path=xl/ctrlProps/ctrlProp401.xml><?xml version="1.0" encoding="utf-8"?>
<formControlPr xmlns="http://schemas.microsoft.com/office/spreadsheetml/2009/9/main" objectType="Radio" firstButton="1" fmlaLink="$F$124" lockText="1" noThreeD="1"/>
</file>

<file path=xl/ctrlProps/ctrlProp402.xml><?xml version="1.0" encoding="utf-8"?>
<formControlPr xmlns="http://schemas.microsoft.com/office/spreadsheetml/2009/9/main" objectType="Radio" lockText="1" noThreeD="1"/>
</file>

<file path=xl/ctrlProps/ctrlProp403.xml><?xml version="1.0" encoding="utf-8"?>
<formControlPr xmlns="http://schemas.microsoft.com/office/spreadsheetml/2009/9/main" objectType="Radio" lockText="1" noThreeD="1"/>
</file>

<file path=xl/ctrlProps/ctrlProp404.xml><?xml version="1.0" encoding="utf-8"?>
<formControlPr xmlns="http://schemas.microsoft.com/office/spreadsheetml/2009/9/main" objectType="Radio" checked="Checked" lockText="1" noThreeD="1"/>
</file>

<file path=xl/ctrlProps/ctrlProp405.xml><?xml version="1.0" encoding="utf-8"?>
<formControlPr xmlns="http://schemas.microsoft.com/office/spreadsheetml/2009/9/main" objectType="GBox" noThreeD="1"/>
</file>

<file path=xl/ctrlProps/ctrlProp406.xml><?xml version="1.0" encoding="utf-8"?>
<formControlPr xmlns="http://schemas.microsoft.com/office/spreadsheetml/2009/9/main" objectType="Radio" firstButton="1" fmlaLink="$F$125" lockText="1" noThreeD="1"/>
</file>

<file path=xl/ctrlProps/ctrlProp407.xml><?xml version="1.0" encoding="utf-8"?>
<formControlPr xmlns="http://schemas.microsoft.com/office/spreadsheetml/2009/9/main" objectType="Radio" lockText="1" noThreeD="1"/>
</file>

<file path=xl/ctrlProps/ctrlProp408.xml><?xml version="1.0" encoding="utf-8"?>
<formControlPr xmlns="http://schemas.microsoft.com/office/spreadsheetml/2009/9/main" objectType="Radio" checked="Checked" lockText="1" noThreeD="1"/>
</file>

<file path=xl/ctrlProps/ctrlProp409.xml><?xml version="1.0" encoding="utf-8"?>
<formControlPr xmlns="http://schemas.microsoft.com/office/spreadsheetml/2009/9/main" objectType="Radio" lockText="1" noThreeD="1"/>
</file>

<file path=xl/ctrlProps/ctrlProp410.xml><?xml version="1.0" encoding="utf-8"?>
<formControlPr xmlns="http://schemas.microsoft.com/office/spreadsheetml/2009/9/main" objectType="GBox" noThreeD="1"/>
</file>

<file path=xl/ctrlProps/ctrlProp411.xml><?xml version="1.0" encoding="utf-8"?>
<formControlPr xmlns="http://schemas.microsoft.com/office/spreadsheetml/2009/9/main" objectType="Radio" firstButton="1" fmlaLink="$F$134" lockText="1" noThreeD="1"/>
</file>

<file path=xl/ctrlProps/ctrlProp412.xml><?xml version="1.0" encoding="utf-8"?>
<formControlPr xmlns="http://schemas.microsoft.com/office/spreadsheetml/2009/9/main" objectType="Radio" lockText="1" noThreeD="1"/>
</file>

<file path=xl/ctrlProps/ctrlProp413.xml><?xml version="1.0" encoding="utf-8"?>
<formControlPr xmlns="http://schemas.microsoft.com/office/spreadsheetml/2009/9/main" objectType="Radio" checked="Checked" lockText="1" noThreeD="1"/>
</file>

<file path=xl/ctrlProps/ctrlProp414.xml><?xml version="1.0" encoding="utf-8"?>
<formControlPr xmlns="http://schemas.microsoft.com/office/spreadsheetml/2009/9/main" objectType="Radio" lockText="1" noThreeD="1"/>
</file>

<file path=xl/ctrlProps/ctrlProp415.xml><?xml version="1.0" encoding="utf-8"?>
<formControlPr xmlns="http://schemas.microsoft.com/office/spreadsheetml/2009/9/main" objectType="GBox" noThreeD="1"/>
</file>

<file path=xl/ctrlProps/ctrlProp416.xml><?xml version="1.0" encoding="utf-8"?>
<formControlPr xmlns="http://schemas.microsoft.com/office/spreadsheetml/2009/9/main" objectType="Radio" firstButton="1" fmlaLink="$F$135" lockText="1" noThreeD="1"/>
</file>

<file path=xl/ctrlProps/ctrlProp417.xml><?xml version="1.0" encoding="utf-8"?>
<formControlPr xmlns="http://schemas.microsoft.com/office/spreadsheetml/2009/9/main" objectType="Radio" lockText="1" noThreeD="1"/>
</file>

<file path=xl/ctrlProps/ctrlProp418.xml><?xml version="1.0" encoding="utf-8"?>
<formControlPr xmlns="http://schemas.microsoft.com/office/spreadsheetml/2009/9/main" objectType="Radio" checked="Checked" lockText="1" noThreeD="1"/>
</file>

<file path=xl/ctrlProps/ctrlProp419.xml><?xml version="1.0" encoding="utf-8"?>
<formControlPr xmlns="http://schemas.microsoft.com/office/spreadsheetml/2009/9/main" objectType="Radio" lockText="1" noThreeD="1"/>
</file>

<file path=xl/ctrlProps/ctrlProp420.xml><?xml version="1.0" encoding="utf-8"?>
<formControlPr xmlns="http://schemas.microsoft.com/office/spreadsheetml/2009/9/main" objectType="GBox" noThreeD="1"/>
</file>

<file path=xl/ctrlProps/ctrlProp421.xml><?xml version="1.0" encoding="utf-8"?>
<formControlPr xmlns="http://schemas.microsoft.com/office/spreadsheetml/2009/9/main" objectType="Radio" firstButton="1" fmlaLink="$F$136" lockText="1" noThreeD="1"/>
</file>

<file path=xl/ctrlProps/ctrlProp422.xml><?xml version="1.0" encoding="utf-8"?>
<formControlPr xmlns="http://schemas.microsoft.com/office/spreadsheetml/2009/9/main" objectType="Radio" lockText="1" noThreeD="1"/>
</file>

<file path=xl/ctrlProps/ctrlProp423.xml><?xml version="1.0" encoding="utf-8"?>
<formControlPr xmlns="http://schemas.microsoft.com/office/spreadsheetml/2009/9/main" objectType="Radio" checked="Checked" lockText="1" noThreeD="1"/>
</file>

<file path=xl/ctrlProps/ctrlProp424.xml><?xml version="1.0" encoding="utf-8"?>
<formControlPr xmlns="http://schemas.microsoft.com/office/spreadsheetml/2009/9/main" objectType="Radio" lockText="1" noThreeD="1"/>
</file>

<file path=xl/ctrlProps/ctrlProp425.xml><?xml version="1.0" encoding="utf-8"?>
<formControlPr xmlns="http://schemas.microsoft.com/office/spreadsheetml/2009/9/main" objectType="GBox" noThreeD="1"/>
</file>

<file path=xl/ctrlProps/ctrlProp426.xml><?xml version="1.0" encoding="utf-8"?>
<formControlPr xmlns="http://schemas.microsoft.com/office/spreadsheetml/2009/9/main" objectType="Radio" firstButton="1" fmlaLink="$F$137" lockText="1" noThreeD="1"/>
</file>

<file path=xl/ctrlProps/ctrlProp427.xml><?xml version="1.0" encoding="utf-8"?>
<formControlPr xmlns="http://schemas.microsoft.com/office/spreadsheetml/2009/9/main" objectType="Radio" lockText="1" noThreeD="1"/>
</file>

<file path=xl/ctrlProps/ctrlProp428.xml><?xml version="1.0" encoding="utf-8"?>
<formControlPr xmlns="http://schemas.microsoft.com/office/spreadsheetml/2009/9/main" objectType="Radio" lockText="1" noThreeD="1"/>
</file>

<file path=xl/ctrlProps/ctrlProp429.xml><?xml version="1.0" encoding="utf-8"?>
<formControlPr xmlns="http://schemas.microsoft.com/office/spreadsheetml/2009/9/main" objectType="Radio" checked="Checked" lockText="1" noThreeD="1"/>
</file>

<file path=xl/ctrlProps/ctrlProp430.xml><?xml version="1.0" encoding="utf-8"?>
<formControlPr xmlns="http://schemas.microsoft.com/office/spreadsheetml/2009/9/main" objectType="GBox" noThreeD="1"/>
</file>

<file path=xl/ctrlProps/ctrlProp431.xml><?xml version="1.0" encoding="utf-8"?>
<formControlPr xmlns="http://schemas.microsoft.com/office/spreadsheetml/2009/9/main" objectType="Radio" firstButton="1" fmlaLink="$F$139" lockText="1" noThreeD="1"/>
</file>

<file path=xl/ctrlProps/ctrlProp432.xml><?xml version="1.0" encoding="utf-8"?>
<formControlPr xmlns="http://schemas.microsoft.com/office/spreadsheetml/2009/9/main" objectType="Radio" lockText="1" noThreeD="1"/>
</file>

<file path=xl/ctrlProps/ctrlProp433.xml><?xml version="1.0" encoding="utf-8"?>
<formControlPr xmlns="http://schemas.microsoft.com/office/spreadsheetml/2009/9/main" objectType="Radio" checked="Checked" lockText="1" noThreeD="1"/>
</file>

<file path=xl/ctrlProps/ctrlProp434.xml><?xml version="1.0" encoding="utf-8"?>
<formControlPr xmlns="http://schemas.microsoft.com/office/spreadsheetml/2009/9/main" objectType="Radio" lockText="1" noThreeD="1"/>
</file>

<file path=xl/ctrlProps/ctrlProp435.xml><?xml version="1.0" encoding="utf-8"?>
<formControlPr xmlns="http://schemas.microsoft.com/office/spreadsheetml/2009/9/main" objectType="GBox" noThreeD="1"/>
</file>

<file path=xl/ctrlProps/ctrlProp436.xml><?xml version="1.0" encoding="utf-8"?>
<formControlPr xmlns="http://schemas.microsoft.com/office/spreadsheetml/2009/9/main" objectType="Radio" firstButton="1" fmlaLink="$F$140" lockText="1" noThreeD="1"/>
</file>

<file path=xl/ctrlProps/ctrlProp437.xml><?xml version="1.0" encoding="utf-8"?>
<formControlPr xmlns="http://schemas.microsoft.com/office/spreadsheetml/2009/9/main" objectType="Radio" lockText="1" noThreeD="1"/>
</file>

<file path=xl/ctrlProps/ctrlProp438.xml><?xml version="1.0" encoding="utf-8"?>
<formControlPr xmlns="http://schemas.microsoft.com/office/spreadsheetml/2009/9/main" objectType="Radio" checked="Checked" lockText="1" noThreeD="1"/>
</file>

<file path=xl/ctrlProps/ctrlProp439.xml><?xml version="1.0" encoding="utf-8"?>
<formControlPr xmlns="http://schemas.microsoft.com/office/spreadsheetml/2009/9/main" objectType="Radio" lockText="1" noThreeD="1"/>
</file>

<file path=xl/ctrlProps/ctrlProp440.xml><?xml version="1.0" encoding="utf-8"?>
<formControlPr xmlns="http://schemas.microsoft.com/office/spreadsheetml/2009/9/main" objectType="GBox" noThreeD="1"/>
</file>

<file path=xl/ctrlProps/ctrlProp441.xml><?xml version="1.0" encoding="utf-8"?>
<formControlPr xmlns="http://schemas.microsoft.com/office/spreadsheetml/2009/9/main" objectType="Radio" firstButton="1" fmlaLink="$F$141" lockText="1" noThreeD="1"/>
</file>

<file path=xl/ctrlProps/ctrlProp442.xml><?xml version="1.0" encoding="utf-8"?>
<formControlPr xmlns="http://schemas.microsoft.com/office/spreadsheetml/2009/9/main" objectType="Radio" lockText="1" noThreeD="1"/>
</file>

<file path=xl/ctrlProps/ctrlProp443.xml><?xml version="1.0" encoding="utf-8"?>
<formControlPr xmlns="http://schemas.microsoft.com/office/spreadsheetml/2009/9/main" objectType="Radio" lockText="1" noThreeD="1"/>
</file>

<file path=xl/ctrlProps/ctrlProp444.xml><?xml version="1.0" encoding="utf-8"?>
<formControlPr xmlns="http://schemas.microsoft.com/office/spreadsheetml/2009/9/main" objectType="Radio" checked="Checked" lockText="1" noThreeD="1"/>
</file>

<file path=xl/ctrlProps/ctrlProp445.xml><?xml version="1.0" encoding="utf-8"?>
<formControlPr xmlns="http://schemas.microsoft.com/office/spreadsheetml/2009/9/main" objectType="GBox" noThreeD="1"/>
</file>

<file path=xl/ctrlProps/ctrlProp446.xml><?xml version="1.0" encoding="utf-8"?>
<formControlPr xmlns="http://schemas.microsoft.com/office/spreadsheetml/2009/9/main" objectType="Radio" firstButton="1" fmlaLink="$F$142" lockText="1" noThreeD="1"/>
</file>

<file path=xl/ctrlProps/ctrlProp447.xml><?xml version="1.0" encoding="utf-8"?>
<formControlPr xmlns="http://schemas.microsoft.com/office/spreadsheetml/2009/9/main" objectType="Radio" lockText="1" noThreeD="1"/>
</file>

<file path=xl/ctrlProps/ctrlProp448.xml><?xml version="1.0" encoding="utf-8"?>
<formControlPr xmlns="http://schemas.microsoft.com/office/spreadsheetml/2009/9/main" objectType="Radio" checked="Checked" lockText="1" noThreeD="1"/>
</file>

<file path=xl/ctrlProps/ctrlProp449.xml><?xml version="1.0" encoding="utf-8"?>
<formControlPr xmlns="http://schemas.microsoft.com/office/spreadsheetml/2009/9/main" objectType="Radio" lockText="1" noThreeD="1"/>
</file>

<file path=xl/ctrlProps/ctrlProp450.xml><?xml version="1.0" encoding="utf-8"?>
<formControlPr xmlns="http://schemas.microsoft.com/office/spreadsheetml/2009/9/main" objectType="GBox" noThreeD="1"/>
</file>

<file path=xl/ctrlProps/ctrlProp451.xml><?xml version="1.0" encoding="utf-8"?>
<formControlPr xmlns="http://schemas.microsoft.com/office/spreadsheetml/2009/9/main" objectType="Radio" firstButton="1" fmlaLink="$F$144" lockText="1" noThreeD="1"/>
</file>

<file path=xl/ctrlProps/ctrlProp452.xml><?xml version="1.0" encoding="utf-8"?>
<formControlPr xmlns="http://schemas.microsoft.com/office/spreadsheetml/2009/9/main" objectType="Radio" lockText="1" noThreeD="1"/>
</file>

<file path=xl/ctrlProps/ctrlProp453.xml><?xml version="1.0" encoding="utf-8"?>
<formControlPr xmlns="http://schemas.microsoft.com/office/spreadsheetml/2009/9/main" objectType="Radio" checked="Checked" lockText="1" noThreeD="1"/>
</file>

<file path=xl/ctrlProps/ctrlProp454.xml><?xml version="1.0" encoding="utf-8"?>
<formControlPr xmlns="http://schemas.microsoft.com/office/spreadsheetml/2009/9/main" objectType="Radio" lockText="1" noThreeD="1"/>
</file>

<file path=xl/ctrlProps/ctrlProp455.xml><?xml version="1.0" encoding="utf-8"?>
<formControlPr xmlns="http://schemas.microsoft.com/office/spreadsheetml/2009/9/main" objectType="GBox" noThreeD="1"/>
</file>

<file path=xl/ctrlProps/ctrlProp456.xml><?xml version="1.0" encoding="utf-8"?>
<formControlPr xmlns="http://schemas.microsoft.com/office/spreadsheetml/2009/9/main" objectType="Radio" firstButton="1" fmlaLink="$F$145" lockText="1" noThreeD="1"/>
</file>

<file path=xl/ctrlProps/ctrlProp457.xml><?xml version="1.0" encoding="utf-8"?>
<formControlPr xmlns="http://schemas.microsoft.com/office/spreadsheetml/2009/9/main" objectType="Radio" lockText="1" noThreeD="1"/>
</file>

<file path=xl/ctrlProps/ctrlProp458.xml><?xml version="1.0" encoding="utf-8"?>
<formControlPr xmlns="http://schemas.microsoft.com/office/spreadsheetml/2009/9/main" objectType="Radio" checked="Checked" lockText="1" noThreeD="1"/>
</file>

<file path=xl/ctrlProps/ctrlProp459.xml><?xml version="1.0" encoding="utf-8"?>
<formControlPr xmlns="http://schemas.microsoft.com/office/spreadsheetml/2009/9/main" objectType="Radio" lockText="1" noThreeD="1"/>
</file>

<file path=xl/ctrlProps/ctrlProp460.xml><?xml version="1.0" encoding="utf-8"?>
<formControlPr xmlns="http://schemas.microsoft.com/office/spreadsheetml/2009/9/main" objectType="GBox" noThreeD="1"/>
</file>

<file path=xl/ctrlProps/ctrlProp461.xml><?xml version="1.0" encoding="utf-8"?>
<formControlPr xmlns="http://schemas.microsoft.com/office/spreadsheetml/2009/9/main" objectType="Radio" firstButton="1" fmlaLink="$F$146" lockText="1" noThreeD="1"/>
</file>

<file path=xl/ctrlProps/ctrlProp462.xml><?xml version="1.0" encoding="utf-8"?>
<formControlPr xmlns="http://schemas.microsoft.com/office/spreadsheetml/2009/9/main" objectType="Radio" lockText="1" noThreeD="1"/>
</file>

<file path=xl/ctrlProps/ctrlProp463.xml><?xml version="1.0" encoding="utf-8"?>
<formControlPr xmlns="http://schemas.microsoft.com/office/spreadsheetml/2009/9/main" objectType="Radio" checked="Checked" lockText="1" noThreeD="1"/>
</file>

<file path=xl/ctrlProps/ctrlProp464.xml><?xml version="1.0" encoding="utf-8"?>
<formControlPr xmlns="http://schemas.microsoft.com/office/spreadsheetml/2009/9/main" objectType="Radio" lockText="1" noThreeD="1"/>
</file>

<file path=xl/ctrlProps/ctrlProp465.xml><?xml version="1.0" encoding="utf-8"?>
<formControlPr xmlns="http://schemas.microsoft.com/office/spreadsheetml/2009/9/main" objectType="GBox" noThreeD="1"/>
</file>

<file path=xl/ctrlProps/ctrlProp466.xml><?xml version="1.0" encoding="utf-8"?>
<formControlPr xmlns="http://schemas.microsoft.com/office/spreadsheetml/2009/9/main" objectType="Radio" firstButton="1" fmlaLink="$F$148" lockText="1" noThreeD="1"/>
</file>

<file path=xl/ctrlProps/ctrlProp467.xml><?xml version="1.0" encoding="utf-8"?>
<formControlPr xmlns="http://schemas.microsoft.com/office/spreadsheetml/2009/9/main" objectType="Radio" lockText="1" noThreeD="1"/>
</file>

<file path=xl/ctrlProps/ctrlProp468.xml><?xml version="1.0" encoding="utf-8"?>
<formControlPr xmlns="http://schemas.microsoft.com/office/spreadsheetml/2009/9/main" objectType="Radio" checked="Checked" lockText="1" noThreeD="1"/>
</file>

<file path=xl/ctrlProps/ctrlProp469.xml><?xml version="1.0" encoding="utf-8"?>
<formControlPr xmlns="http://schemas.microsoft.com/office/spreadsheetml/2009/9/main" objectType="Radio" lockText="1" noThreeD="1"/>
</file>

<file path=xl/ctrlProps/ctrlProp470.xml><?xml version="1.0" encoding="utf-8"?>
<formControlPr xmlns="http://schemas.microsoft.com/office/spreadsheetml/2009/9/main" objectType="GBox" noThreeD="1"/>
</file>

<file path=xl/ctrlProps/ctrlProp471.xml><?xml version="1.0" encoding="utf-8"?>
<formControlPr xmlns="http://schemas.microsoft.com/office/spreadsheetml/2009/9/main" objectType="Radio" firstButton="1" fmlaLink="$F$149" lockText="1" noThreeD="1"/>
</file>

<file path=xl/ctrlProps/ctrlProp472.xml><?xml version="1.0" encoding="utf-8"?>
<formControlPr xmlns="http://schemas.microsoft.com/office/spreadsheetml/2009/9/main" objectType="Radio" lockText="1" noThreeD="1"/>
</file>

<file path=xl/ctrlProps/ctrlProp473.xml><?xml version="1.0" encoding="utf-8"?>
<formControlPr xmlns="http://schemas.microsoft.com/office/spreadsheetml/2009/9/main" objectType="Radio" checked="Checked" lockText="1" noThreeD="1"/>
</file>

<file path=xl/ctrlProps/ctrlProp474.xml><?xml version="1.0" encoding="utf-8"?>
<formControlPr xmlns="http://schemas.microsoft.com/office/spreadsheetml/2009/9/main" objectType="Radio" lockText="1" noThreeD="1"/>
</file>

<file path=xl/ctrlProps/ctrlProp475.xml><?xml version="1.0" encoding="utf-8"?>
<formControlPr xmlns="http://schemas.microsoft.com/office/spreadsheetml/2009/9/main" objectType="GBox" noThreeD="1"/>
</file>

<file path=xl/ctrlProps/ctrlProp476.xml><?xml version="1.0" encoding="utf-8"?>
<formControlPr xmlns="http://schemas.microsoft.com/office/spreadsheetml/2009/9/main" objectType="Radio" firstButton="1" fmlaLink="$F$150" lockText="1" noThreeD="1"/>
</file>

<file path=xl/ctrlProps/ctrlProp477.xml><?xml version="1.0" encoding="utf-8"?>
<formControlPr xmlns="http://schemas.microsoft.com/office/spreadsheetml/2009/9/main" objectType="Radio" lockText="1" noThreeD="1"/>
</file>

<file path=xl/ctrlProps/ctrlProp478.xml><?xml version="1.0" encoding="utf-8"?>
<formControlPr xmlns="http://schemas.microsoft.com/office/spreadsheetml/2009/9/main" objectType="Radio" checked="Checked" lockText="1" noThreeD="1"/>
</file>

<file path=xl/ctrlProps/ctrlProp479.xml><?xml version="1.0" encoding="utf-8"?>
<formControlPr xmlns="http://schemas.microsoft.com/office/spreadsheetml/2009/9/main" objectType="Radio" lockText="1" noThreeD="1"/>
</file>

<file path=xl/ctrlProps/ctrlProp480.xml><?xml version="1.0" encoding="utf-8"?>
<formControlPr xmlns="http://schemas.microsoft.com/office/spreadsheetml/2009/9/main" objectType="GBox" noThreeD="1"/>
</file>

<file path=xl/ctrlProps/ctrlProp481.xml><?xml version="1.0" encoding="utf-8"?>
<formControlPr xmlns="http://schemas.microsoft.com/office/spreadsheetml/2009/9/main" objectType="Radio" firstButton="1" fmlaLink="$F$152" lockText="1" noThreeD="1"/>
</file>

<file path=xl/ctrlProps/ctrlProp482.xml><?xml version="1.0" encoding="utf-8"?>
<formControlPr xmlns="http://schemas.microsoft.com/office/spreadsheetml/2009/9/main" objectType="Radio" lockText="1" noThreeD="1"/>
</file>

<file path=xl/ctrlProps/ctrlProp483.xml><?xml version="1.0" encoding="utf-8"?>
<formControlPr xmlns="http://schemas.microsoft.com/office/spreadsheetml/2009/9/main" objectType="Radio" checked="Checked" lockText="1" noThreeD="1"/>
</file>

<file path=xl/ctrlProps/ctrlProp484.xml><?xml version="1.0" encoding="utf-8"?>
<formControlPr xmlns="http://schemas.microsoft.com/office/spreadsheetml/2009/9/main" objectType="Radio" lockText="1" noThreeD="1"/>
</file>

<file path=xl/ctrlProps/ctrlProp485.xml><?xml version="1.0" encoding="utf-8"?>
<formControlPr xmlns="http://schemas.microsoft.com/office/spreadsheetml/2009/9/main" objectType="GBox" noThreeD="1"/>
</file>

<file path=xl/ctrlProps/ctrlProp486.xml><?xml version="1.0" encoding="utf-8"?>
<formControlPr xmlns="http://schemas.microsoft.com/office/spreadsheetml/2009/9/main" objectType="Radio" firstButton="1" fmlaLink="$F$153" lockText="1" noThreeD="1"/>
</file>

<file path=xl/ctrlProps/ctrlProp487.xml><?xml version="1.0" encoding="utf-8"?>
<formControlPr xmlns="http://schemas.microsoft.com/office/spreadsheetml/2009/9/main" objectType="Radio" lockText="1" noThreeD="1"/>
</file>

<file path=xl/ctrlProps/ctrlProp488.xml><?xml version="1.0" encoding="utf-8"?>
<formControlPr xmlns="http://schemas.microsoft.com/office/spreadsheetml/2009/9/main" objectType="Radio" checked="Checked" lockText="1" noThreeD="1"/>
</file>

<file path=xl/ctrlProps/ctrlProp489.xml><?xml version="1.0" encoding="utf-8"?>
<formControlPr xmlns="http://schemas.microsoft.com/office/spreadsheetml/2009/9/main" objectType="Radio" lockText="1" noThreeD="1"/>
</file>

<file path=xl/ctrlProps/ctrlProp490.xml><?xml version="1.0" encoding="utf-8"?>
<formControlPr xmlns="http://schemas.microsoft.com/office/spreadsheetml/2009/9/main" objectType="GBox" noThreeD="1"/>
</file>

<file path=xl/ctrlProps/ctrlProp491.xml><?xml version="1.0" encoding="utf-8"?>
<formControlPr xmlns="http://schemas.microsoft.com/office/spreadsheetml/2009/9/main" objectType="Radio" firstButton="1" fmlaLink="$F$154" lockText="1" noThreeD="1"/>
</file>

<file path=xl/ctrlProps/ctrlProp492.xml><?xml version="1.0" encoding="utf-8"?>
<formControlPr xmlns="http://schemas.microsoft.com/office/spreadsheetml/2009/9/main" objectType="Radio" lockText="1" noThreeD="1"/>
</file>

<file path=xl/ctrlProps/ctrlProp493.xml><?xml version="1.0" encoding="utf-8"?>
<formControlPr xmlns="http://schemas.microsoft.com/office/spreadsheetml/2009/9/main" objectType="Radio" checked="Checked" lockText="1" noThreeD="1"/>
</file>

<file path=xl/ctrlProps/ctrlProp494.xml><?xml version="1.0" encoding="utf-8"?>
<formControlPr xmlns="http://schemas.microsoft.com/office/spreadsheetml/2009/9/main" objectType="Radio" lockText="1" noThreeD="1"/>
</file>

<file path=xl/ctrlProps/ctrlProp495.xml><?xml version="1.0" encoding="utf-8"?>
<formControlPr xmlns="http://schemas.microsoft.com/office/spreadsheetml/2009/9/main" objectType="GBox" noThreeD="1"/>
</file>

<file path=xl/ctrlProps/ctrlProp496.xml><?xml version="1.0" encoding="utf-8"?>
<formControlPr xmlns="http://schemas.microsoft.com/office/spreadsheetml/2009/9/main" objectType="Radio" firstButton="1" fmlaLink="$F$155" lockText="1" noThreeD="1"/>
</file>

<file path=xl/ctrlProps/ctrlProp497.xml><?xml version="1.0" encoding="utf-8"?>
<formControlPr xmlns="http://schemas.microsoft.com/office/spreadsheetml/2009/9/main" objectType="Radio" lockText="1" noThreeD="1"/>
</file>

<file path=xl/ctrlProps/ctrlProp498.xml><?xml version="1.0" encoding="utf-8"?>
<formControlPr xmlns="http://schemas.microsoft.com/office/spreadsheetml/2009/9/main" objectType="Radio" checked="Checked" lockText="1" noThreeD="1"/>
</file>

<file path=xl/ctrlProps/ctrlProp499.xml><?xml version="1.0" encoding="utf-8"?>
<formControlPr xmlns="http://schemas.microsoft.com/office/spreadsheetml/2009/9/main" objectType="Radio" lockText="1" noThreeD="1"/>
</file>

<file path=xl/ctrlProps/ctrlProp500.xml><?xml version="1.0" encoding="utf-8"?>
<formControlPr xmlns="http://schemas.microsoft.com/office/spreadsheetml/2009/9/main" objectType="GBox" noThreeD="1"/>
</file>

<file path=xl/ctrlProps/ctrlProp501.xml><?xml version="1.0" encoding="utf-8"?>
<formControlPr xmlns="http://schemas.microsoft.com/office/spreadsheetml/2009/9/main" objectType="Radio" firstButton="1" fmlaLink="$F$164" lockText="1" noThreeD="1"/>
</file>

<file path=xl/ctrlProps/ctrlProp502.xml><?xml version="1.0" encoding="utf-8"?>
<formControlPr xmlns="http://schemas.microsoft.com/office/spreadsheetml/2009/9/main" objectType="Radio" lockText="1" noThreeD="1"/>
</file>

<file path=xl/ctrlProps/ctrlProp503.xml><?xml version="1.0" encoding="utf-8"?>
<formControlPr xmlns="http://schemas.microsoft.com/office/spreadsheetml/2009/9/main" objectType="Radio" checked="Checked" lockText="1" noThreeD="1"/>
</file>

<file path=xl/ctrlProps/ctrlProp504.xml><?xml version="1.0" encoding="utf-8"?>
<formControlPr xmlns="http://schemas.microsoft.com/office/spreadsheetml/2009/9/main" objectType="Radio" lockText="1" noThreeD="1"/>
</file>

<file path=xl/ctrlProps/ctrlProp505.xml><?xml version="1.0" encoding="utf-8"?>
<formControlPr xmlns="http://schemas.microsoft.com/office/spreadsheetml/2009/9/main" objectType="GBox" noThreeD="1"/>
</file>

<file path=xl/ctrlProps/ctrlProp506.xml><?xml version="1.0" encoding="utf-8"?>
<formControlPr xmlns="http://schemas.microsoft.com/office/spreadsheetml/2009/9/main" objectType="Radio" firstButton="1" fmlaLink="$F$165" lockText="1" noThreeD="1"/>
</file>

<file path=xl/ctrlProps/ctrlProp507.xml><?xml version="1.0" encoding="utf-8"?>
<formControlPr xmlns="http://schemas.microsoft.com/office/spreadsheetml/2009/9/main" objectType="Radio" lockText="1" noThreeD="1"/>
</file>

<file path=xl/ctrlProps/ctrlProp508.xml><?xml version="1.0" encoding="utf-8"?>
<formControlPr xmlns="http://schemas.microsoft.com/office/spreadsheetml/2009/9/main" objectType="Radio" checked="Checked" lockText="1" noThreeD="1"/>
</file>

<file path=xl/ctrlProps/ctrlProp509.xml><?xml version="1.0" encoding="utf-8"?>
<formControlPr xmlns="http://schemas.microsoft.com/office/spreadsheetml/2009/9/main" objectType="Radio" lockText="1" noThreeD="1"/>
</file>

<file path=xl/ctrlProps/ctrlProp510.xml><?xml version="1.0" encoding="utf-8"?>
<formControlPr xmlns="http://schemas.microsoft.com/office/spreadsheetml/2009/9/main" objectType="GBox" noThreeD="1"/>
</file>

<file path=xl/ctrlProps/ctrlProp511.xml><?xml version="1.0" encoding="utf-8"?>
<formControlPr xmlns="http://schemas.microsoft.com/office/spreadsheetml/2009/9/main" objectType="Radio" firstButton="1" fmlaLink="$F$166" lockText="1" noThreeD="1"/>
</file>

<file path=xl/ctrlProps/ctrlProp512.xml><?xml version="1.0" encoding="utf-8"?>
<formControlPr xmlns="http://schemas.microsoft.com/office/spreadsheetml/2009/9/main" objectType="Radio" lockText="1" noThreeD="1"/>
</file>

<file path=xl/ctrlProps/ctrlProp513.xml><?xml version="1.0" encoding="utf-8"?>
<formControlPr xmlns="http://schemas.microsoft.com/office/spreadsheetml/2009/9/main" objectType="Radio" checked="Checked" lockText="1" noThreeD="1"/>
</file>

<file path=xl/ctrlProps/ctrlProp514.xml><?xml version="1.0" encoding="utf-8"?>
<formControlPr xmlns="http://schemas.microsoft.com/office/spreadsheetml/2009/9/main" objectType="Radio" lockText="1" noThreeD="1"/>
</file>

<file path=xl/ctrlProps/ctrlProp515.xml><?xml version="1.0" encoding="utf-8"?>
<formControlPr xmlns="http://schemas.microsoft.com/office/spreadsheetml/2009/9/main" objectType="GBox" noThreeD="1"/>
</file>

<file path=xl/ctrlProps/ctrlProp516.xml><?xml version="1.0" encoding="utf-8"?>
<formControlPr xmlns="http://schemas.microsoft.com/office/spreadsheetml/2009/9/main" objectType="Radio" firstButton="1" fmlaLink="$F$168" lockText="1" noThreeD="1"/>
</file>

<file path=xl/ctrlProps/ctrlProp517.xml><?xml version="1.0" encoding="utf-8"?>
<formControlPr xmlns="http://schemas.microsoft.com/office/spreadsheetml/2009/9/main" objectType="Radio" lockText="1" noThreeD="1"/>
</file>

<file path=xl/ctrlProps/ctrlProp518.xml><?xml version="1.0" encoding="utf-8"?>
<formControlPr xmlns="http://schemas.microsoft.com/office/spreadsheetml/2009/9/main" objectType="Radio" checked="Checked" lockText="1" noThreeD="1"/>
</file>

<file path=xl/ctrlProps/ctrlProp519.xml><?xml version="1.0" encoding="utf-8"?>
<formControlPr xmlns="http://schemas.microsoft.com/office/spreadsheetml/2009/9/main" objectType="Radio" lockText="1" noThreeD="1"/>
</file>

<file path=xl/ctrlProps/ctrlProp520.xml><?xml version="1.0" encoding="utf-8"?>
<formControlPr xmlns="http://schemas.microsoft.com/office/spreadsheetml/2009/9/main" objectType="GBox" noThreeD="1"/>
</file>

<file path=xl/ctrlProps/ctrlProp521.xml><?xml version="1.0" encoding="utf-8"?>
<formControlPr xmlns="http://schemas.microsoft.com/office/spreadsheetml/2009/9/main" objectType="Radio" firstButton="1" fmlaLink="$F$169" lockText="1" noThreeD="1"/>
</file>

<file path=xl/ctrlProps/ctrlProp522.xml><?xml version="1.0" encoding="utf-8"?>
<formControlPr xmlns="http://schemas.microsoft.com/office/spreadsheetml/2009/9/main" objectType="Radio" lockText="1" noThreeD="1"/>
</file>

<file path=xl/ctrlProps/ctrlProp523.xml><?xml version="1.0" encoding="utf-8"?>
<formControlPr xmlns="http://schemas.microsoft.com/office/spreadsheetml/2009/9/main" objectType="Radio" checked="Checked" lockText="1" noThreeD="1"/>
</file>

<file path=xl/ctrlProps/ctrlProp524.xml><?xml version="1.0" encoding="utf-8"?>
<formControlPr xmlns="http://schemas.microsoft.com/office/spreadsheetml/2009/9/main" objectType="Radio" lockText="1" noThreeD="1"/>
</file>

<file path=xl/ctrlProps/ctrlProp525.xml><?xml version="1.0" encoding="utf-8"?>
<formControlPr xmlns="http://schemas.microsoft.com/office/spreadsheetml/2009/9/main" objectType="GBox" noThreeD="1"/>
</file>

<file path=xl/ctrlProps/ctrlProp526.xml><?xml version="1.0" encoding="utf-8"?>
<formControlPr xmlns="http://schemas.microsoft.com/office/spreadsheetml/2009/9/main" objectType="Radio" firstButton="1" fmlaLink="$F$170" lockText="1" noThreeD="1"/>
</file>

<file path=xl/ctrlProps/ctrlProp527.xml><?xml version="1.0" encoding="utf-8"?>
<formControlPr xmlns="http://schemas.microsoft.com/office/spreadsheetml/2009/9/main" objectType="Radio" lockText="1" noThreeD="1"/>
</file>

<file path=xl/ctrlProps/ctrlProp528.xml><?xml version="1.0" encoding="utf-8"?>
<formControlPr xmlns="http://schemas.microsoft.com/office/spreadsheetml/2009/9/main" objectType="Radio" checked="Checked" lockText="1" noThreeD="1"/>
</file>

<file path=xl/ctrlProps/ctrlProp529.xml><?xml version="1.0" encoding="utf-8"?>
<formControlPr xmlns="http://schemas.microsoft.com/office/spreadsheetml/2009/9/main" objectType="Radio" lockText="1" noThreeD="1"/>
</file>

<file path=xl/ctrlProps/ctrlProp530.xml><?xml version="1.0" encoding="utf-8"?>
<formControlPr xmlns="http://schemas.microsoft.com/office/spreadsheetml/2009/9/main" objectType="GBox" noThreeD="1"/>
</file>

<file path=xl/ctrlProps/ctrlProp531.xml><?xml version="1.0" encoding="utf-8"?>
<formControlPr xmlns="http://schemas.microsoft.com/office/spreadsheetml/2009/9/main" objectType="Radio" firstButton="1" fmlaLink="$F$171" lockText="1" noThreeD="1"/>
</file>

<file path=xl/ctrlProps/ctrlProp532.xml><?xml version="1.0" encoding="utf-8"?>
<formControlPr xmlns="http://schemas.microsoft.com/office/spreadsheetml/2009/9/main" objectType="Radio" lockText="1" noThreeD="1"/>
</file>

<file path=xl/ctrlProps/ctrlProp533.xml><?xml version="1.0" encoding="utf-8"?>
<formControlPr xmlns="http://schemas.microsoft.com/office/spreadsheetml/2009/9/main" objectType="Radio" checked="Checked" lockText="1" noThreeD="1"/>
</file>

<file path=xl/ctrlProps/ctrlProp534.xml><?xml version="1.0" encoding="utf-8"?>
<formControlPr xmlns="http://schemas.microsoft.com/office/spreadsheetml/2009/9/main" objectType="Radio" lockText="1" noThreeD="1"/>
</file>

<file path=xl/ctrlProps/ctrlProp535.xml><?xml version="1.0" encoding="utf-8"?>
<formControlPr xmlns="http://schemas.microsoft.com/office/spreadsheetml/2009/9/main" objectType="GBox" noThreeD="1"/>
</file>

<file path=xl/ctrlProps/ctrlProp536.xml><?xml version="1.0" encoding="utf-8"?>
<formControlPr xmlns="http://schemas.microsoft.com/office/spreadsheetml/2009/9/main" objectType="Radio" firstButton="1" fmlaLink="$F$173" lockText="1" noThreeD="1"/>
</file>

<file path=xl/ctrlProps/ctrlProp537.xml><?xml version="1.0" encoding="utf-8"?>
<formControlPr xmlns="http://schemas.microsoft.com/office/spreadsheetml/2009/9/main" objectType="Radio" lockText="1" noThreeD="1"/>
</file>

<file path=xl/ctrlProps/ctrlProp538.xml><?xml version="1.0" encoding="utf-8"?>
<formControlPr xmlns="http://schemas.microsoft.com/office/spreadsheetml/2009/9/main" objectType="Radio" checked="Checked" lockText="1" noThreeD="1"/>
</file>

<file path=xl/ctrlProps/ctrlProp539.xml><?xml version="1.0" encoding="utf-8"?>
<formControlPr xmlns="http://schemas.microsoft.com/office/spreadsheetml/2009/9/main" objectType="Radio" lockText="1" noThreeD="1"/>
</file>

<file path=xl/ctrlProps/ctrlProp540.xml><?xml version="1.0" encoding="utf-8"?>
<formControlPr xmlns="http://schemas.microsoft.com/office/spreadsheetml/2009/9/main" objectType="GBox" noThreeD="1"/>
</file>

<file path=xl/ctrlProps/ctrlProp541.xml><?xml version="1.0" encoding="utf-8"?>
<formControlPr xmlns="http://schemas.microsoft.com/office/spreadsheetml/2009/9/main" objectType="Radio" firstButton="1" fmlaLink="$F$174" lockText="1" noThreeD="1"/>
</file>

<file path=xl/ctrlProps/ctrlProp542.xml><?xml version="1.0" encoding="utf-8"?>
<formControlPr xmlns="http://schemas.microsoft.com/office/spreadsheetml/2009/9/main" objectType="Radio" lockText="1" noThreeD="1"/>
</file>

<file path=xl/ctrlProps/ctrlProp543.xml><?xml version="1.0" encoding="utf-8"?>
<formControlPr xmlns="http://schemas.microsoft.com/office/spreadsheetml/2009/9/main" objectType="Radio" checked="Checked" lockText="1" noThreeD="1"/>
</file>

<file path=xl/ctrlProps/ctrlProp544.xml><?xml version="1.0" encoding="utf-8"?>
<formControlPr xmlns="http://schemas.microsoft.com/office/spreadsheetml/2009/9/main" objectType="Radio" lockText="1" noThreeD="1"/>
</file>

<file path=xl/ctrlProps/ctrlProp545.xml><?xml version="1.0" encoding="utf-8"?>
<formControlPr xmlns="http://schemas.microsoft.com/office/spreadsheetml/2009/9/main" objectType="GBox" noThreeD="1"/>
</file>

<file path=xl/ctrlProps/ctrlProp546.xml><?xml version="1.0" encoding="utf-8"?>
<formControlPr xmlns="http://schemas.microsoft.com/office/spreadsheetml/2009/9/main" objectType="Radio" firstButton="1" fmlaLink="$F$175" lockText="1" noThreeD="1"/>
</file>

<file path=xl/ctrlProps/ctrlProp547.xml><?xml version="1.0" encoding="utf-8"?>
<formControlPr xmlns="http://schemas.microsoft.com/office/spreadsheetml/2009/9/main" objectType="Radio" lockText="1" noThreeD="1"/>
</file>

<file path=xl/ctrlProps/ctrlProp548.xml><?xml version="1.0" encoding="utf-8"?>
<formControlPr xmlns="http://schemas.microsoft.com/office/spreadsheetml/2009/9/main" objectType="Radio" checked="Checked" lockText="1" noThreeD="1"/>
</file>

<file path=xl/ctrlProps/ctrlProp549.xml><?xml version="1.0" encoding="utf-8"?>
<formControlPr xmlns="http://schemas.microsoft.com/office/spreadsheetml/2009/9/main" objectType="Radio" lockText="1" noThreeD="1"/>
</file>

<file path=xl/ctrlProps/ctrlProp550.xml><?xml version="1.0" encoding="utf-8"?>
<formControlPr xmlns="http://schemas.microsoft.com/office/spreadsheetml/2009/9/main" objectType="GBox" noThreeD="1"/>
</file>

<file path=xl/ctrlProps/ctrlProp551.xml><?xml version="1.0" encoding="utf-8"?>
<formControlPr xmlns="http://schemas.microsoft.com/office/spreadsheetml/2009/9/main" objectType="Radio" firstButton="1" fmlaLink="$F$176" lockText="1" noThreeD="1"/>
</file>

<file path=xl/ctrlProps/ctrlProp552.xml><?xml version="1.0" encoding="utf-8"?>
<formControlPr xmlns="http://schemas.microsoft.com/office/spreadsheetml/2009/9/main" objectType="Radio" lockText="1" noThreeD="1"/>
</file>

<file path=xl/ctrlProps/ctrlProp553.xml><?xml version="1.0" encoding="utf-8"?>
<formControlPr xmlns="http://schemas.microsoft.com/office/spreadsheetml/2009/9/main" objectType="Radio" checked="Checked" lockText="1" noThreeD="1"/>
</file>

<file path=xl/ctrlProps/ctrlProp554.xml><?xml version="1.0" encoding="utf-8"?>
<formControlPr xmlns="http://schemas.microsoft.com/office/spreadsheetml/2009/9/main" objectType="Radio" lockText="1" noThreeD="1"/>
</file>

<file path=xl/ctrlProps/ctrlProp555.xml><?xml version="1.0" encoding="utf-8"?>
<formControlPr xmlns="http://schemas.microsoft.com/office/spreadsheetml/2009/9/main" objectType="GBox" noThreeD="1"/>
</file>

<file path=xl/ctrlProps/ctrlProp556.xml><?xml version="1.0" encoding="utf-8"?>
<formControlPr xmlns="http://schemas.microsoft.com/office/spreadsheetml/2009/9/main" objectType="Radio" firstButton="1" fmlaLink="$F$190" lockText="1" noThreeD="1"/>
</file>

<file path=xl/ctrlProps/ctrlProp557.xml><?xml version="1.0" encoding="utf-8"?>
<formControlPr xmlns="http://schemas.microsoft.com/office/spreadsheetml/2009/9/main" objectType="Radio" lockText="1" noThreeD="1"/>
</file>

<file path=xl/ctrlProps/ctrlProp558.xml><?xml version="1.0" encoding="utf-8"?>
<formControlPr xmlns="http://schemas.microsoft.com/office/spreadsheetml/2009/9/main" objectType="Radio" lockText="1" noThreeD="1"/>
</file>

<file path=xl/ctrlProps/ctrlProp559.xml><?xml version="1.0" encoding="utf-8"?>
<formControlPr xmlns="http://schemas.microsoft.com/office/spreadsheetml/2009/9/main" objectType="Radio" lockText="1" noThreeD="1"/>
</file>

<file path=xl/ctrlProps/ctrlProp560.xml><?xml version="1.0" encoding="utf-8"?>
<formControlPr xmlns="http://schemas.microsoft.com/office/spreadsheetml/2009/9/main" objectType="GBox" noThreeD="1"/>
</file>

<file path=xl/ctrlProps/ctrlProp561.xml><?xml version="1.0" encoding="utf-8"?>
<formControlPr xmlns="http://schemas.microsoft.com/office/spreadsheetml/2009/9/main" objectType="Radio" firstButton="1" fmlaLink="$F$192" lockText="1" noThreeD="1"/>
</file>

<file path=xl/ctrlProps/ctrlProp562.xml><?xml version="1.0" encoding="utf-8"?>
<formControlPr xmlns="http://schemas.microsoft.com/office/spreadsheetml/2009/9/main" objectType="Radio" lockText="1" noThreeD="1"/>
</file>

<file path=xl/ctrlProps/ctrlProp563.xml><?xml version="1.0" encoding="utf-8"?>
<formControlPr xmlns="http://schemas.microsoft.com/office/spreadsheetml/2009/9/main" objectType="Radio" lockText="1" noThreeD="1"/>
</file>

<file path=xl/ctrlProps/ctrlProp564.xml><?xml version="1.0" encoding="utf-8"?>
<formControlPr xmlns="http://schemas.microsoft.com/office/spreadsheetml/2009/9/main" objectType="Radio" lockText="1" noThreeD="1"/>
</file>

<file path=xl/ctrlProps/ctrlProp565.xml><?xml version="1.0" encoding="utf-8"?>
<formControlPr xmlns="http://schemas.microsoft.com/office/spreadsheetml/2009/9/main" objectType="GBox" noThreeD="1"/>
</file>

<file path=xl/ctrlProps/ctrlProp566.xml><?xml version="1.0" encoding="utf-8"?>
<formControlPr xmlns="http://schemas.microsoft.com/office/spreadsheetml/2009/9/main" objectType="Radio" firstButton="1" fmlaLink="$F$201" lockText="1" noThreeD="1"/>
</file>

<file path=xl/ctrlProps/ctrlProp567.xml><?xml version="1.0" encoding="utf-8"?>
<formControlPr xmlns="http://schemas.microsoft.com/office/spreadsheetml/2009/9/main" objectType="Radio" lockText="1" noThreeD="1"/>
</file>

<file path=xl/ctrlProps/ctrlProp568.xml><?xml version="1.0" encoding="utf-8"?>
<formControlPr xmlns="http://schemas.microsoft.com/office/spreadsheetml/2009/9/main" objectType="Radio" lockText="1" noThreeD="1"/>
</file>

<file path=xl/ctrlProps/ctrlProp569.xml><?xml version="1.0" encoding="utf-8"?>
<formControlPr xmlns="http://schemas.microsoft.com/office/spreadsheetml/2009/9/main" objectType="Radio" lockText="1" noThreeD="1"/>
</file>

<file path=xl/ctrlProps/ctrlProp570.xml><?xml version="1.0" encoding="utf-8"?>
<formControlPr xmlns="http://schemas.microsoft.com/office/spreadsheetml/2009/9/main" objectType="GBox" noThreeD="1"/>
</file>

<file path=xl/ctrlProps/ctrlProp571.xml><?xml version="1.0" encoding="utf-8"?>
<formControlPr xmlns="http://schemas.microsoft.com/office/spreadsheetml/2009/9/main" objectType="Radio" firstButton="1" fmlaLink="$F$203" lockText="1" noThreeD="1"/>
</file>

<file path=xl/ctrlProps/ctrlProp572.xml><?xml version="1.0" encoding="utf-8"?>
<formControlPr xmlns="http://schemas.microsoft.com/office/spreadsheetml/2009/9/main" objectType="Radio" lockText="1" noThreeD="1"/>
</file>

<file path=xl/ctrlProps/ctrlProp573.xml><?xml version="1.0" encoding="utf-8"?>
<formControlPr xmlns="http://schemas.microsoft.com/office/spreadsheetml/2009/9/main" objectType="Radio" lockText="1" noThreeD="1"/>
</file>

<file path=xl/ctrlProps/ctrlProp574.xml><?xml version="1.0" encoding="utf-8"?>
<formControlPr xmlns="http://schemas.microsoft.com/office/spreadsheetml/2009/9/main" objectType="Radio" lockText="1" noThreeD="1"/>
</file>

<file path=xl/ctrlProps/ctrlProp575.xml><?xml version="1.0" encoding="utf-8"?>
<formControlPr xmlns="http://schemas.microsoft.com/office/spreadsheetml/2009/9/main" objectType="GBox" noThreeD="1"/>
</file>

<file path=xl/ctrlProps/ctrlProp576.xml><?xml version="1.0" encoding="utf-8"?>
<formControlPr xmlns="http://schemas.microsoft.com/office/spreadsheetml/2009/9/main" objectType="Radio" firstButton="1" fmlaLink="$F$212" lockText="1" noThreeD="1"/>
</file>

<file path=xl/ctrlProps/ctrlProp577.xml><?xml version="1.0" encoding="utf-8"?>
<formControlPr xmlns="http://schemas.microsoft.com/office/spreadsheetml/2009/9/main" objectType="Radio" lockText="1" noThreeD="1"/>
</file>

<file path=xl/ctrlProps/ctrlProp578.xml><?xml version="1.0" encoding="utf-8"?>
<formControlPr xmlns="http://schemas.microsoft.com/office/spreadsheetml/2009/9/main" objectType="Radio" lockText="1" noThreeD="1"/>
</file>

<file path=xl/ctrlProps/ctrlProp579.xml><?xml version="1.0" encoding="utf-8"?>
<formControlPr xmlns="http://schemas.microsoft.com/office/spreadsheetml/2009/9/main" objectType="Radio" lockText="1" noThreeD="1"/>
</file>

<file path=xl/ctrlProps/ctrlProp580.xml><?xml version="1.0" encoding="utf-8"?>
<formControlPr xmlns="http://schemas.microsoft.com/office/spreadsheetml/2009/9/main" objectType="GBox" noThreeD="1"/>
</file>

<file path=xl/ctrlProps/ctrlProp581.xml><?xml version="1.0" encoding="utf-8"?>
<formControlPr xmlns="http://schemas.microsoft.com/office/spreadsheetml/2009/9/main" objectType="Radio" firstButton="1" fmlaLink="$F$214" lockText="1" noThreeD="1"/>
</file>

<file path=xl/ctrlProps/ctrlProp582.xml><?xml version="1.0" encoding="utf-8"?>
<formControlPr xmlns="http://schemas.microsoft.com/office/spreadsheetml/2009/9/main" objectType="Radio" lockText="1" noThreeD="1"/>
</file>

<file path=xl/ctrlProps/ctrlProp583.xml><?xml version="1.0" encoding="utf-8"?>
<formControlPr xmlns="http://schemas.microsoft.com/office/spreadsheetml/2009/9/main" objectType="Radio" lockText="1" noThreeD="1"/>
</file>

<file path=xl/ctrlProps/ctrlProp584.xml><?xml version="1.0" encoding="utf-8"?>
<formControlPr xmlns="http://schemas.microsoft.com/office/spreadsheetml/2009/9/main" objectType="Radio" lockText="1" noThreeD="1"/>
</file>

<file path=xl/ctrlProps/ctrlProp585.xml><?xml version="1.0" encoding="utf-8"?>
<formControlPr xmlns="http://schemas.microsoft.com/office/spreadsheetml/2009/9/main" objectType="GBox" noThreeD="1"/>
</file>

<file path=xl/ctrlProps/ctrlProp586.xml><?xml version="1.0" encoding="utf-8"?>
<formControlPr xmlns="http://schemas.microsoft.com/office/spreadsheetml/2009/9/main" objectType="Radio" firstButton="1" fmlaLink="$F$216" lockText="1" noThreeD="1"/>
</file>

<file path=xl/ctrlProps/ctrlProp587.xml><?xml version="1.0" encoding="utf-8"?>
<formControlPr xmlns="http://schemas.microsoft.com/office/spreadsheetml/2009/9/main" objectType="Radio" lockText="1" noThreeD="1"/>
</file>

<file path=xl/ctrlProps/ctrlProp588.xml><?xml version="1.0" encoding="utf-8"?>
<formControlPr xmlns="http://schemas.microsoft.com/office/spreadsheetml/2009/9/main" objectType="Radio" lockText="1" noThreeD="1"/>
</file>

<file path=xl/ctrlProps/ctrlProp589.xml><?xml version="1.0" encoding="utf-8"?>
<formControlPr xmlns="http://schemas.microsoft.com/office/spreadsheetml/2009/9/main" objectType="Radio" lockText="1" noThreeD="1"/>
</file>

<file path=xl/ctrlProps/ctrlProp590.xml><?xml version="1.0" encoding="utf-8"?>
<formControlPr xmlns="http://schemas.microsoft.com/office/spreadsheetml/2009/9/main" objectType="GBox" noThreeD="1"/>
</file>

<file path=xl/ctrlProps/ctrlProp591.xml><?xml version="1.0" encoding="utf-8"?>
<formControlPr xmlns="http://schemas.microsoft.com/office/spreadsheetml/2009/9/main" objectType="Radio" firstButton="1" fmlaLink="$F$225" lockText="1" noThreeD="1"/>
</file>

<file path=xl/ctrlProps/ctrlProp592.xml><?xml version="1.0" encoding="utf-8"?>
<formControlPr xmlns="http://schemas.microsoft.com/office/spreadsheetml/2009/9/main" objectType="Radio" lockText="1" noThreeD="1"/>
</file>

<file path=xl/ctrlProps/ctrlProp593.xml><?xml version="1.0" encoding="utf-8"?>
<formControlPr xmlns="http://schemas.microsoft.com/office/spreadsheetml/2009/9/main" objectType="Radio" lockText="1" noThreeD="1"/>
</file>

<file path=xl/ctrlProps/ctrlProp594.xml><?xml version="1.0" encoding="utf-8"?>
<formControlPr xmlns="http://schemas.microsoft.com/office/spreadsheetml/2009/9/main" objectType="Radio" lockText="1" noThreeD="1"/>
</file>

<file path=xl/ctrlProps/ctrlProp595.xml><?xml version="1.0" encoding="utf-8"?>
<formControlPr xmlns="http://schemas.microsoft.com/office/spreadsheetml/2009/9/main" objectType="GBox" noThreeD="1"/>
</file>

<file path=xl/ctrlProps/ctrlProp596.xml><?xml version="1.0" encoding="utf-8"?>
<formControlPr xmlns="http://schemas.microsoft.com/office/spreadsheetml/2009/9/main" objectType="Radio" firstButton="1" fmlaLink="$F$227" lockText="1" noThreeD="1"/>
</file>

<file path=xl/ctrlProps/ctrlProp597.xml><?xml version="1.0" encoding="utf-8"?>
<formControlPr xmlns="http://schemas.microsoft.com/office/spreadsheetml/2009/9/main" objectType="Radio" lockText="1" noThreeD="1"/>
</file>

<file path=xl/ctrlProps/ctrlProp598.xml><?xml version="1.0" encoding="utf-8"?>
<formControlPr xmlns="http://schemas.microsoft.com/office/spreadsheetml/2009/9/main" objectType="Radio" lockText="1" noThreeD="1"/>
</file>

<file path=xl/ctrlProps/ctrlProp599.xml><?xml version="1.0" encoding="utf-8"?>
<formControlPr xmlns="http://schemas.microsoft.com/office/spreadsheetml/2009/9/main" objectType="Radio" lockText="1" noThreeD="1"/>
</file>

<file path=xl/ctrlProps/ctrlProp600.xml><?xml version="1.0" encoding="utf-8"?>
<formControlPr xmlns="http://schemas.microsoft.com/office/spreadsheetml/2009/9/main" objectType="GBox" noThreeD="1"/>
</file>

<file path=xl/ctrlProps/ctrlProp601.xml><?xml version="1.0" encoding="utf-8"?>
<formControlPr xmlns="http://schemas.microsoft.com/office/spreadsheetml/2009/9/main" objectType="Radio" firstButton="1" fmlaLink="$F$229" lockText="1" noThreeD="1"/>
</file>

<file path=xl/ctrlProps/ctrlProp602.xml><?xml version="1.0" encoding="utf-8"?>
<formControlPr xmlns="http://schemas.microsoft.com/office/spreadsheetml/2009/9/main" objectType="Radio" lockText="1" noThreeD="1"/>
</file>

<file path=xl/ctrlProps/ctrlProp603.xml><?xml version="1.0" encoding="utf-8"?>
<formControlPr xmlns="http://schemas.microsoft.com/office/spreadsheetml/2009/9/main" objectType="Radio" lockText="1" noThreeD="1"/>
</file>

<file path=xl/ctrlProps/ctrlProp604.xml><?xml version="1.0" encoding="utf-8"?>
<formControlPr xmlns="http://schemas.microsoft.com/office/spreadsheetml/2009/9/main" objectType="Radio" lockText="1" noThreeD="1"/>
</file>

<file path=xl/ctrlProps/ctrlProp605.xml><?xml version="1.0" encoding="utf-8"?>
<formControlPr xmlns="http://schemas.microsoft.com/office/spreadsheetml/2009/9/main" objectType="GBox" noThreeD="1"/>
</file>

<file path=xl/ctrlProps/ctrlProp606.xml><?xml version="1.0" encoding="utf-8"?>
<formControlPr xmlns="http://schemas.microsoft.com/office/spreadsheetml/2009/9/main" objectType="Radio" firstButton="1" fmlaLink="$F$231" lockText="1" noThreeD="1"/>
</file>

<file path=xl/ctrlProps/ctrlProp607.xml><?xml version="1.0" encoding="utf-8"?>
<formControlPr xmlns="http://schemas.microsoft.com/office/spreadsheetml/2009/9/main" objectType="Radio" lockText="1" noThreeD="1"/>
</file>

<file path=xl/ctrlProps/ctrlProp608.xml><?xml version="1.0" encoding="utf-8"?>
<formControlPr xmlns="http://schemas.microsoft.com/office/spreadsheetml/2009/9/main" objectType="Radio" lockText="1" noThreeD="1"/>
</file>

<file path=xl/ctrlProps/ctrlProp609.xml><?xml version="1.0" encoding="utf-8"?>
<formControlPr xmlns="http://schemas.microsoft.com/office/spreadsheetml/2009/9/main" objectType="Radio" lockText="1" noThreeD="1"/>
</file>

<file path=xl/ctrlProps/ctrlProp610.xml><?xml version="1.0" encoding="utf-8"?>
<formControlPr xmlns="http://schemas.microsoft.com/office/spreadsheetml/2009/9/main" objectType="GBox" noThreeD="1"/>
</file>

<file path=xl/ctrlProps/ctrlProp611.xml><?xml version="1.0" encoding="utf-8"?>
<formControlPr xmlns="http://schemas.microsoft.com/office/spreadsheetml/2009/9/main" objectType="Radio" firstButton="1" fmlaLink="$F$233" lockText="1" noThreeD="1"/>
</file>

<file path=xl/ctrlProps/ctrlProp612.xml><?xml version="1.0" encoding="utf-8"?>
<formControlPr xmlns="http://schemas.microsoft.com/office/spreadsheetml/2009/9/main" objectType="Radio" lockText="1" noThreeD="1"/>
</file>

<file path=xl/ctrlProps/ctrlProp613.xml><?xml version="1.0" encoding="utf-8"?>
<formControlPr xmlns="http://schemas.microsoft.com/office/spreadsheetml/2009/9/main" objectType="Radio" lockText="1" noThreeD="1"/>
</file>

<file path=xl/ctrlProps/ctrlProp614.xml><?xml version="1.0" encoding="utf-8"?>
<formControlPr xmlns="http://schemas.microsoft.com/office/spreadsheetml/2009/9/main" objectType="Radio" lockText="1" noThreeD="1"/>
</file>

<file path=xl/ctrlProps/ctrlProp615.xml><?xml version="1.0" encoding="utf-8"?>
<formControlPr xmlns="http://schemas.microsoft.com/office/spreadsheetml/2009/9/main" objectType="GBox" noThreeD="1"/>
</file>

<file path=xl/ctrlProps/ctrlProp616.xml><?xml version="1.0" encoding="utf-8"?>
<formControlPr xmlns="http://schemas.microsoft.com/office/spreadsheetml/2009/9/main" objectType="Radio" firstButton="1" fmlaLink="$F$235" lockText="1" noThreeD="1"/>
</file>

<file path=xl/ctrlProps/ctrlProp617.xml><?xml version="1.0" encoding="utf-8"?>
<formControlPr xmlns="http://schemas.microsoft.com/office/spreadsheetml/2009/9/main" objectType="Radio" lockText="1" noThreeD="1"/>
</file>

<file path=xl/ctrlProps/ctrlProp618.xml><?xml version="1.0" encoding="utf-8"?>
<formControlPr xmlns="http://schemas.microsoft.com/office/spreadsheetml/2009/9/main" objectType="Radio" lockText="1" noThreeD="1"/>
</file>

<file path=xl/ctrlProps/ctrlProp619.xml><?xml version="1.0" encoding="utf-8"?>
<formControlPr xmlns="http://schemas.microsoft.com/office/spreadsheetml/2009/9/main" objectType="Radio" lockText="1" noThreeD="1"/>
</file>

<file path=xl/ctrlProps/ctrlProp620.xml><?xml version="1.0" encoding="utf-8"?>
<formControlPr xmlns="http://schemas.microsoft.com/office/spreadsheetml/2009/9/main" objectType="GBox" noThreeD="1"/>
</file>

<file path=xl/ctrlProps/ctrlProp621.xml><?xml version="1.0" encoding="utf-8"?>
<formControlPr xmlns="http://schemas.microsoft.com/office/spreadsheetml/2009/9/main" objectType="Radio" firstButton="1" fmlaLink="$F$237" lockText="1" noThreeD="1"/>
</file>

<file path=xl/ctrlProps/ctrlProp622.xml><?xml version="1.0" encoding="utf-8"?>
<formControlPr xmlns="http://schemas.microsoft.com/office/spreadsheetml/2009/9/main" objectType="Radio" lockText="1" noThreeD="1"/>
</file>

<file path=xl/ctrlProps/ctrlProp623.xml><?xml version="1.0" encoding="utf-8"?>
<formControlPr xmlns="http://schemas.microsoft.com/office/spreadsheetml/2009/9/main" objectType="Radio" lockText="1" noThreeD="1"/>
</file>

<file path=xl/ctrlProps/ctrlProp624.xml><?xml version="1.0" encoding="utf-8"?>
<formControlPr xmlns="http://schemas.microsoft.com/office/spreadsheetml/2009/9/main" objectType="Radio" lockText="1" noThreeD="1"/>
</file>

<file path=xl/ctrlProps/ctrlProp625.xml><?xml version="1.0" encoding="utf-8"?>
<formControlPr xmlns="http://schemas.microsoft.com/office/spreadsheetml/2009/9/main" objectType="GBox" noThreeD="1"/>
</file>

<file path=xl/ctrlProps/ctrlProp626.xml><?xml version="1.0" encoding="utf-8"?>
<formControlPr xmlns="http://schemas.microsoft.com/office/spreadsheetml/2009/9/main" objectType="Radio" firstButton="1" fmlaLink="$F$111" lockText="1" noThreeD="1"/>
</file>

<file path=xl/ctrlProps/ctrlProp627.xml><?xml version="1.0" encoding="utf-8"?>
<formControlPr xmlns="http://schemas.microsoft.com/office/spreadsheetml/2009/9/main" objectType="Radio" lockText="1" noThreeD="1"/>
</file>

<file path=xl/ctrlProps/ctrlProp628.xml><?xml version="1.0" encoding="utf-8"?>
<formControlPr xmlns="http://schemas.microsoft.com/office/spreadsheetml/2009/9/main" objectType="Radio" lockText="1" noThreeD="1"/>
</file>

<file path=xl/ctrlProps/ctrlProp629.xml><?xml version="1.0" encoding="utf-8"?>
<formControlPr xmlns="http://schemas.microsoft.com/office/spreadsheetml/2009/9/main" objectType="Radio" checked="Checked" lockText="1" noThreeD="1"/>
</file>

<file path=xl/ctrlProps/ctrlProp630.xml><?xml version="1.0" encoding="utf-8"?>
<formControlPr xmlns="http://schemas.microsoft.com/office/spreadsheetml/2009/9/main" objectType="GBox" noThreeD="1"/>
</file>

<file path=xl/ctrlProps/ctrlProp631.xml><?xml version="1.0" encoding="utf-8"?>
<formControlPr xmlns="http://schemas.microsoft.com/office/spreadsheetml/2009/9/main" objectType="Radio" firstButton="1" fmlaLink="$F$105" lockText="1" noThreeD="1"/>
</file>

<file path=xl/ctrlProps/ctrlProp632.xml><?xml version="1.0" encoding="utf-8"?>
<formControlPr xmlns="http://schemas.microsoft.com/office/spreadsheetml/2009/9/main" objectType="Radio" lockText="1" noThreeD="1"/>
</file>

<file path=xl/ctrlProps/ctrlProp633.xml><?xml version="1.0" encoding="utf-8"?>
<formControlPr xmlns="http://schemas.microsoft.com/office/spreadsheetml/2009/9/main" objectType="Radio" checked="Checked" lockText="1" noThreeD="1"/>
</file>

<file path=xl/ctrlProps/ctrlProp634.xml><?xml version="1.0" encoding="utf-8"?>
<formControlPr xmlns="http://schemas.microsoft.com/office/spreadsheetml/2009/9/main" objectType="Radio" lockText="1" noThreeD="1"/>
</file>

<file path=xl/ctrlProps/ctrlProp635.xml><?xml version="1.0" encoding="utf-8"?>
<formControlPr xmlns="http://schemas.microsoft.com/office/spreadsheetml/2009/9/main" objectType="GBox" noThreeD="1"/>
</file>

<file path=xl/ctrlProps/ctrlProp636.xml><?xml version="1.0" encoding="utf-8"?>
<formControlPr xmlns="http://schemas.microsoft.com/office/spreadsheetml/2009/9/main" objectType="Radio" firstButton="1" fmlaLink="$F$106" lockText="1" noThreeD="1"/>
</file>

<file path=xl/ctrlProps/ctrlProp637.xml><?xml version="1.0" encoding="utf-8"?>
<formControlPr xmlns="http://schemas.microsoft.com/office/spreadsheetml/2009/9/main" objectType="Radio" lockText="1" noThreeD="1"/>
</file>

<file path=xl/ctrlProps/ctrlProp638.xml><?xml version="1.0" encoding="utf-8"?>
<formControlPr xmlns="http://schemas.microsoft.com/office/spreadsheetml/2009/9/main" objectType="Radio" checked="Checked" lockText="1" noThreeD="1"/>
</file>

<file path=xl/ctrlProps/ctrlProp639.xml><?xml version="1.0" encoding="utf-8"?>
<formControlPr xmlns="http://schemas.microsoft.com/office/spreadsheetml/2009/9/main" objectType="Radio" lockText="1" noThreeD="1"/>
</file>

<file path=xl/ctrlProps/ctrlProp640.xml><?xml version="1.0" encoding="utf-8"?>
<formControlPr xmlns="http://schemas.microsoft.com/office/spreadsheetml/2009/9/main" objectType="GBox" noThreeD="1"/>
</file>

<file path=xl/ctrlProps/ctrlProp641.xml><?xml version="1.0" encoding="utf-8"?>
<formControlPr xmlns="http://schemas.microsoft.com/office/spreadsheetml/2009/9/main" objectType="Radio" firstButton="1" fmlaLink="$F$11" lockText="1" noThreeD="1"/>
</file>

<file path=xl/ctrlProps/ctrlProp642.xml><?xml version="1.0" encoding="utf-8"?>
<formControlPr xmlns="http://schemas.microsoft.com/office/spreadsheetml/2009/9/main" objectType="Radio" lockText="1" noThreeD="1"/>
</file>

<file path=xl/ctrlProps/ctrlProp643.xml><?xml version="1.0" encoding="utf-8"?>
<formControlPr xmlns="http://schemas.microsoft.com/office/spreadsheetml/2009/9/main" objectType="Radio" lockText="1" noThreeD="1"/>
</file>

<file path=xl/ctrlProps/ctrlProp644.xml><?xml version="1.0" encoding="utf-8"?>
<formControlPr xmlns="http://schemas.microsoft.com/office/spreadsheetml/2009/9/main" objectType="Radio" checked="Checked" lockText="1" noThreeD="1"/>
</file>

<file path=xl/ctrlProps/ctrlProp645.xml><?xml version="1.0" encoding="utf-8"?>
<formControlPr xmlns="http://schemas.microsoft.com/office/spreadsheetml/2009/9/main" objectType="GBox" noThreeD="1"/>
</file>

<file path=xl/ctrlProps/ctrlProp646.xml><?xml version="1.0" encoding="utf-8"?>
<formControlPr xmlns="http://schemas.microsoft.com/office/spreadsheetml/2009/9/main" objectType="Radio" firstButton="1" fmlaLink="$F$11" lockText="1" noThreeD="1"/>
</file>

<file path=xl/ctrlProps/ctrlProp647.xml><?xml version="1.0" encoding="utf-8"?>
<formControlPr xmlns="http://schemas.microsoft.com/office/spreadsheetml/2009/9/main" objectType="Radio" lockText="1" noThreeD="1"/>
</file>

<file path=xl/ctrlProps/ctrlProp648.xml><?xml version="1.0" encoding="utf-8"?>
<formControlPr xmlns="http://schemas.microsoft.com/office/spreadsheetml/2009/9/main" objectType="Radio" lockText="1" noThreeD="1"/>
</file>

<file path=xl/ctrlProps/ctrlProp649.xml><?xml version="1.0" encoding="utf-8"?>
<formControlPr xmlns="http://schemas.microsoft.com/office/spreadsheetml/2009/9/main" objectType="Radio" checked="Checked" lockText="1" noThreeD="1"/>
</file>

<file path=xl/ctrlProps/ctrlProp650.xml><?xml version="1.0" encoding="utf-8"?>
<formControlPr xmlns="http://schemas.microsoft.com/office/spreadsheetml/2009/9/main" objectType="GBox" noThreeD="1"/>
</file>

<file path=xl/ctrlProps/ctrlProp651.xml><?xml version="1.0" encoding="utf-8"?>
<formControlPr xmlns="http://schemas.microsoft.com/office/spreadsheetml/2009/9/main" objectType="Radio" firstButton="1" fmlaLink="$F$12" lockText="1" noThreeD="1"/>
</file>

<file path=xl/ctrlProps/ctrlProp652.xml><?xml version="1.0" encoding="utf-8"?>
<formControlPr xmlns="http://schemas.microsoft.com/office/spreadsheetml/2009/9/main" objectType="Radio" lockText="1" noThreeD="1"/>
</file>

<file path=xl/ctrlProps/ctrlProp653.xml><?xml version="1.0" encoding="utf-8"?>
<formControlPr xmlns="http://schemas.microsoft.com/office/spreadsheetml/2009/9/main" objectType="Radio" checked="Checked" lockText="1" noThreeD="1"/>
</file>

<file path=xl/ctrlProps/ctrlProp654.xml><?xml version="1.0" encoding="utf-8"?>
<formControlPr xmlns="http://schemas.microsoft.com/office/spreadsheetml/2009/9/main" objectType="Radio" lockText="1" noThreeD="1"/>
</file>

<file path=xl/ctrlProps/ctrlProp655.xml><?xml version="1.0" encoding="utf-8"?>
<formControlPr xmlns="http://schemas.microsoft.com/office/spreadsheetml/2009/9/main" objectType="GBox" noThreeD="1"/>
</file>

<file path=xl/ctrlProps/ctrlProp656.xml><?xml version="1.0" encoding="utf-8"?>
<formControlPr xmlns="http://schemas.microsoft.com/office/spreadsheetml/2009/9/main" objectType="Radio" firstButton="1" fmlaLink="$F$13" lockText="1" noThreeD="1"/>
</file>

<file path=xl/ctrlProps/ctrlProp657.xml><?xml version="1.0" encoding="utf-8"?>
<formControlPr xmlns="http://schemas.microsoft.com/office/spreadsheetml/2009/9/main" objectType="Radio" lockText="1" noThreeD="1"/>
</file>

<file path=xl/ctrlProps/ctrlProp658.xml><?xml version="1.0" encoding="utf-8"?>
<formControlPr xmlns="http://schemas.microsoft.com/office/spreadsheetml/2009/9/main" objectType="Radio" lockText="1" noThreeD="1"/>
</file>

<file path=xl/ctrlProps/ctrlProp659.xml><?xml version="1.0" encoding="utf-8"?>
<formControlPr xmlns="http://schemas.microsoft.com/office/spreadsheetml/2009/9/main" objectType="Radio" checked="Checked" lockText="1" noThreeD="1"/>
</file>

<file path=xl/ctrlProps/ctrlProp660.xml><?xml version="1.0" encoding="utf-8"?>
<formControlPr xmlns="http://schemas.microsoft.com/office/spreadsheetml/2009/9/main" objectType="GBox" noThreeD="1"/>
</file>

<file path=xl/ctrlProps/ctrlProp661.xml><?xml version="1.0" encoding="utf-8"?>
<formControlPr xmlns="http://schemas.microsoft.com/office/spreadsheetml/2009/9/main" objectType="Radio" firstButton="1" fmlaLink="$F$15" lockText="1" noThreeD="1"/>
</file>

<file path=xl/ctrlProps/ctrlProp662.xml><?xml version="1.0" encoding="utf-8"?>
<formControlPr xmlns="http://schemas.microsoft.com/office/spreadsheetml/2009/9/main" objectType="Radio" lockText="1" noThreeD="1"/>
</file>

<file path=xl/ctrlProps/ctrlProp663.xml><?xml version="1.0" encoding="utf-8"?>
<formControlPr xmlns="http://schemas.microsoft.com/office/spreadsheetml/2009/9/main" objectType="Radio" checked="Checked" lockText="1" noThreeD="1"/>
</file>

<file path=xl/ctrlProps/ctrlProp664.xml><?xml version="1.0" encoding="utf-8"?>
<formControlPr xmlns="http://schemas.microsoft.com/office/spreadsheetml/2009/9/main" objectType="Radio" lockText="1" noThreeD="1"/>
</file>

<file path=xl/ctrlProps/ctrlProp665.xml><?xml version="1.0" encoding="utf-8"?>
<formControlPr xmlns="http://schemas.microsoft.com/office/spreadsheetml/2009/9/main" objectType="GBox" noThreeD="1"/>
</file>

<file path=xl/ctrlProps/ctrlProp666.xml><?xml version="1.0" encoding="utf-8"?>
<formControlPr xmlns="http://schemas.microsoft.com/office/spreadsheetml/2009/9/main" objectType="Radio" firstButton="1" fmlaLink="$F$16" lockText="1" noThreeD="1"/>
</file>

<file path=xl/ctrlProps/ctrlProp667.xml><?xml version="1.0" encoding="utf-8"?>
<formControlPr xmlns="http://schemas.microsoft.com/office/spreadsheetml/2009/9/main" objectType="Radio" lockText="1" noThreeD="1"/>
</file>

<file path=xl/ctrlProps/ctrlProp668.xml><?xml version="1.0" encoding="utf-8"?>
<formControlPr xmlns="http://schemas.microsoft.com/office/spreadsheetml/2009/9/main" objectType="Radio" lockText="1" noThreeD="1"/>
</file>

<file path=xl/ctrlProps/ctrlProp669.xml><?xml version="1.0" encoding="utf-8"?>
<formControlPr xmlns="http://schemas.microsoft.com/office/spreadsheetml/2009/9/main" objectType="Radio" checked="Checked" lockText="1" noThreeD="1"/>
</file>

<file path=xl/ctrlProps/ctrlProp670.xml><?xml version="1.0" encoding="utf-8"?>
<formControlPr xmlns="http://schemas.microsoft.com/office/spreadsheetml/2009/9/main" objectType="GBox" noThreeD="1"/>
</file>

<file path=xl/ctrlProps/ctrlProp671.xml><?xml version="1.0" encoding="utf-8"?>
<formControlPr xmlns="http://schemas.microsoft.com/office/spreadsheetml/2009/9/main" objectType="Radio" firstButton="1" fmlaLink="$F$17" lockText="1" noThreeD="1"/>
</file>

<file path=xl/ctrlProps/ctrlProp672.xml><?xml version="1.0" encoding="utf-8"?>
<formControlPr xmlns="http://schemas.microsoft.com/office/spreadsheetml/2009/9/main" objectType="Radio" lockText="1" noThreeD="1"/>
</file>

<file path=xl/ctrlProps/ctrlProp673.xml><?xml version="1.0" encoding="utf-8"?>
<formControlPr xmlns="http://schemas.microsoft.com/office/spreadsheetml/2009/9/main" objectType="Radio" checked="Checked" lockText="1" noThreeD="1"/>
</file>

<file path=xl/ctrlProps/ctrlProp674.xml><?xml version="1.0" encoding="utf-8"?>
<formControlPr xmlns="http://schemas.microsoft.com/office/spreadsheetml/2009/9/main" objectType="Radio" lockText="1" noThreeD="1"/>
</file>

<file path=xl/ctrlProps/ctrlProp675.xml><?xml version="1.0" encoding="utf-8"?>
<formControlPr xmlns="http://schemas.microsoft.com/office/spreadsheetml/2009/9/main" objectType="GBox" noThreeD="1"/>
</file>

<file path=xl/ctrlProps/ctrlProp676.xml><?xml version="1.0" encoding="utf-8"?>
<formControlPr xmlns="http://schemas.microsoft.com/office/spreadsheetml/2009/9/main" objectType="Radio" firstButton="1" fmlaLink="$F$18" lockText="1" noThreeD="1"/>
</file>

<file path=xl/ctrlProps/ctrlProp677.xml><?xml version="1.0" encoding="utf-8"?>
<formControlPr xmlns="http://schemas.microsoft.com/office/spreadsheetml/2009/9/main" objectType="Radio" lockText="1" noThreeD="1"/>
</file>

<file path=xl/ctrlProps/ctrlProp678.xml><?xml version="1.0" encoding="utf-8"?>
<formControlPr xmlns="http://schemas.microsoft.com/office/spreadsheetml/2009/9/main" objectType="Radio" checked="Checked" lockText="1" noThreeD="1"/>
</file>

<file path=xl/ctrlProps/ctrlProp679.xml><?xml version="1.0" encoding="utf-8"?>
<formControlPr xmlns="http://schemas.microsoft.com/office/spreadsheetml/2009/9/main" objectType="Radio" lockText="1" noThreeD="1"/>
</file>

<file path=xl/ctrlProps/ctrlProp680.xml><?xml version="1.0" encoding="utf-8"?>
<formControlPr xmlns="http://schemas.microsoft.com/office/spreadsheetml/2009/9/main" objectType="GBox" noThreeD="1"/>
</file>

<file path=xl/ctrlProps/ctrlProp681.xml><?xml version="1.0" encoding="utf-8"?>
<formControlPr xmlns="http://schemas.microsoft.com/office/spreadsheetml/2009/9/main" objectType="Radio" firstButton="1" fmlaLink="$F$20" lockText="1" noThreeD="1"/>
</file>

<file path=xl/ctrlProps/ctrlProp682.xml><?xml version="1.0" encoding="utf-8"?>
<formControlPr xmlns="http://schemas.microsoft.com/office/spreadsheetml/2009/9/main" objectType="Radio" lockText="1" noThreeD="1"/>
</file>

<file path=xl/ctrlProps/ctrlProp683.xml><?xml version="1.0" encoding="utf-8"?>
<formControlPr xmlns="http://schemas.microsoft.com/office/spreadsheetml/2009/9/main" objectType="Radio" lockText="1" noThreeD="1"/>
</file>

<file path=xl/ctrlProps/ctrlProp684.xml><?xml version="1.0" encoding="utf-8"?>
<formControlPr xmlns="http://schemas.microsoft.com/office/spreadsheetml/2009/9/main" objectType="Radio" checked="Checked" lockText="1" noThreeD="1"/>
</file>

<file path=xl/ctrlProps/ctrlProp685.xml><?xml version="1.0" encoding="utf-8"?>
<formControlPr xmlns="http://schemas.microsoft.com/office/spreadsheetml/2009/9/main" objectType="GBox" noThreeD="1"/>
</file>

<file path=xl/ctrlProps/ctrlProp686.xml><?xml version="1.0" encoding="utf-8"?>
<formControlPr xmlns="http://schemas.microsoft.com/office/spreadsheetml/2009/9/main" objectType="Radio" firstButton="1" fmlaLink="$F$21" lockText="1" noThreeD="1"/>
</file>

<file path=xl/ctrlProps/ctrlProp687.xml><?xml version="1.0" encoding="utf-8"?>
<formControlPr xmlns="http://schemas.microsoft.com/office/spreadsheetml/2009/9/main" objectType="Radio" lockText="1" noThreeD="1"/>
</file>

<file path=xl/ctrlProps/ctrlProp688.xml><?xml version="1.0" encoding="utf-8"?>
<formControlPr xmlns="http://schemas.microsoft.com/office/spreadsheetml/2009/9/main" objectType="Radio" checked="Checked" lockText="1" noThreeD="1"/>
</file>

<file path=xl/ctrlProps/ctrlProp689.xml><?xml version="1.0" encoding="utf-8"?>
<formControlPr xmlns="http://schemas.microsoft.com/office/spreadsheetml/2009/9/main" objectType="Radio" lockText="1" noThreeD="1"/>
</file>

<file path=xl/ctrlProps/ctrlProp690.xml><?xml version="1.0" encoding="utf-8"?>
<formControlPr xmlns="http://schemas.microsoft.com/office/spreadsheetml/2009/9/main" objectType="GBox" noThreeD="1"/>
</file>

<file path=xl/ctrlProps/ctrlProp691.xml><?xml version="1.0" encoding="utf-8"?>
<formControlPr xmlns="http://schemas.microsoft.com/office/spreadsheetml/2009/9/main" objectType="Radio" firstButton="1" fmlaLink="$F$23" lockText="1" noThreeD="1"/>
</file>

<file path=xl/ctrlProps/ctrlProp692.xml><?xml version="1.0" encoding="utf-8"?>
<formControlPr xmlns="http://schemas.microsoft.com/office/spreadsheetml/2009/9/main" objectType="Radio" lockText="1" noThreeD="1"/>
</file>

<file path=xl/ctrlProps/ctrlProp693.xml><?xml version="1.0" encoding="utf-8"?>
<formControlPr xmlns="http://schemas.microsoft.com/office/spreadsheetml/2009/9/main" objectType="Radio" lockText="1" noThreeD="1"/>
</file>

<file path=xl/ctrlProps/ctrlProp694.xml><?xml version="1.0" encoding="utf-8"?>
<formControlPr xmlns="http://schemas.microsoft.com/office/spreadsheetml/2009/9/main" objectType="Radio" checked="Checked" lockText="1" noThreeD="1"/>
</file>

<file path=xl/ctrlProps/ctrlProp695.xml><?xml version="1.0" encoding="utf-8"?>
<formControlPr xmlns="http://schemas.microsoft.com/office/spreadsheetml/2009/9/main" objectType="GBox" noThreeD="1"/>
</file>

<file path=xl/ctrlProps/ctrlProp696.xml><?xml version="1.0" encoding="utf-8"?>
<formControlPr xmlns="http://schemas.microsoft.com/office/spreadsheetml/2009/9/main" objectType="Radio" firstButton="1" fmlaLink="$F$24" lockText="1" noThreeD="1"/>
</file>

<file path=xl/ctrlProps/ctrlProp697.xml><?xml version="1.0" encoding="utf-8"?>
<formControlPr xmlns="http://schemas.microsoft.com/office/spreadsheetml/2009/9/main" objectType="Radio" lockText="1" noThreeD="1"/>
</file>

<file path=xl/ctrlProps/ctrlProp698.xml><?xml version="1.0" encoding="utf-8"?>
<formControlPr xmlns="http://schemas.microsoft.com/office/spreadsheetml/2009/9/main" objectType="Radio" lockText="1" noThreeD="1"/>
</file>

<file path=xl/ctrlProps/ctrlProp699.xml><?xml version="1.0" encoding="utf-8"?>
<formControlPr xmlns="http://schemas.microsoft.com/office/spreadsheetml/2009/9/main" objectType="Radio" checked="Checked" lockText="1" noThreeD="1"/>
</file>

<file path=xl/ctrlProps/ctrlProp700.xml><?xml version="1.0" encoding="utf-8"?>
<formControlPr xmlns="http://schemas.microsoft.com/office/spreadsheetml/2009/9/main" objectType="GBox" noThreeD="1"/>
</file>

<file path=xl/ctrlProps/ctrlProp701.xml><?xml version="1.0" encoding="utf-8"?>
<formControlPr xmlns="http://schemas.microsoft.com/office/spreadsheetml/2009/9/main" objectType="Radio" firstButton="1" fmlaLink="$F$25" lockText="1" noThreeD="1"/>
</file>

<file path=xl/ctrlProps/ctrlProp702.xml><?xml version="1.0" encoding="utf-8"?>
<formControlPr xmlns="http://schemas.microsoft.com/office/spreadsheetml/2009/9/main" objectType="Radio" lockText="1" noThreeD="1"/>
</file>

<file path=xl/ctrlProps/ctrlProp703.xml><?xml version="1.0" encoding="utf-8"?>
<formControlPr xmlns="http://schemas.microsoft.com/office/spreadsheetml/2009/9/main" objectType="Radio" lockText="1" noThreeD="1"/>
</file>

<file path=xl/ctrlProps/ctrlProp704.xml><?xml version="1.0" encoding="utf-8"?>
<formControlPr xmlns="http://schemas.microsoft.com/office/spreadsheetml/2009/9/main" objectType="Radio" checked="Checked" lockText="1" noThreeD="1"/>
</file>

<file path=xl/ctrlProps/ctrlProp705.xml><?xml version="1.0" encoding="utf-8"?>
<formControlPr xmlns="http://schemas.microsoft.com/office/spreadsheetml/2009/9/main" objectType="GBox" noThreeD="1"/>
</file>

<file path=xl/ctrlProps/ctrlProp706.xml><?xml version="1.0" encoding="utf-8"?>
<formControlPr xmlns="http://schemas.microsoft.com/office/spreadsheetml/2009/9/main" objectType="Radio" firstButton="1" fmlaLink="$F$26" lockText="1" noThreeD="1"/>
</file>

<file path=xl/ctrlProps/ctrlProp707.xml><?xml version="1.0" encoding="utf-8"?>
<formControlPr xmlns="http://schemas.microsoft.com/office/spreadsheetml/2009/9/main" objectType="Radio" lockText="1" noThreeD="1"/>
</file>

<file path=xl/ctrlProps/ctrlProp708.xml><?xml version="1.0" encoding="utf-8"?>
<formControlPr xmlns="http://schemas.microsoft.com/office/spreadsheetml/2009/9/main" objectType="Radio" lockText="1" noThreeD="1"/>
</file>

<file path=xl/ctrlProps/ctrlProp709.xml><?xml version="1.0" encoding="utf-8"?>
<formControlPr xmlns="http://schemas.microsoft.com/office/spreadsheetml/2009/9/main" objectType="Radio" checked="Checked" lockText="1" noThreeD="1"/>
</file>

<file path=xl/ctrlProps/ctrlProp710.xml><?xml version="1.0" encoding="utf-8"?>
<formControlPr xmlns="http://schemas.microsoft.com/office/spreadsheetml/2009/9/main" objectType="GBox" noThreeD="1"/>
</file>

<file path=xl/ctrlProps/ctrlProp711.xml><?xml version="1.0" encoding="utf-8"?>
<formControlPr xmlns="http://schemas.microsoft.com/office/spreadsheetml/2009/9/main" objectType="Radio" firstButton="1" fmlaLink="$F$28" lockText="1" noThreeD="1"/>
</file>

<file path=xl/ctrlProps/ctrlProp712.xml><?xml version="1.0" encoding="utf-8"?>
<formControlPr xmlns="http://schemas.microsoft.com/office/spreadsheetml/2009/9/main" objectType="Radio" lockText="1" noThreeD="1"/>
</file>

<file path=xl/ctrlProps/ctrlProp713.xml><?xml version="1.0" encoding="utf-8"?>
<formControlPr xmlns="http://schemas.microsoft.com/office/spreadsheetml/2009/9/main" objectType="Radio" checked="Checked" lockText="1" noThreeD="1"/>
</file>

<file path=xl/ctrlProps/ctrlProp714.xml><?xml version="1.0" encoding="utf-8"?>
<formControlPr xmlns="http://schemas.microsoft.com/office/spreadsheetml/2009/9/main" objectType="Radio" lockText="1" noThreeD="1"/>
</file>

<file path=xl/ctrlProps/ctrlProp715.xml><?xml version="1.0" encoding="utf-8"?>
<formControlPr xmlns="http://schemas.microsoft.com/office/spreadsheetml/2009/9/main" objectType="GBox" noThreeD="1"/>
</file>

<file path=xl/ctrlProps/ctrlProp716.xml><?xml version="1.0" encoding="utf-8"?>
<formControlPr xmlns="http://schemas.microsoft.com/office/spreadsheetml/2009/9/main" objectType="Radio" firstButton="1" fmlaLink="$F$29" lockText="1" noThreeD="1"/>
</file>

<file path=xl/ctrlProps/ctrlProp717.xml><?xml version="1.0" encoding="utf-8"?>
<formControlPr xmlns="http://schemas.microsoft.com/office/spreadsheetml/2009/9/main" objectType="Radio" lockText="1" noThreeD="1"/>
</file>

<file path=xl/ctrlProps/ctrlProp718.xml><?xml version="1.0" encoding="utf-8"?>
<formControlPr xmlns="http://schemas.microsoft.com/office/spreadsheetml/2009/9/main" objectType="Radio" checked="Checked" lockText="1" noThreeD="1"/>
</file>

<file path=xl/ctrlProps/ctrlProp719.xml><?xml version="1.0" encoding="utf-8"?>
<formControlPr xmlns="http://schemas.microsoft.com/office/spreadsheetml/2009/9/main" objectType="Radio" lockText="1" noThreeD="1"/>
</file>

<file path=xl/ctrlProps/ctrlProp720.xml><?xml version="1.0" encoding="utf-8"?>
<formControlPr xmlns="http://schemas.microsoft.com/office/spreadsheetml/2009/9/main" objectType="GBox" noThreeD="1"/>
</file>

<file path=xl/ctrlProps/ctrlProp721.xml><?xml version="1.0" encoding="utf-8"?>
<formControlPr xmlns="http://schemas.microsoft.com/office/spreadsheetml/2009/9/main" objectType="Radio" firstButton="1" fmlaLink="$F$30" lockText="1" noThreeD="1"/>
</file>

<file path=xl/ctrlProps/ctrlProp722.xml><?xml version="1.0" encoding="utf-8"?>
<formControlPr xmlns="http://schemas.microsoft.com/office/spreadsheetml/2009/9/main" objectType="Radio" lockText="1" noThreeD="1"/>
</file>

<file path=xl/ctrlProps/ctrlProp723.xml><?xml version="1.0" encoding="utf-8"?>
<formControlPr xmlns="http://schemas.microsoft.com/office/spreadsheetml/2009/9/main" objectType="Radio" checked="Checked" lockText="1" noThreeD="1"/>
</file>

<file path=xl/ctrlProps/ctrlProp724.xml><?xml version="1.0" encoding="utf-8"?>
<formControlPr xmlns="http://schemas.microsoft.com/office/spreadsheetml/2009/9/main" objectType="Radio" lockText="1" noThreeD="1"/>
</file>

<file path=xl/ctrlProps/ctrlProp725.xml><?xml version="1.0" encoding="utf-8"?>
<formControlPr xmlns="http://schemas.microsoft.com/office/spreadsheetml/2009/9/main" objectType="GBox" noThreeD="1"/>
</file>

<file path=xl/ctrlProps/ctrlProp726.xml><?xml version="1.0" encoding="utf-8"?>
<formControlPr xmlns="http://schemas.microsoft.com/office/spreadsheetml/2009/9/main" objectType="Radio" firstButton="1" fmlaLink="$F$32" lockText="1" noThreeD="1"/>
</file>

<file path=xl/ctrlProps/ctrlProp727.xml><?xml version="1.0" encoding="utf-8"?>
<formControlPr xmlns="http://schemas.microsoft.com/office/spreadsheetml/2009/9/main" objectType="Radio" lockText="1" noThreeD="1"/>
</file>

<file path=xl/ctrlProps/ctrlProp728.xml><?xml version="1.0" encoding="utf-8"?>
<formControlPr xmlns="http://schemas.microsoft.com/office/spreadsheetml/2009/9/main" objectType="Radio" checked="Checked" lockText="1" noThreeD="1"/>
</file>

<file path=xl/ctrlProps/ctrlProp729.xml><?xml version="1.0" encoding="utf-8"?>
<formControlPr xmlns="http://schemas.microsoft.com/office/spreadsheetml/2009/9/main" objectType="Radio" lockText="1" noThreeD="1"/>
</file>

<file path=xl/ctrlProps/ctrlProp730.xml><?xml version="1.0" encoding="utf-8"?>
<formControlPr xmlns="http://schemas.microsoft.com/office/spreadsheetml/2009/9/main" objectType="GBox" noThreeD="1"/>
</file>

<file path=xl/ctrlProps/ctrlProp731.xml><?xml version="1.0" encoding="utf-8"?>
<formControlPr xmlns="http://schemas.microsoft.com/office/spreadsheetml/2009/9/main" objectType="Radio" firstButton="1" fmlaLink="$F$33" lockText="1" noThreeD="1"/>
</file>

<file path=xl/ctrlProps/ctrlProp732.xml><?xml version="1.0" encoding="utf-8"?>
<formControlPr xmlns="http://schemas.microsoft.com/office/spreadsheetml/2009/9/main" objectType="Radio" lockText="1" noThreeD="1"/>
</file>

<file path=xl/ctrlProps/ctrlProp733.xml><?xml version="1.0" encoding="utf-8"?>
<formControlPr xmlns="http://schemas.microsoft.com/office/spreadsheetml/2009/9/main" objectType="Radio" checked="Checked" lockText="1" noThreeD="1"/>
</file>

<file path=xl/ctrlProps/ctrlProp734.xml><?xml version="1.0" encoding="utf-8"?>
<formControlPr xmlns="http://schemas.microsoft.com/office/spreadsheetml/2009/9/main" objectType="Radio" lockText="1" noThreeD="1"/>
</file>

<file path=xl/ctrlProps/ctrlProp735.xml><?xml version="1.0" encoding="utf-8"?>
<formControlPr xmlns="http://schemas.microsoft.com/office/spreadsheetml/2009/9/main" objectType="GBox" noThreeD="1"/>
</file>

<file path=xl/ctrlProps/ctrlProp736.xml><?xml version="1.0" encoding="utf-8"?>
<formControlPr xmlns="http://schemas.microsoft.com/office/spreadsheetml/2009/9/main" objectType="Radio" firstButton="1" fmlaLink="$F$34" lockText="1" noThreeD="1"/>
</file>

<file path=xl/ctrlProps/ctrlProp737.xml><?xml version="1.0" encoding="utf-8"?>
<formControlPr xmlns="http://schemas.microsoft.com/office/spreadsheetml/2009/9/main" objectType="Radio" lockText="1" noThreeD="1"/>
</file>

<file path=xl/ctrlProps/ctrlProp738.xml><?xml version="1.0" encoding="utf-8"?>
<formControlPr xmlns="http://schemas.microsoft.com/office/spreadsheetml/2009/9/main" objectType="Radio" checked="Checked" lockText="1" noThreeD="1"/>
</file>

<file path=xl/ctrlProps/ctrlProp739.xml><?xml version="1.0" encoding="utf-8"?>
<formControlPr xmlns="http://schemas.microsoft.com/office/spreadsheetml/2009/9/main" objectType="Radio" lockText="1" noThreeD="1"/>
</file>

<file path=xl/ctrlProps/ctrlProp740.xml><?xml version="1.0" encoding="utf-8"?>
<formControlPr xmlns="http://schemas.microsoft.com/office/spreadsheetml/2009/9/main" objectType="GBox" noThreeD="1"/>
</file>

<file path=xl/ctrlProps/ctrlProp741.xml><?xml version="1.0" encoding="utf-8"?>
<formControlPr xmlns="http://schemas.microsoft.com/office/spreadsheetml/2009/9/main" objectType="Radio" firstButton="1" fmlaLink="$F$35" lockText="1" noThreeD="1"/>
</file>

<file path=xl/ctrlProps/ctrlProp742.xml><?xml version="1.0" encoding="utf-8"?>
<formControlPr xmlns="http://schemas.microsoft.com/office/spreadsheetml/2009/9/main" objectType="Radio" lockText="1" noThreeD="1"/>
</file>

<file path=xl/ctrlProps/ctrlProp743.xml><?xml version="1.0" encoding="utf-8"?>
<formControlPr xmlns="http://schemas.microsoft.com/office/spreadsheetml/2009/9/main" objectType="Radio" checked="Checked" lockText="1" noThreeD="1"/>
</file>

<file path=xl/ctrlProps/ctrlProp744.xml><?xml version="1.0" encoding="utf-8"?>
<formControlPr xmlns="http://schemas.microsoft.com/office/spreadsheetml/2009/9/main" objectType="Radio" lockText="1" noThreeD="1"/>
</file>

<file path=xl/ctrlProps/ctrlProp745.xml><?xml version="1.0" encoding="utf-8"?>
<formControlPr xmlns="http://schemas.microsoft.com/office/spreadsheetml/2009/9/main" objectType="GBox" noThreeD="1"/>
</file>

<file path=xl/ctrlProps/ctrlProp746.xml><?xml version="1.0" encoding="utf-8"?>
<formControlPr xmlns="http://schemas.microsoft.com/office/spreadsheetml/2009/9/main" objectType="Radio" firstButton="1" fmlaLink="$F$37" lockText="1" noThreeD="1"/>
</file>

<file path=xl/ctrlProps/ctrlProp747.xml><?xml version="1.0" encoding="utf-8"?>
<formControlPr xmlns="http://schemas.microsoft.com/office/spreadsheetml/2009/9/main" objectType="Radio" lockText="1" noThreeD="1"/>
</file>

<file path=xl/ctrlProps/ctrlProp748.xml><?xml version="1.0" encoding="utf-8"?>
<formControlPr xmlns="http://schemas.microsoft.com/office/spreadsheetml/2009/9/main" objectType="Radio" checked="Checked" lockText="1" noThreeD="1"/>
</file>

<file path=xl/ctrlProps/ctrlProp749.xml><?xml version="1.0" encoding="utf-8"?>
<formControlPr xmlns="http://schemas.microsoft.com/office/spreadsheetml/2009/9/main" objectType="Radio" lockText="1" noThreeD="1"/>
</file>

<file path=xl/ctrlProps/ctrlProp750.xml><?xml version="1.0" encoding="utf-8"?>
<formControlPr xmlns="http://schemas.microsoft.com/office/spreadsheetml/2009/9/main" objectType="GBox" noThreeD="1"/>
</file>

<file path=xl/ctrlProps/ctrlProp751.xml><?xml version="1.0" encoding="utf-8"?>
<formControlPr xmlns="http://schemas.microsoft.com/office/spreadsheetml/2009/9/main" objectType="Radio" firstButton="1" fmlaLink="$F$38" lockText="1" noThreeD="1"/>
</file>

<file path=xl/ctrlProps/ctrlProp752.xml><?xml version="1.0" encoding="utf-8"?>
<formControlPr xmlns="http://schemas.microsoft.com/office/spreadsheetml/2009/9/main" objectType="Radio" lockText="1" noThreeD="1"/>
</file>

<file path=xl/ctrlProps/ctrlProp753.xml><?xml version="1.0" encoding="utf-8"?>
<formControlPr xmlns="http://schemas.microsoft.com/office/spreadsheetml/2009/9/main" objectType="Radio" checked="Checked" lockText="1" noThreeD="1"/>
</file>

<file path=xl/ctrlProps/ctrlProp754.xml><?xml version="1.0" encoding="utf-8"?>
<formControlPr xmlns="http://schemas.microsoft.com/office/spreadsheetml/2009/9/main" objectType="Radio" lockText="1" noThreeD="1"/>
</file>

<file path=xl/ctrlProps/ctrlProp755.xml><?xml version="1.0" encoding="utf-8"?>
<formControlPr xmlns="http://schemas.microsoft.com/office/spreadsheetml/2009/9/main" objectType="GBox" noThreeD="1"/>
</file>

<file path=xl/ctrlProps/ctrlProp756.xml><?xml version="1.0" encoding="utf-8"?>
<formControlPr xmlns="http://schemas.microsoft.com/office/spreadsheetml/2009/9/main" objectType="Radio" firstButton="1" fmlaLink="$F$39" lockText="1" noThreeD="1"/>
</file>

<file path=xl/ctrlProps/ctrlProp757.xml><?xml version="1.0" encoding="utf-8"?>
<formControlPr xmlns="http://schemas.microsoft.com/office/spreadsheetml/2009/9/main" objectType="Radio" lockText="1" noThreeD="1"/>
</file>

<file path=xl/ctrlProps/ctrlProp758.xml><?xml version="1.0" encoding="utf-8"?>
<formControlPr xmlns="http://schemas.microsoft.com/office/spreadsheetml/2009/9/main" objectType="Radio" checked="Checked" lockText="1" noThreeD="1"/>
</file>

<file path=xl/ctrlProps/ctrlProp759.xml><?xml version="1.0" encoding="utf-8"?>
<formControlPr xmlns="http://schemas.microsoft.com/office/spreadsheetml/2009/9/main" objectType="Radio" lockText="1" noThreeD="1"/>
</file>

<file path=xl/ctrlProps/ctrlProp760.xml><?xml version="1.0" encoding="utf-8"?>
<formControlPr xmlns="http://schemas.microsoft.com/office/spreadsheetml/2009/9/main" objectType="GBox" noThreeD="1"/>
</file>

<file path=xl/ctrlProps/ctrlProp761.xml><?xml version="1.0" encoding="utf-8"?>
<formControlPr xmlns="http://schemas.microsoft.com/office/spreadsheetml/2009/9/main" objectType="Radio" firstButton="1" fmlaLink="$F$40" lockText="1" noThreeD="1"/>
</file>

<file path=xl/ctrlProps/ctrlProp762.xml><?xml version="1.0" encoding="utf-8"?>
<formControlPr xmlns="http://schemas.microsoft.com/office/spreadsheetml/2009/9/main" objectType="Radio" lockText="1" noThreeD="1"/>
</file>

<file path=xl/ctrlProps/ctrlProp763.xml><?xml version="1.0" encoding="utf-8"?>
<formControlPr xmlns="http://schemas.microsoft.com/office/spreadsheetml/2009/9/main" objectType="Radio" checked="Checked" lockText="1" noThreeD="1"/>
</file>

<file path=xl/ctrlProps/ctrlProp764.xml><?xml version="1.0" encoding="utf-8"?>
<formControlPr xmlns="http://schemas.microsoft.com/office/spreadsheetml/2009/9/main" objectType="Radio" lockText="1" noThreeD="1"/>
</file>

<file path=xl/ctrlProps/ctrlProp765.xml><?xml version="1.0" encoding="utf-8"?>
<formControlPr xmlns="http://schemas.microsoft.com/office/spreadsheetml/2009/9/main" objectType="GBox" noThreeD="1"/>
</file>

<file path=xl/ctrlProps/ctrlProp766.xml><?xml version="1.0" encoding="utf-8"?>
<formControlPr xmlns="http://schemas.microsoft.com/office/spreadsheetml/2009/9/main" objectType="Radio" firstButton="1" fmlaLink="$F$49" lockText="1" noThreeD="1"/>
</file>

<file path=xl/ctrlProps/ctrlProp767.xml><?xml version="1.0" encoding="utf-8"?>
<formControlPr xmlns="http://schemas.microsoft.com/office/spreadsheetml/2009/9/main" objectType="Radio" lockText="1" noThreeD="1"/>
</file>

<file path=xl/ctrlProps/ctrlProp768.xml><?xml version="1.0" encoding="utf-8"?>
<formControlPr xmlns="http://schemas.microsoft.com/office/spreadsheetml/2009/9/main" objectType="Radio" lockText="1" noThreeD="1"/>
</file>

<file path=xl/ctrlProps/ctrlProp769.xml><?xml version="1.0" encoding="utf-8"?>
<formControlPr xmlns="http://schemas.microsoft.com/office/spreadsheetml/2009/9/main" objectType="Radio" checked="Checked" lockText="1" noThreeD="1"/>
</file>

<file path=xl/ctrlProps/ctrlProp770.xml><?xml version="1.0" encoding="utf-8"?>
<formControlPr xmlns="http://schemas.microsoft.com/office/spreadsheetml/2009/9/main" objectType="GBox" noThreeD="1"/>
</file>

<file path=xl/ctrlProps/ctrlProp771.xml><?xml version="1.0" encoding="utf-8"?>
<formControlPr xmlns="http://schemas.microsoft.com/office/spreadsheetml/2009/9/main" objectType="Radio" firstButton="1" fmlaLink="$F$50" lockText="1" noThreeD="1"/>
</file>

<file path=xl/ctrlProps/ctrlProp772.xml><?xml version="1.0" encoding="utf-8"?>
<formControlPr xmlns="http://schemas.microsoft.com/office/spreadsheetml/2009/9/main" objectType="Radio" lockText="1" noThreeD="1"/>
</file>

<file path=xl/ctrlProps/ctrlProp773.xml><?xml version="1.0" encoding="utf-8"?>
<formControlPr xmlns="http://schemas.microsoft.com/office/spreadsheetml/2009/9/main" objectType="Radio" checked="Checked" lockText="1" noThreeD="1"/>
</file>

<file path=xl/ctrlProps/ctrlProp774.xml><?xml version="1.0" encoding="utf-8"?>
<formControlPr xmlns="http://schemas.microsoft.com/office/spreadsheetml/2009/9/main" objectType="Radio" lockText="1" noThreeD="1"/>
</file>

<file path=xl/ctrlProps/ctrlProp775.xml><?xml version="1.0" encoding="utf-8"?>
<formControlPr xmlns="http://schemas.microsoft.com/office/spreadsheetml/2009/9/main" objectType="GBox" noThreeD="1"/>
</file>

<file path=xl/ctrlProps/ctrlProp776.xml><?xml version="1.0" encoding="utf-8"?>
<formControlPr xmlns="http://schemas.microsoft.com/office/spreadsheetml/2009/9/main" objectType="Radio" firstButton="1" fmlaLink="$F$51" lockText="1" noThreeD="1"/>
</file>

<file path=xl/ctrlProps/ctrlProp777.xml><?xml version="1.0" encoding="utf-8"?>
<formControlPr xmlns="http://schemas.microsoft.com/office/spreadsheetml/2009/9/main" objectType="Radio" lockText="1" noThreeD="1"/>
</file>

<file path=xl/ctrlProps/ctrlProp778.xml><?xml version="1.0" encoding="utf-8"?>
<formControlPr xmlns="http://schemas.microsoft.com/office/spreadsheetml/2009/9/main" objectType="Radio" checked="Checked" lockText="1" noThreeD="1"/>
</file>

<file path=xl/ctrlProps/ctrlProp779.xml><?xml version="1.0" encoding="utf-8"?>
<formControlPr xmlns="http://schemas.microsoft.com/office/spreadsheetml/2009/9/main" objectType="Radio" lockText="1" noThreeD="1"/>
</file>

<file path=xl/ctrlProps/ctrlProp780.xml><?xml version="1.0" encoding="utf-8"?>
<formControlPr xmlns="http://schemas.microsoft.com/office/spreadsheetml/2009/9/main" objectType="GBox" noThreeD="1"/>
</file>

<file path=xl/ctrlProps/ctrlProp781.xml><?xml version="1.0" encoding="utf-8"?>
<formControlPr xmlns="http://schemas.microsoft.com/office/spreadsheetml/2009/9/main" objectType="Radio" firstButton="1" fmlaLink="$F$52" lockText="1" noThreeD="1"/>
</file>

<file path=xl/ctrlProps/ctrlProp782.xml><?xml version="1.0" encoding="utf-8"?>
<formControlPr xmlns="http://schemas.microsoft.com/office/spreadsheetml/2009/9/main" objectType="Radio" lockText="1" noThreeD="1"/>
</file>

<file path=xl/ctrlProps/ctrlProp783.xml><?xml version="1.0" encoding="utf-8"?>
<formControlPr xmlns="http://schemas.microsoft.com/office/spreadsheetml/2009/9/main" objectType="Radio" checked="Checked" lockText="1" noThreeD="1"/>
</file>

<file path=xl/ctrlProps/ctrlProp784.xml><?xml version="1.0" encoding="utf-8"?>
<formControlPr xmlns="http://schemas.microsoft.com/office/spreadsheetml/2009/9/main" objectType="Radio" lockText="1" noThreeD="1"/>
</file>

<file path=xl/ctrlProps/ctrlProp785.xml><?xml version="1.0" encoding="utf-8"?>
<formControlPr xmlns="http://schemas.microsoft.com/office/spreadsheetml/2009/9/main" objectType="GBox" noThreeD="1"/>
</file>

<file path=xl/ctrlProps/ctrlProp786.xml><?xml version="1.0" encoding="utf-8"?>
<formControlPr xmlns="http://schemas.microsoft.com/office/spreadsheetml/2009/9/main" objectType="Radio" firstButton="1" fmlaLink="$F$54" lockText="1" noThreeD="1"/>
</file>

<file path=xl/ctrlProps/ctrlProp787.xml><?xml version="1.0" encoding="utf-8"?>
<formControlPr xmlns="http://schemas.microsoft.com/office/spreadsheetml/2009/9/main" objectType="Radio" lockText="1" noThreeD="1"/>
</file>

<file path=xl/ctrlProps/ctrlProp788.xml><?xml version="1.0" encoding="utf-8"?>
<formControlPr xmlns="http://schemas.microsoft.com/office/spreadsheetml/2009/9/main" objectType="Radio" lockText="1" noThreeD="1"/>
</file>

<file path=xl/ctrlProps/ctrlProp789.xml><?xml version="1.0" encoding="utf-8"?>
<formControlPr xmlns="http://schemas.microsoft.com/office/spreadsheetml/2009/9/main" objectType="Radio" checked="Checked" lockText="1" noThreeD="1"/>
</file>

<file path=xl/ctrlProps/ctrlProp790.xml><?xml version="1.0" encoding="utf-8"?>
<formControlPr xmlns="http://schemas.microsoft.com/office/spreadsheetml/2009/9/main" objectType="GBox" noThreeD="1"/>
</file>

<file path=xl/ctrlProps/ctrlProp791.xml><?xml version="1.0" encoding="utf-8"?>
<formControlPr xmlns="http://schemas.microsoft.com/office/spreadsheetml/2009/9/main" objectType="Radio" firstButton="1" fmlaLink="$F$55" lockText="1" noThreeD="1"/>
</file>

<file path=xl/ctrlProps/ctrlProp792.xml><?xml version="1.0" encoding="utf-8"?>
<formControlPr xmlns="http://schemas.microsoft.com/office/spreadsheetml/2009/9/main" objectType="Radio" lockText="1" noThreeD="1"/>
</file>

<file path=xl/ctrlProps/ctrlProp793.xml><?xml version="1.0" encoding="utf-8"?>
<formControlPr xmlns="http://schemas.microsoft.com/office/spreadsheetml/2009/9/main" objectType="Radio" checked="Checked" lockText="1" noThreeD="1"/>
</file>

<file path=xl/ctrlProps/ctrlProp794.xml><?xml version="1.0" encoding="utf-8"?>
<formControlPr xmlns="http://schemas.microsoft.com/office/spreadsheetml/2009/9/main" objectType="Radio" lockText="1" noThreeD="1"/>
</file>

<file path=xl/ctrlProps/ctrlProp795.xml><?xml version="1.0" encoding="utf-8"?>
<formControlPr xmlns="http://schemas.microsoft.com/office/spreadsheetml/2009/9/main" objectType="GBox" noThreeD="1"/>
</file>

<file path=xl/ctrlProps/ctrlProp796.xml><?xml version="1.0" encoding="utf-8"?>
<formControlPr xmlns="http://schemas.microsoft.com/office/spreadsheetml/2009/9/main" objectType="Radio" firstButton="1" fmlaLink="$F$56" lockText="1" noThreeD="1"/>
</file>

<file path=xl/ctrlProps/ctrlProp797.xml><?xml version="1.0" encoding="utf-8"?>
<formControlPr xmlns="http://schemas.microsoft.com/office/spreadsheetml/2009/9/main" objectType="Radio" lockText="1" noThreeD="1"/>
</file>

<file path=xl/ctrlProps/ctrlProp798.xml><?xml version="1.0" encoding="utf-8"?>
<formControlPr xmlns="http://schemas.microsoft.com/office/spreadsheetml/2009/9/main" objectType="Radio" checked="Checked" lockText="1" noThreeD="1"/>
</file>

<file path=xl/ctrlProps/ctrlProp799.xml><?xml version="1.0" encoding="utf-8"?>
<formControlPr xmlns="http://schemas.microsoft.com/office/spreadsheetml/2009/9/main" objectType="Radio" lockText="1" noThreeD="1"/>
</file>

<file path=xl/ctrlProps/ctrlProp800.xml><?xml version="1.0" encoding="utf-8"?>
<formControlPr xmlns="http://schemas.microsoft.com/office/spreadsheetml/2009/9/main" objectType="GBox" noThreeD="1"/>
</file>

<file path=xl/ctrlProps/ctrlProp801.xml><?xml version="1.0" encoding="utf-8"?>
<formControlPr xmlns="http://schemas.microsoft.com/office/spreadsheetml/2009/9/main" objectType="Radio" firstButton="1" fmlaLink="$F$58" lockText="1" noThreeD="1"/>
</file>

<file path=xl/ctrlProps/ctrlProp802.xml><?xml version="1.0" encoding="utf-8"?>
<formControlPr xmlns="http://schemas.microsoft.com/office/spreadsheetml/2009/9/main" objectType="Radio" lockText="1" noThreeD="1"/>
</file>

<file path=xl/ctrlProps/ctrlProp803.xml><?xml version="1.0" encoding="utf-8"?>
<formControlPr xmlns="http://schemas.microsoft.com/office/spreadsheetml/2009/9/main" objectType="Radio" lockText="1" noThreeD="1"/>
</file>

<file path=xl/ctrlProps/ctrlProp804.xml><?xml version="1.0" encoding="utf-8"?>
<formControlPr xmlns="http://schemas.microsoft.com/office/spreadsheetml/2009/9/main" objectType="Radio" checked="Checked" lockText="1" noThreeD="1"/>
</file>

<file path=xl/ctrlProps/ctrlProp805.xml><?xml version="1.0" encoding="utf-8"?>
<formControlPr xmlns="http://schemas.microsoft.com/office/spreadsheetml/2009/9/main" objectType="GBox" noThreeD="1"/>
</file>

<file path=xl/ctrlProps/ctrlProp806.xml><?xml version="1.0" encoding="utf-8"?>
<formControlPr xmlns="http://schemas.microsoft.com/office/spreadsheetml/2009/9/main" objectType="Radio" firstButton="1" fmlaLink="$F$59" lockText="1" noThreeD="1"/>
</file>

<file path=xl/ctrlProps/ctrlProp807.xml><?xml version="1.0" encoding="utf-8"?>
<formControlPr xmlns="http://schemas.microsoft.com/office/spreadsheetml/2009/9/main" objectType="Radio" lockText="1" noThreeD="1"/>
</file>

<file path=xl/ctrlProps/ctrlProp808.xml><?xml version="1.0" encoding="utf-8"?>
<formControlPr xmlns="http://schemas.microsoft.com/office/spreadsheetml/2009/9/main" objectType="Radio" checked="Checked" lockText="1" noThreeD="1"/>
</file>

<file path=xl/ctrlProps/ctrlProp809.xml><?xml version="1.0" encoding="utf-8"?>
<formControlPr xmlns="http://schemas.microsoft.com/office/spreadsheetml/2009/9/main" objectType="Radio" lockText="1" noThreeD="1"/>
</file>

<file path=xl/ctrlProps/ctrlProp810.xml><?xml version="1.0" encoding="utf-8"?>
<formControlPr xmlns="http://schemas.microsoft.com/office/spreadsheetml/2009/9/main" objectType="GBox" noThreeD="1"/>
</file>

<file path=xl/ctrlProps/ctrlProp811.xml><?xml version="1.0" encoding="utf-8"?>
<formControlPr xmlns="http://schemas.microsoft.com/office/spreadsheetml/2009/9/main" objectType="Radio" firstButton="1" fmlaLink="$F$60" lockText="1" noThreeD="1"/>
</file>

<file path=xl/ctrlProps/ctrlProp812.xml><?xml version="1.0" encoding="utf-8"?>
<formControlPr xmlns="http://schemas.microsoft.com/office/spreadsheetml/2009/9/main" objectType="Radio" lockText="1" noThreeD="1"/>
</file>

<file path=xl/ctrlProps/ctrlProp813.xml><?xml version="1.0" encoding="utf-8"?>
<formControlPr xmlns="http://schemas.microsoft.com/office/spreadsheetml/2009/9/main" objectType="Radio" lockText="1" noThreeD="1"/>
</file>

<file path=xl/ctrlProps/ctrlProp814.xml><?xml version="1.0" encoding="utf-8"?>
<formControlPr xmlns="http://schemas.microsoft.com/office/spreadsheetml/2009/9/main" objectType="Radio" checked="Checked" lockText="1" noThreeD="1"/>
</file>

<file path=xl/ctrlProps/ctrlProp815.xml><?xml version="1.0" encoding="utf-8"?>
<formControlPr xmlns="http://schemas.microsoft.com/office/spreadsheetml/2009/9/main" objectType="GBox" noThreeD="1"/>
</file>

<file path=xl/ctrlProps/ctrlProp816.xml><?xml version="1.0" encoding="utf-8"?>
<formControlPr xmlns="http://schemas.microsoft.com/office/spreadsheetml/2009/9/main" objectType="Radio" firstButton="1" fmlaLink="$F$61" lockText="1" noThreeD="1"/>
</file>

<file path=xl/ctrlProps/ctrlProp817.xml><?xml version="1.0" encoding="utf-8"?>
<formControlPr xmlns="http://schemas.microsoft.com/office/spreadsheetml/2009/9/main" objectType="Radio" lockText="1" noThreeD="1"/>
</file>

<file path=xl/ctrlProps/ctrlProp818.xml><?xml version="1.0" encoding="utf-8"?>
<formControlPr xmlns="http://schemas.microsoft.com/office/spreadsheetml/2009/9/main" objectType="Radio" lockText="1" noThreeD="1"/>
</file>

<file path=xl/ctrlProps/ctrlProp819.xml><?xml version="1.0" encoding="utf-8"?>
<formControlPr xmlns="http://schemas.microsoft.com/office/spreadsheetml/2009/9/main" objectType="Radio" checked="Checked" lockText="1" noThreeD="1"/>
</file>

<file path=xl/ctrlProps/ctrlProp820.xml><?xml version="1.0" encoding="utf-8"?>
<formControlPr xmlns="http://schemas.microsoft.com/office/spreadsheetml/2009/9/main" objectType="GBox" noThreeD="1"/>
</file>

<file path=xl/ctrlProps/ctrlProp821.xml><?xml version="1.0" encoding="utf-8"?>
<formControlPr xmlns="http://schemas.microsoft.com/office/spreadsheetml/2009/9/main" objectType="Radio" firstButton="1" fmlaLink="$F$63" lockText="1" noThreeD="1"/>
</file>

<file path=xl/ctrlProps/ctrlProp822.xml><?xml version="1.0" encoding="utf-8"?>
<formControlPr xmlns="http://schemas.microsoft.com/office/spreadsheetml/2009/9/main" objectType="Radio" lockText="1" noThreeD="1"/>
</file>

<file path=xl/ctrlProps/ctrlProp823.xml><?xml version="1.0" encoding="utf-8"?>
<formControlPr xmlns="http://schemas.microsoft.com/office/spreadsheetml/2009/9/main" objectType="Radio" checked="Checked" lockText="1" noThreeD="1"/>
</file>

<file path=xl/ctrlProps/ctrlProp824.xml><?xml version="1.0" encoding="utf-8"?>
<formControlPr xmlns="http://schemas.microsoft.com/office/spreadsheetml/2009/9/main" objectType="Radio" lockText="1" noThreeD="1"/>
</file>

<file path=xl/ctrlProps/ctrlProp825.xml><?xml version="1.0" encoding="utf-8"?>
<formControlPr xmlns="http://schemas.microsoft.com/office/spreadsheetml/2009/9/main" objectType="GBox" noThreeD="1"/>
</file>

<file path=xl/ctrlProps/ctrlProp826.xml><?xml version="1.0" encoding="utf-8"?>
<formControlPr xmlns="http://schemas.microsoft.com/office/spreadsheetml/2009/9/main" objectType="Radio" firstButton="1" fmlaLink="$F$65" lockText="1" noThreeD="1"/>
</file>

<file path=xl/ctrlProps/ctrlProp827.xml><?xml version="1.0" encoding="utf-8"?>
<formControlPr xmlns="http://schemas.microsoft.com/office/spreadsheetml/2009/9/main" objectType="Radio" lockText="1" noThreeD="1"/>
</file>

<file path=xl/ctrlProps/ctrlProp828.xml><?xml version="1.0" encoding="utf-8"?>
<formControlPr xmlns="http://schemas.microsoft.com/office/spreadsheetml/2009/9/main" objectType="Radio" checked="Checked" lockText="1" noThreeD="1"/>
</file>

<file path=xl/ctrlProps/ctrlProp829.xml><?xml version="1.0" encoding="utf-8"?>
<formControlPr xmlns="http://schemas.microsoft.com/office/spreadsheetml/2009/9/main" objectType="Radio" lockText="1" noThreeD="1"/>
</file>

<file path=xl/ctrlProps/ctrlProp830.xml><?xml version="1.0" encoding="utf-8"?>
<formControlPr xmlns="http://schemas.microsoft.com/office/spreadsheetml/2009/9/main" objectType="GBox" noThreeD="1"/>
</file>

<file path=xl/ctrlProps/ctrlProp831.xml><?xml version="1.0" encoding="utf-8"?>
<formControlPr xmlns="http://schemas.microsoft.com/office/spreadsheetml/2009/9/main" objectType="Radio" firstButton="1" fmlaLink="$F$64" lockText="1" noThreeD="1"/>
</file>

<file path=xl/ctrlProps/ctrlProp832.xml><?xml version="1.0" encoding="utf-8"?>
<formControlPr xmlns="http://schemas.microsoft.com/office/spreadsheetml/2009/9/main" objectType="Radio" lockText="1" noThreeD="1"/>
</file>

<file path=xl/ctrlProps/ctrlProp833.xml><?xml version="1.0" encoding="utf-8"?>
<formControlPr xmlns="http://schemas.microsoft.com/office/spreadsheetml/2009/9/main" objectType="Radio" checked="Checked" lockText="1" noThreeD="1"/>
</file>

<file path=xl/ctrlProps/ctrlProp834.xml><?xml version="1.0" encoding="utf-8"?>
<formControlPr xmlns="http://schemas.microsoft.com/office/spreadsheetml/2009/9/main" objectType="Radio" lockText="1" noThreeD="1"/>
</file>

<file path=xl/ctrlProps/ctrlProp835.xml><?xml version="1.0" encoding="utf-8"?>
<formControlPr xmlns="http://schemas.microsoft.com/office/spreadsheetml/2009/9/main" objectType="GBox" noThreeD="1"/>
</file>

<file path=xl/ctrlProps/ctrlProp836.xml><?xml version="1.0" encoding="utf-8"?>
<formControlPr xmlns="http://schemas.microsoft.com/office/spreadsheetml/2009/9/main" objectType="Radio" firstButton="1" fmlaLink="$F$66" lockText="1" noThreeD="1"/>
</file>

<file path=xl/ctrlProps/ctrlProp837.xml><?xml version="1.0" encoding="utf-8"?>
<formControlPr xmlns="http://schemas.microsoft.com/office/spreadsheetml/2009/9/main" objectType="Radio" lockText="1" noThreeD="1"/>
</file>

<file path=xl/ctrlProps/ctrlProp838.xml><?xml version="1.0" encoding="utf-8"?>
<formControlPr xmlns="http://schemas.microsoft.com/office/spreadsheetml/2009/9/main" objectType="Radio" lockText="1" noThreeD="1"/>
</file>

<file path=xl/ctrlProps/ctrlProp839.xml><?xml version="1.0" encoding="utf-8"?>
<formControlPr xmlns="http://schemas.microsoft.com/office/spreadsheetml/2009/9/main" objectType="Radio" checked="Checked" lockText="1" noThreeD="1"/>
</file>

<file path=xl/ctrlProps/ctrlProp840.xml><?xml version="1.0" encoding="utf-8"?>
<formControlPr xmlns="http://schemas.microsoft.com/office/spreadsheetml/2009/9/main" objectType="GBox" noThreeD="1"/>
</file>

<file path=xl/ctrlProps/ctrlProp841.xml><?xml version="1.0" encoding="utf-8"?>
<formControlPr xmlns="http://schemas.microsoft.com/office/spreadsheetml/2009/9/main" objectType="Radio" firstButton="1" fmlaLink="$F$68" lockText="1" noThreeD="1"/>
</file>

<file path=xl/ctrlProps/ctrlProp842.xml><?xml version="1.0" encoding="utf-8"?>
<formControlPr xmlns="http://schemas.microsoft.com/office/spreadsheetml/2009/9/main" objectType="Radio" lockText="1" noThreeD="1"/>
</file>

<file path=xl/ctrlProps/ctrlProp843.xml><?xml version="1.0" encoding="utf-8"?>
<formControlPr xmlns="http://schemas.microsoft.com/office/spreadsheetml/2009/9/main" objectType="Radio" checked="Checked" lockText="1" noThreeD="1"/>
</file>

<file path=xl/ctrlProps/ctrlProp844.xml><?xml version="1.0" encoding="utf-8"?>
<formControlPr xmlns="http://schemas.microsoft.com/office/spreadsheetml/2009/9/main" objectType="Radio" lockText="1" noThreeD="1"/>
</file>

<file path=xl/ctrlProps/ctrlProp845.xml><?xml version="1.0" encoding="utf-8"?>
<formControlPr xmlns="http://schemas.microsoft.com/office/spreadsheetml/2009/9/main" objectType="GBox" noThreeD="1"/>
</file>

<file path=xl/ctrlProps/ctrlProp846.xml><?xml version="1.0" encoding="utf-8"?>
<formControlPr xmlns="http://schemas.microsoft.com/office/spreadsheetml/2009/9/main" objectType="Radio" firstButton="1" fmlaLink="$F$69" lockText="1" noThreeD="1"/>
</file>

<file path=xl/ctrlProps/ctrlProp847.xml><?xml version="1.0" encoding="utf-8"?>
<formControlPr xmlns="http://schemas.microsoft.com/office/spreadsheetml/2009/9/main" objectType="Radio" lockText="1" noThreeD="1"/>
</file>

<file path=xl/ctrlProps/ctrlProp848.xml><?xml version="1.0" encoding="utf-8"?>
<formControlPr xmlns="http://schemas.microsoft.com/office/spreadsheetml/2009/9/main" objectType="Radio" checked="Checked" lockText="1" noThreeD="1"/>
</file>

<file path=xl/ctrlProps/ctrlProp849.xml><?xml version="1.0" encoding="utf-8"?>
<formControlPr xmlns="http://schemas.microsoft.com/office/spreadsheetml/2009/9/main" objectType="Radio" lockText="1" noThreeD="1"/>
</file>

<file path=xl/ctrlProps/ctrlProp850.xml><?xml version="1.0" encoding="utf-8"?>
<formControlPr xmlns="http://schemas.microsoft.com/office/spreadsheetml/2009/9/main" objectType="GBox" noThreeD="1"/>
</file>

<file path=xl/ctrlProps/ctrlProp851.xml><?xml version="1.0" encoding="utf-8"?>
<formControlPr xmlns="http://schemas.microsoft.com/office/spreadsheetml/2009/9/main" objectType="Radio" firstButton="1" fmlaLink="$F$70" lockText="1" noThreeD="1"/>
</file>

<file path=xl/ctrlProps/ctrlProp852.xml><?xml version="1.0" encoding="utf-8"?>
<formControlPr xmlns="http://schemas.microsoft.com/office/spreadsheetml/2009/9/main" objectType="Radio" lockText="1" noThreeD="1"/>
</file>

<file path=xl/ctrlProps/ctrlProp853.xml><?xml version="1.0" encoding="utf-8"?>
<formControlPr xmlns="http://schemas.microsoft.com/office/spreadsheetml/2009/9/main" objectType="Radio" checked="Checked" lockText="1" noThreeD="1"/>
</file>

<file path=xl/ctrlProps/ctrlProp854.xml><?xml version="1.0" encoding="utf-8"?>
<formControlPr xmlns="http://schemas.microsoft.com/office/spreadsheetml/2009/9/main" objectType="Radio" lockText="1" noThreeD="1"/>
</file>

<file path=xl/ctrlProps/ctrlProp855.xml><?xml version="1.0" encoding="utf-8"?>
<formControlPr xmlns="http://schemas.microsoft.com/office/spreadsheetml/2009/9/main" objectType="GBox" noThreeD="1"/>
</file>

<file path=xl/ctrlProps/ctrlProp856.xml><?xml version="1.0" encoding="utf-8"?>
<formControlPr xmlns="http://schemas.microsoft.com/office/spreadsheetml/2009/9/main" objectType="Radio" firstButton="1" fmlaLink="$F$71" lockText="1" noThreeD="1"/>
</file>

<file path=xl/ctrlProps/ctrlProp857.xml><?xml version="1.0" encoding="utf-8"?>
<formControlPr xmlns="http://schemas.microsoft.com/office/spreadsheetml/2009/9/main" objectType="Radio" lockText="1" noThreeD="1"/>
</file>

<file path=xl/ctrlProps/ctrlProp858.xml><?xml version="1.0" encoding="utf-8"?>
<formControlPr xmlns="http://schemas.microsoft.com/office/spreadsheetml/2009/9/main" objectType="Radio" lockText="1" noThreeD="1"/>
</file>

<file path=xl/ctrlProps/ctrlProp859.xml><?xml version="1.0" encoding="utf-8"?>
<formControlPr xmlns="http://schemas.microsoft.com/office/spreadsheetml/2009/9/main" objectType="Radio" checked="Checked" lockText="1" noThreeD="1"/>
</file>

<file path=xl/ctrlProps/ctrlProp860.xml><?xml version="1.0" encoding="utf-8"?>
<formControlPr xmlns="http://schemas.microsoft.com/office/spreadsheetml/2009/9/main" objectType="GBox" noThreeD="1"/>
</file>

<file path=xl/ctrlProps/ctrlProp861.xml><?xml version="1.0" encoding="utf-8"?>
<formControlPr xmlns="http://schemas.microsoft.com/office/spreadsheetml/2009/9/main" objectType="Radio" firstButton="1" fmlaLink="$F$73" lockText="1" noThreeD="1"/>
</file>

<file path=xl/ctrlProps/ctrlProp862.xml><?xml version="1.0" encoding="utf-8"?>
<formControlPr xmlns="http://schemas.microsoft.com/office/spreadsheetml/2009/9/main" objectType="Radio" lockText="1" noThreeD="1"/>
</file>

<file path=xl/ctrlProps/ctrlProp863.xml><?xml version="1.0" encoding="utf-8"?>
<formControlPr xmlns="http://schemas.microsoft.com/office/spreadsheetml/2009/9/main" objectType="Radio" checked="Checked" lockText="1" noThreeD="1"/>
</file>

<file path=xl/ctrlProps/ctrlProp864.xml><?xml version="1.0" encoding="utf-8"?>
<formControlPr xmlns="http://schemas.microsoft.com/office/spreadsheetml/2009/9/main" objectType="Radio" lockText="1" noThreeD="1"/>
</file>

<file path=xl/ctrlProps/ctrlProp865.xml><?xml version="1.0" encoding="utf-8"?>
<formControlPr xmlns="http://schemas.microsoft.com/office/spreadsheetml/2009/9/main" objectType="GBox" noThreeD="1"/>
</file>

<file path=xl/ctrlProps/ctrlProp866.xml><?xml version="1.0" encoding="utf-8"?>
<formControlPr xmlns="http://schemas.microsoft.com/office/spreadsheetml/2009/9/main" objectType="Radio" firstButton="1" fmlaLink="$F$74" lockText="1" noThreeD="1"/>
</file>

<file path=xl/ctrlProps/ctrlProp867.xml><?xml version="1.0" encoding="utf-8"?>
<formControlPr xmlns="http://schemas.microsoft.com/office/spreadsheetml/2009/9/main" objectType="Radio" lockText="1" noThreeD="1"/>
</file>

<file path=xl/ctrlProps/ctrlProp868.xml><?xml version="1.0" encoding="utf-8"?>
<formControlPr xmlns="http://schemas.microsoft.com/office/spreadsheetml/2009/9/main" objectType="Radio" lockText="1" noThreeD="1"/>
</file>

<file path=xl/ctrlProps/ctrlProp869.xml><?xml version="1.0" encoding="utf-8"?>
<formControlPr xmlns="http://schemas.microsoft.com/office/spreadsheetml/2009/9/main" objectType="Radio" checked="Checked" lockText="1" noThreeD="1"/>
</file>

<file path=xl/ctrlProps/ctrlProp870.xml><?xml version="1.0" encoding="utf-8"?>
<formControlPr xmlns="http://schemas.microsoft.com/office/spreadsheetml/2009/9/main" objectType="GBox" noThreeD="1"/>
</file>

<file path=xl/ctrlProps/ctrlProp871.xml><?xml version="1.0" encoding="utf-8"?>
<formControlPr xmlns="http://schemas.microsoft.com/office/spreadsheetml/2009/9/main" objectType="Radio" firstButton="1" fmlaLink="$F$75" lockText="1" noThreeD="1"/>
</file>

<file path=xl/ctrlProps/ctrlProp872.xml><?xml version="1.0" encoding="utf-8"?>
<formControlPr xmlns="http://schemas.microsoft.com/office/spreadsheetml/2009/9/main" objectType="Radio" lockText="1" noThreeD="1"/>
</file>

<file path=xl/ctrlProps/ctrlProp873.xml><?xml version="1.0" encoding="utf-8"?>
<formControlPr xmlns="http://schemas.microsoft.com/office/spreadsheetml/2009/9/main" objectType="Radio" lockText="1" noThreeD="1"/>
</file>

<file path=xl/ctrlProps/ctrlProp874.xml><?xml version="1.0" encoding="utf-8"?>
<formControlPr xmlns="http://schemas.microsoft.com/office/spreadsheetml/2009/9/main" objectType="Radio" checked="Checked" lockText="1" noThreeD="1"/>
</file>

<file path=xl/ctrlProps/ctrlProp875.xml><?xml version="1.0" encoding="utf-8"?>
<formControlPr xmlns="http://schemas.microsoft.com/office/spreadsheetml/2009/9/main" objectType="GBox" noThreeD="1"/>
</file>

<file path=xl/ctrlProps/ctrlProp876.xml><?xml version="1.0" encoding="utf-8"?>
<formControlPr xmlns="http://schemas.microsoft.com/office/spreadsheetml/2009/9/main" objectType="Radio" firstButton="1" fmlaLink="$F$76" lockText="1" noThreeD="1"/>
</file>

<file path=xl/ctrlProps/ctrlProp877.xml><?xml version="1.0" encoding="utf-8"?>
<formControlPr xmlns="http://schemas.microsoft.com/office/spreadsheetml/2009/9/main" objectType="Radio" lockText="1" noThreeD="1"/>
</file>

<file path=xl/ctrlProps/ctrlProp878.xml><?xml version="1.0" encoding="utf-8"?>
<formControlPr xmlns="http://schemas.microsoft.com/office/spreadsheetml/2009/9/main" objectType="Radio" checked="Checked" lockText="1" noThreeD="1"/>
</file>

<file path=xl/ctrlProps/ctrlProp879.xml><?xml version="1.0" encoding="utf-8"?>
<formControlPr xmlns="http://schemas.microsoft.com/office/spreadsheetml/2009/9/main" objectType="Radio" lockText="1" noThreeD="1"/>
</file>

<file path=xl/ctrlProps/ctrlProp880.xml><?xml version="1.0" encoding="utf-8"?>
<formControlPr xmlns="http://schemas.microsoft.com/office/spreadsheetml/2009/9/main" objectType="GBox" noThreeD="1"/>
</file>

<file path=xl/ctrlProps/ctrlProp881.xml><?xml version="1.0" encoding="utf-8"?>
<formControlPr xmlns="http://schemas.microsoft.com/office/spreadsheetml/2009/9/main" objectType="Radio" firstButton="1" fmlaLink="$F$78" lockText="1" noThreeD="1"/>
</file>

<file path=xl/ctrlProps/ctrlProp882.xml><?xml version="1.0" encoding="utf-8"?>
<formControlPr xmlns="http://schemas.microsoft.com/office/spreadsheetml/2009/9/main" objectType="Radio" lockText="1" noThreeD="1"/>
</file>

<file path=xl/ctrlProps/ctrlProp883.xml><?xml version="1.0" encoding="utf-8"?>
<formControlPr xmlns="http://schemas.microsoft.com/office/spreadsheetml/2009/9/main" objectType="Radio" checked="Checked" lockText="1" noThreeD="1"/>
</file>

<file path=xl/ctrlProps/ctrlProp884.xml><?xml version="1.0" encoding="utf-8"?>
<formControlPr xmlns="http://schemas.microsoft.com/office/spreadsheetml/2009/9/main" objectType="Radio" lockText="1" noThreeD="1"/>
</file>

<file path=xl/ctrlProps/ctrlProp885.xml><?xml version="1.0" encoding="utf-8"?>
<formControlPr xmlns="http://schemas.microsoft.com/office/spreadsheetml/2009/9/main" objectType="GBox" noThreeD="1"/>
</file>

<file path=xl/ctrlProps/ctrlProp886.xml><?xml version="1.0" encoding="utf-8"?>
<formControlPr xmlns="http://schemas.microsoft.com/office/spreadsheetml/2009/9/main" objectType="Radio" firstButton="1" fmlaLink="$F$79" lockText="1" noThreeD="1"/>
</file>

<file path=xl/ctrlProps/ctrlProp887.xml><?xml version="1.0" encoding="utf-8"?>
<formControlPr xmlns="http://schemas.microsoft.com/office/spreadsheetml/2009/9/main" objectType="Radio" lockText="1" noThreeD="1"/>
</file>

<file path=xl/ctrlProps/ctrlProp888.xml><?xml version="1.0" encoding="utf-8"?>
<formControlPr xmlns="http://schemas.microsoft.com/office/spreadsheetml/2009/9/main" objectType="Radio" checked="Checked" lockText="1" noThreeD="1"/>
</file>

<file path=xl/ctrlProps/ctrlProp889.xml><?xml version="1.0" encoding="utf-8"?>
<formControlPr xmlns="http://schemas.microsoft.com/office/spreadsheetml/2009/9/main" objectType="Radio" lockText="1" noThreeD="1"/>
</file>

<file path=xl/ctrlProps/ctrlProp890.xml><?xml version="1.0" encoding="utf-8"?>
<formControlPr xmlns="http://schemas.microsoft.com/office/spreadsheetml/2009/9/main" objectType="GBox" noThreeD="1"/>
</file>

<file path=xl/ctrlProps/ctrlProp891.xml><?xml version="1.0" encoding="utf-8"?>
<formControlPr xmlns="http://schemas.microsoft.com/office/spreadsheetml/2009/9/main" objectType="Radio" firstButton="1" fmlaLink="$F$80" lockText="1" noThreeD="1"/>
</file>

<file path=xl/ctrlProps/ctrlProp892.xml><?xml version="1.0" encoding="utf-8"?>
<formControlPr xmlns="http://schemas.microsoft.com/office/spreadsheetml/2009/9/main" objectType="Radio" lockText="1" noThreeD="1"/>
</file>

<file path=xl/ctrlProps/ctrlProp893.xml><?xml version="1.0" encoding="utf-8"?>
<formControlPr xmlns="http://schemas.microsoft.com/office/spreadsheetml/2009/9/main" objectType="Radio" checked="Checked" lockText="1" noThreeD="1"/>
</file>

<file path=xl/ctrlProps/ctrlProp894.xml><?xml version="1.0" encoding="utf-8"?>
<formControlPr xmlns="http://schemas.microsoft.com/office/spreadsheetml/2009/9/main" objectType="Radio" lockText="1" noThreeD="1"/>
</file>

<file path=xl/ctrlProps/ctrlProp895.xml><?xml version="1.0" encoding="utf-8"?>
<formControlPr xmlns="http://schemas.microsoft.com/office/spreadsheetml/2009/9/main" objectType="GBox" noThreeD="1"/>
</file>

<file path=xl/ctrlProps/ctrlProp896.xml><?xml version="1.0" encoding="utf-8"?>
<formControlPr xmlns="http://schemas.microsoft.com/office/spreadsheetml/2009/9/main" objectType="Radio" firstButton="1" fmlaLink="$F$81" lockText="1" noThreeD="1"/>
</file>

<file path=xl/ctrlProps/ctrlProp897.xml><?xml version="1.0" encoding="utf-8"?>
<formControlPr xmlns="http://schemas.microsoft.com/office/spreadsheetml/2009/9/main" objectType="Radio" lockText="1" noThreeD="1"/>
</file>

<file path=xl/ctrlProps/ctrlProp898.xml><?xml version="1.0" encoding="utf-8"?>
<formControlPr xmlns="http://schemas.microsoft.com/office/spreadsheetml/2009/9/main" objectType="Radio" checked="Checked" lockText="1" noThreeD="1"/>
</file>

<file path=xl/ctrlProps/ctrlProp899.xml><?xml version="1.0" encoding="utf-8"?>
<formControlPr xmlns="http://schemas.microsoft.com/office/spreadsheetml/2009/9/main" objectType="Radio" lockText="1" noThreeD="1"/>
</file>

<file path=xl/ctrlProps/ctrlProp900.xml><?xml version="1.0" encoding="utf-8"?>
<formControlPr xmlns="http://schemas.microsoft.com/office/spreadsheetml/2009/9/main" objectType="GBox" noThreeD="1"/>
</file>

<file path=xl/ctrlProps/ctrlProp901.xml><?xml version="1.0" encoding="utf-8"?>
<formControlPr xmlns="http://schemas.microsoft.com/office/spreadsheetml/2009/9/main" objectType="Radio" firstButton="1" fmlaLink="$F$83" lockText="1" noThreeD="1"/>
</file>

<file path=xl/ctrlProps/ctrlProp902.xml><?xml version="1.0" encoding="utf-8"?>
<formControlPr xmlns="http://schemas.microsoft.com/office/spreadsheetml/2009/9/main" objectType="Radio" lockText="1" noThreeD="1"/>
</file>

<file path=xl/ctrlProps/ctrlProp903.xml><?xml version="1.0" encoding="utf-8"?>
<formControlPr xmlns="http://schemas.microsoft.com/office/spreadsheetml/2009/9/main" objectType="Radio" checked="Checked" lockText="1" noThreeD="1"/>
</file>

<file path=xl/ctrlProps/ctrlProp904.xml><?xml version="1.0" encoding="utf-8"?>
<formControlPr xmlns="http://schemas.microsoft.com/office/spreadsheetml/2009/9/main" objectType="Radio" lockText="1" noThreeD="1"/>
</file>

<file path=xl/ctrlProps/ctrlProp905.xml><?xml version="1.0" encoding="utf-8"?>
<formControlPr xmlns="http://schemas.microsoft.com/office/spreadsheetml/2009/9/main" objectType="GBox" noThreeD="1"/>
</file>

<file path=xl/ctrlProps/ctrlProp906.xml><?xml version="1.0" encoding="utf-8"?>
<formControlPr xmlns="http://schemas.microsoft.com/office/spreadsheetml/2009/9/main" objectType="Radio" firstButton="1" fmlaLink="$F$84" lockText="1" noThreeD="1"/>
</file>

<file path=xl/ctrlProps/ctrlProp907.xml><?xml version="1.0" encoding="utf-8"?>
<formControlPr xmlns="http://schemas.microsoft.com/office/spreadsheetml/2009/9/main" objectType="Radio" lockText="1" noThreeD="1"/>
</file>

<file path=xl/ctrlProps/ctrlProp908.xml><?xml version="1.0" encoding="utf-8"?>
<formControlPr xmlns="http://schemas.microsoft.com/office/spreadsheetml/2009/9/main" objectType="Radio" checked="Checked" lockText="1" noThreeD="1"/>
</file>

<file path=xl/ctrlProps/ctrlProp909.xml><?xml version="1.0" encoding="utf-8"?>
<formControlPr xmlns="http://schemas.microsoft.com/office/spreadsheetml/2009/9/main" objectType="Radio" lockText="1" noThreeD="1"/>
</file>

<file path=xl/ctrlProps/ctrlProp910.xml><?xml version="1.0" encoding="utf-8"?>
<formControlPr xmlns="http://schemas.microsoft.com/office/spreadsheetml/2009/9/main" objectType="GBox" noThreeD="1"/>
</file>

<file path=xl/ctrlProps/ctrlProp911.xml><?xml version="1.0" encoding="utf-8"?>
<formControlPr xmlns="http://schemas.microsoft.com/office/spreadsheetml/2009/9/main" objectType="Radio" firstButton="1" fmlaLink="$F$85" lockText="1" noThreeD="1"/>
</file>

<file path=xl/ctrlProps/ctrlProp912.xml><?xml version="1.0" encoding="utf-8"?>
<formControlPr xmlns="http://schemas.microsoft.com/office/spreadsheetml/2009/9/main" objectType="Radio" lockText="1" noThreeD="1"/>
</file>

<file path=xl/ctrlProps/ctrlProp913.xml><?xml version="1.0" encoding="utf-8"?>
<formControlPr xmlns="http://schemas.microsoft.com/office/spreadsheetml/2009/9/main" objectType="Radio" checked="Checked" lockText="1" noThreeD="1"/>
</file>

<file path=xl/ctrlProps/ctrlProp914.xml><?xml version="1.0" encoding="utf-8"?>
<formControlPr xmlns="http://schemas.microsoft.com/office/spreadsheetml/2009/9/main" objectType="Radio" lockText="1" noThreeD="1"/>
</file>

<file path=xl/ctrlProps/ctrlProp915.xml><?xml version="1.0" encoding="utf-8"?>
<formControlPr xmlns="http://schemas.microsoft.com/office/spreadsheetml/2009/9/main" objectType="GBox" noThreeD="1"/>
</file>

<file path=xl/ctrlProps/ctrlProp916.xml><?xml version="1.0" encoding="utf-8"?>
<formControlPr xmlns="http://schemas.microsoft.com/office/spreadsheetml/2009/9/main" objectType="Radio" firstButton="1" fmlaLink="$F$87" lockText="1" noThreeD="1"/>
</file>

<file path=xl/ctrlProps/ctrlProp917.xml><?xml version="1.0" encoding="utf-8"?>
<formControlPr xmlns="http://schemas.microsoft.com/office/spreadsheetml/2009/9/main" objectType="Radio" lockText="1" noThreeD="1"/>
</file>

<file path=xl/ctrlProps/ctrlProp918.xml><?xml version="1.0" encoding="utf-8"?>
<formControlPr xmlns="http://schemas.microsoft.com/office/spreadsheetml/2009/9/main" objectType="Radio" checked="Checked" lockText="1" noThreeD="1"/>
</file>

<file path=xl/ctrlProps/ctrlProp919.xml><?xml version="1.0" encoding="utf-8"?>
<formControlPr xmlns="http://schemas.microsoft.com/office/spreadsheetml/2009/9/main" objectType="Radio" lockText="1" noThreeD="1"/>
</file>

<file path=xl/ctrlProps/ctrlProp920.xml><?xml version="1.0" encoding="utf-8"?>
<formControlPr xmlns="http://schemas.microsoft.com/office/spreadsheetml/2009/9/main" objectType="GBox" noThreeD="1"/>
</file>

<file path=xl/ctrlProps/ctrlProp921.xml><?xml version="1.0" encoding="utf-8"?>
<formControlPr xmlns="http://schemas.microsoft.com/office/spreadsheetml/2009/9/main" objectType="Radio" firstButton="1" fmlaLink="$F$88" lockText="1" noThreeD="1"/>
</file>

<file path=xl/ctrlProps/ctrlProp922.xml><?xml version="1.0" encoding="utf-8"?>
<formControlPr xmlns="http://schemas.microsoft.com/office/spreadsheetml/2009/9/main" objectType="Radio" lockText="1" noThreeD="1"/>
</file>

<file path=xl/ctrlProps/ctrlProp923.xml><?xml version="1.0" encoding="utf-8"?>
<formControlPr xmlns="http://schemas.microsoft.com/office/spreadsheetml/2009/9/main" objectType="Radio" checked="Checked" lockText="1" noThreeD="1"/>
</file>

<file path=xl/ctrlProps/ctrlProp924.xml><?xml version="1.0" encoding="utf-8"?>
<formControlPr xmlns="http://schemas.microsoft.com/office/spreadsheetml/2009/9/main" objectType="Radio" lockText="1" noThreeD="1"/>
</file>

<file path=xl/ctrlProps/ctrlProp925.xml><?xml version="1.0" encoding="utf-8"?>
<formControlPr xmlns="http://schemas.microsoft.com/office/spreadsheetml/2009/9/main" objectType="GBox" noThreeD="1"/>
</file>

<file path=xl/ctrlProps/ctrlProp926.xml><?xml version="1.0" encoding="utf-8"?>
<formControlPr xmlns="http://schemas.microsoft.com/office/spreadsheetml/2009/9/main" objectType="Radio" firstButton="1" fmlaLink="$F$89" lockText="1" noThreeD="1"/>
</file>

<file path=xl/ctrlProps/ctrlProp927.xml><?xml version="1.0" encoding="utf-8"?>
<formControlPr xmlns="http://schemas.microsoft.com/office/spreadsheetml/2009/9/main" objectType="Radio" lockText="1" noThreeD="1"/>
</file>

<file path=xl/ctrlProps/ctrlProp928.xml><?xml version="1.0" encoding="utf-8"?>
<formControlPr xmlns="http://schemas.microsoft.com/office/spreadsheetml/2009/9/main" objectType="Radio" checked="Checked" lockText="1" noThreeD="1"/>
</file>

<file path=xl/ctrlProps/ctrlProp929.xml><?xml version="1.0" encoding="utf-8"?>
<formControlPr xmlns="http://schemas.microsoft.com/office/spreadsheetml/2009/9/main" objectType="Radio" lockText="1" noThreeD="1"/>
</file>

<file path=xl/ctrlProps/ctrlProp930.xml><?xml version="1.0" encoding="utf-8"?>
<formControlPr xmlns="http://schemas.microsoft.com/office/spreadsheetml/2009/9/main" objectType="GBox" noThreeD="1"/>
</file>

<file path=xl/ctrlProps/ctrlProp931.xml><?xml version="1.0" encoding="utf-8"?>
<formControlPr xmlns="http://schemas.microsoft.com/office/spreadsheetml/2009/9/main" objectType="Radio" firstButton="1" fmlaLink="$F$90" lockText="1" noThreeD="1"/>
</file>

<file path=xl/ctrlProps/ctrlProp932.xml><?xml version="1.0" encoding="utf-8"?>
<formControlPr xmlns="http://schemas.microsoft.com/office/spreadsheetml/2009/9/main" objectType="Radio" lockText="1" noThreeD="1"/>
</file>

<file path=xl/ctrlProps/ctrlProp933.xml><?xml version="1.0" encoding="utf-8"?>
<formControlPr xmlns="http://schemas.microsoft.com/office/spreadsheetml/2009/9/main" objectType="Radio" checked="Checked" lockText="1" noThreeD="1"/>
</file>

<file path=xl/ctrlProps/ctrlProp934.xml><?xml version="1.0" encoding="utf-8"?>
<formControlPr xmlns="http://schemas.microsoft.com/office/spreadsheetml/2009/9/main" objectType="Radio" lockText="1" noThreeD="1"/>
</file>

<file path=xl/ctrlProps/ctrlProp935.xml><?xml version="1.0" encoding="utf-8"?>
<formControlPr xmlns="http://schemas.microsoft.com/office/spreadsheetml/2009/9/main" objectType="GBox" noThreeD="1"/>
</file>

<file path=xl/ctrlProps/ctrlProp936.xml><?xml version="1.0" encoding="utf-8"?>
<formControlPr xmlns="http://schemas.microsoft.com/office/spreadsheetml/2009/9/main" objectType="Radio" firstButton="1" fmlaLink="$F$92" lockText="1" noThreeD="1"/>
</file>

<file path=xl/ctrlProps/ctrlProp937.xml><?xml version="1.0" encoding="utf-8"?>
<formControlPr xmlns="http://schemas.microsoft.com/office/spreadsheetml/2009/9/main" objectType="Radio" lockText="1" noThreeD="1"/>
</file>

<file path=xl/ctrlProps/ctrlProp938.xml><?xml version="1.0" encoding="utf-8"?>
<formControlPr xmlns="http://schemas.microsoft.com/office/spreadsheetml/2009/9/main" objectType="Radio" checked="Checked" lockText="1" noThreeD="1"/>
</file>

<file path=xl/ctrlProps/ctrlProp939.xml><?xml version="1.0" encoding="utf-8"?>
<formControlPr xmlns="http://schemas.microsoft.com/office/spreadsheetml/2009/9/main" objectType="Radio" lockText="1" noThreeD="1"/>
</file>

<file path=xl/ctrlProps/ctrlProp940.xml><?xml version="1.0" encoding="utf-8"?>
<formControlPr xmlns="http://schemas.microsoft.com/office/spreadsheetml/2009/9/main" objectType="GBox" noThreeD="1"/>
</file>

<file path=xl/ctrlProps/ctrlProp941.xml><?xml version="1.0" encoding="utf-8"?>
<formControlPr xmlns="http://schemas.microsoft.com/office/spreadsheetml/2009/9/main" objectType="Radio" firstButton="1" fmlaLink="$F$93" lockText="1" noThreeD="1"/>
</file>

<file path=xl/ctrlProps/ctrlProp942.xml><?xml version="1.0" encoding="utf-8"?>
<formControlPr xmlns="http://schemas.microsoft.com/office/spreadsheetml/2009/9/main" objectType="Radio" lockText="1" noThreeD="1"/>
</file>

<file path=xl/ctrlProps/ctrlProp943.xml><?xml version="1.0" encoding="utf-8"?>
<formControlPr xmlns="http://schemas.microsoft.com/office/spreadsheetml/2009/9/main" objectType="Radio" checked="Checked" lockText="1" noThreeD="1"/>
</file>

<file path=xl/ctrlProps/ctrlProp944.xml><?xml version="1.0" encoding="utf-8"?>
<formControlPr xmlns="http://schemas.microsoft.com/office/spreadsheetml/2009/9/main" objectType="Radio" lockText="1" noThreeD="1"/>
</file>

<file path=xl/ctrlProps/ctrlProp945.xml><?xml version="1.0" encoding="utf-8"?>
<formControlPr xmlns="http://schemas.microsoft.com/office/spreadsheetml/2009/9/main" objectType="GBox" noThreeD="1"/>
</file>

<file path=xl/ctrlProps/ctrlProp946.xml><?xml version="1.0" encoding="utf-8"?>
<formControlPr xmlns="http://schemas.microsoft.com/office/spreadsheetml/2009/9/main" objectType="Radio" firstButton="1" fmlaLink="$F$94" lockText="1" noThreeD="1"/>
</file>

<file path=xl/ctrlProps/ctrlProp947.xml><?xml version="1.0" encoding="utf-8"?>
<formControlPr xmlns="http://schemas.microsoft.com/office/spreadsheetml/2009/9/main" objectType="Radio" lockText="1" noThreeD="1"/>
</file>

<file path=xl/ctrlProps/ctrlProp948.xml><?xml version="1.0" encoding="utf-8"?>
<formControlPr xmlns="http://schemas.microsoft.com/office/spreadsheetml/2009/9/main" objectType="Radio" checked="Checked" lockText="1" noThreeD="1"/>
</file>

<file path=xl/ctrlProps/ctrlProp949.xml><?xml version="1.0" encoding="utf-8"?>
<formControlPr xmlns="http://schemas.microsoft.com/office/spreadsheetml/2009/9/main" objectType="Radio" lockText="1" noThreeD="1"/>
</file>

<file path=xl/ctrlProps/ctrlProp950.xml><?xml version="1.0" encoding="utf-8"?>
<formControlPr xmlns="http://schemas.microsoft.com/office/spreadsheetml/2009/9/main" objectType="GBox" noThreeD="1"/>
</file>

<file path=xl/ctrlProps/ctrlProp951.xml><?xml version="1.0" encoding="utf-8"?>
<formControlPr xmlns="http://schemas.microsoft.com/office/spreadsheetml/2009/9/main" objectType="Radio" firstButton="1" fmlaLink="$F$95" lockText="1" noThreeD="1"/>
</file>

<file path=xl/ctrlProps/ctrlProp952.xml><?xml version="1.0" encoding="utf-8"?>
<formControlPr xmlns="http://schemas.microsoft.com/office/spreadsheetml/2009/9/main" objectType="Radio" lockText="1" noThreeD="1"/>
</file>

<file path=xl/ctrlProps/ctrlProp953.xml><?xml version="1.0" encoding="utf-8"?>
<formControlPr xmlns="http://schemas.microsoft.com/office/spreadsheetml/2009/9/main" objectType="Radio" checked="Checked" lockText="1" noThreeD="1"/>
</file>

<file path=xl/ctrlProps/ctrlProp954.xml><?xml version="1.0" encoding="utf-8"?>
<formControlPr xmlns="http://schemas.microsoft.com/office/spreadsheetml/2009/9/main" objectType="Radio" lockText="1" noThreeD="1"/>
</file>

<file path=xl/ctrlProps/ctrlProp955.xml><?xml version="1.0" encoding="utf-8"?>
<formControlPr xmlns="http://schemas.microsoft.com/office/spreadsheetml/2009/9/main" objectType="GBox" noThreeD="1"/>
</file>

<file path=xl/ctrlProps/ctrlProp956.xml><?xml version="1.0" encoding="utf-8"?>
<formControlPr xmlns="http://schemas.microsoft.com/office/spreadsheetml/2009/9/main" objectType="Radio" firstButton="1" fmlaLink="$F$96" lockText="1" noThreeD="1"/>
</file>

<file path=xl/ctrlProps/ctrlProp957.xml><?xml version="1.0" encoding="utf-8"?>
<formControlPr xmlns="http://schemas.microsoft.com/office/spreadsheetml/2009/9/main" objectType="Radio" lockText="1" noThreeD="1"/>
</file>

<file path=xl/ctrlProps/ctrlProp958.xml><?xml version="1.0" encoding="utf-8"?>
<formControlPr xmlns="http://schemas.microsoft.com/office/spreadsheetml/2009/9/main" objectType="Radio" checked="Checked" lockText="1" noThreeD="1"/>
</file>

<file path=xl/ctrlProps/ctrlProp959.xml><?xml version="1.0" encoding="utf-8"?>
<formControlPr xmlns="http://schemas.microsoft.com/office/spreadsheetml/2009/9/main" objectType="Radio" lockText="1" noThreeD="1"/>
</file>

<file path=xl/ctrlProps/ctrlProp960.xml><?xml version="1.0" encoding="utf-8"?>
<formControlPr xmlns="http://schemas.microsoft.com/office/spreadsheetml/2009/9/main" objectType="GBox" noThreeD="1"/>
</file>

<file path=xl/ctrlProps/ctrlProp961.xml><?xml version="1.0" encoding="utf-8"?>
<formControlPr xmlns="http://schemas.microsoft.com/office/spreadsheetml/2009/9/main" objectType="Radio" firstButton="1" fmlaLink="$F$98" lockText="1" noThreeD="1"/>
</file>

<file path=xl/ctrlProps/ctrlProp962.xml><?xml version="1.0" encoding="utf-8"?>
<formControlPr xmlns="http://schemas.microsoft.com/office/spreadsheetml/2009/9/main" objectType="Radio" lockText="1" noThreeD="1"/>
</file>

<file path=xl/ctrlProps/ctrlProp963.xml><?xml version="1.0" encoding="utf-8"?>
<formControlPr xmlns="http://schemas.microsoft.com/office/spreadsheetml/2009/9/main" objectType="Radio" checked="Checked" lockText="1" noThreeD="1"/>
</file>

<file path=xl/ctrlProps/ctrlProp964.xml><?xml version="1.0" encoding="utf-8"?>
<formControlPr xmlns="http://schemas.microsoft.com/office/spreadsheetml/2009/9/main" objectType="Radio" lockText="1" noThreeD="1"/>
</file>

<file path=xl/ctrlProps/ctrlProp965.xml><?xml version="1.0" encoding="utf-8"?>
<formControlPr xmlns="http://schemas.microsoft.com/office/spreadsheetml/2009/9/main" objectType="GBox" noThreeD="1"/>
</file>

<file path=xl/ctrlProps/ctrlProp966.xml><?xml version="1.0" encoding="utf-8"?>
<formControlPr xmlns="http://schemas.microsoft.com/office/spreadsheetml/2009/9/main" objectType="Radio" firstButton="1" fmlaLink="$F$99" lockText="1" noThreeD="1"/>
</file>

<file path=xl/ctrlProps/ctrlProp967.xml><?xml version="1.0" encoding="utf-8"?>
<formControlPr xmlns="http://schemas.microsoft.com/office/spreadsheetml/2009/9/main" objectType="Radio" lockText="1" noThreeD="1"/>
</file>

<file path=xl/ctrlProps/ctrlProp968.xml><?xml version="1.0" encoding="utf-8"?>
<formControlPr xmlns="http://schemas.microsoft.com/office/spreadsheetml/2009/9/main" objectType="Radio" checked="Checked" lockText="1" noThreeD="1"/>
</file>

<file path=xl/ctrlProps/ctrlProp969.xml><?xml version="1.0" encoding="utf-8"?>
<formControlPr xmlns="http://schemas.microsoft.com/office/spreadsheetml/2009/9/main" objectType="Radio" lockText="1" noThreeD="1"/>
</file>

<file path=xl/ctrlProps/ctrlProp970.xml><?xml version="1.0" encoding="utf-8"?>
<formControlPr xmlns="http://schemas.microsoft.com/office/spreadsheetml/2009/9/main" objectType="GBox" noThreeD="1"/>
</file>

<file path=xl/ctrlProps/ctrlProp971.xml><?xml version="1.0" encoding="utf-8"?>
<formControlPr xmlns="http://schemas.microsoft.com/office/spreadsheetml/2009/9/main" objectType="Radio" firstButton="1" fmlaLink="$F$100" lockText="1" noThreeD="1"/>
</file>

<file path=xl/ctrlProps/ctrlProp972.xml><?xml version="1.0" encoding="utf-8"?>
<formControlPr xmlns="http://schemas.microsoft.com/office/spreadsheetml/2009/9/main" objectType="Radio" lockText="1" noThreeD="1"/>
</file>

<file path=xl/ctrlProps/ctrlProp973.xml><?xml version="1.0" encoding="utf-8"?>
<formControlPr xmlns="http://schemas.microsoft.com/office/spreadsheetml/2009/9/main" objectType="Radio" checked="Checked" lockText="1" noThreeD="1"/>
</file>

<file path=xl/ctrlProps/ctrlProp974.xml><?xml version="1.0" encoding="utf-8"?>
<formControlPr xmlns="http://schemas.microsoft.com/office/spreadsheetml/2009/9/main" objectType="Radio" lockText="1" noThreeD="1"/>
</file>

<file path=xl/ctrlProps/ctrlProp975.xml><?xml version="1.0" encoding="utf-8"?>
<formControlPr xmlns="http://schemas.microsoft.com/office/spreadsheetml/2009/9/main" objectType="GBox" noThreeD="1"/>
</file>

<file path=xl/ctrlProps/ctrlProp976.xml><?xml version="1.0" encoding="utf-8"?>
<formControlPr xmlns="http://schemas.microsoft.com/office/spreadsheetml/2009/9/main" objectType="Radio" firstButton="1" fmlaLink="$F$101" lockText="1" noThreeD="1"/>
</file>

<file path=xl/ctrlProps/ctrlProp977.xml><?xml version="1.0" encoding="utf-8"?>
<formControlPr xmlns="http://schemas.microsoft.com/office/spreadsheetml/2009/9/main" objectType="Radio" lockText="1" noThreeD="1"/>
</file>

<file path=xl/ctrlProps/ctrlProp978.xml><?xml version="1.0" encoding="utf-8"?>
<formControlPr xmlns="http://schemas.microsoft.com/office/spreadsheetml/2009/9/main" objectType="Radio" checked="Checked" lockText="1" noThreeD="1"/>
</file>

<file path=xl/ctrlProps/ctrlProp979.xml><?xml version="1.0" encoding="utf-8"?>
<formControlPr xmlns="http://schemas.microsoft.com/office/spreadsheetml/2009/9/main" objectType="Radio" lockText="1" noThreeD="1"/>
</file>

<file path=xl/ctrlProps/ctrlProp980.xml><?xml version="1.0" encoding="utf-8"?>
<formControlPr xmlns="http://schemas.microsoft.com/office/spreadsheetml/2009/9/main" objectType="GBox" noThreeD="1"/>
</file>

<file path=xl/ctrlProps/ctrlProp981.xml><?xml version="1.0" encoding="utf-8"?>
<formControlPr xmlns="http://schemas.microsoft.com/office/spreadsheetml/2009/9/main" objectType="Radio" firstButton="1" fmlaLink="$F$103" lockText="1" noThreeD="1"/>
</file>

<file path=xl/ctrlProps/ctrlProp982.xml><?xml version="1.0" encoding="utf-8"?>
<formControlPr xmlns="http://schemas.microsoft.com/office/spreadsheetml/2009/9/main" objectType="Radio" lockText="1" noThreeD="1"/>
</file>

<file path=xl/ctrlProps/ctrlProp983.xml><?xml version="1.0" encoding="utf-8"?>
<formControlPr xmlns="http://schemas.microsoft.com/office/spreadsheetml/2009/9/main" objectType="Radio" lockText="1" noThreeD="1"/>
</file>

<file path=xl/ctrlProps/ctrlProp984.xml><?xml version="1.0" encoding="utf-8"?>
<formControlPr xmlns="http://schemas.microsoft.com/office/spreadsheetml/2009/9/main" objectType="Radio" checked="Checked" lockText="1" noThreeD="1"/>
</file>

<file path=xl/ctrlProps/ctrlProp985.xml><?xml version="1.0" encoding="utf-8"?>
<formControlPr xmlns="http://schemas.microsoft.com/office/spreadsheetml/2009/9/main" objectType="GBox" noThreeD="1"/>
</file>

<file path=xl/ctrlProps/ctrlProp986.xml><?xml version="1.0" encoding="utf-8"?>
<formControlPr xmlns="http://schemas.microsoft.com/office/spreadsheetml/2009/9/main" objectType="Radio" firstButton="1" fmlaLink="$F$104" lockText="1" noThreeD="1"/>
</file>

<file path=xl/ctrlProps/ctrlProp987.xml><?xml version="1.0" encoding="utf-8"?>
<formControlPr xmlns="http://schemas.microsoft.com/office/spreadsheetml/2009/9/main" objectType="Radio" lockText="1" noThreeD="1"/>
</file>

<file path=xl/ctrlProps/ctrlProp988.xml><?xml version="1.0" encoding="utf-8"?>
<formControlPr xmlns="http://schemas.microsoft.com/office/spreadsheetml/2009/9/main" objectType="Radio" lockText="1" noThreeD="1"/>
</file>

<file path=xl/ctrlProps/ctrlProp989.xml><?xml version="1.0" encoding="utf-8"?>
<formControlPr xmlns="http://schemas.microsoft.com/office/spreadsheetml/2009/9/main" objectType="Radio" checked="Checked" lockText="1" noThreeD="1"/>
</file>

<file path=xl/ctrlProps/ctrlProp990.xml><?xml version="1.0" encoding="utf-8"?>
<formControlPr xmlns="http://schemas.microsoft.com/office/spreadsheetml/2009/9/main" objectType="GBox" noThreeD="1"/>
</file>

<file path=xl/ctrlProps/ctrlProp991.xml><?xml version="1.0" encoding="utf-8"?>
<formControlPr xmlns="http://schemas.microsoft.com/office/spreadsheetml/2009/9/main" objectType="Radio" firstButton="1" fmlaLink="$F$108" lockText="1" noThreeD="1"/>
</file>

<file path=xl/ctrlProps/ctrlProp992.xml><?xml version="1.0" encoding="utf-8"?>
<formControlPr xmlns="http://schemas.microsoft.com/office/spreadsheetml/2009/9/main" objectType="Radio" lockText="1" noThreeD="1"/>
</file>

<file path=xl/ctrlProps/ctrlProp993.xml><?xml version="1.0" encoding="utf-8"?>
<formControlPr xmlns="http://schemas.microsoft.com/office/spreadsheetml/2009/9/main" objectType="Radio" checked="Checked" lockText="1" noThreeD="1"/>
</file>

<file path=xl/ctrlProps/ctrlProp994.xml><?xml version="1.0" encoding="utf-8"?>
<formControlPr xmlns="http://schemas.microsoft.com/office/spreadsheetml/2009/9/main" objectType="Radio" lockText="1" noThreeD="1"/>
</file>

<file path=xl/ctrlProps/ctrlProp995.xml><?xml version="1.0" encoding="utf-8"?>
<formControlPr xmlns="http://schemas.microsoft.com/office/spreadsheetml/2009/9/main" objectType="GBox" noThreeD="1"/>
</file>

<file path=xl/ctrlProps/ctrlProp996.xml><?xml version="1.0" encoding="utf-8"?>
<formControlPr xmlns="http://schemas.microsoft.com/office/spreadsheetml/2009/9/main" objectType="Radio" firstButton="1" fmlaLink="$F$109" lockText="1" noThreeD="1"/>
</file>

<file path=xl/ctrlProps/ctrlProp997.xml><?xml version="1.0" encoding="utf-8"?>
<formControlPr xmlns="http://schemas.microsoft.com/office/spreadsheetml/2009/9/main" objectType="Radio" lockText="1" noThreeD="1"/>
</file>

<file path=xl/ctrlProps/ctrlProp998.xml><?xml version="1.0" encoding="utf-8"?>
<formControlPr xmlns="http://schemas.microsoft.com/office/spreadsheetml/2009/9/main" objectType="Radio" checked="Checked" lockText="1" noThreeD="1"/>
</file>

<file path=xl/ctrlProps/ctrlProp999.xml><?xml version="1.0" encoding="utf-8"?>
<formControlPr xmlns="http://schemas.microsoft.com/office/spreadsheetml/2009/9/main" objectType="Radio" lockText="1" noThreeD="1"/>
</file>

<file path=xl/ctrlProps/ctrlProp1000.xml><?xml version="1.0" encoding="utf-8"?>
<formControlPr xmlns="http://schemas.microsoft.com/office/spreadsheetml/2009/9/main" objectType="GBox" noThreeD="1"/>
</file>

<file path=xl/ctrlProps/ctrlProp1001.xml><?xml version="1.0" encoding="utf-8"?>
<formControlPr xmlns="http://schemas.microsoft.com/office/spreadsheetml/2009/9/main" objectType="Radio" firstButton="1" fmlaLink="$F$113" lockText="1" noThreeD="1"/>
</file>

<file path=xl/ctrlProps/ctrlProp1002.xml><?xml version="1.0" encoding="utf-8"?>
<formControlPr xmlns="http://schemas.microsoft.com/office/spreadsheetml/2009/9/main" objectType="Radio" lockText="1" noThreeD="1"/>
</file>

<file path=xl/ctrlProps/ctrlProp1003.xml><?xml version="1.0" encoding="utf-8"?>
<formControlPr xmlns="http://schemas.microsoft.com/office/spreadsheetml/2009/9/main" objectType="Radio" checked="Checked" lockText="1" noThreeD="1"/>
</file>

<file path=xl/ctrlProps/ctrlProp1004.xml><?xml version="1.0" encoding="utf-8"?>
<formControlPr xmlns="http://schemas.microsoft.com/office/spreadsheetml/2009/9/main" objectType="Radio" lockText="1" noThreeD="1"/>
</file>

<file path=xl/ctrlProps/ctrlProp1005.xml><?xml version="1.0" encoding="utf-8"?>
<formControlPr xmlns="http://schemas.microsoft.com/office/spreadsheetml/2009/9/main" objectType="GBox" noThreeD="1"/>
</file>

<file path=xl/ctrlProps/ctrlProp1006.xml><?xml version="1.0" encoding="utf-8"?>
<formControlPr xmlns="http://schemas.microsoft.com/office/spreadsheetml/2009/9/main" objectType="Radio" firstButton="1" fmlaLink="$F$114" lockText="1" noThreeD="1"/>
</file>

<file path=xl/ctrlProps/ctrlProp1007.xml><?xml version="1.0" encoding="utf-8"?>
<formControlPr xmlns="http://schemas.microsoft.com/office/spreadsheetml/2009/9/main" objectType="Radio" lockText="1" noThreeD="1"/>
</file>

<file path=xl/ctrlProps/ctrlProp1008.xml><?xml version="1.0" encoding="utf-8"?>
<formControlPr xmlns="http://schemas.microsoft.com/office/spreadsheetml/2009/9/main" objectType="Radio" lockText="1" noThreeD="1"/>
</file>

<file path=xl/ctrlProps/ctrlProp1009.xml><?xml version="1.0" encoding="utf-8"?>
<formControlPr xmlns="http://schemas.microsoft.com/office/spreadsheetml/2009/9/main" objectType="Radio" checked="Checked" lockText="1" noThreeD="1"/>
</file>

<file path=xl/ctrlProps/ctrlProp1010.xml><?xml version="1.0" encoding="utf-8"?>
<formControlPr xmlns="http://schemas.microsoft.com/office/spreadsheetml/2009/9/main" objectType="GBox" noThreeD="1"/>
</file>

<file path=xl/ctrlProps/ctrlProp1011.xml><?xml version="1.0" encoding="utf-8"?>
<formControlPr xmlns="http://schemas.microsoft.com/office/spreadsheetml/2009/9/main" objectType="Radio" firstButton="1" fmlaLink="$F$110" lockText="1" noThreeD="1"/>
</file>

<file path=xl/ctrlProps/ctrlProp1012.xml><?xml version="1.0" encoding="utf-8"?>
<formControlPr xmlns="http://schemas.microsoft.com/office/spreadsheetml/2009/9/main" objectType="Radio" lockText="1" noThreeD="1"/>
</file>

<file path=xl/ctrlProps/ctrlProp1013.xml><?xml version="1.0" encoding="utf-8"?>
<formControlPr xmlns="http://schemas.microsoft.com/office/spreadsheetml/2009/9/main" objectType="Radio" lockText="1" noThreeD="1"/>
</file>

<file path=xl/ctrlProps/ctrlProp1014.xml><?xml version="1.0" encoding="utf-8"?>
<formControlPr xmlns="http://schemas.microsoft.com/office/spreadsheetml/2009/9/main" objectType="Radio" checked="Checked" lockText="1" noThreeD="1"/>
</file>

<file path=xl/ctrlProps/ctrlProp1015.xml><?xml version="1.0" encoding="utf-8"?>
<formControlPr xmlns="http://schemas.microsoft.com/office/spreadsheetml/2009/9/main" objectType="GBox" noThreeD="1"/>
</file>

<file path=xl/ctrlProps/ctrlProp1016.xml><?xml version="1.0" encoding="utf-8"?>
<formControlPr xmlns="http://schemas.microsoft.com/office/spreadsheetml/2009/9/main" objectType="Radio" firstButton="1" fmlaLink="$F$115" lockText="1" noThreeD="1"/>
</file>

<file path=xl/ctrlProps/ctrlProp1017.xml><?xml version="1.0" encoding="utf-8"?>
<formControlPr xmlns="http://schemas.microsoft.com/office/spreadsheetml/2009/9/main" objectType="Radio" lockText="1" noThreeD="1"/>
</file>

<file path=xl/ctrlProps/ctrlProp1018.xml><?xml version="1.0" encoding="utf-8"?>
<formControlPr xmlns="http://schemas.microsoft.com/office/spreadsheetml/2009/9/main" objectType="Radio" checked="Checked" lockText="1" noThreeD="1"/>
</file>

<file path=xl/ctrlProps/ctrlProp1019.xml><?xml version="1.0" encoding="utf-8"?>
<formControlPr xmlns="http://schemas.microsoft.com/office/spreadsheetml/2009/9/main" objectType="Radio" lockText="1" noThreeD="1"/>
</file>

<file path=xl/ctrlProps/ctrlProp1020.xml><?xml version="1.0" encoding="utf-8"?>
<formControlPr xmlns="http://schemas.microsoft.com/office/spreadsheetml/2009/9/main" objectType="GBox" noThreeD="1"/>
</file>

<file path=xl/ctrlProps/ctrlProp1021.xml><?xml version="1.0" encoding="utf-8"?>
<formControlPr xmlns="http://schemas.microsoft.com/office/spreadsheetml/2009/9/main" objectType="Radio" firstButton="1" fmlaLink="$F$116" lockText="1" noThreeD="1"/>
</file>

<file path=xl/ctrlProps/ctrlProp1022.xml><?xml version="1.0" encoding="utf-8"?>
<formControlPr xmlns="http://schemas.microsoft.com/office/spreadsheetml/2009/9/main" objectType="Radio" lockText="1" noThreeD="1"/>
</file>

<file path=xl/ctrlProps/ctrlProp1023.xml><?xml version="1.0" encoding="utf-8"?>
<formControlPr xmlns="http://schemas.microsoft.com/office/spreadsheetml/2009/9/main" objectType="Radio" checked="Checked" lockText="1" noThreeD="1"/>
</file>

<file path=xl/ctrlProps/ctrlProp1024.xml><?xml version="1.0" encoding="utf-8"?>
<formControlPr xmlns="http://schemas.microsoft.com/office/spreadsheetml/2009/9/main" objectType="Radio" lockText="1" noThreeD="1"/>
</file>

<file path=xl/ctrlProps/ctrlProp1025.xml><?xml version="1.0" encoding="utf-8"?>
<formControlPr xmlns="http://schemas.microsoft.com/office/spreadsheetml/2009/9/main" objectType="GBox" noThreeD="1"/>
</file>

<file path=xl/ctrlProps/ctrlProp1026.xml><?xml version="1.0" encoding="utf-8"?>
<formControlPr xmlns="http://schemas.microsoft.com/office/spreadsheetml/2009/9/main" objectType="Radio" firstButton="1" fmlaLink="$F$118" lockText="1" noThreeD="1"/>
</file>

<file path=xl/ctrlProps/ctrlProp1027.xml><?xml version="1.0" encoding="utf-8"?>
<formControlPr xmlns="http://schemas.microsoft.com/office/spreadsheetml/2009/9/main" objectType="Radio" lockText="1" noThreeD="1"/>
</file>

<file path=xl/ctrlProps/ctrlProp1028.xml><?xml version="1.0" encoding="utf-8"?>
<formControlPr xmlns="http://schemas.microsoft.com/office/spreadsheetml/2009/9/main" objectType="Radio" checked="Checked" lockText="1" noThreeD="1"/>
</file>

<file path=xl/ctrlProps/ctrlProp1029.xml><?xml version="1.0" encoding="utf-8"?>
<formControlPr xmlns="http://schemas.microsoft.com/office/spreadsheetml/2009/9/main" objectType="Radio" lockText="1" noThreeD="1"/>
</file>

<file path=xl/ctrlProps/ctrlProp1030.xml><?xml version="1.0" encoding="utf-8"?>
<formControlPr xmlns="http://schemas.microsoft.com/office/spreadsheetml/2009/9/main" objectType="GBox" noThreeD="1"/>
</file>

<file path=xl/ctrlProps/ctrlProp1031.xml><?xml version="1.0" encoding="utf-8"?>
<formControlPr xmlns="http://schemas.microsoft.com/office/spreadsheetml/2009/9/main" objectType="Radio" firstButton="1" fmlaLink="$F$120" lockText="1" noThreeD="1"/>
</file>

<file path=xl/ctrlProps/ctrlProp1032.xml><?xml version="1.0" encoding="utf-8"?>
<formControlPr xmlns="http://schemas.microsoft.com/office/spreadsheetml/2009/9/main" objectType="Radio" lockText="1" noThreeD="1"/>
</file>

<file path=xl/ctrlProps/ctrlProp1033.xml><?xml version="1.0" encoding="utf-8"?>
<formControlPr xmlns="http://schemas.microsoft.com/office/spreadsheetml/2009/9/main" objectType="Radio" checked="Checked" lockText="1" noThreeD="1"/>
</file>

<file path=xl/ctrlProps/ctrlProp1034.xml><?xml version="1.0" encoding="utf-8"?>
<formControlPr xmlns="http://schemas.microsoft.com/office/spreadsheetml/2009/9/main" objectType="Radio" lockText="1" noThreeD="1"/>
</file>

<file path=xl/ctrlProps/ctrlProp1035.xml><?xml version="1.0" encoding="utf-8"?>
<formControlPr xmlns="http://schemas.microsoft.com/office/spreadsheetml/2009/9/main" objectType="GBox" noThreeD="1"/>
</file>

<file path=xl/ctrlProps/ctrlProp1036.xml><?xml version="1.0" encoding="utf-8"?>
<formControlPr xmlns="http://schemas.microsoft.com/office/spreadsheetml/2009/9/main" objectType="Radio" firstButton="1" fmlaLink="$F$122" lockText="1" noThreeD="1"/>
</file>

<file path=xl/ctrlProps/ctrlProp1037.xml><?xml version="1.0" encoding="utf-8"?>
<formControlPr xmlns="http://schemas.microsoft.com/office/spreadsheetml/2009/9/main" objectType="Radio" lockText="1" noThreeD="1"/>
</file>

<file path=xl/ctrlProps/ctrlProp1038.xml><?xml version="1.0" encoding="utf-8"?>
<formControlPr xmlns="http://schemas.microsoft.com/office/spreadsheetml/2009/9/main" objectType="Radio" checked="Checked" lockText="1" noThreeD="1"/>
</file>

<file path=xl/ctrlProps/ctrlProp1039.xml><?xml version="1.0" encoding="utf-8"?>
<formControlPr xmlns="http://schemas.microsoft.com/office/spreadsheetml/2009/9/main" objectType="Radio" lockText="1" noThreeD="1"/>
</file>

<file path=xl/ctrlProps/ctrlProp1040.xml><?xml version="1.0" encoding="utf-8"?>
<formControlPr xmlns="http://schemas.microsoft.com/office/spreadsheetml/2009/9/main" objectType="GBox" noThreeD="1"/>
</file>

<file path=xl/ctrlProps/ctrlProp1041.xml><?xml version="1.0" encoding="utf-8"?>
<formControlPr xmlns="http://schemas.microsoft.com/office/spreadsheetml/2009/9/main" objectType="Radio" firstButton="1" fmlaLink="$F$119" lockText="1" noThreeD="1"/>
</file>

<file path=xl/ctrlProps/ctrlProp1042.xml><?xml version="1.0" encoding="utf-8"?>
<formControlPr xmlns="http://schemas.microsoft.com/office/spreadsheetml/2009/9/main" objectType="Radio" lockText="1" noThreeD="1"/>
</file>

<file path=xl/ctrlProps/ctrlProp1043.xml><?xml version="1.0" encoding="utf-8"?>
<formControlPr xmlns="http://schemas.microsoft.com/office/spreadsheetml/2009/9/main" objectType="Radio" checked="Checked" lockText="1" noThreeD="1"/>
</file>

<file path=xl/ctrlProps/ctrlProp1044.xml><?xml version="1.0" encoding="utf-8"?>
<formControlPr xmlns="http://schemas.microsoft.com/office/spreadsheetml/2009/9/main" objectType="Radio" lockText="1" noThreeD="1"/>
</file>

<file path=xl/ctrlProps/ctrlProp1045.xml><?xml version="1.0" encoding="utf-8"?>
<formControlPr xmlns="http://schemas.microsoft.com/office/spreadsheetml/2009/9/main" objectType="GBox" noThreeD="1"/>
</file>

<file path=xl/ctrlProps/ctrlProp1046.xml><?xml version="1.0" encoding="utf-8"?>
<formControlPr xmlns="http://schemas.microsoft.com/office/spreadsheetml/2009/9/main" objectType="Radio" firstButton="1" fmlaLink="$F$123" lockText="1" noThreeD="1"/>
</file>

<file path=xl/ctrlProps/ctrlProp1047.xml><?xml version="1.0" encoding="utf-8"?>
<formControlPr xmlns="http://schemas.microsoft.com/office/spreadsheetml/2009/9/main" objectType="Radio" lockText="1" noThreeD="1"/>
</file>

<file path=xl/ctrlProps/ctrlProp1048.xml><?xml version="1.0" encoding="utf-8"?>
<formControlPr xmlns="http://schemas.microsoft.com/office/spreadsheetml/2009/9/main" objectType="Radio" checked="Checked" lockText="1" noThreeD="1"/>
</file>

<file path=xl/ctrlProps/ctrlProp1049.xml><?xml version="1.0" encoding="utf-8"?>
<formControlPr xmlns="http://schemas.microsoft.com/office/spreadsheetml/2009/9/main" objectType="Radio" lockText="1" noThreeD="1"/>
</file>

<file path=xl/ctrlProps/ctrlProp1050.xml><?xml version="1.0" encoding="utf-8"?>
<formControlPr xmlns="http://schemas.microsoft.com/office/spreadsheetml/2009/9/main" objectType="GBox" noThreeD="1"/>
</file>

<file path=xl/ctrlProps/ctrlProp1051.xml><?xml version="1.0" encoding="utf-8"?>
<formControlPr xmlns="http://schemas.microsoft.com/office/spreadsheetml/2009/9/main" objectType="Radio" firstButton="1" fmlaLink="$F$124" lockText="1" noThreeD="1"/>
</file>

<file path=xl/ctrlProps/ctrlProp1052.xml><?xml version="1.0" encoding="utf-8"?>
<formControlPr xmlns="http://schemas.microsoft.com/office/spreadsheetml/2009/9/main" objectType="Radio" lockText="1" noThreeD="1"/>
</file>

<file path=xl/ctrlProps/ctrlProp1053.xml><?xml version="1.0" encoding="utf-8"?>
<formControlPr xmlns="http://schemas.microsoft.com/office/spreadsheetml/2009/9/main" objectType="Radio" checked="Checked" lockText="1" noThreeD="1"/>
</file>

<file path=xl/ctrlProps/ctrlProp1054.xml><?xml version="1.0" encoding="utf-8"?>
<formControlPr xmlns="http://schemas.microsoft.com/office/spreadsheetml/2009/9/main" objectType="Radio" lockText="1" noThreeD="1"/>
</file>

<file path=xl/ctrlProps/ctrlProp1055.xml><?xml version="1.0" encoding="utf-8"?>
<formControlPr xmlns="http://schemas.microsoft.com/office/spreadsheetml/2009/9/main" objectType="GBox" noThreeD="1"/>
</file>

<file path=xl/ctrlProps/ctrlProp1056.xml><?xml version="1.0" encoding="utf-8"?>
<formControlPr xmlns="http://schemas.microsoft.com/office/spreadsheetml/2009/9/main" objectType="Radio" firstButton="1" fmlaLink="$F$125" lockText="1" noThreeD="1"/>
</file>

<file path=xl/ctrlProps/ctrlProp1057.xml><?xml version="1.0" encoding="utf-8"?>
<formControlPr xmlns="http://schemas.microsoft.com/office/spreadsheetml/2009/9/main" objectType="Radio" lockText="1" noThreeD="1"/>
</file>

<file path=xl/ctrlProps/ctrlProp1058.xml><?xml version="1.0" encoding="utf-8"?>
<formControlPr xmlns="http://schemas.microsoft.com/office/spreadsheetml/2009/9/main" objectType="Radio" checked="Checked" lockText="1" noThreeD="1"/>
</file>

<file path=xl/ctrlProps/ctrlProp1059.xml><?xml version="1.0" encoding="utf-8"?>
<formControlPr xmlns="http://schemas.microsoft.com/office/spreadsheetml/2009/9/main" objectType="Radio" lockText="1" noThreeD="1"/>
</file>

<file path=xl/ctrlProps/ctrlProp1060.xml><?xml version="1.0" encoding="utf-8"?>
<formControlPr xmlns="http://schemas.microsoft.com/office/spreadsheetml/2009/9/main" objectType="GBox" noThreeD="1"/>
</file>

<file path=xl/ctrlProps/ctrlProp1061.xml><?xml version="1.0" encoding="utf-8"?>
<formControlPr xmlns="http://schemas.microsoft.com/office/spreadsheetml/2009/9/main" objectType="Radio" firstButton="1" fmlaLink="$F$134" lockText="1" noThreeD="1"/>
</file>

<file path=xl/ctrlProps/ctrlProp1062.xml><?xml version="1.0" encoding="utf-8"?>
<formControlPr xmlns="http://schemas.microsoft.com/office/spreadsheetml/2009/9/main" objectType="Radio" lockText="1" noThreeD="1"/>
</file>

<file path=xl/ctrlProps/ctrlProp1063.xml><?xml version="1.0" encoding="utf-8"?>
<formControlPr xmlns="http://schemas.microsoft.com/office/spreadsheetml/2009/9/main" objectType="Radio" checked="Checked" lockText="1" noThreeD="1"/>
</file>

<file path=xl/ctrlProps/ctrlProp1064.xml><?xml version="1.0" encoding="utf-8"?>
<formControlPr xmlns="http://schemas.microsoft.com/office/spreadsheetml/2009/9/main" objectType="Radio" lockText="1" noThreeD="1"/>
</file>

<file path=xl/ctrlProps/ctrlProp1065.xml><?xml version="1.0" encoding="utf-8"?>
<formControlPr xmlns="http://schemas.microsoft.com/office/spreadsheetml/2009/9/main" objectType="GBox" noThreeD="1"/>
</file>

<file path=xl/ctrlProps/ctrlProp1066.xml><?xml version="1.0" encoding="utf-8"?>
<formControlPr xmlns="http://schemas.microsoft.com/office/spreadsheetml/2009/9/main" objectType="Radio" firstButton="1" fmlaLink="$F$135" lockText="1" noThreeD="1"/>
</file>

<file path=xl/ctrlProps/ctrlProp1067.xml><?xml version="1.0" encoding="utf-8"?>
<formControlPr xmlns="http://schemas.microsoft.com/office/spreadsheetml/2009/9/main" objectType="Radio" lockText="1" noThreeD="1"/>
</file>

<file path=xl/ctrlProps/ctrlProp1068.xml><?xml version="1.0" encoding="utf-8"?>
<formControlPr xmlns="http://schemas.microsoft.com/office/spreadsheetml/2009/9/main" objectType="Radio" checked="Checked" lockText="1" noThreeD="1"/>
</file>

<file path=xl/ctrlProps/ctrlProp1069.xml><?xml version="1.0" encoding="utf-8"?>
<formControlPr xmlns="http://schemas.microsoft.com/office/spreadsheetml/2009/9/main" objectType="Radio" lockText="1" noThreeD="1"/>
</file>

<file path=xl/ctrlProps/ctrlProp1070.xml><?xml version="1.0" encoding="utf-8"?>
<formControlPr xmlns="http://schemas.microsoft.com/office/spreadsheetml/2009/9/main" objectType="GBox" noThreeD="1"/>
</file>

<file path=xl/ctrlProps/ctrlProp1071.xml><?xml version="1.0" encoding="utf-8"?>
<formControlPr xmlns="http://schemas.microsoft.com/office/spreadsheetml/2009/9/main" objectType="Radio" firstButton="1" fmlaLink="$F$136" lockText="1" noThreeD="1"/>
</file>

<file path=xl/ctrlProps/ctrlProp1072.xml><?xml version="1.0" encoding="utf-8"?>
<formControlPr xmlns="http://schemas.microsoft.com/office/spreadsheetml/2009/9/main" objectType="Radio" lockText="1" noThreeD="1"/>
</file>

<file path=xl/ctrlProps/ctrlProp1073.xml><?xml version="1.0" encoding="utf-8"?>
<formControlPr xmlns="http://schemas.microsoft.com/office/spreadsheetml/2009/9/main" objectType="Radio" checked="Checked" lockText="1" noThreeD="1"/>
</file>

<file path=xl/ctrlProps/ctrlProp1074.xml><?xml version="1.0" encoding="utf-8"?>
<formControlPr xmlns="http://schemas.microsoft.com/office/spreadsheetml/2009/9/main" objectType="Radio" lockText="1" noThreeD="1"/>
</file>

<file path=xl/ctrlProps/ctrlProp1075.xml><?xml version="1.0" encoding="utf-8"?>
<formControlPr xmlns="http://schemas.microsoft.com/office/spreadsheetml/2009/9/main" objectType="GBox" noThreeD="1"/>
</file>

<file path=xl/ctrlProps/ctrlProp1076.xml><?xml version="1.0" encoding="utf-8"?>
<formControlPr xmlns="http://schemas.microsoft.com/office/spreadsheetml/2009/9/main" objectType="Radio" firstButton="1" fmlaLink="$F$137" lockText="1" noThreeD="1"/>
</file>

<file path=xl/ctrlProps/ctrlProp1077.xml><?xml version="1.0" encoding="utf-8"?>
<formControlPr xmlns="http://schemas.microsoft.com/office/spreadsheetml/2009/9/main" objectType="Radio" lockText="1" noThreeD="1"/>
</file>

<file path=xl/ctrlProps/ctrlProp1078.xml><?xml version="1.0" encoding="utf-8"?>
<formControlPr xmlns="http://schemas.microsoft.com/office/spreadsheetml/2009/9/main" objectType="Radio" checked="Checked" lockText="1" noThreeD="1"/>
</file>

<file path=xl/ctrlProps/ctrlProp1079.xml><?xml version="1.0" encoding="utf-8"?>
<formControlPr xmlns="http://schemas.microsoft.com/office/spreadsheetml/2009/9/main" objectType="Radio" lockText="1" noThreeD="1"/>
</file>

<file path=xl/ctrlProps/ctrlProp1080.xml><?xml version="1.0" encoding="utf-8"?>
<formControlPr xmlns="http://schemas.microsoft.com/office/spreadsheetml/2009/9/main" objectType="GBox" noThreeD="1"/>
</file>

<file path=xl/ctrlProps/ctrlProp1081.xml><?xml version="1.0" encoding="utf-8"?>
<formControlPr xmlns="http://schemas.microsoft.com/office/spreadsheetml/2009/9/main" objectType="Radio" firstButton="1" fmlaLink="$F$139" lockText="1" noThreeD="1"/>
</file>

<file path=xl/ctrlProps/ctrlProp1082.xml><?xml version="1.0" encoding="utf-8"?>
<formControlPr xmlns="http://schemas.microsoft.com/office/spreadsheetml/2009/9/main" objectType="Radio" lockText="1" noThreeD="1"/>
</file>

<file path=xl/ctrlProps/ctrlProp1083.xml><?xml version="1.0" encoding="utf-8"?>
<formControlPr xmlns="http://schemas.microsoft.com/office/spreadsheetml/2009/9/main" objectType="Radio" checked="Checked" lockText="1" noThreeD="1"/>
</file>

<file path=xl/ctrlProps/ctrlProp1084.xml><?xml version="1.0" encoding="utf-8"?>
<formControlPr xmlns="http://schemas.microsoft.com/office/spreadsheetml/2009/9/main" objectType="Radio" lockText="1" noThreeD="1"/>
</file>

<file path=xl/ctrlProps/ctrlProp1085.xml><?xml version="1.0" encoding="utf-8"?>
<formControlPr xmlns="http://schemas.microsoft.com/office/spreadsheetml/2009/9/main" objectType="GBox" noThreeD="1"/>
</file>

<file path=xl/ctrlProps/ctrlProp1086.xml><?xml version="1.0" encoding="utf-8"?>
<formControlPr xmlns="http://schemas.microsoft.com/office/spreadsheetml/2009/9/main" objectType="Radio" firstButton="1" fmlaLink="$F$140" lockText="1" noThreeD="1"/>
</file>

<file path=xl/ctrlProps/ctrlProp1087.xml><?xml version="1.0" encoding="utf-8"?>
<formControlPr xmlns="http://schemas.microsoft.com/office/spreadsheetml/2009/9/main" objectType="Radio" lockText="1" noThreeD="1"/>
</file>

<file path=xl/ctrlProps/ctrlProp1088.xml><?xml version="1.0" encoding="utf-8"?>
<formControlPr xmlns="http://schemas.microsoft.com/office/spreadsheetml/2009/9/main" objectType="Radio" checked="Checked" lockText="1" noThreeD="1"/>
</file>

<file path=xl/ctrlProps/ctrlProp1089.xml><?xml version="1.0" encoding="utf-8"?>
<formControlPr xmlns="http://schemas.microsoft.com/office/spreadsheetml/2009/9/main" objectType="Radio" lockText="1" noThreeD="1"/>
</file>

<file path=xl/ctrlProps/ctrlProp1090.xml><?xml version="1.0" encoding="utf-8"?>
<formControlPr xmlns="http://schemas.microsoft.com/office/spreadsheetml/2009/9/main" objectType="GBox" noThreeD="1"/>
</file>

<file path=xl/ctrlProps/ctrlProp1091.xml><?xml version="1.0" encoding="utf-8"?>
<formControlPr xmlns="http://schemas.microsoft.com/office/spreadsheetml/2009/9/main" objectType="Radio" firstButton="1" fmlaLink="$F$141" lockText="1" noThreeD="1"/>
</file>

<file path=xl/ctrlProps/ctrlProp1092.xml><?xml version="1.0" encoding="utf-8"?>
<formControlPr xmlns="http://schemas.microsoft.com/office/spreadsheetml/2009/9/main" objectType="Radio" lockText="1" noThreeD="1"/>
</file>

<file path=xl/ctrlProps/ctrlProp1093.xml><?xml version="1.0" encoding="utf-8"?>
<formControlPr xmlns="http://schemas.microsoft.com/office/spreadsheetml/2009/9/main" objectType="Radio" checked="Checked" lockText="1" noThreeD="1"/>
</file>

<file path=xl/ctrlProps/ctrlProp1094.xml><?xml version="1.0" encoding="utf-8"?>
<formControlPr xmlns="http://schemas.microsoft.com/office/spreadsheetml/2009/9/main" objectType="Radio" lockText="1" noThreeD="1"/>
</file>

<file path=xl/ctrlProps/ctrlProp1095.xml><?xml version="1.0" encoding="utf-8"?>
<formControlPr xmlns="http://schemas.microsoft.com/office/spreadsheetml/2009/9/main" objectType="GBox" noThreeD="1"/>
</file>

<file path=xl/ctrlProps/ctrlProp1096.xml><?xml version="1.0" encoding="utf-8"?>
<formControlPr xmlns="http://schemas.microsoft.com/office/spreadsheetml/2009/9/main" objectType="Radio" firstButton="1" fmlaLink="$F$142" lockText="1" noThreeD="1"/>
</file>

<file path=xl/ctrlProps/ctrlProp1097.xml><?xml version="1.0" encoding="utf-8"?>
<formControlPr xmlns="http://schemas.microsoft.com/office/spreadsheetml/2009/9/main" objectType="Radio" lockText="1" noThreeD="1"/>
</file>

<file path=xl/ctrlProps/ctrlProp1098.xml><?xml version="1.0" encoding="utf-8"?>
<formControlPr xmlns="http://schemas.microsoft.com/office/spreadsheetml/2009/9/main" objectType="Radio" checked="Checked" lockText="1" noThreeD="1"/>
</file>

<file path=xl/ctrlProps/ctrlProp1099.xml><?xml version="1.0" encoding="utf-8"?>
<formControlPr xmlns="http://schemas.microsoft.com/office/spreadsheetml/2009/9/main" objectType="Radio" lockText="1" noThreeD="1"/>
</file>

<file path=xl/ctrlProps/ctrlProp1100.xml><?xml version="1.0" encoding="utf-8"?>
<formControlPr xmlns="http://schemas.microsoft.com/office/spreadsheetml/2009/9/main" objectType="GBox" noThreeD="1"/>
</file>

<file path=xl/ctrlProps/ctrlProp1101.xml><?xml version="1.0" encoding="utf-8"?>
<formControlPr xmlns="http://schemas.microsoft.com/office/spreadsheetml/2009/9/main" objectType="Radio" firstButton="1" fmlaLink="$F$144" lockText="1" noThreeD="1"/>
</file>

<file path=xl/ctrlProps/ctrlProp1102.xml><?xml version="1.0" encoding="utf-8"?>
<formControlPr xmlns="http://schemas.microsoft.com/office/spreadsheetml/2009/9/main" objectType="Radio" lockText="1" noThreeD="1"/>
</file>

<file path=xl/ctrlProps/ctrlProp1103.xml><?xml version="1.0" encoding="utf-8"?>
<formControlPr xmlns="http://schemas.microsoft.com/office/spreadsheetml/2009/9/main" objectType="Radio" checked="Checked" lockText="1" noThreeD="1"/>
</file>

<file path=xl/ctrlProps/ctrlProp1104.xml><?xml version="1.0" encoding="utf-8"?>
<formControlPr xmlns="http://schemas.microsoft.com/office/spreadsheetml/2009/9/main" objectType="Radio" lockText="1" noThreeD="1"/>
</file>

<file path=xl/ctrlProps/ctrlProp1105.xml><?xml version="1.0" encoding="utf-8"?>
<formControlPr xmlns="http://schemas.microsoft.com/office/spreadsheetml/2009/9/main" objectType="GBox" noThreeD="1"/>
</file>

<file path=xl/ctrlProps/ctrlProp1106.xml><?xml version="1.0" encoding="utf-8"?>
<formControlPr xmlns="http://schemas.microsoft.com/office/spreadsheetml/2009/9/main" objectType="Radio" firstButton="1" fmlaLink="$F$145" lockText="1" noThreeD="1"/>
</file>

<file path=xl/ctrlProps/ctrlProp1107.xml><?xml version="1.0" encoding="utf-8"?>
<formControlPr xmlns="http://schemas.microsoft.com/office/spreadsheetml/2009/9/main" objectType="Radio" lockText="1" noThreeD="1"/>
</file>

<file path=xl/ctrlProps/ctrlProp1108.xml><?xml version="1.0" encoding="utf-8"?>
<formControlPr xmlns="http://schemas.microsoft.com/office/spreadsheetml/2009/9/main" objectType="Radio" checked="Checked" lockText="1" noThreeD="1"/>
</file>

<file path=xl/ctrlProps/ctrlProp1109.xml><?xml version="1.0" encoding="utf-8"?>
<formControlPr xmlns="http://schemas.microsoft.com/office/spreadsheetml/2009/9/main" objectType="Radio" lockText="1" noThreeD="1"/>
</file>

<file path=xl/ctrlProps/ctrlProp1110.xml><?xml version="1.0" encoding="utf-8"?>
<formControlPr xmlns="http://schemas.microsoft.com/office/spreadsheetml/2009/9/main" objectType="GBox" noThreeD="1"/>
</file>

<file path=xl/ctrlProps/ctrlProp1111.xml><?xml version="1.0" encoding="utf-8"?>
<formControlPr xmlns="http://schemas.microsoft.com/office/spreadsheetml/2009/9/main" objectType="Radio" firstButton="1" fmlaLink="$F$146" lockText="1" noThreeD="1"/>
</file>

<file path=xl/ctrlProps/ctrlProp1112.xml><?xml version="1.0" encoding="utf-8"?>
<formControlPr xmlns="http://schemas.microsoft.com/office/spreadsheetml/2009/9/main" objectType="Radio" lockText="1" noThreeD="1"/>
</file>

<file path=xl/ctrlProps/ctrlProp1113.xml><?xml version="1.0" encoding="utf-8"?>
<formControlPr xmlns="http://schemas.microsoft.com/office/spreadsheetml/2009/9/main" objectType="Radio" checked="Checked" lockText="1" noThreeD="1"/>
</file>

<file path=xl/ctrlProps/ctrlProp1114.xml><?xml version="1.0" encoding="utf-8"?>
<formControlPr xmlns="http://schemas.microsoft.com/office/spreadsheetml/2009/9/main" objectType="Radio" lockText="1" noThreeD="1"/>
</file>

<file path=xl/ctrlProps/ctrlProp1115.xml><?xml version="1.0" encoding="utf-8"?>
<formControlPr xmlns="http://schemas.microsoft.com/office/spreadsheetml/2009/9/main" objectType="GBox" noThreeD="1"/>
</file>

<file path=xl/ctrlProps/ctrlProp1116.xml><?xml version="1.0" encoding="utf-8"?>
<formControlPr xmlns="http://schemas.microsoft.com/office/spreadsheetml/2009/9/main" objectType="Radio" firstButton="1" fmlaLink="$F$148" lockText="1" noThreeD="1"/>
</file>

<file path=xl/ctrlProps/ctrlProp1117.xml><?xml version="1.0" encoding="utf-8"?>
<formControlPr xmlns="http://schemas.microsoft.com/office/spreadsheetml/2009/9/main" objectType="Radio" lockText="1" noThreeD="1"/>
</file>

<file path=xl/ctrlProps/ctrlProp1118.xml><?xml version="1.0" encoding="utf-8"?>
<formControlPr xmlns="http://schemas.microsoft.com/office/spreadsheetml/2009/9/main" objectType="Radio" checked="Checked" lockText="1" noThreeD="1"/>
</file>

<file path=xl/ctrlProps/ctrlProp1119.xml><?xml version="1.0" encoding="utf-8"?>
<formControlPr xmlns="http://schemas.microsoft.com/office/spreadsheetml/2009/9/main" objectType="Radio" lockText="1" noThreeD="1"/>
</file>

<file path=xl/ctrlProps/ctrlProp1120.xml><?xml version="1.0" encoding="utf-8"?>
<formControlPr xmlns="http://schemas.microsoft.com/office/spreadsheetml/2009/9/main" objectType="GBox" noThreeD="1"/>
</file>

<file path=xl/ctrlProps/ctrlProp1121.xml><?xml version="1.0" encoding="utf-8"?>
<formControlPr xmlns="http://schemas.microsoft.com/office/spreadsheetml/2009/9/main" objectType="Radio" firstButton="1" fmlaLink="$F$149" lockText="1" noThreeD="1"/>
</file>

<file path=xl/ctrlProps/ctrlProp1122.xml><?xml version="1.0" encoding="utf-8"?>
<formControlPr xmlns="http://schemas.microsoft.com/office/spreadsheetml/2009/9/main" objectType="Radio" lockText="1" noThreeD="1"/>
</file>

<file path=xl/ctrlProps/ctrlProp1123.xml><?xml version="1.0" encoding="utf-8"?>
<formControlPr xmlns="http://schemas.microsoft.com/office/spreadsheetml/2009/9/main" objectType="Radio" checked="Checked" lockText="1" noThreeD="1"/>
</file>

<file path=xl/ctrlProps/ctrlProp1124.xml><?xml version="1.0" encoding="utf-8"?>
<formControlPr xmlns="http://schemas.microsoft.com/office/spreadsheetml/2009/9/main" objectType="Radio" lockText="1" noThreeD="1"/>
</file>

<file path=xl/ctrlProps/ctrlProp1125.xml><?xml version="1.0" encoding="utf-8"?>
<formControlPr xmlns="http://schemas.microsoft.com/office/spreadsheetml/2009/9/main" objectType="GBox" noThreeD="1"/>
</file>

<file path=xl/ctrlProps/ctrlProp1126.xml><?xml version="1.0" encoding="utf-8"?>
<formControlPr xmlns="http://schemas.microsoft.com/office/spreadsheetml/2009/9/main" objectType="Radio" firstButton="1" fmlaLink="$F$150" lockText="1" noThreeD="1"/>
</file>

<file path=xl/ctrlProps/ctrlProp1127.xml><?xml version="1.0" encoding="utf-8"?>
<formControlPr xmlns="http://schemas.microsoft.com/office/spreadsheetml/2009/9/main" objectType="Radio" lockText="1" noThreeD="1"/>
</file>

<file path=xl/ctrlProps/ctrlProp1128.xml><?xml version="1.0" encoding="utf-8"?>
<formControlPr xmlns="http://schemas.microsoft.com/office/spreadsheetml/2009/9/main" objectType="Radio" checked="Checked" lockText="1" noThreeD="1"/>
</file>

<file path=xl/ctrlProps/ctrlProp1129.xml><?xml version="1.0" encoding="utf-8"?>
<formControlPr xmlns="http://schemas.microsoft.com/office/spreadsheetml/2009/9/main" objectType="Radio" lockText="1" noThreeD="1"/>
</file>

<file path=xl/ctrlProps/ctrlProp1130.xml><?xml version="1.0" encoding="utf-8"?>
<formControlPr xmlns="http://schemas.microsoft.com/office/spreadsheetml/2009/9/main" objectType="GBox" noThreeD="1"/>
</file>

<file path=xl/ctrlProps/ctrlProp1131.xml><?xml version="1.0" encoding="utf-8"?>
<formControlPr xmlns="http://schemas.microsoft.com/office/spreadsheetml/2009/9/main" objectType="Radio" firstButton="1" fmlaLink="$F$152" lockText="1" noThreeD="1"/>
</file>

<file path=xl/ctrlProps/ctrlProp1132.xml><?xml version="1.0" encoding="utf-8"?>
<formControlPr xmlns="http://schemas.microsoft.com/office/spreadsheetml/2009/9/main" objectType="Radio" lockText="1" noThreeD="1"/>
</file>

<file path=xl/ctrlProps/ctrlProp1133.xml><?xml version="1.0" encoding="utf-8"?>
<formControlPr xmlns="http://schemas.microsoft.com/office/spreadsheetml/2009/9/main" objectType="Radio" lockText="1" noThreeD="1"/>
</file>

<file path=xl/ctrlProps/ctrlProp1134.xml><?xml version="1.0" encoding="utf-8"?>
<formControlPr xmlns="http://schemas.microsoft.com/office/spreadsheetml/2009/9/main" objectType="Radio" checked="Checked" lockText="1" noThreeD="1"/>
</file>

<file path=xl/ctrlProps/ctrlProp1135.xml><?xml version="1.0" encoding="utf-8"?>
<formControlPr xmlns="http://schemas.microsoft.com/office/spreadsheetml/2009/9/main" objectType="GBox" noThreeD="1"/>
</file>

<file path=xl/ctrlProps/ctrlProp1136.xml><?xml version="1.0" encoding="utf-8"?>
<formControlPr xmlns="http://schemas.microsoft.com/office/spreadsheetml/2009/9/main" objectType="Radio" firstButton="1" fmlaLink="$F$153" lockText="1" noThreeD="1"/>
</file>

<file path=xl/ctrlProps/ctrlProp1137.xml><?xml version="1.0" encoding="utf-8"?>
<formControlPr xmlns="http://schemas.microsoft.com/office/spreadsheetml/2009/9/main" objectType="Radio" lockText="1" noThreeD="1"/>
</file>

<file path=xl/ctrlProps/ctrlProp1138.xml><?xml version="1.0" encoding="utf-8"?>
<formControlPr xmlns="http://schemas.microsoft.com/office/spreadsheetml/2009/9/main" objectType="Radio" lockText="1" noThreeD="1"/>
</file>

<file path=xl/ctrlProps/ctrlProp1139.xml><?xml version="1.0" encoding="utf-8"?>
<formControlPr xmlns="http://schemas.microsoft.com/office/spreadsheetml/2009/9/main" objectType="Radio" checked="Checked" lockText="1" noThreeD="1"/>
</file>

<file path=xl/ctrlProps/ctrlProp1140.xml><?xml version="1.0" encoding="utf-8"?>
<formControlPr xmlns="http://schemas.microsoft.com/office/spreadsheetml/2009/9/main" objectType="GBox" noThreeD="1"/>
</file>

<file path=xl/ctrlProps/ctrlProp1141.xml><?xml version="1.0" encoding="utf-8"?>
<formControlPr xmlns="http://schemas.microsoft.com/office/spreadsheetml/2009/9/main" objectType="Radio" firstButton="1" fmlaLink="$F$154" lockText="1" noThreeD="1"/>
</file>

<file path=xl/ctrlProps/ctrlProp1142.xml><?xml version="1.0" encoding="utf-8"?>
<formControlPr xmlns="http://schemas.microsoft.com/office/spreadsheetml/2009/9/main" objectType="Radio" lockText="1" noThreeD="1"/>
</file>

<file path=xl/ctrlProps/ctrlProp1143.xml><?xml version="1.0" encoding="utf-8"?>
<formControlPr xmlns="http://schemas.microsoft.com/office/spreadsheetml/2009/9/main" objectType="Radio" checked="Checked" lockText="1" noThreeD="1"/>
</file>

<file path=xl/ctrlProps/ctrlProp1144.xml><?xml version="1.0" encoding="utf-8"?>
<formControlPr xmlns="http://schemas.microsoft.com/office/spreadsheetml/2009/9/main" objectType="Radio" lockText="1" noThreeD="1"/>
</file>

<file path=xl/ctrlProps/ctrlProp1145.xml><?xml version="1.0" encoding="utf-8"?>
<formControlPr xmlns="http://schemas.microsoft.com/office/spreadsheetml/2009/9/main" objectType="GBox" noThreeD="1"/>
</file>

<file path=xl/ctrlProps/ctrlProp1146.xml><?xml version="1.0" encoding="utf-8"?>
<formControlPr xmlns="http://schemas.microsoft.com/office/spreadsheetml/2009/9/main" objectType="Radio" firstButton="1" fmlaLink="$F$155" lockText="1" noThreeD="1"/>
</file>

<file path=xl/ctrlProps/ctrlProp1147.xml><?xml version="1.0" encoding="utf-8"?>
<formControlPr xmlns="http://schemas.microsoft.com/office/spreadsheetml/2009/9/main" objectType="Radio" lockText="1" noThreeD="1"/>
</file>

<file path=xl/ctrlProps/ctrlProp1148.xml><?xml version="1.0" encoding="utf-8"?>
<formControlPr xmlns="http://schemas.microsoft.com/office/spreadsheetml/2009/9/main" objectType="Radio" checked="Checked" lockText="1" noThreeD="1"/>
</file>

<file path=xl/ctrlProps/ctrlProp1149.xml><?xml version="1.0" encoding="utf-8"?>
<formControlPr xmlns="http://schemas.microsoft.com/office/spreadsheetml/2009/9/main" objectType="Radio" lockText="1" noThreeD="1"/>
</file>

<file path=xl/ctrlProps/ctrlProp1150.xml><?xml version="1.0" encoding="utf-8"?>
<formControlPr xmlns="http://schemas.microsoft.com/office/spreadsheetml/2009/9/main" objectType="GBox" noThreeD="1"/>
</file>

<file path=xl/ctrlProps/ctrlProp1151.xml><?xml version="1.0" encoding="utf-8"?>
<formControlPr xmlns="http://schemas.microsoft.com/office/spreadsheetml/2009/9/main" objectType="Radio" firstButton="1" fmlaLink="$F$164" lockText="1" noThreeD="1"/>
</file>

<file path=xl/ctrlProps/ctrlProp1152.xml><?xml version="1.0" encoding="utf-8"?>
<formControlPr xmlns="http://schemas.microsoft.com/office/spreadsheetml/2009/9/main" objectType="Radio" lockText="1" noThreeD="1"/>
</file>

<file path=xl/ctrlProps/ctrlProp1153.xml><?xml version="1.0" encoding="utf-8"?>
<formControlPr xmlns="http://schemas.microsoft.com/office/spreadsheetml/2009/9/main" objectType="Radio" lockText="1" noThreeD="1"/>
</file>

<file path=xl/ctrlProps/ctrlProp1154.xml><?xml version="1.0" encoding="utf-8"?>
<formControlPr xmlns="http://schemas.microsoft.com/office/spreadsheetml/2009/9/main" objectType="Radio" checked="Checked" lockText="1" noThreeD="1"/>
</file>

<file path=xl/ctrlProps/ctrlProp1155.xml><?xml version="1.0" encoding="utf-8"?>
<formControlPr xmlns="http://schemas.microsoft.com/office/spreadsheetml/2009/9/main" objectType="GBox" noThreeD="1"/>
</file>

<file path=xl/ctrlProps/ctrlProp1156.xml><?xml version="1.0" encoding="utf-8"?>
<formControlPr xmlns="http://schemas.microsoft.com/office/spreadsheetml/2009/9/main" objectType="Radio" firstButton="1" fmlaLink="$F$165" lockText="1" noThreeD="1"/>
</file>

<file path=xl/ctrlProps/ctrlProp1157.xml><?xml version="1.0" encoding="utf-8"?>
<formControlPr xmlns="http://schemas.microsoft.com/office/spreadsheetml/2009/9/main" objectType="Radio" lockText="1" noThreeD="1"/>
</file>

<file path=xl/ctrlProps/ctrlProp1158.xml><?xml version="1.0" encoding="utf-8"?>
<formControlPr xmlns="http://schemas.microsoft.com/office/spreadsheetml/2009/9/main" objectType="Radio" checked="Checked" lockText="1" noThreeD="1"/>
</file>

<file path=xl/ctrlProps/ctrlProp1159.xml><?xml version="1.0" encoding="utf-8"?>
<formControlPr xmlns="http://schemas.microsoft.com/office/spreadsheetml/2009/9/main" objectType="Radio" lockText="1" noThreeD="1"/>
</file>

<file path=xl/ctrlProps/ctrlProp1160.xml><?xml version="1.0" encoding="utf-8"?>
<formControlPr xmlns="http://schemas.microsoft.com/office/spreadsheetml/2009/9/main" objectType="GBox" noThreeD="1"/>
</file>

<file path=xl/ctrlProps/ctrlProp1161.xml><?xml version="1.0" encoding="utf-8"?>
<formControlPr xmlns="http://schemas.microsoft.com/office/spreadsheetml/2009/9/main" objectType="Radio" firstButton="1" fmlaLink="$F$166" lockText="1" noThreeD="1"/>
</file>

<file path=xl/ctrlProps/ctrlProp1162.xml><?xml version="1.0" encoding="utf-8"?>
<formControlPr xmlns="http://schemas.microsoft.com/office/spreadsheetml/2009/9/main" objectType="Radio" lockText="1" noThreeD="1"/>
</file>

<file path=xl/ctrlProps/ctrlProp1163.xml><?xml version="1.0" encoding="utf-8"?>
<formControlPr xmlns="http://schemas.microsoft.com/office/spreadsheetml/2009/9/main" objectType="Radio" lockText="1" noThreeD="1"/>
</file>

<file path=xl/ctrlProps/ctrlProp1164.xml><?xml version="1.0" encoding="utf-8"?>
<formControlPr xmlns="http://schemas.microsoft.com/office/spreadsheetml/2009/9/main" objectType="Radio" checked="Checked" lockText="1" noThreeD="1"/>
</file>

<file path=xl/ctrlProps/ctrlProp1165.xml><?xml version="1.0" encoding="utf-8"?>
<formControlPr xmlns="http://schemas.microsoft.com/office/spreadsheetml/2009/9/main" objectType="GBox" noThreeD="1"/>
</file>

<file path=xl/ctrlProps/ctrlProp1166.xml><?xml version="1.0" encoding="utf-8"?>
<formControlPr xmlns="http://schemas.microsoft.com/office/spreadsheetml/2009/9/main" objectType="Radio" firstButton="1" fmlaLink="$F$168" lockText="1" noThreeD="1"/>
</file>

<file path=xl/ctrlProps/ctrlProp1167.xml><?xml version="1.0" encoding="utf-8"?>
<formControlPr xmlns="http://schemas.microsoft.com/office/spreadsheetml/2009/9/main" objectType="Radio" lockText="1" noThreeD="1"/>
</file>

<file path=xl/ctrlProps/ctrlProp1168.xml><?xml version="1.0" encoding="utf-8"?>
<formControlPr xmlns="http://schemas.microsoft.com/office/spreadsheetml/2009/9/main" objectType="Radio" checked="Checked" lockText="1" noThreeD="1"/>
</file>

<file path=xl/ctrlProps/ctrlProp1169.xml><?xml version="1.0" encoding="utf-8"?>
<formControlPr xmlns="http://schemas.microsoft.com/office/spreadsheetml/2009/9/main" objectType="Radio" lockText="1" noThreeD="1"/>
</file>

<file path=xl/ctrlProps/ctrlProp1170.xml><?xml version="1.0" encoding="utf-8"?>
<formControlPr xmlns="http://schemas.microsoft.com/office/spreadsheetml/2009/9/main" objectType="GBox" noThreeD="1"/>
</file>

<file path=xl/ctrlProps/ctrlProp1171.xml><?xml version="1.0" encoding="utf-8"?>
<formControlPr xmlns="http://schemas.microsoft.com/office/spreadsheetml/2009/9/main" objectType="Radio" firstButton="1" fmlaLink="$F$169" lockText="1" noThreeD="1"/>
</file>

<file path=xl/ctrlProps/ctrlProp1172.xml><?xml version="1.0" encoding="utf-8"?>
<formControlPr xmlns="http://schemas.microsoft.com/office/spreadsheetml/2009/9/main" objectType="Radio" lockText="1" noThreeD="1"/>
</file>

<file path=xl/ctrlProps/ctrlProp1173.xml><?xml version="1.0" encoding="utf-8"?>
<formControlPr xmlns="http://schemas.microsoft.com/office/spreadsheetml/2009/9/main" objectType="Radio" checked="Checked" lockText="1" noThreeD="1"/>
</file>

<file path=xl/ctrlProps/ctrlProp1174.xml><?xml version="1.0" encoding="utf-8"?>
<formControlPr xmlns="http://schemas.microsoft.com/office/spreadsheetml/2009/9/main" objectType="Radio" lockText="1" noThreeD="1"/>
</file>

<file path=xl/ctrlProps/ctrlProp1175.xml><?xml version="1.0" encoding="utf-8"?>
<formControlPr xmlns="http://schemas.microsoft.com/office/spreadsheetml/2009/9/main" objectType="GBox" noThreeD="1"/>
</file>

<file path=xl/ctrlProps/ctrlProp1176.xml><?xml version="1.0" encoding="utf-8"?>
<formControlPr xmlns="http://schemas.microsoft.com/office/spreadsheetml/2009/9/main" objectType="Radio" firstButton="1" fmlaLink="$F$170" lockText="1" noThreeD="1"/>
</file>

<file path=xl/ctrlProps/ctrlProp1177.xml><?xml version="1.0" encoding="utf-8"?>
<formControlPr xmlns="http://schemas.microsoft.com/office/spreadsheetml/2009/9/main" objectType="Radio" lockText="1" noThreeD="1"/>
</file>

<file path=xl/ctrlProps/ctrlProp1178.xml><?xml version="1.0" encoding="utf-8"?>
<formControlPr xmlns="http://schemas.microsoft.com/office/spreadsheetml/2009/9/main" objectType="Radio" checked="Checked" lockText="1" noThreeD="1"/>
</file>

<file path=xl/ctrlProps/ctrlProp1179.xml><?xml version="1.0" encoding="utf-8"?>
<formControlPr xmlns="http://schemas.microsoft.com/office/spreadsheetml/2009/9/main" objectType="Radio" lockText="1" noThreeD="1"/>
</file>

<file path=xl/ctrlProps/ctrlProp1180.xml><?xml version="1.0" encoding="utf-8"?>
<formControlPr xmlns="http://schemas.microsoft.com/office/spreadsheetml/2009/9/main" objectType="GBox" noThreeD="1"/>
</file>

<file path=xl/ctrlProps/ctrlProp1181.xml><?xml version="1.0" encoding="utf-8"?>
<formControlPr xmlns="http://schemas.microsoft.com/office/spreadsheetml/2009/9/main" objectType="Radio" firstButton="1" fmlaLink="$F$171" lockText="1" noThreeD="1"/>
</file>

<file path=xl/ctrlProps/ctrlProp1182.xml><?xml version="1.0" encoding="utf-8"?>
<formControlPr xmlns="http://schemas.microsoft.com/office/spreadsheetml/2009/9/main" objectType="Radio" lockText="1" noThreeD="1"/>
</file>

<file path=xl/ctrlProps/ctrlProp1183.xml><?xml version="1.0" encoding="utf-8"?>
<formControlPr xmlns="http://schemas.microsoft.com/office/spreadsheetml/2009/9/main" objectType="Radio" checked="Checked" lockText="1" noThreeD="1"/>
</file>

<file path=xl/ctrlProps/ctrlProp1184.xml><?xml version="1.0" encoding="utf-8"?>
<formControlPr xmlns="http://schemas.microsoft.com/office/spreadsheetml/2009/9/main" objectType="Radio" lockText="1" noThreeD="1"/>
</file>

<file path=xl/ctrlProps/ctrlProp1185.xml><?xml version="1.0" encoding="utf-8"?>
<formControlPr xmlns="http://schemas.microsoft.com/office/spreadsheetml/2009/9/main" objectType="GBox" noThreeD="1"/>
</file>

<file path=xl/ctrlProps/ctrlProp1186.xml><?xml version="1.0" encoding="utf-8"?>
<formControlPr xmlns="http://schemas.microsoft.com/office/spreadsheetml/2009/9/main" objectType="Radio" firstButton="1" fmlaLink="$F$173" lockText="1" noThreeD="1"/>
</file>

<file path=xl/ctrlProps/ctrlProp1187.xml><?xml version="1.0" encoding="utf-8"?>
<formControlPr xmlns="http://schemas.microsoft.com/office/spreadsheetml/2009/9/main" objectType="Radio" lockText="1" noThreeD="1"/>
</file>

<file path=xl/ctrlProps/ctrlProp1188.xml><?xml version="1.0" encoding="utf-8"?>
<formControlPr xmlns="http://schemas.microsoft.com/office/spreadsheetml/2009/9/main" objectType="Radio" checked="Checked" lockText="1" noThreeD="1"/>
</file>

<file path=xl/ctrlProps/ctrlProp1189.xml><?xml version="1.0" encoding="utf-8"?>
<formControlPr xmlns="http://schemas.microsoft.com/office/spreadsheetml/2009/9/main" objectType="Radio" lockText="1" noThreeD="1"/>
</file>

<file path=xl/ctrlProps/ctrlProp1190.xml><?xml version="1.0" encoding="utf-8"?>
<formControlPr xmlns="http://schemas.microsoft.com/office/spreadsheetml/2009/9/main" objectType="GBox" noThreeD="1"/>
</file>

<file path=xl/ctrlProps/ctrlProp1191.xml><?xml version="1.0" encoding="utf-8"?>
<formControlPr xmlns="http://schemas.microsoft.com/office/spreadsheetml/2009/9/main" objectType="Radio" firstButton="1" fmlaLink="$F$174" lockText="1" noThreeD="1"/>
</file>

<file path=xl/ctrlProps/ctrlProp1192.xml><?xml version="1.0" encoding="utf-8"?>
<formControlPr xmlns="http://schemas.microsoft.com/office/spreadsheetml/2009/9/main" objectType="Radio" lockText="1" noThreeD="1"/>
</file>

<file path=xl/ctrlProps/ctrlProp1193.xml><?xml version="1.0" encoding="utf-8"?>
<formControlPr xmlns="http://schemas.microsoft.com/office/spreadsheetml/2009/9/main" objectType="Radio" checked="Checked" lockText="1" noThreeD="1"/>
</file>

<file path=xl/ctrlProps/ctrlProp1194.xml><?xml version="1.0" encoding="utf-8"?>
<formControlPr xmlns="http://schemas.microsoft.com/office/spreadsheetml/2009/9/main" objectType="Radio" lockText="1" noThreeD="1"/>
</file>

<file path=xl/ctrlProps/ctrlProp1195.xml><?xml version="1.0" encoding="utf-8"?>
<formControlPr xmlns="http://schemas.microsoft.com/office/spreadsheetml/2009/9/main" objectType="GBox" noThreeD="1"/>
</file>

<file path=xl/ctrlProps/ctrlProp1196.xml><?xml version="1.0" encoding="utf-8"?>
<formControlPr xmlns="http://schemas.microsoft.com/office/spreadsheetml/2009/9/main" objectType="Radio" firstButton="1" fmlaLink="$F$175" lockText="1" noThreeD="1"/>
</file>

<file path=xl/ctrlProps/ctrlProp1197.xml><?xml version="1.0" encoding="utf-8"?>
<formControlPr xmlns="http://schemas.microsoft.com/office/spreadsheetml/2009/9/main" objectType="Radio" lockText="1" noThreeD="1"/>
</file>

<file path=xl/ctrlProps/ctrlProp1198.xml><?xml version="1.0" encoding="utf-8"?>
<formControlPr xmlns="http://schemas.microsoft.com/office/spreadsheetml/2009/9/main" objectType="Radio" checked="Checked" lockText="1" noThreeD="1"/>
</file>

<file path=xl/ctrlProps/ctrlProp1199.xml><?xml version="1.0" encoding="utf-8"?>
<formControlPr xmlns="http://schemas.microsoft.com/office/spreadsheetml/2009/9/main" objectType="Radio" lockText="1" noThreeD="1"/>
</file>

<file path=xl/ctrlProps/ctrlProp1200.xml><?xml version="1.0" encoding="utf-8"?>
<formControlPr xmlns="http://schemas.microsoft.com/office/spreadsheetml/2009/9/main" objectType="GBox" noThreeD="1"/>
</file>

<file path=xl/ctrlProps/ctrlProp1201.xml><?xml version="1.0" encoding="utf-8"?>
<formControlPr xmlns="http://schemas.microsoft.com/office/spreadsheetml/2009/9/main" objectType="Radio" firstButton="1" fmlaLink="$F$176" lockText="1" noThreeD="1"/>
</file>

<file path=xl/ctrlProps/ctrlProp1202.xml><?xml version="1.0" encoding="utf-8"?>
<formControlPr xmlns="http://schemas.microsoft.com/office/spreadsheetml/2009/9/main" objectType="Radio" lockText="1" noThreeD="1"/>
</file>

<file path=xl/ctrlProps/ctrlProp1203.xml><?xml version="1.0" encoding="utf-8"?>
<formControlPr xmlns="http://schemas.microsoft.com/office/spreadsheetml/2009/9/main" objectType="Radio" checked="Checked" lockText="1" noThreeD="1"/>
</file>

<file path=xl/ctrlProps/ctrlProp1204.xml><?xml version="1.0" encoding="utf-8"?>
<formControlPr xmlns="http://schemas.microsoft.com/office/spreadsheetml/2009/9/main" objectType="Radio" lockText="1" noThreeD="1"/>
</file>

<file path=xl/ctrlProps/ctrlProp1205.xml><?xml version="1.0" encoding="utf-8"?>
<formControlPr xmlns="http://schemas.microsoft.com/office/spreadsheetml/2009/9/main" objectType="GBox" noThreeD="1"/>
</file>

<file path=xl/ctrlProps/ctrlProp1206.xml><?xml version="1.0" encoding="utf-8"?>
<formControlPr xmlns="http://schemas.microsoft.com/office/spreadsheetml/2009/9/main" objectType="Radio" checked="Checked" firstButton="1" fmlaLink="$F$190" lockText="1" noThreeD="1"/>
</file>

<file path=xl/ctrlProps/ctrlProp1207.xml><?xml version="1.0" encoding="utf-8"?>
<formControlPr xmlns="http://schemas.microsoft.com/office/spreadsheetml/2009/9/main" objectType="Radio" lockText="1" noThreeD="1"/>
</file>

<file path=xl/ctrlProps/ctrlProp1208.xml><?xml version="1.0" encoding="utf-8"?>
<formControlPr xmlns="http://schemas.microsoft.com/office/spreadsheetml/2009/9/main" objectType="Radio" lockText="1" noThreeD="1"/>
</file>

<file path=xl/ctrlProps/ctrlProp1209.xml><?xml version="1.0" encoding="utf-8"?>
<formControlPr xmlns="http://schemas.microsoft.com/office/spreadsheetml/2009/9/main" objectType="Radio" lockText="1" noThreeD="1"/>
</file>

<file path=xl/ctrlProps/ctrlProp1210.xml><?xml version="1.0" encoding="utf-8"?>
<formControlPr xmlns="http://schemas.microsoft.com/office/spreadsheetml/2009/9/main" objectType="GBox" noThreeD="1"/>
</file>

<file path=xl/ctrlProps/ctrlProp1211.xml><?xml version="1.0" encoding="utf-8"?>
<formControlPr xmlns="http://schemas.microsoft.com/office/spreadsheetml/2009/9/main" objectType="Radio" firstButton="1" fmlaLink="$F$192" lockText="1" noThreeD="1"/>
</file>

<file path=xl/ctrlProps/ctrlProp1212.xml><?xml version="1.0" encoding="utf-8"?>
<formControlPr xmlns="http://schemas.microsoft.com/office/spreadsheetml/2009/9/main" objectType="Radio" lockText="1" noThreeD="1"/>
</file>

<file path=xl/ctrlProps/ctrlProp1213.xml><?xml version="1.0" encoding="utf-8"?>
<formControlPr xmlns="http://schemas.microsoft.com/office/spreadsheetml/2009/9/main" objectType="Radio" lockText="1" noThreeD="1"/>
</file>

<file path=xl/ctrlProps/ctrlProp1214.xml><?xml version="1.0" encoding="utf-8"?>
<formControlPr xmlns="http://schemas.microsoft.com/office/spreadsheetml/2009/9/main" objectType="Radio" lockText="1" noThreeD="1"/>
</file>

<file path=xl/ctrlProps/ctrlProp1215.xml><?xml version="1.0" encoding="utf-8"?>
<formControlPr xmlns="http://schemas.microsoft.com/office/spreadsheetml/2009/9/main" objectType="GBox" noThreeD="1"/>
</file>

<file path=xl/ctrlProps/ctrlProp1216.xml><?xml version="1.0" encoding="utf-8"?>
<formControlPr xmlns="http://schemas.microsoft.com/office/spreadsheetml/2009/9/main" objectType="Radio" firstButton="1" fmlaLink="$F$201" lockText="1" noThreeD="1"/>
</file>

<file path=xl/ctrlProps/ctrlProp1217.xml><?xml version="1.0" encoding="utf-8"?>
<formControlPr xmlns="http://schemas.microsoft.com/office/spreadsheetml/2009/9/main" objectType="Radio" lockText="1" noThreeD="1"/>
</file>

<file path=xl/ctrlProps/ctrlProp1218.xml><?xml version="1.0" encoding="utf-8"?>
<formControlPr xmlns="http://schemas.microsoft.com/office/spreadsheetml/2009/9/main" objectType="Radio" lockText="1" noThreeD="1"/>
</file>

<file path=xl/ctrlProps/ctrlProp1219.xml><?xml version="1.0" encoding="utf-8"?>
<formControlPr xmlns="http://schemas.microsoft.com/office/spreadsheetml/2009/9/main" objectType="Radio" lockText="1" noThreeD="1"/>
</file>

<file path=xl/ctrlProps/ctrlProp1220.xml><?xml version="1.0" encoding="utf-8"?>
<formControlPr xmlns="http://schemas.microsoft.com/office/spreadsheetml/2009/9/main" objectType="GBox" noThreeD="1"/>
</file>

<file path=xl/ctrlProps/ctrlProp1221.xml><?xml version="1.0" encoding="utf-8"?>
<formControlPr xmlns="http://schemas.microsoft.com/office/spreadsheetml/2009/9/main" objectType="Radio" firstButton="1" fmlaLink="$F$203" lockText="1" noThreeD="1"/>
</file>

<file path=xl/ctrlProps/ctrlProp1222.xml><?xml version="1.0" encoding="utf-8"?>
<formControlPr xmlns="http://schemas.microsoft.com/office/spreadsheetml/2009/9/main" objectType="Radio" lockText="1" noThreeD="1"/>
</file>

<file path=xl/ctrlProps/ctrlProp1223.xml><?xml version="1.0" encoding="utf-8"?>
<formControlPr xmlns="http://schemas.microsoft.com/office/spreadsheetml/2009/9/main" objectType="Radio" lockText="1" noThreeD="1"/>
</file>

<file path=xl/ctrlProps/ctrlProp1224.xml><?xml version="1.0" encoding="utf-8"?>
<formControlPr xmlns="http://schemas.microsoft.com/office/spreadsheetml/2009/9/main" objectType="Radio" lockText="1" noThreeD="1"/>
</file>

<file path=xl/ctrlProps/ctrlProp1225.xml><?xml version="1.0" encoding="utf-8"?>
<formControlPr xmlns="http://schemas.microsoft.com/office/spreadsheetml/2009/9/main" objectType="GBox" noThreeD="1"/>
</file>

<file path=xl/ctrlProps/ctrlProp1226.xml><?xml version="1.0" encoding="utf-8"?>
<formControlPr xmlns="http://schemas.microsoft.com/office/spreadsheetml/2009/9/main" objectType="Radio" firstButton="1" fmlaLink="$F$212" lockText="1" noThreeD="1"/>
</file>

<file path=xl/ctrlProps/ctrlProp1227.xml><?xml version="1.0" encoding="utf-8"?>
<formControlPr xmlns="http://schemas.microsoft.com/office/spreadsheetml/2009/9/main" objectType="Radio" lockText="1" noThreeD="1"/>
</file>

<file path=xl/ctrlProps/ctrlProp1228.xml><?xml version="1.0" encoding="utf-8"?>
<formControlPr xmlns="http://schemas.microsoft.com/office/spreadsheetml/2009/9/main" objectType="Radio" lockText="1" noThreeD="1"/>
</file>

<file path=xl/ctrlProps/ctrlProp1229.xml><?xml version="1.0" encoding="utf-8"?>
<formControlPr xmlns="http://schemas.microsoft.com/office/spreadsheetml/2009/9/main" objectType="Radio" lockText="1" noThreeD="1"/>
</file>

<file path=xl/ctrlProps/ctrlProp1230.xml><?xml version="1.0" encoding="utf-8"?>
<formControlPr xmlns="http://schemas.microsoft.com/office/spreadsheetml/2009/9/main" objectType="GBox" noThreeD="1"/>
</file>

<file path=xl/ctrlProps/ctrlProp1231.xml><?xml version="1.0" encoding="utf-8"?>
<formControlPr xmlns="http://schemas.microsoft.com/office/spreadsheetml/2009/9/main" objectType="Radio" firstButton="1" fmlaLink="$F$214" lockText="1" noThreeD="1"/>
</file>

<file path=xl/ctrlProps/ctrlProp1232.xml><?xml version="1.0" encoding="utf-8"?>
<formControlPr xmlns="http://schemas.microsoft.com/office/spreadsheetml/2009/9/main" objectType="Radio" lockText="1" noThreeD="1"/>
</file>

<file path=xl/ctrlProps/ctrlProp1233.xml><?xml version="1.0" encoding="utf-8"?>
<formControlPr xmlns="http://schemas.microsoft.com/office/spreadsheetml/2009/9/main" objectType="Radio" lockText="1" noThreeD="1"/>
</file>

<file path=xl/ctrlProps/ctrlProp1234.xml><?xml version="1.0" encoding="utf-8"?>
<formControlPr xmlns="http://schemas.microsoft.com/office/spreadsheetml/2009/9/main" objectType="Radio" lockText="1" noThreeD="1"/>
</file>

<file path=xl/ctrlProps/ctrlProp1235.xml><?xml version="1.0" encoding="utf-8"?>
<formControlPr xmlns="http://schemas.microsoft.com/office/spreadsheetml/2009/9/main" objectType="GBox" noThreeD="1"/>
</file>

<file path=xl/ctrlProps/ctrlProp1236.xml><?xml version="1.0" encoding="utf-8"?>
<formControlPr xmlns="http://schemas.microsoft.com/office/spreadsheetml/2009/9/main" objectType="Radio" firstButton="1" fmlaLink="$F$216" lockText="1" noThreeD="1"/>
</file>

<file path=xl/ctrlProps/ctrlProp1237.xml><?xml version="1.0" encoding="utf-8"?>
<formControlPr xmlns="http://schemas.microsoft.com/office/spreadsheetml/2009/9/main" objectType="Radio" lockText="1" noThreeD="1"/>
</file>

<file path=xl/ctrlProps/ctrlProp1238.xml><?xml version="1.0" encoding="utf-8"?>
<formControlPr xmlns="http://schemas.microsoft.com/office/spreadsheetml/2009/9/main" objectType="Radio" lockText="1" noThreeD="1"/>
</file>

<file path=xl/ctrlProps/ctrlProp1239.xml><?xml version="1.0" encoding="utf-8"?>
<formControlPr xmlns="http://schemas.microsoft.com/office/spreadsheetml/2009/9/main" objectType="Radio" lockText="1" noThreeD="1"/>
</file>

<file path=xl/ctrlProps/ctrlProp1240.xml><?xml version="1.0" encoding="utf-8"?>
<formControlPr xmlns="http://schemas.microsoft.com/office/spreadsheetml/2009/9/main" objectType="GBox" noThreeD="1"/>
</file>

<file path=xl/ctrlProps/ctrlProp1241.xml><?xml version="1.0" encoding="utf-8"?>
<formControlPr xmlns="http://schemas.microsoft.com/office/spreadsheetml/2009/9/main" objectType="Radio" firstButton="1" fmlaLink="$F$225" lockText="1" noThreeD="1"/>
</file>

<file path=xl/ctrlProps/ctrlProp1242.xml><?xml version="1.0" encoding="utf-8"?>
<formControlPr xmlns="http://schemas.microsoft.com/office/spreadsheetml/2009/9/main" objectType="Radio" lockText="1" noThreeD="1"/>
</file>

<file path=xl/ctrlProps/ctrlProp1243.xml><?xml version="1.0" encoding="utf-8"?>
<formControlPr xmlns="http://schemas.microsoft.com/office/spreadsheetml/2009/9/main" objectType="Radio" lockText="1" noThreeD="1"/>
</file>

<file path=xl/ctrlProps/ctrlProp1244.xml><?xml version="1.0" encoding="utf-8"?>
<formControlPr xmlns="http://schemas.microsoft.com/office/spreadsheetml/2009/9/main" objectType="Radio" lockText="1" noThreeD="1"/>
</file>

<file path=xl/ctrlProps/ctrlProp1245.xml><?xml version="1.0" encoding="utf-8"?>
<formControlPr xmlns="http://schemas.microsoft.com/office/spreadsheetml/2009/9/main" objectType="GBox" noThreeD="1"/>
</file>

<file path=xl/ctrlProps/ctrlProp1246.xml><?xml version="1.0" encoding="utf-8"?>
<formControlPr xmlns="http://schemas.microsoft.com/office/spreadsheetml/2009/9/main" objectType="Radio" firstButton="1" fmlaLink="$F$227" lockText="1" noThreeD="1"/>
</file>

<file path=xl/ctrlProps/ctrlProp1247.xml><?xml version="1.0" encoding="utf-8"?>
<formControlPr xmlns="http://schemas.microsoft.com/office/spreadsheetml/2009/9/main" objectType="Radio" lockText="1" noThreeD="1"/>
</file>

<file path=xl/ctrlProps/ctrlProp1248.xml><?xml version="1.0" encoding="utf-8"?>
<formControlPr xmlns="http://schemas.microsoft.com/office/spreadsheetml/2009/9/main" objectType="Radio" lockText="1" noThreeD="1"/>
</file>

<file path=xl/ctrlProps/ctrlProp1249.xml><?xml version="1.0" encoding="utf-8"?>
<formControlPr xmlns="http://schemas.microsoft.com/office/spreadsheetml/2009/9/main" objectType="Radio" lockText="1" noThreeD="1"/>
</file>

<file path=xl/ctrlProps/ctrlProp1250.xml><?xml version="1.0" encoding="utf-8"?>
<formControlPr xmlns="http://schemas.microsoft.com/office/spreadsheetml/2009/9/main" objectType="GBox" noThreeD="1"/>
</file>

<file path=xl/ctrlProps/ctrlProp1251.xml><?xml version="1.0" encoding="utf-8"?>
<formControlPr xmlns="http://schemas.microsoft.com/office/spreadsheetml/2009/9/main" objectType="Radio" firstButton="1" fmlaLink="$F$229" lockText="1" noThreeD="1"/>
</file>

<file path=xl/ctrlProps/ctrlProp1252.xml><?xml version="1.0" encoding="utf-8"?>
<formControlPr xmlns="http://schemas.microsoft.com/office/spreadsheetml/2009/9/main" objectType="Radio" lockText="1" noThreeD="1"/>
</file>

<file path=xl/ctrlProps/ctrlProp1253.xml><?xml version="1.0" encoding="utf-8"?>
<formControlPr xmlns="http://schemas.microsoft.com/office/spreadsheetml/2009/9/main" objectType="Radio" lockText="1" noThreeD="1"/>
</file>

<file path=xl/ctrlProps/ctrlProp1254.xml><?xml version="1.0" encoding="utf-8"?>
<formControlPr xmlns="http://schemas.microsoft.com/office/spreadsheetml/2009/9/main" objectType="Radio" lockText="1" noThreeD="1"/>
</file>

<file path=xl/ctrlProps/ctrlProp1255.xml><?xml version="1.0" encoding="utf-8"?>
<formControlPr xmlns="http://schemas.microsoft.com/office/spreadsheetml/2009/9/main" objectType="GBox" noThreeD="1"/>
</file>

<file path=xl/ctrlProps/ctrlProp1256.xml><?xml version="1.0" encoding="utf-8"?>
<formControlPr xmlns="http://schemas.microsoft.com/office/spreadsheetml/2009/9/main" objectType="Radio" firstButton="1" fmlaLink="$F$231" lockText="1" noThreeD="1"/>
</file>

<file path=xl/ctrlProps/ctrlProp1257.xml><?xml version="1.0" encoding="utf-8"?>
<formControlPr xmlns="http://schemas.microsoft.com/office/spreadsheetml/2009/9/main" objectType="Radio" lockText="1" noThreeD="1"/>
</file>

<file path=xl/ctrlProps/ctrlProp1258.xml><?xml version="1.0" encoding="utf-8"?>
<formControlPr xmlns="http://schemas.microsoft.com/office/spreadsheetml/2009/9/main" objectType="Radio" lockText="1" noThreeD="1"/>
</file>

<file path=xl/ctrlProps/ctrlProp1259.xml><?xml version="1.0" encoding="utf-8"?>
<formControlPr xmlns="http://schemas.microsoft.com/office/spreadsheetml/2009/9/main" objectType="Radio" lockText="1" noThreeD="1"/>
</file>

<file path=xl/ctrlProps/ctrlProp1260.xml><?xml version="1.0" encoding="utf-8"?>
<formControlPr xmlns="http://schemas.microsoft.com/office/spreadsheetml/2009/9/main" objectType="GBox" noThreeD="1"/>
</file>

<file path=xl/ctrlProps/ctrlProp1261.xml><?xml version="1.0" encoding="utf-8"?>
<formControlPr xmlns="http://schemas.microsoft.com/office/spreadsheetml/2009/9/main" objectType="Radio" firstButton="1" fmlaLink="$F$233" lockText="1" noThreeD="1"/>
</file>

<file path=xl/ctrlProps/ctrlProp1262.xml><?xml version="1.0" encoding="utf-8"?>
<formControlPr xmlns="http://schemas.microsoft.com/office/spreadsheetml/2009/9/main" objectType="Radio" lockText="1" noThreeD="1"/>
</file>

<file path=xl/ctrlProps/ctrlProp1263.xml><?xml version="1.0" encoding="utf-8"?>
<formControlPr xmlns="http://schemas.microsoft.com/office/spreadsheetml/2009/9/main" objectType="Radio" lockText="1" noThreeD="1"/>
</file>

<file path=xl/ctrlProps/ctrlProp1264.xml><?xml version="1.0" encoding="utf-8"?>
<formControlPr xmlns="http://schemas.microsoft.com/office/spreadsheetml/2009/9/main" objectType="Radio" lockText="1" noThreeD="1"/>
</file>

<file path=xl/ctrlProps/ctrlProp1265.xml><?xml version="1.0" encoding="utf-8"?>
<formControlPr xmlns="http://schemas.microsoft.com/office/spreadsheetml/2009/9/main" objectType="GBox" noThreeD="1"/>
</file>

<file path=xl/ctrlProps/ctrlProp1266.xml><?xml version="1.0" encoding="utf-8"?>
<formControlPr xmlns="http://schemas.microsoft.com/office/spreadsheetml/2009/9/main" objectType="Radio" firstButton="1" fmlaLink="$F$235" lockText="1" noThreeD="1"/>
</file>

<file path=xl/ctrlProps/ctrlProp1267.xml><?xml version="1.0" encoding="utf-8"?>
<formControlPr xmlns="http://schemas.microsoft.com/office/spreadsheetml/2009/9/main" objectType="Radio" lockText="1" noThreeD="1"/>
</file>

<file path=xl/ctrlProps/ctrlProp1268.xml><?xml version="1.0" encoding="utf-8"?>
<formControlPr xmlns="http://schemas.microsoft.com/office/spreadsheetml/2009/9/main" objectType="Radio" lockText="1" noThreeD="1"/>
</file>

<file path=xl/ctrlProps/ctrlProp1269.xml><?xml version="1.0" encoding="utf-8"?>
<formControlPr xmlns="http://schemas.microsoft.com/office/spreadsheetml/2009/9/main" objectType="Radio" lockText="1" noThreeD="1"/>
</file>

<file path=xl/ctrlProps/ctrlProp1270.xml><?xml version="1.0" encoding="utf-8"?>
<formControlPr xmlns="http://schemas.microsoft.com/office/spreadsheetml/2009/9/main" objectType="GBox" noThreeD="1"/>
</file>

<file path=xl/ctrlProps/ctrlProp1271.xml><?xml version="1.0" encoding="utf-8"?>
<formControlPr xmlns="http://schemas.microsoft.com/office/spreadsheetml/2009/9/main" objectType="Radio" firstButton="1" fmlaLink="$F$237" lockText="1" noThreeD="1"/>
</file>

<file path=xl/ctrlProps/ctrlProp1272.xml><?xml version="1.0" encoding="utf-8"?>
<formControlPr xmlns="http://schemas.microsoft.com/office/spreadsheetml/2009/9/main" objectType="Radio" lockText="1" noThreeD="1"/>
</file>

<file path=xl/ctrlProps/ctrlProp1273.xml><?xml version="1.0" encoding="utf-8"?>
<formControlPr xmlns="http://schemas.microsoft.com/office/spreadsheetml/2009/9/main" objectType="Radio" lockText="1" noThreeD="1"/>
</file>

<file path=xl/ctrlProps/ctrlProp1274.xml><?xml version="1.0" encoding="utf-8"?>
<formControlPr xmlns="http://schemas.microsoft.com/office/spreadsheetml/2009/9/main" objectType="Radio" lockText="1" noThreeD="1"/>
</file>

<file path=xl/ctrlProps/ctrlProp1275.xml><?xml version="1.0" encoding="utf-8"?>
<formControlPr xmlns="http://schemas.microsoft.com/office/spreadsheetml/2009/9/main" objectType="GBox" noThreeD="1"/>
</file>

<file path=xl/ctrlProps/ctrlProp1276.xml><?xml version="1.0" encoding="utf-8"?>
<formControlPr xmlns="http://schemas.microsoft.com/office/spreadsheetml/2009/9/main" objectType="Radio" firstButton="1" fmlaLink="$F$111" lockText="1" noThreeD="1"/>
</file>

<file path=xl/ctrlProps/ctrlProp1277.xml><?xml version="1.0" encoding="utf-8"?>
<formControlPr xmlns="http://schemas.microsoft.com/office/spreadsheetml/2009/9/main" objectType="Radio" lockText="1" noThreeD="1"/>
</file>

<file path=xl/ctrlProps/ctrlProp1278.xml><?xml version="1.0" encoding="utf-8"?>
<formControlPr xmlns="http://schemas.microsoft.com/office/spreadsheetml/2009/9/main" objectType="Radio" checked="Checked" lockText="1" noThreeD="1"/>
</file>

<file path=xl/ctrlProps/ctrlProp1279.xml><?xml version="1.0" encoding="utf-8"?>
<formControlPr xmlns="http://schemas.microsoft.com/office/spreadsheetml/2009/9/main" objectType="Radio" lockText="1" noThreeD="1"/>
</file>

<file path=xl/ctrlProps/ctrlProp1280.xml><?xml version="1.0" encoding="utf-8"?>
<formControlPr xmlns="http://schemas.microsoft.com/office/spreadsheetml/2009/9/main" objectType="GBox" noThreeD="1"/>
</file>

<file path=xl/ctrlProps/ctrlProp1281.xml><?xml version="1.0" encoding="utf-8"?>
<formControlPr xmlns="http://schemas.microsoft.com/office/spreadsheetml/2009/9/main" objectType="Radio" firstButton="1" fmlaLink="$F$105" lockText="1" noThreeD="1"/>
</file>

<file path=xl/ctrlProps/ctrlProp1282.xml><?xml version="1.0" encoding="utf-8"?>
<formControlPr xmlns="http://schemas.microsoft.com/office/spreadsheetml/2009/9/main" objectType="Radio" lockText="1" noThreeD="1"/>
</file>

<file path=xl/ctrlProps/ctrlProp1283.xml><?xml version="1.0" encoding="utf-8"?>
<formControlPr xmlns="http://schemas.microsoft.com/office/spreadsheetml/2009/9/main" objectType="Radio" checked="Checked" lockText="1" noThreeD="1"/>
</file>

<file path=xl/ctrlProps/ctrlProp1284.xml><?xml version="1.0" encoding="utf-8"?>
<formControlPr xmlns="http://schemas.microsoft.com/office/spreadsheetml/2009/9/main" objectType="Radio" lockText="1" noThreeD="1"/>
</file>

<file path=xl/ctrlProps/ctrlProp1285.xml><?xml version="1.0" encoding="utf-8"?>
<formControlPr xmlns="http://schemas.microsoft.com/office/spreadsheetml/2009/9/main" objectType="GBox" noThreeD="1"/>
</file>

<file path=xl/ctrlProps/ctrlProp1286.xml><?xml version="1.0" encoding="utf-8"?>
<formControlPr xmlns="http://schemas.microsoft.com/office/spreadsheetml/2009/9/main" objectType="Radio" firstButton="1" fmlaLink="$F$106" lockText="1" noThreeD="1"/>
</file>

<file path=xl/ctrlProps/ctrlProp1287.xml><?xml version="1.0" encoding="utf-8"?>
<formControlPr xmlns="http://schemas.microsoft.com/office/spreadsheetml/2009/9/main" objectType="Radio" lockText="1" noThreeD="1"/>
</file>

<file path=xl/ctrlProps/ctrlProp1288.xml><?xml version="1.0" encoding="utf-8"?>
<formControlPr xmlns="http://schemas.microsoft.com/office/spreadsheetml/2009/9/main" objectType="Radio" checked="Checked" lockText="1" noThreeD="1"/>
</file>

<file path=xl/ctrlProps/ctrlProp1289.xml><?xml version="1.0" encoding="utf-8"?>
<formControlPr xmlns="http://schemas.microsoft.com/office/spreadsheetml/2009/9/main" objectType="Radio" lockText="1" noThreeD="1"/>
</file>

<file path=xl/ctrlProps/ctrlProp1290.xml><?xml version="1.0" encoding="utf-8"?>
<formControlPr xmlns="http://schemas.microsoft.com/office/spreadsheetml/2009/9/main" objectType="GBox" noThreeD="1"/>
</file>

<file path=xl/ctrlProps/ctrlProp1291.xml><?xml version="1.0" encoding="utf-8"?>
<formControlPr xmlns="http://schemas.microsoft.com/office/spreadsheetml/2009/9/main" objectType="Radio" firstButton="1" fmlaLink="$F$11" lockText="1" noThreeD="1"/>
</file>

<file path=xl/ctrlProps/ctrlProp1292.xml><?xml version="1.0" encoding="utf-8"?>
<formControlPr xmlns="http://schemas.microsoft.com/office/spreadsheetml/2009/9/main" objectType="Radio" lockText="1" noThreeD="1"/>
</file>

<file path=xl/ctrlProps/ctrlProp1293.xml><?xml version="1.0" encoding="utf-8"?>
<formControlPr xmlns="http://schemas.microsoft.com/office/spreadsheetml/2009/9/main" objectType="Radio" lockText="1" noThreeD="1"/>
</file>

<file path=xl/ctrlProps/ctrlProp1294.xml><?xml version="1.0" encoding="utf-8"?>
<formControlPr xmlns="http://schemas.microsoft.com/office/spreadsheetml/2009/9/main" objectType="Radio" lockText="1" noThreeD="1"/>
</file>

<file path=xl/ctrlProps/ctrlProp1295.xml><?xml version="1.0" encoding="utf-8"?>
<formControlPr xmlns="http://schemas.microsoft.com/office/spreadsheetml/2009/9/main" objectType="GBox" noThreeD="1"/>
</file>

<file path=xl/ctrlProps/ctrlProp1296.xml><?xml version="1.0" encoding="utf-8"?>
<formControlPr xmlns="http://schemas.microsoft.com/office/spreadsheetml/2009/9/main" objectType="Radio" firstButton="1" fmlaLink="$F$12" lockText="1" noThreeD="1"/>
</file>

<file path=xl/ctrlProps/ctrlProp1297.xml><?xml version="1.0" encoding="utf-8"?>
<formControlPr xmlns="http://schemas.microsoft.com/office/spreadsheetml/2009/9/main" objectType="Radio" lockText="1" noThreeD="1"/>
</file>

<file path=xl/ctrlProps/ctrlProp1298.xml><?xml version="1.0" encoding="utf-8"?>
<formControlPr xmlns="http://schemas.microsoft.com/office/spreadsheetml/2009/9/main" objectType="Radio" lockText="1" noThreeD="1"/>
</file>

<file path=xl/ctrlProps/ctrlProp1299.xml><?xml version="1.0" encoding="utf-8"?>
<formControlPr xmlns="http://schemas.microsoft.com/office/spreadsheetml/2009/9/main" objectType="Radio" lockText="1" noThreeD="1"/>
</file>

<file path=xl/ctrlProps/ctrlProp1300.xml><?xml version="1.0" encoding="utf-8"?>
<formControlPr xmlns="http://schemas.microsoft.com/office/spreadsheetml/2009/9/main" objectType="GBox" noThreeD="1"/>
</file>

<file path=xl/ctrlProps/ctrlProp1301.xml><?xml version="1.0" encoding="utf-8"?>
<formControlPr xmlns="http://schemas.microsoft.com/office/spreadsheetml/2009/9/main" objectType="Radio" firstButton="1" fmlaLink="$F$13" lockText="1" noThreeD="1"/>
</file>

<file path=xl/ctrlProps/ctrlProp1302.xml><?xml version="1.0" encoding="utf-8"?>
<formControlPr xmlns="http://schemas.microsoft.com/office/spreadsheetml/2009/9/main" objectType="Radio" lockText="1" noThreeD="1"/>
</file>

<file path=xl/ctrlProps/ctrlProp1303.xml><?xml version="1.0" encoding="utf-8"?>
<formControlPr xmlns="http://schemas.microsoft.com/office/spreadsheetml/2009/9/main" objectType="Radio" lockText="1" noThreeD="1"/>
</file>

<file path=xl/ctrlProps/ctrlProp1304.xml><?xml version="1.0" encoding="utf-8"?>
<formControlPr xmlns="http://schemas.microsoft.com/office/spreadsheetml/2009/9/main" objectType="Radio" lockText="1" noThreeD="1"/>
</file>

<file path=xl/ctrlProps/ctrlProp1305.xml><?xml version="1.0" encoding="utf-8"?>
<formControlPr xmlns="http://schemas.microsoft.com/office/spreadsheetml/2009/9/main" objectType="GBox" noThreeD="1"/>
</file>

<file path=xl/ctrlProps/ctrlProp1306.xml><?xml version="1.0" encoding="utf-8"?>
<formControlPr xmlns="http://schemas.microsoft.com/office/spreadsheetml/2009/9/main" objectType="Radio" firstButton="1" fmlaLink="$F$15" lockText="1" noThreeD="1"/>
</file>

<file path=xl/ctrlProps/ctrlProp1307.xml><?xml version="1.0" encoding="utf-8"?>
<formControlPr xmlns="http://schemas.microsoft.com/office/spreadsheetml/2009/9/main" objectType="Radio" lockText="1" noThreeD="1"/>
</file>

<file path=xl/ctrlProps/ctrlProp1308.xml><?xml version="1.0" encoding="utf-8"?>
<formControlPr xmlns="http://schemas.microsoft.com/office/spreadsheetml/2009/9/main" objectType="Radio" lockText="1" noThreeD="1"/>
</file>

<file path=xl/ctrlProps/ctrlProp1309.xml><?xml version="1.0" encoding="utf-8"?>
<formControlPr xmlns="http://schemas.microsoft.com/office/spreadsheetml/2009/9/main" objectType="Radio" lockText="1" noThreeD="1"/>
</file>

<file path=xl/ctrlProps/ctrlProp1310.xml><?xml version="1.0" encoding="utf-8"?>
<formControlPr xmlns="http://schemas.microsoft.com/office/spreadsheetml/2009/9/main" objectType="GBox" noThreeD="1"/>
</file>

<file path=xl/ctrlProps/ctrlProp1311.xml><?xml version="1.0" encoding="utf-8"?>
<formControlPr xmlns="http://schemas.microsoft.com/office/spreadsheetml/2009/9/main" objectType="Radio" firstButton="1" fmlaLink="$F$16" lockText="1" noThreeD="1"/>
</file>

<file path=xl/ctrlProps/ctrlProp1312.xml><?xml version="1.0" encoding="utf-8"?>
<formControlPr xmlns="http://schemas.microsoft.com/office/spreadsheetml/2009/9/main" objectType="Radio" lockText="1" noThreeD="1"/>
</file>

<file path=xl/ctrlProps/ctrlProp1313.xml><?xml version="1.0" encoding="utf-8"?>
<formControlPr xmlns="http://schemas.microsoft.com/office/spreadsheetml/2009/9/main" objectType="Radio" lockText="1" noThreeD="1"/>
</file>

<file path=xl/ctrlProps/ctrlProp1314.xml><?xml version="1.0" encoding="utf-8"?>
<formControlPr xmlns="http://schemas.microsoft.com/office/spreadsheetml/2009/9/main" objectType="Radio" lockText="1" noThreeD="1"/>
</file>

<file path=xl/ctrlProps/ctrlProp1315.xml><?xml version="1.0" encoding="utf-8"?>
<formControlPr xmlns="http://schemas.microsoft.com/office/spreadsheetml/2009/9/main" objectType="GBox" noThreeD="1"/>
</file>

<file path=xl/ctrlProps/ctrlProp1316.xml><?xml version="1.0" encoding="utf-8"?>
<formControlPr xmlns="http://schemas.microsoft.com/office/spreadsheetml/2009/9/main" objectType="Radio" firstButton="1" fmlaLink="$F$17" lockText="1" noThreeD="1"/>
</file>

<file path=xl/ctrlProps/ctrlProp1317.xml><?xml version="1.0" encoding="utf-8"?>
<formControlPr xmlns="http://schemas.microsoft.com/office/spreadsheetml/2009/9/main" objectType="Radio" lockText="1" noThreeD="1"/>
</file>

<file path=xl/ctrlProps/ctrlProp1318.xml><?xml version="1.0" encoding="utf-8"?>
<formControlPr xmlns="http://schemas.microsoft.com/office/spreadsheetml/2009/9/main" objectType="Radio" lockText="1" noThreeD="1"/>
</file>

<file path=xl/ctrlProps/ctrlProp1319.xml><?xml version="1.0" encoding="utf-8"?>
<formControlPr xmlns="http://schemas.microsoft.com/office/spreadsheetml/2009/9/main" objectType="Radio" lockText="1" noThreeD="1"/>
</file>

<file path=xl/ctrlProps/ctrlProp1320.xml><?xml version="1.0" encoding="utf-8"?>
<formControlPr xmlns="http://schemas.microsoft.com/office/spreadsheetml/2009/9/main" objectType="GBox" noThreeD="1"/>
</file>

<file path=xl/ctrlProps/ctrlProp1321.xml><?xml version="1.0" encoding="utf-8"?>
<formControlPr xmlns="http://schemas.microsoft.com/office/spreadsheetml/2009/9/main" objectType="Radio" firstButton="1" fmlaLink="$F$18" lockText="1" noThreeD="1"/>
</file>

<file path=xl/ctrlProps/ctrlProp1322.xml><?xml version="1.0" encoding="utf-8"?>
<formControlPr xmlns="http://schemas.microsoft.com/office/spreadsheetml/2009/9/main" objectType="Radio" lockText="1" noThreeD="1"/>
</file>

<file path=xl/ctrlProps/ctrlProp1323.xml><?xml version="1.0" encoding="utf-8"?>
<formControlPr xmlns="http://schemas.microsoft.com/office/spreadsheetml/2009/9/main" objectType="Radio" lockText="1" noThreeD="1"/>
</file>

<file path=xl/ctrlProps/ctrlProp1324.xml><?xml version="1.0" encoding="utf-8"?>
<formControlPr xmlns="http://schemas.microsoft.com/office/spreadsheetml/2009/9/main" objectType="Radio" lockText="1" noThreeD="1"/>
</file>

<file path=xl/ctrlProps/ctrlProp1325.xml><?xml version="1.0" encoding="utf-8"?>
<formControlPr xmlns="http://schemas.microsoft.com/office/spreadsheetml/2009/9/main" objectType="GBox" noThreeD="1"/>
</file>

<file path=xl/ctrlProps/ctrlProp1326.xml><?xml version="1.0" encoding="utf-8"?>
<formControlPr xmlns="http://schemas.microsoft.com/office/spreadsheetml/2009/9/main" objectType="Radio" firstButton="1" fmlaLink="$F$20" lockText="1" noThreeD="1"/>
</file>

<file path=xl/ctrlProps/ctrlProp1327.xml><?xml version="1.0" encoding="utf-8"?>
<formControlPr xmlns="http://schemas.microsoft.com/office/spreadsheetml/2009/9/main" objectType="Radio" lockText="1" noThreeD="1"/>
</file>

<file path=xl/ctrlProps/ctrlProp1328.xml><?xml version="1.0" encoding="utf-8"?>
<formControlPr xmlns="http://schemas.microsoft.com/office/spreadsheetml/2009/9/main" objectType="Radio" lockText="1" noThreeD="1"/>
</file>

<file path=xl/ctrlProps/ctrlProp1329.xml><?xml version="1.0" encoding="utf-8"?>
<formControlPr xmlns="http://schemas.microsoft.com/office/spreadsheetml/2009/9/main" objectType="Radio" lockText="1" noThreeD="1"/>
</file>

<file path=xl/ctrlProps/ctrlProp1330.xml><?xml version="1.0" encoding="utf-8"?>
<formControlPr xmlns="http://schemas.microsoft.com/office/spreadsheetml/2009/9/main" objectType="GBox" noThreeD="1"/>
</file>

<file path=xl/ctrlProps/ctrlProp1331.xml><?xml version="1.0" encoding="utf-8"?>
<formControlPr xmlns="http://schemas.microsoft.com/office/spreadsheetml/2009/9/main" objectType="Radio" firstButton="1" fmlaLink="$F$21" lockText="1" noThreeD="1"/>
</file>

<file path=xl/ctrlProps/ctrlProp1332.xml><?xml version="1.0" encoding="utf-8"?>
<formControlPr xmlns="http://schemas.microsoft.com/office/spreadsheetml/2009/9/main" objectType="Radio" lockText="1" noThreeD="1"/>
</file>

<file path=xl/ctrlProps/ctrlProp1333.xml><?xml version="1.0" encoding="utf-8"?>
<formControlPr xmlns="http://schemas.microsoft.com/office/spreadsheetml/2009/9/main" objectType="Radio" lockText="1" noThreeD="1"/>
</file>

<file path=xl/ctrlProps/ctrlProp1334.xml><?xml version="1.0" encoding="utf-8"?>
<formControlPr xmlns="http://schemas.microsoft.com/office/spreadsheetml/2009/9/main" objectType="Radio" lockText="1" noThreeD="1"/>
</file>

<file path=xl/ctrlProps/ctrlProp1335.xml><?xml version="1.0" encoding="utf-8"?>
<formControlPr xmlns="http://schemas.microsoft.com/office/spreadsheetml/2009/9/main" objectType="GBox" noThreeD="1"/>
</file>

<file path=xl/ctrlProps/ctrlProp1336.xml><?xml version="1.0" encoding="utf-8"?>
<formControlPr xmlns="http://schemas.microsoft.com/office/spreadsheetml/2009/9/main" objectType="Radio" firstButton="1" fmlaLink="$F$23" lockText="1" noThreeD="1"/>
</file>

<file path=xl/ctrlProps/ctrlProp1337.xml><?xml version="1.0" encoding="utf-8"?>
<formControlPr xmlns="http://schemas.microsoft.com/office/spreadsheetml/2009/9/main" objectType="Radio" lockText="1" noThreeD="1"/>
</file>

<file path=xl/ctrlProps/ctrlProp1338.xml><?xml version="1.0" encoding="utf-8"?>
<formControlPr xmlns="http://schemas.microsoft.com/office/spreadsheetml/2009/9/main" objectType="Radio" lockText="1" noThreeD="1"/>
</file>

<file path=xl/ctrlProps/ctrlProp1339.xml><?xml version="1.0" encoding="utf-8"?>
<formControlPr xmlns="http://schemas.microsoft.com/office/spreadsheetml/2009/9/main" objectType="Radio" lockText="1" noThreeD="1"/>
</file>

<file path=xl/ctrlProps/ctrlProp1340.xml><?xml version="1.0" encoding="utf-8"?>
<formControlPr xmlns="http://schemas.microsoft.com/office/spreadsheetml/2009/9/main" objectType="GBox" noThreeD="1"/>
</file>

<file path=xl/ctrlProps/ctrlProp1341.xml><?xml version="1.0" encoding="utf-8"?>
<formControlPr xmlns="http://schemas.microsoft.com/office/spreadsheetml/2009/9/main" objectType="Radio" firstButton="1" fmlaLink="$F$24" lockText="1" noThreeD="1"/>
</file>

<file path=xl/ctrlProps/ctrlProp1342.xml><?xml version="1.0" encoding="utf-8"?>
<formControlPr xmlns="http://schemas.microsoft.com/office/spreadsheetml/2009/9/main" objectType="Radio" lockText="1" noThreeD="1"/>
</file>

<file path=xl/ctrlProps/ctrlProp1343.xml><?xml version="1.0" encoding="utf-8"?>
<formControlPr xmlns="http://schemas.microsoft.com/office/spreadsheetml/2009/9/main" objectType="Radio" lockText="1" noThreeD="1"/>
</file>

<file path=xl/ctrlProps/ctrlProp1344.xml><?xml version="1.0" encoding="utf-8"?>
<formControlPr xmlns="http://schemas.microsoft.com/office/spreadsheetml/2009/9/main" objectType="Radio" lockText="1" noThreeD="1"/>
</file>

<file path=xl/ctrlProps/ctrlProp1345.xml><?xml version="1.0" encoding="utf-8"?>
<formControlPr xmlns="http://schemas.microsoft.com/office/spreadsheetml/2009/9/main" objectType="GBox" noThreeD="1"/>
</file>

<file path=xl/ctrlProps/ctrlProp1346.xml><?xml version="1.0" encoding="utf-8"?>
<formControlPr xmlns="http://schemas.microsoft.com/office/spreadsheetml/2009/9/main" objectType="Radio" firstButton="1" fmlaLink="$F$25" lockText="1" noThreeD="1"/>
</file>

<file path=xl/ctrlProps/ctrlProp1347.xml><?xml version="1.0" encoding="utf-8"?>
<formControlPr xmlns="http://schemas.microsoft.com/office/spreadsheetml/2009/9/main" objectType="Radio" lockText="1" noThreeD="1"/>
</file>

<file path=xl/ctrlProps/ctrlProp1348.xml><?xml version="1.0" encoding="utf-8"?>
<formControlPr xmlns="http://schemas.microsoft.com/office/spreadsheetml/2009/9/main" objectType="Radio" lockText="1" noThreeD="1"/>
</file>

<file path=xl/ctrlProps/ctrlProp1349.xml><?xml version="1.0" encoding="utf-8"?>
<formControlPr xmlns="http://schemas.microsoft.com/office/spreadsheetml/2009/9/main" objectType="Radio" lockText="1" noThreeD="1"/>
</file>

<file path=xl/ctrlProps/ctrlProp1350.xml><?xml version="1.0" encoding="utf-8"?>
<formControlPr xmlns="http://schemas.microsoft.com/office/spreadsheetml/2009/9/main" objectType="GBox" noThreeD="1"/>
</file>

<file path=xl/ctrlProps/ctrlProp1351.xml><?xml version="1.0" encoding="utf-8"?>
<formControlPr xmlns="http://schemas.microsoft.com/office/spreadsheetml/2009/9/main" objectType="Radio" firstButton="1" fmlaLink="$F$26" lockText="1" noThreeD="1"/>
</file>

<file path=xl/ctrlProps/ctrlProp1352.xml><?xml version="1.0" encoding="utf-8"?>
<formControlPr xmlns="http://schemas.microsoft.com/office/spreadsheetml/2009/9/main" objectType="Radio" lockText="1" noThreeD="1"/>
</file>

<file path=xl/ctrlProps/ctrlProp1353.xml><?xml version="1.0" encoding="utf-8"?>
<formControlPr xmlns="http://schemas.microsoft.com/office/spreadsheetml/2009/9/main" objectType="Radio" lockText="1" noThreeD="1"/>
</file>

<file path=xl/ctrlProps/ctrlProp1354.xml><?xml version="1.0" encoding="utf-8"?>
<formControlPr xmlns="http://schemas.microsoft.com/office/spreadsheetml/2009/9/main" objectType="Radio" lockText="1" noThreeD="1"/>
</file>

<file path=xl/ctrlProps/ctrlProp1355.xml><?xml version="1.0" encoding="utf-8"?>
<formControlPr xmlns="http://schemas.microsoft.com/office/spreadsheetml/2009/9/main" objectType="GBox" noThreeD="1"/>
</file>

<file path=xl/ctrlProps/ctrlProp1356.xml><?xml version="1.0" encoding="utf-8"?>
<formControlPr xmlns="http://schemas.microsoft.com/office/spreadsheetml/2009/9/main" objectType="Radio" firstButton="1" fmlaLink="$F$28" lockText="1" noThreeD="1"/>
</file>

<file path=xl/ctrlProps/ctrlProp1357.xml><?xml version="1.0" encoding="utf-8"?>
<formControlPr xmlns="http://schemas.microsoft.com/office/spreadsheetml/2009/9/main" objectType="Radio" lockText="1" noThreeD="1"/>
</file>

<file path=xl/ctrlProps/ctrlProp1358.xml><?xml version="1.0" encoding="utf-8"?>
<formControlPr xmlns="http://schemas.microsoft.com/office/spreadsheetml/2009/9/main" objectType="Radio" lockText="1" noThreeD="1"/>
</file>

<file path=xl/ctrlProps/ctrlProp1359.xml><?xml version="1.0" encoding="utf-8"?>
<formControlPr xmlns="http://schemas.microsoft.com/office/spreadsheetml/2009/9/main" objectType="Radio" lockText="1" noThreeD="1"/>
</file>

<file path=xl/ctrlProps/ctrlProp1360.xml><?xml version="1.0" encoding="utf-8"?>
<formControlPr xmlns="http://schemas.microsoft.com/office/spreadsheetml/2009/9/main" objectType="GBox" noThreeD="1"/>
</file>

<file path=xl/ctrlProps/ctrlProp1361.xml><?xml version="1.0" encoding="utf-8"?>
<formControlPr xmlns="http://schemas.microsoft.com/office/spreadsheetml/2009/9/main" objectType="Radio" firstButton="1" fmlaLink="$F$29" lockText="1" noThreeD="1"/>
</file>

<file path=xl/ctrlProps/ctrlProp1362.xml><?xml version="1.0" encoding="utf-8"?>
<formControlPr xmlns="http://schemas.microsoft.com/office/spreadsheetml/2009/9/main" objectType="Radio" lockText="1" noThreeD="1"/>
</file>

<file path=xl/ctrlProps/ctrlProp1363.xml><?xml version="1.0" encoding="utf-8"?>
<formControlPr xmlns="http://schemas.microsoft.com/office/spreadsheetml/2009/9/main" objectType="Radio" lockText="1" noThreeD="1"/>
</file>

<file path=xl/ctrlProps/ctrlProp1364.xml><?xml version="1.0" encoding="utf-8"?>
<formControlPr xmlns="http://schemas.microsoft.com/office/spreadsheetml/2009/9/main" objectType="Radio" lockText="1" noThreeD="1"/>
</file>

<file path=xl/ctrlProps/ctrlProp1365.xml><?xml version="1.0" encoding="utf-8"?>
<formControlPr xmlns="http://schemas.microsoft.com/office/spreadsheetml/2009/9/main" objectType="GBox" noThreeD="1"/>
</file>

<file path=xl/ctrlProps/ctrlProp1366.xml><?xml version="1.0" encoding="utf-8"?>
<formControlPr xmlns="http://schemas.microsoft.com/office/spreadsheetml/2009/9/main" objectType="Radio" firstButton="1" fmlaLink="$F$30" lockText="1" noThreeD="1"/>
</file>

<file path=xl/ctrlProps/ctrlProp1367.xml><?xml version="1.0" encoding="utf-8"?>
<formControlPr xmlns="http://schemas.microsoft.com/office/spreadsheetml/2009/9/main" objectType="Radio" lockText="1" noThreeD="1"/>
</file>

<file path=xl/ctrlProps/ctrlProp1368.xml><?xml version="1.0" encoding="utf-8"?>
<formControlPr xmlns="http://schemas.microsoft.com/office/spreadsheetml/2009/9/main" objectType="Radio" lockText="1" noThreeD="1"/>
</file>

<file path=xl/ctrlProps/ctrlProp1369.xml><?xml version="1.0" encoding="utf-8"?>
<formControlPr xmlns="http://schemas.microsoft.com/office/spreadsheetml/2009/9/main" objectType="Radio" lockText="1" noThreeD="1"/>
</file>

<file path=xl/ctrlProps/ctrlProp1370.xml><?xml version="1.0" encoding="utf-8"?>
<formControlPr xmlns="http://schemas.microsoft.com/office/spreadsheetml/2009/9/main" objectType="GBox" noThreeD="1"/>
</file>

<file path=xl/ctrlProps/ctrlProp1371.xml><?xml version="1.0" encoding="utf-8"?>
<formControlPr xmlns="http://schemas.microsoft.com/office/spreadsheetml/2009/9/main" objectType="Radio" firstButton="1" fmlaLink="$F$32" lockText="1" noThreeD="1"/>
</file>

<file path=xl/ctrlProps/ctrlProp1372.xml><?xml version="1.0" encoding="utf-8"?>
<formControlPr xmlns="http://schemas.microsoft.com/office/spreadsheetml/2009/9/main" objectType="Radio" lockText="1" noThreeD="1"/>
</file>

<file path=xl/ctrlProps/ctrlProp1373.xml><?xml version="1.0" encoding="utf-8"?>
<formControlPr xmlns="http://schemas.microsoft.com/office/spreadsheetml/2009/9/main" objectType="Radio" lockText="1" noThreeD="1"/>
</file>

<file path=xl/ctrlProps/ctrlProp1374.xml><?xml version="1.0" encoding="utf-8"?>
<formControlPr xmlns="http://schemas.microsoft.com/office/spreadsheetml/2009/9/main" objectType="Radio" lockText="1" noThreeD="1"/>
</file>

<file path=xl/ctrlProps/ctrlProp1375.xml><?xml version="1.0" encoding="utf-8"?>
<formControlPr xmlns="http://schemas.microsoft.com/office/spreadsheetml/2009/9/main" objectType="GBox" noThreeD="1"/>
</file>

<file path=xl/ctrlProps/ctrlProp1376.xml><?xml version="1.0" encoding="utf-8"?>
<formControlPr xmlns="http://schemas.microsoft.com/office/spreadsheetml/2009/9/main" objectType="Radio" firstButton="1" fmlaLink="$F$33" lockText="1" noThreeD="1"/>
</file>

<file path=xl/ctrlProps/ctrlProp1377.xml><?xml version="1.0" encoding="utf-8"?>
<formControlPr xmlns="http://schemas.microsoft.com/office/spreadsheetml/2009/9/main" objectType="Radio" lockText="1" noThreeD="1"/>
</file>

<file path=xl/ctrlProps/ctrlProp1378.xml><?xml version="1.0" encoding="utf-8"?>
<formControlPr xmlns="http://schemas.microsoft.com/office/spreadsheetml/2009/9/main" objectType="Radio" lockText="1" noThreeD="1"/>
</file>

<file path=xl/ctrlProps/ctrlProp1379.xml><?xml version="1.0" encoding="utf-8"?>
<formControlPr xmlns="http://schemas.microsoft.com/office/spreadsheetml/2009/9/main" objectType="Radio" lockText="1" noThreeD="1"/>
</file>

<file path=xl/ctrlProps/ctrlProp1380.xml><?xml version="1.0" encoding="utf-8"?>
<formControlPr xmlns="http://schemas.microsoft.com/office/spreadsheetml/2009/9/main" objectType="GBox" noThreeD="1"/>
</file>

<file path=xl/ctrlProps/ctrlProp1381.xml><?xml version="1.0" encoding="utf-8"?>
<formControlPr xmlns="http://schemas.microsoft.com/office/spreadsheetml/2009/9/main" objectType="Radio" firstButton="1" fmlaLink="$F$34" lockText="1" noThreeD="1"/>
</file>

<file path=xl/ctrlProps/ctrlProp1382.xml><?xml version="1.0" encoding="utf-8"?>
<formControlPr xmlns="http://schemas.microsoft.com/office/spreadsheetml/2009/9/main" objectType="Radio" lockText="1" noThreeD="1"/>
</file>

<file path=xl/ctrlProps/ctrlProp1383.xml><?xml version="1.0" encoding="utf-8"?>
<formControlPr xmlns="http://schemas.microsoft.com/office/spreadsheetml/2009/9/main" objectType="Radio" lockText="1" noThreeD="1"/>
</file>

<file path=xl/ctrlProps/ctrlProp1384.xml><?xml version="1.0" encoding="utf-8"?>
<formControlPr xmlns="http://schemas.microsoft.com/office/spreadsheetml/2009/9/main" objectType="Radio" lockText="1" noThreeD="1"/>
</file>

<file path=xl/ctrlProps/ctrlProp1385.xml><?xml version="1.0" encoding="utf-8"?>
<formControlPr xmlns="http://schemas.microsoft.com/office/spreadsheetml/2009/9/main" objectType="GBox" noThreeD="1"/>
</file>

<file path=xl/ctrlProps/ctrlProp1386.xml><?xml version="1.0" encoding="utf-8"?>
<formControlPr xmlns="http://schemas.microsoft.com/office/spreadsheetml/2009/9/main" objectType="Radio" firstButton="1" fmlaLink="$F$35" lockText="1" noThreeD="1"/>
</file>

<file path=xl/ctrlProps/ctrlProp1387.xml><?xml version="1.0" encoding="utf-8"?>
<formControlPr xmlns="http://schemas.microsoft.com/office/spreadsheetml/2009/9/main" objectType="Radio" lockText="1" noThreeD="1"/>
</file>

<file path=xl/ctrlProps/ctrlProp1388.xml><?xml version="1.0" encoding="utf-8"?>
<formControlPr xmlns="http://schemas.microsoft.com/office/spreadsheetml/2009/9/main" objectType="Radio" lockText="1" noThreeD="1"/>
</file>

<file path=xl/ctrlProps/ctrlProp1389.xml><?xml version="1.0" encoding="utf-8"?>
<formControlPr xmlns="http://schemas.microsoft.com/office/spreadsheetml/2009/9/main" objectType="Radio" lockText="1" noThreeD="1"/>
</file>

<file path=xl/ctrlProps/ctrlProp1390.xml><?xml version="1.0" encoding="utf-8"?>
<formControlPr xmlns="http://schemas.microsoft.com/office/spreadsheetml/2009/9/main" objectType="GBox" noThreeD="1"/>
</file>

<file path=xl/ctrlProps/ctrlProp1391.xml><?xml version="1.0" encoding="utf-8"?>
<formControlPr xmlns="http://schemas.microsoft.com/office/spreadsheetml/2009/9/main" objectType="Radio" firstButton="1" fmlaLink="$F$37" lockText="1" noThreeD="1"/>
</file>

<file path=xl/ctrlProps/ctrlProp1392.xml><?xml version="1.0" encoding="utf-8"?>
<formControlPr xmlns="http://schemas.microsoft.com/office/spreadsheetml/2009/9/main" objectType="Radio" lockText="1" noThreeD="1"/>
</file>

<file path=xl/ctrlProps/ctrlProp1393.xml><?xml version="1.0" encoding="utf-8"?>
<formControlPr xmlns="http://schemas.microsoft.com/office/spreadsheetml/2009/9/main" objectType="Radio" lockText="1" noThreeD="1"/>
</file>

<file path=xl/ctrlProps/ctrlProp1394.xml><?xml version="1.0" encoding="utf-8"?>
<formControlPr xmlns="http://schemas.microsoft.com/office/spreadsheetml/2009/9/main" objectType="Radio" lockText="1" noThreeD="1"/>
</file>

<file path=xl/ctrlProps/ctrlProp1395.xml><?xml version="1.0" encoding="utf-8"?>
<formControlPr xmlns="http://schemas.microsoft.com/office/spreadsheetml/2009/9/main" objectType="GBox" noThreeD="1"/>
</file>

<file path=xl/ctrlProps/ctrlProp1396.xml><?xml version="1.0" encoding="utf-8"?>
<formControlPr xmlns="http://schemas.microsoft.com/office/spreadsheetml/2009/9/main" objectType="Radio" firstButton="1" fmlaLink="$F$38" lockText="1" noThreeD="1"/>
</file>

<file path=xl/ctrlProps/ctrlProp1397.xml><?xml version="1.0" encoding="utf-8"?>
<formControlPr xmlns="http://schemas.microsoft.com/office/spreadsheetml/2009/9/main" objectType="Radio" lockText="1" noThreeD="1"/>
</file>

<file path=xl/ctrlProps/ctrlProp1398.xml><?xml version="1.0" encoding="utf-8"?>
<formControlPr xmlns="http://schemas.microsoft.com/office/spreadsheetml/2009/9/main" objectType="Radio" lockText="1" noThreeD="1"/>
</file>

<file path=xl/ctrlProps/ctrlProp1399.xml><?xml version="1.0" encoding="utf-8"?>
<formControlPr xmlns="http://schemas.microsoft.com/office/spreadsheetml/2009/9/main" objectType="Radio" lockText="1" noThreeD="1"/>
</file>

<file path=xl/ctrlProps/ctrlProp1400.xml><?xml version="1.0" encoding="utf-8"?>
<formControlPr xmlns="http://schemas.microsoft.com/office/spreadsheetml/2009/9/main" objectType="GBox" noThreeD="1"/>
</file>

<file path=xl/ctrlProps/ctrlProp1401.xml><?xml version="1.0" encoding="utf-8"?>
<formControlPr xmlns="http://schemas.microsoft.com/office/spreadsheetml/2009/9/main" objectType="Radio" firstButton="1" fmlaLink="$F$39" lockText="1" noThreeD="1"/>
</file>

<file path=xl/ctrlProps/ctrlProp1402.xml><?xml version="1.0" encoding="utf-8"?>
<formControlPr xmlns="http://schemas.microsoft.com/office/spreadsheetml/2009/9/main" objectType="Radio" lockText="1" noThreeD="1"/>
</file>

<file path=xl/ctrlProps/ctrlProp1403.xml><?xml version="1.0" encoding="utf-8"?>
<formControlPr xmlns="http://schemas.microsoft.com/office/spreadsheetml/2009/9/main" objectType="Radio" lockText="1" noThreeD="1"/>
</file>

<file path=xl/ctrlProps/ctrlProp1404.xml><?xml version="1.0" encoding="utf-8"?>
<formControlPr xmlns="http://schemas.microsoft.com/office/spreadsheetml/2009/9/main" objectType="Radio" lockText="1" noThreeD="1"/>
</file>

<file path=xl/ctrlProps/ctrlProp1405.xml><?xml version="1.0" encoding="utf-8"?>
<formControlPr xmlns="http://schemas.microsoft.com/office/spreadsheetml/2009/9/main" objectType="GBox" noThreeD="1"/>
</file>

<file path=xl/ctrlProps/ctrlProp1406.xml><?xml version="1.0" encoding="utf-8"?>
<formControlPr xmlns="http://schemas.microsoft.com/office/spreadsheetml/2009/9/main" objectType="Radio" firstButton="1" fmlaLink="$F$40" lockText="1" noThreeD="1"/>
</file>

<file path=xl/ctrlProps/ctrlProp1407.xml><?xml version="1.0" encoding="utf-8"?>
<formControlPr xmlns="http://schemas.microsoft.com/office/spreadsheetml/2009/9/main" objectType="Radio" lockText="1" noThreeD="1"/>
</file>

<file path=xl/ctrlProps/ctrlProp1408.xml><?xml version="1.0" encoding="utf-8"?>
<formControlPr xmlns="http://schemas.microsoft.com/office/spreadsheetml/2009/9/main" objectType="Radio" lockText="1" noThreeD="1"/>
</file>

<file path=xl/ctrlProps/ctrlProp1409.xml><?xml version="1.0" encoding="utf-8"?>
<formControlPr xmlns="http://schemas.microsoft.com/office/spreadsheetml/2009/9/main" objectType="Radio" lockText="1" noThreeD="1"/>
</file>

<file path=xl/ctrlProps/ctrlProp1410.xml><?xml version="1.0" encoding="utf-8"?>
<formControlPr xmlns="http://schemas.microsoft.com/office/spreadsheetml/2009/9/main" objectType="GBox" noThreeD="1"/>
</file>

<file path=xl/ctrlProps/ctrlProp1411.xml><?xml version="1.0" encoding="utf-8"?>
<formControlPr xmlns="http://schemas.microsoft.com/office/spreadsheetml/2009/9/main" objectType="Radio" firstButton="1" fmlaLink="$F$49" lockText="1" noThreeD="1"/>
</file>

<file path=xl/ctrlProps/ctrlProp1412.xml><?xml version="1.0" encoding="utf-8"?>
<formControlPr xmlns="http://schemas.microsoft.com/office/spreadsheetml/2009/9/main" objectType="Radio" lockText="1" noThreeD="1"/>
</file>

<file path=xl/ctrlProps/ctrlProp1413.xml><?xml version="1.0" encoding="utf-8"?>
<formControlPr xmlns="http://schemas.microsoft.com/office/spreadsheetml/2009/9/main" objectType="Radio" lockText="1" noThreeD="1"/>
</file>

<file path=xl/ctrlProps/ctrlProp1414.xml><?xml version="1.0" encoding="utf-8"?>
<formControlPr xmlns="http://schemas.microsoft.com/office/spreadsheetml/2009/9/main" objectType="Radio" lockText="1" noThreeD="1"/>
</file>

<file path=xl/ctrlProps/ctrlProp1415.xml><?xml version="1.0" encoding="utf-8"?>
<formControlPr xmlns="http://schemas.microsoft.com/office/spreadsheetml/2009/9/main" objectType="GBox" noThreeD="1"/>
</file>

<file path=xl/ctrlProps/ctrlProp1416.xml><?xml version="1.0" encoding="utf-8"?>
<formControlPr xmlns="http://schemas.microsoft.com/office/spreadsheetml/2009/9/main" objectType="Radio" firstButton="1" fmlaLink="$F$50" lockText="1" noThreeD="1"/>
</file>

<file path=xl/ctrlProps/ctrlProp1417.xml><?xml version="1.0" encoding="utf-8"?>
<formControlPr xmlns="http://schemas.microsoft.com/office/spreadsheetml/2009/9/main" objectType="Radio" lockText="1" noThreeD="1"/>
</file>

<file path=xl/ctrlProps/ctrlProp1418.xml><?xml version="1.0" encoding="utf-8"?>
<formControlPr xmlns="http://schemas.microsoft.com/office/spreadsheetml/2009/9/main" objectType="Radio" lockText="1" noThreeD="1"/>
</file>

<file path=xl/ctrlProps/ctrlProp1419.xml><?xml version="1.0" encoding="utf-8"?>
<formControlPr xmlns="http://schemas.microsoft.com/office/spreadsheetml/2009/9/main" objectType="Radio" lockText="1" noThreeD="1"/>
</file>

<file path=xl/ctrlProps/ctrlProp1420.xml><?xml version="1.0" encoding="utf-8"?>
<formControlPr xmlns="http://schemas.microsoft.com/office/spreadsheetml/2009/9/main" objectType="GBox" noThreeD="1"/>
</file>

<file path=xl/ctrlProps/ctrlProp1421.xml><?xml version="1.0" encoding="utf-8"?>
<formControlPr xmlns="http://schemas.microsoft.com/office/spreadsheetml/2009/9/main" objectType="Radio" firstButton="1" fmlaLink="$F$51" lockText="1" noThreeD="1"/>
</file>

<file path=xl/ctrlProps/ctrlProp1422.xml><?xml version="1.0" encoding="utf-8"?>
<formControlPr xmlns="http://schemas.microsoft.com/office/spreadsheetml/2009/9/main" objectType="Radio" lockText="1" noThreeD="1"/>
</file>

<file path=xl/ctrlProps/ctrlProp1423.xml><?xml version="1.0" encoding="utf-8"?>
<formControlPr xmlns="http://schemas.microsoft.com/office/spreadsheetml/2009/9/main" objectType="Radio" lockText="1" noThreeD="1"/>
</file>

<file path=xl/ctrlProps/ctrlProp1424.xml><?xml version="1.0" encoding="utf-8"?>
<formControlPr xmlns="http://schemas.microsoft.com/office/spreadsheetml/2009/9/main" objectType="Radio" lockText="1" noThreeD="1"/>
</file>

<file path=xl/ctrlProps/ctrlProp1425.xml><?xml version="1.0" encoding="utf-8"?>
<formControlPr xmlns="http://schemas.microsoft.com/office/spreadsheetml/2009/9/main" objectType="GBox" noThreeD="1"/>
</file>

<file path=xl/ctrlProps/ctrlProp1426.xml><?xml version="1.0" encoding="utf-8"?>
<formControlPr xmlns="http://schemas.microsoft.com/office/spreadsheetml/2009/9/main" objectType="Radio" firstButton="1" fmlaLink="$F$52" lockText="1" noThreeD="1"/>
</file>

<file path=xl/ctrlProps/ctrlProp1427.xml><?xml version="1.0" encoding="utf-8"?>
<formControlPr xmlns="http://schemas.microsoft.com/office/spreadsheetml/2009/9/main" objectType="Radio" lockText="1" noThreeD="1"/>
</file>

<file path=xl/ctrlProps/ctrlProp1428.xml><?xml version="1.0" encoding="utf-8"?>
<formControlPr xmlns="http://schemas.microsoft.com/office/spreadsheetml/2009/9/main" objectType="Radio" lockText="1" noThreeD="1"/>
</file>

<file path=xl/ctrlProps/ctrlProp1429.xml><?xml version="1.0" encoding="utf-8"?>
<formControlPr xmlns="http://schemas.microsoft.com/office/spreadsheetml/2009/9/main" objectType="Radio" lockText="1" noThreeD="1"/>
</file>

<file path=xl/ctrlProps/ctrlProp1430.xml><?xml version="1.0" encoding="utf-8"?>
<formControlPr xmlns="http://schemas.microsoft.com/office/spreadsheetml/2009/9/main" objectType="GBox" noThreeD="1"/>
</file>

<file path=xl/ctrlProps/ctrlProp1431.xml><?xml version="1.0" encoding="utf-8"?>
<formControlPr xmlns="http://schemas.microsoft.com/office/spreadsheetml/2009/9/main" objectType="Radio" firstButton="1" fmlaLink="$F$54" lockText="1" noThreeD="1"/>
</file>

<file path=xl/ctrlProps/ctrlProp1432.xml><?xml version="1.0" encoding="utf-8"?>
<formControlPr xmlns="http://schemas.microsoft.com/office/spreadsheetml/2009/9/main" objectType="Radio" lockText="1" noThreeD="1"/>
</file>

<file path=xl/ctrlProps/ctrlProp1433.xml><?xml version="1.0" encoding="utf-8"?>
<formControlPr xmlns="http://schemas.microsoft.com/office/spreadsheetml/2009/9/main" objectType="Radio" lockText="1" noThreeD="1"/>
</file>

<file path=xl/ctrlProps/ctrlProp1434.xml><?xml version="1.0" encoding="utf-8"?>
<formControlPr xmlns="http://schemas.microsoft.com/office/spreadsheetml/2009/9/main" objectType="Radio" lockText="1" noThreeD="1"/>
</file>

<file path=xl/ctrlProps/ctrlProp1435.xml><?xml version="1.0" encoding="utf-8"?>
<formControlPr xmlns="http://schemas.microsoft.com/office/spreadsheetml/2009/9/main" objectType="GBox" noThreeD="1"/>
</file>

<file path=xl/ctrlProps/ctrlProp1436.xml><?xml version="1.0" encoding="utf-8"?>
<formControlPr xmlns="http://schemas.microsoft.com/office/spreadsheetml/2009/9/main" objectType="Radio" firstButton="1" fmlaLink="$F$55" lockText="1" noThreeD="1"/>
</file>

<file path=xl/ctrlProps/ctrlProp1437.xml><?xml version="1.0" encoding="utf-8"?>
<formControlPr xmlns="http://schemas.microsoft.com/office/spreadsheetml/2009/9/main" objectType="Radio" lockText="1" noThreeD="1"/>
</file>

<file path=xl/ctrlProps/ctrlProp1438.xml><?xml version="1.0" encoding="utf-8"?>
<formControlPr xmlns="http://schemas.microsoft.com/office/spreadsheetml/2009/9/main" objectType="Radio" lockText="1" noThreeD="1"/>
</file>

<file path=xl/ctrlProps/ctrlProp1439.xml><?xml version="1.0" encoding="utf-8"?>
<formControlPr xmlns="http://schemas.microsoft.com/office/spreadsheetml/2009/9/main" objectType="Radio" lockText="1" noThreeD="1"/>
</file>

<file path=xl/ctrlProps/ctrlProp1440.xml><?xml version="1.0" encoding="utf-8"?>
<formControlPr xmlns="http://schemas.microsoft.com/office/spreadsheetml/2009/9/main" objectType="GBox" noThreeD="1"/>
</file>

<file path=xl/ctrlProps/ctrlProp1441.xml><?xml version="1.0" encoding="utf-8"?>
<formControlPr xmlns="http://schemas.microsoft.com/office/spreadsheetml/2009/9/main" objectType="Radio" firstButton="1" fmlaLink="$F$56" lockText="1" noThreeD="1"/>
</file>

<file path=xl/ctrlProps/ctrlProp1442.xml><?xml version="1.0" encoding="utf-8"?>
<formControlPr xmlns="http://schemas.microsoft.com/office/spreadsheetml/2009/9/main" objectType="Radio" lockText="1" noThreeD="1"/>
</file>

<file path=xl/ctrlProps/ctrlProp1443.xml><?xml version="1.0" encoding="utf-8"?>
<formControlPr xmlns="http://schemas.microsoft.com/office/spreadsheetml/2009/9/main" objectType="Radio" lockText="1" noThreeD="1"/>
</file>

<file path=xl/ctrlProps/ctrlProp1444.xml><?xml version="1.0" encoding="utf-8"?>
<formControlPr xmlns="http://schemas.microsoft.com/office/spreadsheetml/2009/9/main" objectType="Radio" lockText="1" noThreeD="1"/>
</file>

<file path=xl/ctrlProps/ctrlProp1445.xml><?xml version="1.0" encoding="utf-8"?>
<formControlPr xmlns="http://schemas.microsoft.com/office/spreadsheetml/2009/9/main" objectType="GBox" noThreeD="1"/>
</file>

<file path=xl/ctrlProps/ctrlProp1446.xml><?xml version="1.0" encoding="utf-8"?>
<formControlPr xmlns="http://schemas.microsoft.com/office/spreadsheetml/2009/9/main" objectType="Radio" firstButton="1" fmlaLink="$F$58" lockText="1" noThreeD="1"/>
</file>

<file path=xl/ctrlProps/ctrlProp1447.xml><?xml version="1.0" encoding="utf-8"?>
<formControlPr xmlns="http://schemas.microsoft.com/office/spreadsheetml/2009/9/main" objectType="Radio" lockText="1" noThreeD="1"/>
</file>

<file path=xl/ctrlProps/ctrlProp1448.xml><?xml version="1.0" encoding="utf-8"?>
<formControlPr xmlns="http://schemas.microsoft.com/office/spreadsheetml/2009/9/main" objectType="Radio" lockText="1" noThreeD="1"/>
</file>

<file path=xl/ctrlProps/ctrlProp1449.xml><?xml version="1.0" encoding="utf-8"?>
<formControlPr xmlns="http://schemas.microsoft.com/office/spreadsheetml/2009/9/main" objectType="Radio" lockText="1" noThreeD="1"/>
</file>

<file path=xl/ctrlProps/ctrlProp1450.xml><?xml version="1.0" encoding="utf-8"?>
<formControlPr xmlns="http://schemas.microsoft.com/office/spreadsheetml/2009/9/main" objectType="GBox" noThreeD="1"/>
</file>

<file path=xl/ctrlProps/ctrlProp1451.xml><?xml version="1.0" encoding="utf-8"?>
<formControlPr xmlns="http://schemas.microsoft.com/office/spreadsheetml/2009/9/main" objectType="Radio" firstButton="1" fmlaLink="$F$59" lockText="1" noThreeD="1"/>
</file>

<file path=xl/ctrlProps/ctrlProp1452.xml><?xml version="1.0" encoding="utf-8"?>
<formControlPr xmlns="http://schemas.microsoft.com/office/spreadsheetml/2009/9/main" objectType="Radio" lockText="1" noThreeD="1"/>
</file>

<file path=xl/ctrlProps/ctrlProp1453.xml><?xml version="1.0" encoding="utf-8"?>
<formControlPr xmlns="http://schemas.microsoft.com/office/spreadsheetml/2009/9/main" objectType="Radio" lockText="1" noThreeD="1"/>
</file>

<file path=xl/ctrlProps/ctrlProp1454.xml><?xml version="1.0" encoding="utf-8"?>
<formControlPr xmlns="http://schemas.microsoft.com/office/spreadsheetml/2009/9/main" objectType="Radio" lockText="1" noThreeD="1"/>
</file>

<file path=xl/ctrlProps/ctrlProp1455.xml><?xml version="1.0" encoding="utf-8"?>
<formControlPr xmlns="http://schemas.microsoft.com/office/spreadsheetml/2009/9/main" objectType="GBox" noThreeD="1"/>
</file>

<file path=xl/ctrlProps/ctrlProp1456.xml><?xml version="1.0" encoding="utf-8"?>
<formControlPr xmlns="http://schemas.microsoft.com/office/spreadsheetml/2009/9/main" objectType="Radio" firstButton="1" fmlaLink="$F$60" lockText="1" noThreeD="1"/>
</file>

<file path=xl/ctrlProps/ctrlProp1457.xml><?xml version="1.0" encoding="utf-8"?>
<formControlPr xmlns="http://schemas.microsoft.com/office/spreadsheetml/2009/9/main" objectType="Radio" lockText="1" noThreeD="1"/>
</file>

<file path=xl/ctrlProps/ctrlProp1458.xml><?xml version="1.0" encoding="utf-8"?>
<formControlPr xmlns="http://schemas.microsoft.com/office/spreadsheetml/2009/9/main" objectType="Radio" lockText="1" noThreeD="1"/>
</file>

<file path=xl/ctrlProps/ctrlProp1459.xml><?xml version="1.0" encoding="utf-8"?>
<formControlPr xmlns="http://schemas.microsoft.com/office/spreadsheetml/2009/9/main" objectType="Radio" lockText="1" noThreeD="1"/>
</file>

<file path=xl/ctrlProps/ctrlProp1460.xml><?xml version="1.0" encoding="utf-8"?>
<formControlPr xmlns="http://schemas.microsoft.com/office/spreadsheetml/2009/9/main" objectType="GBox" noThreeD="1"/>
</file>

<file path=xl/ctrlProps/ctrlProp1461.xml><?xml version="1.0" encoding="utf-8"?>
<formControlPr xmlns="http://schemas.microsoft.com/office/spreadsheetml/2009/9/main" objectType="Radio" firstButton="1" fmlaLink="$F$61" lockText="1" noThreeD="1"/>
</file>

<file path=xl/ctrlProps/ctrlProp1462.xml><?xml version="1.0" encoding="utf-8"?>
<formControlPr xmlns="http://schemas.microsoft.com/office/spreadsheetml/2009/9/main" objectType="Radio" lockText="1" noThreeD="1"/>
</file>

<file path=xl/ctrlProps/ctrlProp1463.xml><?xml version="1.0" encoding="utf-8"?>
<formControlPr xmlns="http://schemas.microsoft.com/office/spreadsheetml/2009/9/main" objectType="Radio" lockText="1" noThreeD="1"/>
</file>

<file path=xl/ctrlProps/ctrlProp1464.xml><?xml version="1.0" encoding="utf-8"?>
<formControlPr xmlns="http://schemas.microsoft.com/office/spreadsheetml/2009/9/main" objectType="Radio" lockText="1" noThreeD="1"/>
</file>

<file path=xl/ctrlProps/ctrlProp1465.xml><?xml version="1.0" encoding="utf-8"?>
<formControlPr xmlns="http://schemas.microsoft.com/office/spreadsheetml/2009/9/main" objectType="GBox" noThreeD="1"/>
</file>

<file path=xl/ctrlProps/ctrlProp1466.xml><?xml version="1.0" encoding="utf-8"?>
<formControlPr xmlns="http://schemas.microsoft.com/office/spreadsheetml/2009/9/main" objectType="Radio" firstButton="1" fmlaLink="$F$63" lockText="1" noThreeD="1"/>
</file>

<file path=xl/ctrlProps/ctrlProp1467.xml><?xml version="1.0" encoding="utf-8"?>
<formControlPr xmlns="http://schemas.microsoft.com/office/spreadsheetml/2009/9/main" objectType="Radio" lockText="1" noThreeD="1"/>
</file>

<file path=xl/ctrlProps/ctrlProp1468.xml><?xml version="1.0" encoding="utf-8"?>
<formControlPr xmlns="http://schemas.microsoft.com/office/spreadsheetml/2009/9/main" objectType="Radio" lockText="1" noThreeD="1"/>
</file>

<file path=xl/ctrlProps/ctrlProp1469.xml><?xml version="1.0" encoding="utf-8"?>
<formControlPr xmlns="http://schemas.microsoft.com/office/spreadsheetml/2009/9/main" objectType="Radio" lockText="1" noThreeD="1"/>
</file>

<file path=xl/ctrlProps/ctrlProp1470.xml><?xml version="1.0" encoding="utf-8"?>
<formControlPr xmlns="http://schemas.microsoft.com/office/spreadsheetml/2009/9/main" objectType="GBox" noThreeD="1"/>
</file>

<file path=xl/ctrlProps/ctrlProp1471.xml><?xml version="1.0" encoding="utf-8"?>
<formControlPr xmlns="http://schemas.microsoft.com/office/spreadsheetml/2009/9/main" objectType="Radio" firstButton="1" fmlaLink="$F$65" lockText="1" noThreeD="1"/>
</file>

<file path=xl/ctrlProps/ctrlProp1472.xml><?xml version="1.0" encoding="utf-8"?>
<formControlPr xmlns="http://schemas.microsoft.com/office/spreadsheetml/2009/9/main" objectType="Radio" lockText="1" noThreeD="1"/>
</file>

<file path=xl/ctrlProps/ctrlProp1473.xml><?xml version="1.0" encoding="utf-8"?>
<formControlPr xmlns="http://schemas.microsoft.com/office/spreadsheetml/2009/9/main" objectType="Radio" lockText="1" noThreeD="1"/>
</file>

<file path=xl/ctrlProps/ctrlProp1474.xml><?xml version="1.0" encoding="utf-8"?>
<formControlPr xmlns="http://schemas.microsoft.com/office/spreadsheetml/2009/9/main" objectType="Radio" lockText="1" noThreeD="1"/>
</file>

<file path=xl/ctrlProps/ctrlProp1475.xml><?xml version="1.0" encoding="utf-8"?>
<formControlPr xmlns="http://schemas.microsoft.com/office/spreadsheetml/2009/9/main" objectType="GBox" noThreeD="1"/>
</file>

<file path=xl/ctrlProps/ctrlProp1476.xml><?xml version="1.0" encoding="utf-8"?>
<formControlPr xmlns="http://schemas.microsoft.com/office/spreadsheetml/2009/9/main" objectType="Radio" firstButton="1" fmlaLink="$F$64" lockText="1" noThreeD="1"/>
</file>

<file path=xl/ctrlProps/ctrlProp1477.xml><?xml version="1.0" encoding="utf-8"?>
<formControlPr xmlns="http://schemas.microsoft.com/office/spreadsheetml/2009/9/main" objectType="Radio" lockText="1" noThreeD="1"/>
</file>

<file path=xl/ctrlProps/ctrlProp1478.xml><?xml version="1.0" encoding="utf-8"?>
<formControlPr xmlns="http://schemas.microsoft.com/office/spreadsheetml/2009/9/main" objectType="Radio" lockText="1" noThreeD="1"/>
</file>

<file path=xl/ctrlProps/ctrlProp1479.xml><?xml version="1.0" encoding="utf-8"?>
<formControlPr xmlns="http://schemas.microsoft.com/office/spreadsheetml/2009/9/main" objectType="Radio" lockText="1" noThreeD="1"/>
</file>

<file path=xl/ctrlProps/ctrlProp1480.xml><?xml version="1.0" encoding="utf-8"?>
<formControlPr xmlns="http://schemas.microsoft.com/office/spreadsheetml/2009/9/main" objectType="GBox" noThreeD="1"/>
</file>

<file path=xl/ctrlProps/ctrlProp1481.xml><?xml version="1.0" encoding="utf-8"?>
<formControlPr xmlns="http://schemas.microsoft.com/office/spreadsheetml/2009/9/main" objectType="Radio" firstButton="1" fmlaLink="$F$66" lockText="1" noThreeD="1"/>
</file>

<file path=xl/ctrlProps/ctrlProp1482.xml><?xml version="1.0" encoding="utf-8"?>
<formControlPr xmlns="http://schemas.microsoft.com/office/spreadsheetml/2009/9/main" objectType="Radio" lockText="1" noThreeD="1"/>
</file>

<file path=xl/ctrlProps/ctrlProp1483.xml><?xml version="1.0" encoding="utf-8"?>
<formControlPr xmlns="http://schemas.microsoft.com/office/spreadsheetml/2009/9/main" objectType="Radio" lockText="1" noThreeD="1"/>
</file>

<file path=xl/ctrlProps/ctrlProp1484.xml><?xml version="1.0" encoding="utf-8"?>
<formControlPr xmlns="http://schemas.microsoft.com/office/spreadsheetml/2009/9/main" objectType="Radio" lockText="1" noThreeD="1"/>
</file>

<file path=xl/ctrlProps/ctrlProp1485.xml><?xml version="1.0" encoding="utf-8"?>
<formControlPr xmlns="http://schemas.microsoft.com/office/spreadsheetml/2009/9/main" objectType="GBox" noThreeD="1"/>
</file>

<file path=xl/ctrlProps/ctrlProp1486.xml><?xml version="1.0" encoding="utf-8"?>
<formControlPr xmlns="http://schemas.microsoft.com/office/spreadsheetml/2009/9/main" objectType="Radio" firstButton="1" fmlaLink="$F$68" lockText="1" noThreeD="1"/>
</file>

<file path=xl/ctrlProps/ctrlProp1487.xml><?xml version="1.0" encoding="utf-8"?>
<formControlPr xmlns="http://schemas.microsoft.com/office/spreadsheetml/2009/9/main" objectType="Radio" lockText="1" noThreeD="1"/>
</file>

<file path=xl/ctrlProps/ctrlProp1488.xml><?xml version="1.0" encoding="utf-8"?>
<formControlPr xmlns="http://schemas.microsoft.com/office/spreadsheetml/2009/9/main" objectType="Radio" lockText="1" noThreeD="1"/>
</file>

<file path=xl/ctrlProps/ctrlProp1489.xml><?xml version="1.0" encoding="utf-8"?>
<formControlPr xmlns="http://schemas.microsoft.com/office/spreadsheetml/2009/9/main" objectType="Radio" lockText="1" noThreeD="1"/>
</file>

<file path=xl/ctrlProps/ctrlProp1490.xml><?xml version="1.0" encoding="utf-8"?>
<formControlPr xmlns="http://schemas.microsoft.com/office/spreadsheetml/2009/9/main" objectType="GBox" noThreeD="1"/>
</file>

<file path=xl/ctrlProps/ctrlProp1491.xml><?xml version="1.0" encoding="utf-8"?>
<formControlPr xmlns="http://schemas.microsoft.com/office/spreadsheetml/2009/9/main" objectType="Radio" firstButton="1" fmlaLink="$F$69" lockText="1" noThreeD="1"/>
</file>

<file path=xl/ctrlProps/ctrlProp1492.xml><?xml version="1.0" encoding="utf-8"?>
<formControlPr xmlns="http://schemas.microsoft.com/office/spreadsheetml/2009/9/main" objectType="Radio" lockText="1" noThreeD="1"/>
</file>

<file path=xl/ctrlProps/ctrlProp1493.xml><?xml version="1.0" encoding="utf-8"?>
<formControlPr xmlns="http://schemas.microsoft.com/office/spreadsheetml/2009/9/main" objectType="Radio" lockText="1" noThreeD="1"/>
</file>

<file path=xl/ctrlProps/ctrlProp1494.xml><?xml version="1.0" encoding="utf-8"?>
<formControlPr xmlns="http://schemas.microsoft.com/office/spreadsheetml/2009/9/main" objectType="Radio" lockText="1" noThreeD="1"/>
</file>

<file path=xl/ctrlProps/ctrlProp1495.xml><?xml version="1.0" encoding="utf-8"?>
<formControlPr xmlns="http://schemas.microsoft.com/office/spreadsheetml/2009/9/main" objectType="GBox" noThreeD="1"/>
</file>

<file path=xl/ctrlProps/ctrlProp1496.xml><?xml version="1.0" encoding="utf-8"?>
<formControlPr xmlns="http://schemas.microsoft.com/office/spreadsheetml/2009/9/main" objectType="Radio" firstButton="1" fmlaLink="$F$70" lockText="1" noThreeD="1"/>
</file>

<file path=xl/ctrlProps/ctrlProp1497.xml><?xml version="1.0" encoding="utf-8"?>
<formControlPr xmlns="http://schemas.microsoft.com/office/spreadsheetml/2009/9/main" objectType="Radio" lockText="1" noThreeD="1"/>
</file>

<file path=xl/ctrlProps/ctrlProp1498.xml><?xml version="1.0" encoding="utf-8"?>
<formControlPr xmlns="http://schemas.microsoft.com/office/spreadsheetml/2009/9/main" objectType="Radio" lockText="1" noThreeD="1"/>
</file>

<file path=xl/ctrlProps/ctrlProp1499.xml><?xml version="1.0" encoding="utf-8"?>
<formControlPr xmlns="http://schemas.microsoft.com/office/spreadsheetml/2009/9/main" objectType="Radio" lockText="1" noThreeD="1"/>
</file>

<file path=xl/ctrlProps/ctrlProp1500.xml><?xml version="1.0" encoding="utf-8"?>
<formControlPr xmlns="http://schemas.microsoft.com/office/spreadsheetml/2009/9/main" objectType="GBox" noThreeD="1"/>
</file>

<file path=xl/ctrlProps/ctrlProp1501.xml><?xml version="1.0" encoding="utf-8"?>
<formControlPr xmlns="http://schemas.microsoft.com/office/spreadsheetml/2009/9/main" objectType="Radio" firstButton="1" fmlaLink="$F$71" lockText="1" noThreeD="1"/>
</file>

<file path=xl/ctrlProps/ctrlProp1502.xml><?xml version="1.0" encoding="utf-8"?>
<formControlPr xmlns="http://schemas.microsoft.com/office/spreadsheetml/2009/9/main" objectType="Radio" lockText="1" noThreeD="1"/>
</file>

<file path=xl/ctrlProps/ctrlProp1503.xml><?xml version="1.0" encoding="utf-8"?>
<formControlPr xmlns="http://schemas.microsoft.com/office/spreadsheetml/2009/9/main" objectType="Radio" lockText="1" noThreeD="1"/>
</file>

<file path=xl/ctrlProps/ctrlProp1504.xml><?xml version="1.0" encoding="utf-8"?>
<formControlPr xmlns="http://schemas.microsoft.com/office/spreadsheetml/2009/9/main" objectType="Radio" lockText="1" noThreeD="1"/>
</file>

<file path=xl/ctrlProps/ctrlProp1505.xml><?xml version="1.0" encoding="utf-8"?>
<formControlPr xmlns="http://schemas.microsoft.com/office/spreadsheetml/2009/9/main" objectType="GBox" noThreeD="1"/>
</file>

<file path=xl/ctrlProps/ctrlProp1506.xml><?xml version="1.0" encoding="utf-8"?>
<formControlPr xmlns="http://schemas.microsoft.com/office/spreadsheetml/2009/9/main" objectType="Radio" firstButton="1" fmlaLink="$F$73" lockText="1" noThreeD="1"/>
</file>

<file path=xl/ctrlProps/ctrlProp1507.xml><?xml version="1.0" encoding="utf-8"?>
<formControlPr xmlns="http://schemas.microsoft.com/office/spreadsheetml/2009/9/main" objectType="Radio" lockText="1" noThreeD="1"/>
</file>

<file path=xl/ctrlProps/ctrlProp1508.xml><?xml version="1.0" encoding="utf-8"?>
<formControlPr xmlns="http://schemas.microsoft.com/office/spreadsheetml/2009/9/main" objectType="Radio" lockText="1" noThreeD="1"/>
</file>

<file path=xl/ctrlProps/ctrlProp1509.xml><?xml version="1.0" encoding="utf-8"?>
<formControlPr xmlns="http://schemas.microsoft.com/office/spreadsheetml/2009/9/main" objectType="Radio" lockText="1" noThreeD="1"/>
</file>

<file path=xl/ctrlProps/ctrlProp1510.xml><?xml version="1.0" encoding="utf-8"?>
<formControlPr xmlns="http://schemas.microsoft.com/office/spreadsheetml/2009/9/main" objectType="GBox" noThreeD="1"/>
</file>

<file path=xl/ctrlProps/ctrlProp1511.xml><?xml version="1.0" encoding="utf-8"?>
<formControlPr xmlns="http://schemas.microsoft.com/office/spreadsheetml/2009/9/main" objectType="Radio" firstButton="1" fmlaLink="$F$74" lockText="1" noThreeD="1"/>
</file>

<file path=xl/ctrlProps/ctrlProp1512.xml><?xml version="1.0" encoding="utf-8"?>
<formControlPr xmlns="http://schemas.microsoft.com/office/spreadsheetml/2009/9/main" objectType="Radio" lockText="1" noThreeD="1"/>
</file>

<file path=xl/ctrlProps/ctrlProp1513.xml><?xml version="1.0" encoding="utf-8"?>
<formControlPr xmlns="http://schemas.microsoft.com/office/spreadsheetml/2009/9/main" objectType="Radio" lockText="1" noThreeD="1"/>
</file>

<file path=xl/ctrlProps/ctrlProp1514.xml><?xml version="1.0" encoding="utf-8"?>
<formControlPr xmlns="http://schemas.microsoft.com/office/spreadsheetml/2009/9/main" objectType="Radio" lockText="1" noThreeD="1"/>
</file>

<file path=xl/ctrlProps/ctrlProp1515.xml><?xml version="1.0" encoding="utf-8"?>
<formControlPr xmlns="http://schemas.microsoft.com/office/spreadsheetml/2009/9/main" objectType="GBox" noThreeD="1"/>
</file>

<file path=xl/ctrlProps/ctrlProp1516.xml><?xml version="1.0" encoding="utf-8"?>
<formControlPr xmlns="http://schemas.microsoft.com/office/spreadsheetml/2009/9/main" objectType="Radio" firstButton="1" fmlaLink="$F$75" lockText="1" noThreeD="1"/>
</file>

<file path=xl/ctrlProps/ctrlProp1517.xml><?xml version="1.0" encoding="utf-8"?>
<formControlPr xmlns="http://schemas.microsoft.com/office/spreadsheetml/2009/9/main" objectType="Radio" lockText="1" noThreeD="1"/>
</file>

<file path=xl/ctrlProps/ctrlProp1518.xml><?xml version="1.0" encoding="utf-8"?>
<formControlPr xmlns="http://schemas.microsoft.com/office/spreadsheetml/2009/9/main" objectType="Radio" lockText="1" noThreeD="1"/>
</file>

<file path=xl/ctrlProps/ctrlProp1519.xml><?xml version="1.0" encoding="utf-8"?>
<formControlPr xmlns="http://schemas.microsoft.com/office/spreadsheetml/2009/9/main" objectType="Radio" lockText="1" noThreeD="1"/>
</file>

<file path=xl/ctrlProps/ctrlProp1520.xml><?xml version="1.0" encoding="utf-8"?>
<formControlPr xmlns="http://schemas.microsoft.com/office/spreadsheetml/2009/9/main" objectType="GBox" noThreeD="1"/>
</file>

<file path=xl/ctrlProps/ctrlProp1521.xml><?xml version="1.0" encoding="utf-8"?>
<formControlPr xmlns="http://schemas.microsoft.com/office/spreadsheetml/2009/9/main" objectType="Radio" firstButton="1" fmlaLink="$F$76" lockText="1" noThreeD="1"/>
</file>

<file path=xl/ctrlProps/ctrlProp1522.xml><?xml version="1.0" encoding="utf-8"?>
<formControlPr xmlns="http://schemas.microsoft.com/office/spreadsheetml/2009/9/main" objectType="Radio" lockText="1" noThreeD="1"/>
</file>

<file path=xl/ctrlProps/ctrlProp1523.xml><?xml version="1.0" encoding="utf-8"?>
<formControlPr xmlns="http://schemas.microsoft.com/office/spreadsheetml/2009/9/main" objectType="Radio" lockText="1" noThreeD="1"/>
</file>

<file path=xl/ctrlProps/ctrlProp1524.xml><?xml version="1.0" encoding="utf-8"?>
<formControlPr xmlns="http://schemas.microsoft.com/office/spreadsheetml/2009/9/main" objectType="Radio" lockText="1" noThreeD="1"/>
</file>

<file path=xl/ctrlProps/ctrlProp1525.xml><?xml version="1.0" encoding="utf-8"?>
<formControlPr xmlns="http://schemas.microsoft.com/office/spreadsheetml/2009/9/main" objectType="GBox" noThreeD="1"/>
</file>

<file path=xl/ctrlProps/ctrlProp1526.xml><?xml version="1.0" encoding="utf-8"?>
<formControlPr xmlns="http://schemas.microsoft.com/office/spreadsheetml/2009/9/main" objectType="Radio" firstButton="1" fmlaLink="$F$78" lockText="1" noThreeD="1"/>
</file>

<file path=xl/ctrlProps/ctrlProp1527.xml><?xml version="1.0" encoding="utf-8"?>
<formControlPr xmlns="http://schemas.microsoft.com/office/spreadsheetml/2009/9/main" objectType="Radio" lockText="1" noThreeD="1"/>
</file>

<file path=xl/ctrlProps/ctrlProp1528.xml><?xml version="1.0" encoding="utf-8"?>
<formControlPr xmlns="http://schemas.microsoft.com/office/spreadsheetml/2009/9/main" objectType="Radio" lockText="1" noThreeD="1"/>
</file>

<file path=xl/ctrlProps/ctrlProp1529.xml><?xml version="1.0" encoding="utf-8"?>
<formControlPr xmlns="http://schemas.microsoft.com/office/spreadsheetml/2009/9/main" objectType="Radio" lockText="1" noThreeD="1"/>
</file>

<file path=xl/ctrlProps/ctrlProp1530.xml><?xml version="1.0" encoding="utf-8"?>
<formControlPr xmlns="http://schemas.microsoft.com/office/spreadsheetml/2009/9/main" objectType="GBox" noThreeD="1"/>
</file>

<file path=xl/ctrlProps/ctrlProp1531.xml><?xml version="1.0" encoding="utf-8"?>
<formControlPr xmlns="http://schemas.microsoft.com/office/spreadsheetml/2009/9/main" objectType="Radio" firstButton="1" fmlaLink="$F$79" lockText="1" noThreeD="1"/>
</file>

<file path=xl/ctrlProps/ctrlProp1532.xml><?xml version="1.0" encoding="utf-8"?>
<formControlPr xmlns="http://schemas.microsoft.com/office/spreadsheetml/2009/9/main" objectType="Radio" lockText="1" noThreeD="1"/>
</file>

<file path=xl/ctrlProps/ctrlProp1533.xml><?xml version="1.0" encoding="utf-8"?>
<formControlPr xmlns="http://schemas.microsoft.com/office/spreadsheetml/2009/9/main" objectType="Radio" lockText="1" noThreeD="1"/>
</file>

<file path=xl/ctrlProps/ctrlProp1534.xml><?xml version="1.0" encoding="utf-8"?>
<formControlPr xmlns="http://schemas.microsoft.com/office/spreadsheetml/2009/9/main" objectType="Radio" lockText="1" noThreeD="1"/>
</file>

<file path=xl/ctrlProps/ctrlProp1535.xml><?xml version="1.0" encoding="utf-8"?>
<formControlPr xmlns="http://schemas.microsoft.com/office/spreadsheetml/2009/9/main" objectType="GBox" noThreeD="1"/>
</file>

<file path=xl/ctrlProps/ctrlProp1536.xml><?xml version="1.0" encoding="utf-8"?>
<formControlPr xmlns="http://schemas.microsoft.com/office/spreadsheetml/2009/9/main" objectType="Radio" firstButton="1" fmlaLink="$F$80" lockText="1" noThreeD="1"/>
</file>

<file path=xl/ctrlProps/ctrlProp1537.xml><?xml version="1.0" encoding="utf-8"?>
<formControlPr xmlns="http://schemas.microsoft.com/office/spreadsheetml/2009/9/main" objectType="Radio" lockText="1" noThreeD="1"/>
</file>

<file path=xl/ctrlProps/ctrlProp1538.xml><?xml version="1.0" encoding="utf-8"?>
<formControlPr xmlns="http://schemas.microsoft.com/office/spreadsheetml/2009/9/main" objectType="Radio" lockText="1" noThreeD="1"/>
</file>

<file path=xl/ctrlProps/ctrlProp1539.xml><?xml version="1.0" encoding="utf-8"?>
<formControlPr xmlns="http://schemas.microsoft.com/office/spreadsheetml/2009/9/main" objectType="Radio" lockText="1" noThreeD="1"/>
</file>

<file path=xl/ctrlProps/ctrlProp1540.xml><?xml version="1.0" encoding="utf-8"?>
<formControlPr xmlns="http://schemas.microsoft.com/office/spreadsheetml/2009/9/main" objectType="GBox" noThreeD="1"/>
</file>

<file path=xl/ctrlProps/ctrlProp1541.xml><?xml version="1.0" encoding="utf-8"?>
<formControlPr xmlns="http://schemas.microsoft.com/office/spreadsheetml/2009/9/main" objectType="Radio" firstButton="1" fmlaLink="$F$81" lockText="1" noThreeD="1"/>
</file>

<file path=xl/ctrlProps/ctrlProp1542.xml><?xml version="1.0" encoding="utf-8"?>
<formControlPr xmlns="http://schemas.microsoft.com/office/spreadsheetml/2009/9/main" objectType="Radio" lockText="1" noThreeD="1"/>
</file>

<file path=xl/ctrlProps/ctrlProp1543.xml><?xml version="1.0" encoding="utf-8"?>
<formControlPr xmlns="http://schemas.microsoft.com/office/spreadsheetml/2009/9/main" objectType="Radio" lockText="1" noThreeD="1"/>
</file>

<file path=xl/ctrlProps/ctrlProp1544.xml><?xml version="1.0" encoding="utf-8"?>
<formControlPr xmlns="http://schemas.microsoft.com/office/spreadsheetml/2009/9/main" objectType="Radio" lockText="1" noThreeD="1"/>
</file>

<file path=xl/ctrlProps/ctrlProp1545.xml><?xml version="1.0" encoding="utf-8"?>
<formControlPr xmlns="http://schemas.microsoft.com/office/spreadsheetml/2009/9/main" objectType="GBox" noThreeD="1"/>
</file>

<file path=xl/ctrlProps/ctrlProp1546.xml><?xml version="1.0" encoding="utf-8"?>
<formControlPr xmlns="http://schemas.microsoft.com/office/spreadsheetml/2009/9/main" objectType="Radio" firstButton="1" fmlaLink="$F$83" lockText="1" noThreeD="1"/>
</file>

<file path=xl/ctrlProps/ctrlProp1547.xml><?xml version="1.0" encoding="utf-8"?>
<formControlPr xmlns="http://schemas.microsoft.com/office/spreadsheetml/2009/9/main" objectType="Radio" lockText="1" noThreeD="1"/>
</file>

<file path=xl/ctrlProps/ctrlProp1548.xml><?xml version="1.0" encoding="utf-8"?>
<formControlPr xmlns="http://schemas.microsoft.com/office/spreadsheetml/2009/9/main" objectType="Radio" lockText="1" noThreeD="1"/>
</file>

<file path=xl/ctrlProps/ctrlProp1549.xml><?xml version="1.0" encoding="utf-8"?>
<formControlPr xmlns="http://schemas.microsoft.com/office/spreadsheetml/2009/9/main" objectType="Radio" lockText="1" noThreeD="1"/>
</file>

<file path=xl/ctrlProps/ctrlProp1550.xml><?xml version="1.0" encoding="utf-8"?>
<formControlPr xmlns="http://schemas.microsoft.com/office/spreadsheetml/2009/9/main" objectType="GBox" noThreeD="1"/>
</file>

<file path=xl/ctrlProps/ctrlProp1551.xml><?xml version="1.0" encoding="utf-8"?>
<formControlPr xmlns="http://schemas.microsoft.com/office/spreadsheetml/2009/9/main" objectType="Radio" firstButton="1" fmlaLink="$F$84" lockText="1" noThreeD="1"/>
</file>

<file path=xl/ctrlProps/ctrlProp1552.xml><?xml version="1.0" encoding="utf-8"?>
<formControlPr xmlns="http://schemas.microsoft.com/office/spreadsheetml/2009/9/main" objectType="Radio" lockText="1" noThreeD="1"/>
</file>

<file path=xl/ctrlProps/ctrlProp1553.xml><?xml version="1.0" encoding="utf-8"?>
<formControlPr xmlns="http://schemas.microsoft.com/office/spreadsheetml/2009/9/main" objectType="Radio" lockText="1" noThreeD="1"/>
</file>

<file path=xl/ctrlProps/ctrlProp1554.xml><?xml version="1.0" encoding="utf-8"?>
<formControlPr xmlns="http://schemas.microsoft.com/office/spreadsheetml/2009/9/main" objectType="Radio" lockText="1" noThreeD="1"/>
</file>

<file path=xl/ctrlProps/ctrlProp1555.xml><?xml version="1.0" encoding="utf-8"?>
<formControlPr xmlns="http://schemas.microsoft.com/office/spreadsheetml/2009/9/main" objectType="GBox" noThreeD="1"/>
</file>

<file path=xl/ctrlProps/ctrlProp1556.xml><?xml version="1.0" encoding="utf-8"?>
<formControlPr xmlns="http://schemas.microsoft.com/office/spreadsheetml/2009/9/main" objectType="Radio" firstButton="1" fmlaLink="$F$85" lockText="1" noThreeD="1"/>
</file>

<file path=xl/ctrlProps/ctrlProp1557.xml><?xml version="1.0" encoding="utf-8"?>
<formControlPr xmlns="http://schemas.microsoft.com/office/spreadsheetml/2009/9/main" objectType="Radio" lockText="1" noThreeD="1"/>
</file>

<file path=xl/ctrlProps/ctrlProp1558.xml><?xml version="1.0" encoding="utf-8"?>
<formControlPr xmlns="http://schemas.microsoft.com/office/spreadsheetml/2009/9/main" objectType="Radio" lockText="1" noThreeD="1"/>
</file>

<file path=xl/ctrlProps/ctrlProp1559.xml><?xml version="1.0" encoding="utf-8"?>
<formControlPr xmlns="http://schemas.microsoft.com/office/spreadsheetml/2009/9/main" objectType="Radio" lockText="1" noThreeD="1"/>
</file>

<file path=xl/ctrlProps/ctrlProp1560.xml><?xml version="1.0" encoding="utf-8"?>
<formControlPr xmlns="http://schemas.microsoft.com/office/spreadsheetml/2009/9/main" objectType="GBox" noThreeD="1"/>
</file>

<file path=xl/ctrlProps/ctrlProp1561.xml><?xml version="1.0" encoding="utf-8"?>
<formControlPr xmlns="http://schemas.microsoft.com/office/spreadsheetml/2009/9/main" objectType="Radio" firstButton="1" fmlaLink="$F$87" lockText="1" noThreeD="1"/>
</file>

<file path=xl/ctrlProps/ctrlProp1562.xml><?xml version="1.0" encoding="utf-8"?>
<formControlPr xmlns="http://schemas.microsoft.com/office/spreadsheetml/2009/9/main" objectType="Radio" lockText="1" noThreeD="1"/>
</file>

<file path=xl/ctrlProps/ctrlProp1563.xml><?xml version="1.0" encoding="utf-8"?>
<formControlPr xmlns="http://schemas.microsoft.com/office/spreadsheetml/2009/9/main" objectType="Radio" lockText="1" noThreeD="1"/>
</file>

<file path=xl/ctrlProps/ctrlProp1564.xml><?xml version="1.0" encoding="utf-8"?>
<formControlPr xmlns="http://schemas.microsoft.com/office/spreadsheetml/2009/9/main" objectType="Radio" lockText="1" noThreeD="1"/>
</file>

<file path=xl/ctrlProps/ctrlProp1565.xml><?xml version="1.0" encoding="utf-8"?>
<formControlPr xmlns="http://schemas.microsoft.com/office/spreadsheetml/2009/9/main" objectType="GBox" noThreeD="1"/>
</file>

<file path=xl/ctrlProps/ctrlProp1566.xml><?xml version="1.0" encoding="utf-8"?>
<formControlPr xmlns="http://schemas.microsoft.com/office/spreadsheetml/2009/9/main" objectType="Radio" firstButton="1" fmlaLink="$F$88" lockText="1" noThreeD="1"/>
</file>

<file path=xl/ctrlProps/ctrlProp1567.xml><?xml version="1.0" encoding="utf-8"?>
<formControlPr xmlns="http://schemas.microsoft.com/office/spreadsheetml/2009/9/main" objectType="Radio" lockText="1" noThreeD="1"/>
</file>

<file path=xl/ctrlProps/ctrlProp1568.xml><?xml version="1.0" encoding="utf-8"?>
<formControlPr xmlns="http://schemas.microsoft.com/office/spreadsheetml/2009/9/main" objectType="Radio" lockText="1" noThreeD="1"/>
</file>

<file path=xl/ctrlProps/ctrlProp1569.xml><?xml version="1.0" encoding="utf-8"?>
<formControlPr xmlns="http://schemas.microsoft.com/office/spreadsheetml/2009/9/main" objectType="Radio" lockText="1" noThreeD="1"/>
</file>

<file path=xl/ctrlProps/ctrlProp1570.xml><?xml version="1.0" encoding="utf-8"?>
<formControlPr xmlns="http://schemas.microsoft.com/office/spreadsheetml/2009/9/main" objectType="GBox" noThreeD="1"/>
</file>

<file path=xl/ctrlProps/ctrlProp1571.xml><?xml version="1.0" encoding="utf-8"?>
<formControlPr xmlns="http://schemas.microsoft.com/office/spreadsheetml/2009/9/main" objectType="Radio" firstButton="1" fmlaLink="$F$89" lockText="1" noThreeD="1"/>
</file>

<file path=xl/ctrlProps/ctrlProp1572.xml><?xml version="1.0" encoding="utf-8"?>
<formControlPr xmlns="http://schemas.microsoft.com/office/spreadsheetml/2009/9/main" objectType="Radio" lockText="1" noThreeD="1"/>
</file>

<file path=xl/ctrlProps/ctrlProp1573.xml><?xml version="1.0" encoding="utf-8"?>
<formControlPr xmlns="http://schemas.microsoft.com/office/spreadsheetml/2009/9/main" objectType="Radio" lockText="1" noThreeD="1"/>
</file>

<file path=xl/ctrlProps/ctrlProp1574.xml><?xml version="1.0" encoding="utf-8"?>
<formControlPr xmlns="http://schemas.microsoft.com/office/spreadsheetml/2009/9/main" objectType="Radio" lockText="1" noThreeD="1"/>
</file>

<file path=xl/ctrlProps/ctrlProp1575.xml><?xml version="1.0" encoding="utf-8"?>
<formControlPr xmlns="http://schemas.microsoft.com/office/spreadsheetml/2009/9/main" objectType="GBox" noThreeD="1"/>
</file>

<file path=xl/ctrlProps/ctrlProp1576.xml><?xml version="1.0" encoding="utf-8"?>
<formControlPr xmlns="http://schemas.microsoft.com/office/spreadsheetml/2009/9/main" objectType="Radio" firstButton="1" fmlaLink="$F$90" lockText="1" noThreeD="1"/>
</file>

<file path=xl/ctrlProps/ctrlProp1577.xml><?xml version="1.0" encoding="utf-8"?>
<formControlPr xmlns="http://schemas.microsoft.com/office/spreadsheetml/2009/9/main" objectType="Radio" lockText="1" noThreeD="1"/>
</file>

<file path=xl/ctrlProps/ctrlProp1578.xml><?xml version="1.0" encoding="utf-8"?>
<formControlPr xmlns="http://schemas.microsoft.com/office/spreadsheetml/2009/9/main" objectType="Radio" lockText="1" noThreeD="1"/>
</file>

<file path=xl/ctrlProps/ctrlProp1579.xml><?xml version="1.0" encoding="utf-8"?>
<formControlPr xmlns="http://schemas.microsoft.com/office/spreadsheetml/2009/9/main" objectType="Radio" lockText="1" noThreeD="1"/>
</file>

<file path=xl/ctrlProps/ctrlProp1580.xml><?xml version="1.0" encoding="utf-8"?>
<formControlPr xmlns="http://schemas.microsoft.com/office/spreadsheetml/2009/9/main" objectType="GBox" noThreeD="1"/>
</file>

<file path=xl/ctrlProps/ctrlProp1581.xml><?xml version="1.0" encoding="utf-8"?>
<formControlPr xmlns="http://schemas.microsoft.com/office/spreadsheetml/2009/9/main" objectType="Radio" firstButton="1" fmlaLink="$F$92" lockText="1" noThreeD="1"/>
</file>

<file path=xl/ctrlProps/ctrlProp1582.xml><?xml version="1.0" encoding="utf-8"?>
<formControlPr xmlns="http://schemas.microsoft.com/office/spreadsheetml/2009/9/main" objectType="Radio" lockText="1" noThreeD="1"/>
</file>

<file path=xl/ctrlProps/ctrlProp1583.xml><?xml version="1.0" encoding="utf-8"?>
<formControlPr xmlns="http://schemas.microsoft.com/office/spreadsheetml/2009/9/main" objectType="Radio" lockText="1" noThreeD="1"/>
</file>

<file path=xl/ctrlProps/ctrlProp1584.xml><?xml version="1.0" encoding="utf-8"?>
<formControlPr xmlns="http://schemas.microsoft.com/office/spreadsheetml/2009/9/main" objectType="Radio" lockText="1" noThreeD="1"/>
</file>

<file path=xl/ctrlProps/ctrlProp1585.xml><?xml version="1.0" encoding="utf-8"?>
<formControlPr xmlns="http://schemas.microsoft.com/office/spreadsheetml/2009/9/main" objectType="GBox" noThreeD="1"/>
</file>

<file path=xl/ctrlProps/ctrlProp1586.xml><?xml version="1.0" encoding="utf-8"?>
<formControlPr xmlns="http://schemas.microsoft.com/office/spreadsheetml/2009/9/main" objectType="Radio" firstButton="1" fmlaLink="$F$93" lockText="1" noThreeD="1"/>
</file>

<file path=xl/ctrlProps/ctrlProp1587.xml><?xml version="1.0" encoding="utf-8"?>
<formControlPr xmlns="http://schemas.microsoft.com/office/spreadsheetml/2009/9/main" objectType="Radio" lockText="1" noThreeD="1"/>
</file>

<file path=xl/ctrlProps/ctrlProp1588.xml><?xml version="1.0" encoding="utf-8"?>
<formControlPr xmlns="http://schemas.microsoft.com/office/spreadsheetml/2009/9/main" objectType="Radio" lockText="1" noThreeD="1"/>
</file>

<file path=xl/ctrlProps/ctrlProp1589.xml><?xml version="1.0" encoding="utf-8"?>
<formControlPr xmlns="http://schemas.microsoft.com/office/spreadsheetml/2009/9/main" objectType="Radio" lockText="1" noThreeD="1"/>
</file>

<file path=xl/ctrlProps/ctrlProp1590.xml><?xml version="1.0" encoding="utf-8"?>
<formControlPr xmlns="http://schemas.microsoft.com/office/spreadsheetml/2009/9/main" objectType="GBox" noThreeD="1"/>
</file>

<file path=xl/ctrlProps/ctrlProp1591.xml><?xml version="1.0" encoding="utf-8"?>
<formControlPr xmlns="http://schemas.microsoft.com/office/spreadsheetml/2009/9/main" objectType="Radio" firstButton="1" fmlaLink="$F$94" lockText="1" noThreeD="1"/>
</file>

<file path=xl/ctrlProps/ctrlProp1592.xml><?xml version="1.0" encoding="utf-8"?>
<formControlPr xmlns="http://schemas.microsoft.com/office/spreadsheetml/2009/9/main" objectType="Radio" lockText="1" noThreeD="1"/>
</file>

<file path=xl/ctrlProps/ctrlProp1593.xml><?xml version="1.0" encoding="utf-8"?>
<formControlPr xmlns="http://schemas.microsoft.com/office/spreadsheetml/2009/9/main" objectType="Radio" lockText="1" noThreeD="1"/>
</file>

<file path=xl/ctrlProps/ctrlProp1594.xml><?xml version="1.0" encoding="utf-8"?>
<formControlPr xmlns="http://schemas.microsoft.com/office/spreadsheetml/2009/9/main" objectType="Radio" lockText="1" noThreeD="1"/>
</file>

<file path=xl/ctrlProps/ctrlProp1595.xml><?xml version="1.0" encoding="utf-8"?>
<formControlPr xmlns="http://schemas.microsoft.com/office/spreadsheetml/2009/9/main" objectType="GBox" noThreeD="1"/>
</file>

<file path=xl/ctrlProps/ctrlProp1596.xml><?xml version="1.0" encoding="utf-8"?>
<formControlPr xmlns="http://schemas.microsoft.com/office/spreadsheetml/2009/9/main" objectType="Radio" firstButton="1" fmlaLink="$F$95" lockText="1" noThreeD="1"/>
</file>

<file path=xl/ctrlProps/ctrlProp1597.xml><?xml version="1.0" encoding="utf-8"?>
<formControlPr xmlns="http://schemas.microsoft.com/office/spreadsheetml/2009/9/main" objectType="Radio" lockText="1" noThreeD="1"/>
</file>

<file path=xl/ctrlProps/ctrlProp1598.xml><?xml version="1.0" encoding="utf-8"?>
<formControlPr xmlns="http://schemas.microsoft.com/office/spreadsheetml/2009/9/main" objectType="Radio" lockText="1" noThreeD="1"/>
</file>

<file path=xl/ctrlProps/ctrlProp1599.xml><?xml version="1.0" encoding="utf-8"?>
<formControlPr xmlns="http://schemas.microsoft.com/office/spreadsheetml/2009/9/main" objectType="Radio" lockText="1" noThreeD="1"/>
</file>

<file path=xl/ctrlProps/ctrlProp1600.xml><?xml version="1.0" encoding="utf-8"?>
<formControlPr xmlns="http://schemas.microsoft.com/office/spreadsheetml/2009/9/main" objectType="GBox" noThreeD="1"/>
</file>

<file path=xl/ctrlProps/ctrlProp1601.xml><?xml version="1.0" encoding="utf-8"?>
<formControlPr xmlns="http://schemas.microsoft.com/office/spreadsheetml/2009/9/main" objectType="Radio" firstButton="1" fmlaLink="$F$96" lockText="1" noThreeD="1"/>
</file>

<file path=xl/ctrlProps/ctrlProp1602.xml><?xml version="1.0" encoding="utf-8"?>
<formControlPr xmlns="http://schemas.microsoft.com/office/spreadsheetml/2009/9/main" objectType="Radio" lockText="1" noThreeD="1"/>
</file>

<file path=xl/ctrlProps/ctrlProp1603.xml><?xml version="1.0" encoding="utf-8"?>
<formControlPr xmlns="http://schemas.microsoft.com/office/spreadsheetml/2009/9/main" objectType="Radio" lockText="1" noThreeD="1"/>
</file>

<file path=xl/ctrlProps/ctrlProp1604.xml><?xml version="1.0" encoding="utf-8"?>
<formControlPr xmlns="http://schemas.microsoft.com/office/spreadsheetml/2009/9/main" objectType="Radio" lockText="1" noThreeD="1"/>
</file>

<file path=xl/ctrlProps/ctrlProp1605.xml><?xml version="1.0" encoding="utf-8"?>
<formControlPr xmlns="http://schemas.microsoft.com/office/spreadsheetml/2009/9/main" objectType="GBox" noThreeD="1"/>
</file>

<file path=xl/ctrlProps/ctrlProp1606.xml><?xml version="1.0" encoding="utf-8"?>
<formControlPr xmlns="http://schemas.microsoft.com/office/spreadsheetml/2009/9/main" objectType="Radio" firstButton="1" fmlaLink="$F$98" lockText="1" noThreeD="1"/>
</file>

<file path=xl/ctrlProps/ctrlProp1607.xml><?xml version="1.0" encoding="utf-8"?>
<formControlPr xmlns="http://schemas.microsoft.com/office/spreadsheetml/2009/9/main" objectType="Radio" lockText="1" noThreeD="1"/>
</file>

<file path=xl/ctrlProps/ctrlProp1608.xml><?xml version="1.0" encoding="utf-8"?>
<formControlPr xmlns="http://schemas.microsoft.com/office/spreadsheetml/2009/9/main" objectType="Radio" lockText="1" noThreeD="1"/>
</file>

<file path=xl/ctrlProps/ctrlProp1609.xml><?xml version="1.0" encoding="utf-8"?>
<formControlPr xmlns="http://schemas.microsoft.com/office/spreadsheetml/2009/9/main" objectType="Radio" lockText="1" noThreeD="1"/>
</file>

<file path=xl/ctrlProps/ctrlProp1610.xml><?xml version="1.0" encoding="utf-8"?>
<formControlPr xmlns="http://schemas.microsoft.com/office/spreadsheetml/2009/9/main" objectType="GBox" noThreeD="1"/>
</file>

<file path=xl/ctrlProps/ctrlProp1611.xml><?xml version="1.0" encoding="utf-8"?>
<formControlPr xmlns="http://schemas.microsoft.com/office/spreadsheetml/2009/9/main" objectType="Radio" firstButton="1" fmlaLink="$F$99" lockText="1" noThreeD="1"/>
</file>

<file path=xl/ctrlProps/ctrlProp1612.xml><?xml version="1.0" encoding="utf-8"?>
<formControlPr xmlns="http://schemas.microsoft.com/office/spreadsheetml/2009/9/main" objectType="Radio" lockText="1" noThreeD="1"/>
</file>

<file path=xl/ctrlProps/ctrlProp1613.xml><?xml version="1.0" encoding="utf-8"?>
<formControlPr xmlns="http://schemas.microsoft.com/office/spreadsheetml/2009/9/main" objectType="Radio" lockText="1" noThreeD="1"/>
</file>

<file path=xl/ctrlProps/ctrlProp1614.xml><?xml version="1.0" encoding="utf-8"?>
<formControlPr xmlns="http://schemas.microsoft.com/office/spreadsheetml/2009/9/main" objectType="Radio" lockText="1" noThreeD="1"/>
</file>

<file path=xl/ctrlProps/ctrlProp1615.xml><?xml version="1.0" encoding="utf-8"?>
<formControlPr xmlns="http://schemas.microsoft.com/office/spreadsheetml/2009/9/main" objectType="GBox" noThreeD="1"/>
</file>

<file path=xl/ctrlProps/ctrlProp1616.xml><?xml version="1.0" encoding="utf-8"?>
<formControlPr xmlns="http://schemas.microsoft.com/office/spreadsheetml/2009/9/main" objectType="Radio" firstButton="1" fmlaLink="$F$100" lockText="1" noThreeD="1"/>
</file>

<file path=xl/ctrlProps/ctrlProp1617.xml><?xml version="1.0" encoding="utf-8"?>
<formControlPr xmlns="http://schemas.microsoft.com/office/spreadsheetml/2009/9/main" objectType="Radio" lockText="1" noThreeD="1"/>
</file>

<file path=xl/ctrlProps/ctrlProp1618.xml><?xml version="1.0" encoding="utf-8"?>
<formControlPr xmlns="http://schemas.microsoft.com/office/spreadsheetml/2009/9/main" objectType="Radio" lockText="1" noThreeD="1"/>
</file>

<file path=xl/ctrlProps/ctrlProp1619.xml><?xml version="1.0" encoding="utf-8"?>
<formControlPr xmlns="http://schemas.microsoft.com/office/spreadsheetml/2009/9/main" objectType="Radio" lockText="1" noThreeD="1"/>
</file>

<file path=xl/ctrlProps/ctrlProp1620.xml><?xml version="1.0" encoding="utf-8"?>
<formControlPr xmlns="http://schemas.microsoft.com/office/spreadsheetml/2009/9/main" objectType="GBox" noThreeD="1"/>
</file>

<file path=xl/ctrlProps/ctrlProp1621.xml><?xml version="1.0" encoding="utf-8"?>
<formControlPr xmlns="http://schemas.microsoft.com/office/spreadsheetml/2009/9/main" objectType="Radio" firstButton="1" fmlaLink="$F$101" lockText="1" noThreeD="1"/>
</file>

<file path=xl/ctrlProps/ctrlProp1622.xml><?xml version="1.0" encoding="utf-8"?>
<formControlPr xmlns="http://schemas.microsoft.com/office/spreadsheetml/2009/9/main" objectType="Radio" lockText="1" noThreeD="1"/>
</file>

<file path=xl/ctrlProps/ctrlProp1623.xml><?xml version="1.0" encoding="utf-8"?>
<formControlPr xmlns="http://schemas.microsoft.com/office/spreadsheetml/2009/9/main" objectType="Radio" lockText="1" noThreeD="1"/>
</file>

<file path=xl/ctrlProps/ctrlProp1624.xml><?xml version="1.0" encoding="utf-8"?>
<formControlPr xmlns="http://schemas.microsoft.com/office/spreadsheetml/2009/9/main" objectType="Radio" lockText="1" noThreeD="1"/>
</file>

<file path=xl/ctrlProps/ctrlProp1625.xml><?xml version="1.0" encoding="utf-8"?>
<formControlPr xmlns="http://schemas.microsoft.com/office/spreadsheetml/2009/9/main" objectType="GBox" noThreeD="1"/>
</file>

<file path=xl/ctrlProps/ctrlProp1626.xml><?xml version="1.0" encoding="utf-8"?>
<formControlPr xmlns="http://schemas.microsoft.com/office/spreadsheetml/2009/9/main" objectType="Radio" firstButton="1" fmlaLink="$F$103" lockText="1" noThreeD="1"/>
</file>

<file path=xl/ctrlProps/ctrlProp1627.xml><?xml version="1.0" encoding="utf-8"?>
<formControlPr xmlns="http://schemas.microsoft.com/office/spreadsheetml/2009/9/main" objectType="Radio" lockText="1" noThreeD="1"/>
</file>

<file path=xl/ctrlProps/ctrlProp1628.xml><?xml version="1.0" encoding="utf-8"?>
<formControlPr xmlns="http://schemas.microsoft.com/office/spreadsheetml/2009/9/main" objectType="Radio" lockText="1" noThreeD="1"/>
</file>

<file path=xl/ctrlProps/ctrlProp1629.xml><?xml version="1.0" encoding="utf-8"?>
<formControlPr xmlns="http://schemas.microsoft.com/office/spreadsheetml/2009/9/main" objectType="Radio" lockText="1" noThreeD="1"/>
</file>

<file path=xl/ctrlProps/ctrlProp1630.xml><?xml version="1.0" encoding="utf-8"?>
<formControlPr xmlns="http://schemas.microsoft.com/office/spreadsheetml/2009/9/main" objectType="GBox" noThreeD="1"/>
</file>

<file path=xl/ctrlProps/ctrlProp1631.xml><?xml version="1.0" encoding="utf-8"?>
<formControlPr xmlns="http://schemas.microsoft.com/office/spreadsheetml/2009/9/main" objectType="Radio" firstButton="1" fmlaLink="$F$104" lockText="1" noThreeD="1"/>
</file>

<file path=xl/ctrlProps/ctrlProp1632.xml><?xml version="1.0" encoding="utf-8"?>
<formControlPr xmlns="http://schemas.microsoft.com/office/spreadsheetml/2009/9/main" objectType="Radio" lockText="1" noThreeD="1"/>
</file>

<file path=xl/ctrlProps/ctrlProp1633.xml><?xml version="1.0" encoding="utf-8"?>
<formControlPr xmlns="http://schemas.microsoft.com/office/spreadsheetml/2009/9/main" objectType="Radio" lockText="1" noThreeD="1"/>
</file>

<file path=xl/ctrlProps/ctrlProp1634.xml><?xml version="1.0" encoding="utf-8"?>
<formControlPr xmlns="http://schemas.microsoft.com/office/spreadsheetml/2009/9/main" objectType="Radio" lockText="1" noThreeD="1"/>
</file>

<file path=xl/ctrlProps/ctrlProp1635.xml><?xml version="1.0" encoding="utf-8"?>
<formControlPr xmlns="http://schemas.microsoft.com/office/spreadsheetml/2009/9/main" objectType="GBox" noThreeD="1"/>
</file>

<file path=xl/ctrlProps/ctrlProp1636.xml><?xml version="1.0" encoding="utf-8"?>
<formControlPr xmlns="http://schemas.microsoft.com/office/spreadsheetml/2009/9/main" objectType="Radio" firstButton="1" fmlaLink="$F$108" lockText="1" noThreeD="1"/>
</file>

<file path=xl/ctrlProps/ctrlProp1637.xml><?xml version="1.0" encoding="utf-8"?>
<formControlPr xmlns="http://schemas.microsoft.com/office/spreadsheetml/2009/9/main" objectType="Radio" lockText="1" noThreeD="1"/>
</file>

<file path=xl/ctrlProps/ctrlProp1638.xml><?xml version="1.0" encoding="utf-8"?>
<formControlPr xmlns="http://schemas.microsoft.com/office/spreadsheetml/2009/9/main" objectType="Radio" lockText="1" noThreeD="1"/>
</file>

<file path=xl/ctrlProps/ctrlProp1639.xml><?xml version="1.0" encoding="utf-8"?>
<formControlPr xmlns="http://schemas.microsoft.com/office/spreadsheetml/2009/9/main" objectType="Radio" lockText="1" noThreeD="1"/>
</file>

<file path=xl/ctrlProps/ctrlProp1640.xml><?xml version="1.0" encoding="utf-8"?>
<formControlPr xmlns="http://schemas.microsoft.com/office/spreadsheetml/2009/9/main" objectType="GBox" noThreeD="1"/>
</file>

<file path=xl/ctrlProps/ctrlProp1641.xml><?xml version="1.0" encoding="utf-8"?>
<formControlPr xmlns="http://schemas.microsoft.com/office/spreadsheetml/2009/9/main" objectType="Radio" firstButton="1" fmlaLink="$F$109" lockText="1" noThreeD="1"/>
</file>

<file path=xl/ctrlProps/ctrlProp1642.xml><?xml version="1.0" encoding="utf-8"?>
<formControlPr xmlns="http://schemas.microsoft.com/office/spreadsheetml/2009/9/main" objectType="Radio" lockText="1" noThreeD="1"/>
</file>

<file path=xl/ctrlProps/ctrlProp1643.xml><?xml version="1.0" encoding="utf-8"?>
<formControlPr xmlns="http://schemas.microsoft.com/office/spreadsheetml/2009/9/main" objectType="Radio" lockText="1" noThreeD="1"/>
</file>

<file path=xl/ctrlProps/ctrlProp1644.xml><?xml version="1.0" encoding="utf-8"?>
<formControlPr xmlns="http://schemas.microsoft.com/office/spreadsheetml/2009/9/main" objectType="Radio" lockText="1" noThreeD="1"/>
</file>

<file path=xl/ctrlProps/ctrlProp1645.xml><?xml version="1.0" encoding="utf-8"?>
<formControlPr xmlns="http://schemas.microsoft.com/office/spreadsheetml/2009/9/main" objectType="GBox" noThreeD="1"/>
</file>

<file path=xl/ctrlProps/ctrlProp1646.xml><?xml version="1.0" encoding="utf-8"?>
<formControlPr xmlns="http://schemas.microsoft.com/office/spreadsheetml/2009/9/main" objectType="Radio" firstButton="1" fmlaLink="$F$113" lockText="1" noThreeD="1"/>
</file>

<file path=xl/ctrlProps/ctrlProp1647.xml><?xml version="1.0" encoding="utf-8"?>
<formControlPr xmlns="http://schemas.microsoft.com/office/spreadsheetml/2009/9/main" objectType="Radio" lockText="1" noThreeD="1"/>
</file>

<file path=xl/ctrlProps/ctrlProp1648.xml><?xml version="1.0" encoding="utf-8"?>
<formControlPr xmlns="http://schemas.microsoft.com/office/spreadsheetml/2009/9/main" objectType="Radio" lockText="1" noThreeD="1"/>
</file>

<file path=xl/ctrlProps/ctrlProp1649.xml><?xml version="1.0" encoding="utf-8"?>
<formControlPr xmlns="http://schemas.microsoft.com/office/spreadsheetml/2009/9/main" objectType="Radio" lockText="1" noThreeD="1"/>
</file>

<file path=xl/ctrlProps/ctrlProp1650.xml><?xml version="1.0" encoding="utf-8"?>
<formControlPr xmlns="http://schemas.microsoft.com/office/spreadsheetml/2009/9/main" objectType="GBox" noThreeD="1"/>
</file>

<file path=xl/ctrlProps/ctrlProp1651.xml><?xml version="1.0" encoding="utf-8"?>
<formControlPr xmlns="http://schemas.microsoft.com/office/spreadsheetml/2009/9/main" objectType="Radio" firstButton="1" fmlaLink="$F$114" lockText="1" noThreeD="1"/>
</file>

<file path=xl/ctrlProps/ctrlProp1652.xml><?xml version="1.0" encoding="utf-8"?>
<formControlPr xmlns="http://schemas.microsoft.com/office/spreadsheetml/2009/9/main" objectType="Radio" lockText="1" noThreeD="1"/>
</file>

<file path=xl/ctrlProps/ctrlProp1653.xml><?xml version="1.0" encoding="utf-8"?>
<formControlPr xmlns="http://schemas.microsoft.com/office/spreadsheetml/2009/9/main" objectType="Radio" lockText="1" noThreeD="1"/>
</file>

<file path=xl/ctrlProps/ctrlProp1654.xml><?xml version="1.0" encoding="utf-8"?>
<formControlPr xmlns="http://schemas.microsoft.com/office/spreadsheetml/2009/9/main" objectType="Radio" lockText="1" noThreeD="1"/>
</file>

<file path=xl/ctrlProps/ctrlProp1655.xml><?xml version="1.0" encoding="utf-8"?>
<formControlPr xmlns="http://schemas.microsoft.com/office/spreadsheetml/2009/9/main" objectType="GBox" noThreeD="1"/>
</file>

<file path=xl/ctrlProps/ctrlProp1656.xml><?xml version="1.0" encoding="utf-8"?>
<formControlPr xmlns="http://schemas.microsoft.com/office/spreadsheetml/2009/9/main" objectType="Radio" firstButton="1" fmlaLink="$F$110" lockText="1" noThreeD="1"/>
</file>

<file path=xl/ctrlProps/ctrlProp1657.xml><?xml version="1.0" encoding="utf-8"?>
<formControlPr xmlns="http://schemas.microsoft.com/office/spreadsheetml/2009/9/main" objectType="Radio" lockText="1" noThreeD="1"/>
</file>

<file path=xl/ctrlProps/ctrlProp1658.xml><?xml version="1.0" encoding="utf-8"?>
<formControlPr xmlns="http://schemas.microsoft.com/office/spreadsheetml/2009/9/main" objectType="Radio" lockText="1" noThreeD="1"/>
</file>

<file path=xl/ctrlProps/ctrlProp1659.xml><?xml version="1.0" encoding="utf-8"?>
<formControlPr xmlns="http://schemas.microsoft.com/office/spreadsheetml/2009/9/main" objectType="Radio" lockText="1" noThreeD="1"/>
</file>

<file path=xl/ctrlProps/ctrlProp1660.xml><?xml version="1.0" encoding="utf-8"?>
<formControlPr xmlns="http://schemas.microsoft.com/office/spreadsheetml/2009/9/main" objectType="GBox" noThreeD="1"/>
</file>

<file path=xl/ctrlProps/ctrlProp1661.xml><?xml version="1.0" encoding="utf-8"?>
<formControlPr xmlns="http://schemas.microsoft.com/office/spreadsheetml/2009/9/main" objectType="Radio" firstButton="1" fmlaLink="$F$115" lockText="1" noThreeD="1"/>
</file>

<file path=xl/ctrlProps/ctrlProp1662.xml><?xml version="1.0" encoding="utf-8"?>
<formControlPr xmlns="http://schemas.microsoft.com/office/spreadsheetml/2009/9/main" objectType="Radio" lockText="1" noThreeD="1"/>
</file>

<file path=xl/ctrlProps/ctrlProp1663.xml><?xml version="1.0" encoding="utf-8"?>
<formControlPr xmlns="http://schemas.microsoft.com/office/spreadsheetml/2009/9/main" objectType="Radio" lockText="1" noThreeD="1"/>
</file>

<file path=xl/ctrlProps/ctrlProp1664.xml><?xml version="1.0" encoding="utf-8"?>
<formControlPr xmlns="http://schemas.microsoft.com/office/spreadsheetml/2009/9/main" objectType="Radio" lockText="1" noThreeD="1"/>
</file>

<file path=xl/ctrlProps/ctrlProp1665.xml><?xml version="1.0" encoding="utf-8"?>
<formControlPr xmlns="http://schemas.microsoft.com/office/spreadsheetml/2009/9/main" objectType="GBox" noThreeD="1"/>
</file>

<file path=xl/ctrlProps/ctrlProp1666.xml><?xml version="1.0" encoding="utf-8"?>
<formControlPr xmlns="http://schemas.microsoft.com/office/spreadsheetml/2009/9/main" objectType="Radio" firstButton="1" fmlaLink="$F$116" lockText="1" noThreeD="1"/>
</file>

<file path=xl/ctrlProps/ctrlProp1667.xml><?xml version="1.0" encoding="utf-8"?>
<formControlPr xmlns="http://schemas.microsoft.com/office/spreadsheetml/2009/9/main" objectType="Radio" lockText="1" noThreeD="1"/>
</file>

<file path=xl/ctrlProps/ctrlProp1668.xml><?xml version="1.0" encoding="utf-8"?>
<formControlPr xmlns="http://schemas.microsoft.com/office/spreadsheetml/2009/9/main" objectType="Radio" lockText="1" noThreeD="1"/>
</file>

<file path=xl/ctrlProps/ctrlProp1669.xml><?xml version="1.0" encoding="utf-8"?>
<formControlPr xmlns="http://schemas.microsoft.com/office/spreadsheetml/2009/9/main" objectType="Radio" lockText="1" noThreeD="1"/>
</file>

<file path=xl/ctrlProps/ctrlProp1670.xml><?xml version="1.0" encoding="utf-8"?>
<formControlPr xmlns="http://schemas.microsoft.com/office/spreadsheetml/2009/9/main" objectType="GBox" noThreeD="1"/>
</file>

<file path=xl/ctrlProps/ctrlProp1671.xml><?xml version="1.0" encoding="utf-8"?>
<formControlPr xmlns="http://schemas.microsoft.com/office/spreadsheetml/2009/9/main" objectType="Radio" firstButton="1" fmlaLink="$F$118" lockText="1" noThreeD="1"/>
</file>

<file path=xl/ctrlProps/ctrlProp1672.xml><?xml version="1.0" encoding="utf-8"?>
<formControlPr xmlns="http://schemas.microsoft.com/office/spreadsheetml/2009/9/main" objectType="Radio" lockText="1" noThreeD="1"/>
</file>

<file path=xl/ctrlProps/ctrlProp1673.xml><?xml version="1.0" encoding="utf-8"?>
<formControlPr xmlns="http://schemas.microsoft.com/office/spreadsheetml/2009/9/main" objectType="Radio" lockText="1" noThreeD="1"/>
</file>

<file path=xl/ctrlProps/ctrlProp1674.xml><?xml version="1.0" encoding="utf-8"?>
<formControlPr xmlns="http://schemas.microsoft.com/office/spreadsheetml/2009/9/main" objectType="Radio" lockText="1" noThreeD="1"/>
</file>

<file path=xl/ctrlProps/ctrlProp1675.xml><?xml version="1.0" encoding="utf-8"?>
<formControlPr xmlns="http://schemas.microsoft.com/office/spreadsheetml/2009/9/main" objectType="GBox" noThreeD="1"/>
</file>

<file path=xl/ctrlProps/ctrlProp1676.xml><?xml version="1.0" encoding="utf-8"?>
<formControlPr xmlns="http://schemas.microsoft.com/office/spreadsheetml/2009/9/main" objectType="Radio" firstButton="1" fmlaLink="$F$120" lockText="1" noThreeD="1"/>
</file>

<file path=xl/ctrlProps/ctrlProp1677.xml><?xml version="1.0" encoding="utf-8"?>
<formControlPr xmlns="http://schemas.microsoft.com/office/spreadsheetml/2009/9/main" objectType="Radio" lockText="1" noThreeD="1"/>
</file>

<file path=xl/ctrlProps/ctrlProp1678.xml><?xml version="1.0" encoding="utf-8"?>
<formControlPr xmlns="http://schemas.microsoft.com/office/spreadsheetml/2009/9/main" objectType="Radio" lockText="1" noThreeD="1"/>
</file>

<file path=xl/ctrlProps/ctrlProp1679.xml><?xml version="1.0" encoding="utf-8"?>
<formControlPr xmlns="http://schemas.microsoft.com/office/spreadsheetml/2009/9/main" objectType="Radio" lockText="1" noThreeD="1"/>
</file>

<file path=xl/ctrlProps/ctrlProp1680.xml><?xml version="1.0" encoding="utf-8"?>
<formControlPr xmlns="http://schemas.microsoft.com/office/spreadsheetml/2009/9/main" objectType="GBox" noThreeD="1"/>
</file>

<file path=xl/ctrlProps/ctrlProp1681.xml><?xml version="1.0" encoding="utf-8"?>
<formControlPr xmlns="http://schemas.microsoft.com/office/spreadsheetml/2009/9/main" objectType="Radio" firstButton="1" fmlaLink="$F$122" lockText="1" noThreeD="1"/>
</file>

<file path=xl/ctrlProps/ctrlProp1682.xml><?xml version="1.0" encoding="utf-8"?>
<formControlPr xmlns="http://schemas.microsoft.com/office/spreadsheetml/2009/9/main" objectType="Radio" lockText="1" noThreeD="1"/>
</file>

<file path=xl/ctrlProps/ctrlProp1683.xml><?xml version="1.0" encoding="utf-8"?>
<formControlPr xmlns="http://schemas.microsoft.com/office/spreadsheetml/2009/9/main" objectType="Radio" lockText="1" noThreeD="1"/>
</file>

<file path=xl/ctrlProps/ctrlProp1684.xml><?xml version="1.0" encoding="utf-8"?>
<formControlPr xmlns="http://schemas.microsoft.com/office/spreadsheetml/2009/9/main" objectType="Radio" lockText="1" noThreeD="1"/>
</file>

<file path=xl/ctrlProps/ctrlProp1685.xml><?xml version="1.0" encoding="utf-8"?>
<formControlPr xmlns="http://schemas.microsoft.com/office/spreadsheetml/2009/9/main" objectType="GBox" noThreeD="1"/>
</file>

<file path=xl/ctrlProps/ctrlProp1686.xml><?xml version="1.0" encoding="utf-8"?>
<formControlPr xmlns="http://schemas.microsoft.com/office/spreadsheetml/2009/9/main" objectType="Radio" firstButton="1" fmlaLink="$F$119" lockText="1" noThreeD="1"/>
</file>

<file path=xl/ctrlProps/ctrlProp1687.xml><?xml version="1.0" encoding="utf-8"?>
<formControlPr xmlns="http://schemas.microsoft.com/office/spreadsheetml/2009/9/main" objectType="Radio" lockText="1" noThreeD="1"/>
</file>

<file path=xl/ctrlProps/ctrlProp1688.xml><?xml version="1.0" encoding="utf-8"?>
<formControlPr xmlns="http://schemas.microsoft.com/office/spreadsheetml/2009/9/main" objectType="Radio" lockText="1" noThreeD="1"/>
</file>

<file path=xl/ctrlProps/ctrlProp1689.xml><?xml version="1.0" encoding="utf-8"?>
<formControlPr xmlns="http://schemas.microsoft.com/office/spreadsheetml/2009/9/main" objectType="Radio" lockText="1" noThreeD="1"/>
</file>

<file path=xl/ctrlProps/ctrlProp1690.xml><?xml version="1.0" encoding="utf-8"?>
<formControlPr xmlns="http://schemas.microsoft.com/office/spreadsheetml/2009/9/main" objectType="GBox" noThreeD="1"/>
</file>

<file path=xl/ctrlProps/ctrlProp1691.xml><?xml version="1.0" encoding="utf-8"?>
<formControlPr xmlns="http://schemas.microsoft.com/office/spreadsheetml/2009/9/main" objectType="Radio" firstButton="1" fmlaLink="$F$123" lockText="1" noThreeD="1"/>
</file>

<file path=xl/ctrlProps/ctrlProp1692.xml><?xml version="1.0" encoding="utf-8"?>
<formControlPr xmlns="http://schemas.microsoft.com/office/spreadsheetml/2009/9/main" objectType="Radio" lockText="1" noThreeD="1"/>
</file>

<file path=xl/ctrlProps/ctrlProp1693.xml><?xml version="1.0" encoding="utf-8"?>
<formControlPr xmlns="http://schemas.microsoft.com/office/spreadsheetml/2009/9/main" objectType="Radio" lockText="1" noThreeD="1"/>
</file>

<file path=xl/ctrlProps/ctrlProp1694.xml><?xml version="1.0" encoding="utf-8"?>
<formControlPr xmlns="http://schemas.microsoft.com/office/spreadsheetml/2009/9/main" objectType="Radio" lockText="1" noThreeD="1"/>
</file>

<file path=xl/ctrlProps/ctrlProp1695.xml><?xml version="1.0" encoding="utf-8"?>
<formControlPr xmlns="http://schemas.microsoft.com/office/spreadsheetml/2009/9/main" objectType="GBox" noThreeD="1"/>
</file>

<file path=xl/ctrlProps/ctrlProp1696.xml><?xml version="1.0" encoding="utf-8"?>
<formControlPr xmlns="http://schemas.microsoft.com/office/spreadsheetml/2009/9/main" objectType="Radio" firstButton="1" fmlaLink="$F$124" lockText="1" noThreeD="1"/>
</file>

<file path=xl/ctrlProps/ctrlProp1697.xml><?xml version="1.0" encoding="utf-8"?>
<formControlPr xmlns="http://schemas.microsoft.com/office/spreadsheetml/2009/9/main" objectType="Radio" lockText="1" noThreeD="1"/>
</file>

<file path=xl/ctrlProps/ctrlProp1698.xml><?xml version="1.0" encoding="utf-8"?>
<formControlPr xmlns="http://schemas.microsoft.com/office/spreadsheetml/2009/9/main" objectType="Radio" lockText="1" noThreeD="1"/>
</file>

<file path=xl/ctrlProps/ctrlProp1699.xml><?xml version="1.0" encoding="utf-8"?>
<formControlPr xmlns="http://schemas.microsoft.com/office/spreadsheetml/2009/9/main" objectType="Radio" lockText="1" noThreeD="1"/>
</file>

<file path=xl/ctrlProps/ctrlProp1700.xml><?xml version="1.0" encoding="utf-8"?>
<formControlPr xmlns="http://schemas.microsoft.com/office/spreadsheetml/2009/9/main" objectType="GBox" noThreeD="1"/>
</file>

<file path=xl/ctrlProps/ctrlProp1701.xml><?xml version="1.0" encoding="utf-8"?>
<formControlPr xmlns="http://schemas.microsoft.com/office/spreadsheetml/2009/9/main" objectType="Radio" firstButton="1" fmlaLink="$F$125" lockText="1" noThreeD="1"/>
</file>

<file path=xl/ctrlProps/ctrlProp1702.xml><?xml version="1.0" encoding="utf-8"?>
<formControlPr xmlns="http://schemas.microsoft.com/office/spreadsheetml/2009/9/main" objectType="Radio" lockText="1" noThreeD="1"/>
</file>

<file path=xl/ctrlProps/ctrlProp1703.xml><?xml version="1.0" encoding="utf-8"?>
<formControlPr xmlns="http://schemas.microsoft.com/office/spreadsheetml/2009/9/main" objectType="Radio" lockText="1" noThreeD="1"/>
</file>

<file path=xl/ctrlProps/ctrlProp1704.xml><?xml version="1.0" encoding="utf-8"?>
<formControlPr xmlns="http://schemas.microsoft.com/office/spreadsheetml/2009/9/main" objectType="Radio" lockText="1" noThreeD="1"/>
</file>

<file path=xl/ctrlProps/ctrlProp1705.xml><?xml version="1.0" encoding="utf-8"?>
<formControlPr xmlns="http://schemas.microsoft.com/office/spreadsheetml/2009/9/main" objectType="GBox" noThreeD="1"/>
</file>

<file path=xl/ctrlProps/ctrlProp1706.xml><?xml version="1.0" encoding="utf-8"?>
<formControlPr xmlns="http://schemas.microsoft.com/office/spreadsheetml/2009/9/main" objectType="Radio" firstButton="1" fmlaLink="$F$134" lockText="1" noThreeD="1"/>
</file>

<file path=xl/ctrlProps/ctrlProp1707.xml><?xml version="1.0" encoding="utf-8"?>
<formControlPr xmlns="http://schemas.microsoft.com/office/spreadsheetml/2009/9/main" objectType="Radio" lockText="1" noThreeD="1"/>
</file>

<file path=xl/ctrlProps/ctrlProp1708.xml><?xml version="1.0" encoding="utf-8"?>
<formControlPr xmlns="http://schemas.microsoft.com/office/spreadsheetml/2009/9/main" objectType="Radio" lockText="1" noThreeD="1"/>
</file>

<file path=xl/ctrlProps/ctrlProp1709.xml><?xml version="1.0" encoding="utf-8"?>
<formControlPr xmlns="http://schemas.microsoft.com/office/spreadsheetml/2009/9/main" objectType="Radio" lockText="1" noThreeD="1"/>
</file>

<file path=xl/ctrlProps/ctrlProp1710.xml><?xml version="1.0" encoding="utf-8"?>
<formControlPr xmlns="http://schemas.microsoft.com/office/spreadsheetml/2009/9/main" objectType="GBox" noThreeD="1"/>
</file>

<file path=xl/ctrlProps/ctrlProp1711.xml><?xml version="1.0" encoding="utf-8"?>
<formControlPr xmlns="http://schemas.microsoft.com/office/spreadsheetml/2009/9/main" objectType="Radio" firstButton="1" fmlaLink="$F$135" lockText="1" noThreeD="1"/>
</file>

<file path=xl/ctrlProps/ctrlProp1712.xml><?xml version="1.0" encoding="utf-8"?>
<formControlPr xmlns="http://schemas.microsoft.com/office/spreadsheetml/2009/9/main" objectType="Radio" lockText="1" noThreeD="1"/>
</file>

<file path=xl/ctrlProps/ctrlProp1713.xml><?xml version="1.0" encoding="utf-8"?>
<formControlPr xmlns="http://schemas.microsoft.com/office/spreadsheetml/2009/9/main" objectType="Radio" lockText="1" noThreeD="1"/>
</file>

<file path=xl/ctrlProps/ctrlProp1714.xml><?xml version="1.0" encoding="utf-8"?>
<formControlPr xmlns="http://schemas.microsoft.com/office/spreadsheetml/2009/9/main" objectType="Radio" lockText="1" noThreeD="1"/>
</file>

<file path=xl/ctrlProps/ctrlProp1715.xml><?xml version="1.0" encoding="utf-8"?>
<formControlPr xmlns="http://schemas.microsoft.com/office/spreadsheetml/2009/9/main" objectType="GBox" noThreeD="1"/>
</file>

<file path=xl/ctrlProps/ctrlProp1716.xml><?xml version="1.0" encoding="utf-8"?>
<formControlPr xmlns="http://schemas.microsoft.com/office/spreadsheetml/2009/9/main" objectType="Radio" firstButton="1" fmlaLink="$F$136" lockText="1" noThreeD="1"/>
</file>

<file path=xl/ctrlProps/ctrlProp1717.xml><?xml version="1.0" encoding="utf-8"?>
<formControlPr xmlns="http://schemas.microsoft.com/office/spreadsheetml/2009/9/main" objectType="Radio" lockText="1" noThreeD="1"/>
</file>

<file path=xl/ctrlProps/ctrlProp1718.xml><?xml version="1.0" encoding="utf-8"?>
<formControlPr xmlns="http://schemas.microsoft.com/office/spreadsheetml/2009/9/main" objectType="Radio" lockText="1" noThreeD="1"/>
</file>

<file path=xl/ctrlProps/ctrlProp1719.xml><?xml version="1.0" encoding="utf-8"?>
<formControlPr xmlns="http://schemas.microsoft.com/office/spreadsheetml/2009/9/main" objectType="Radio" lockText="1" noThreeD="1"/>
</file>

<file path=xl/ctrlProps/ctrlProp1720.xml><?xml version="1.0" encoding="utf-8"?>
<formControlPr xmlns="http://schemas.microsoft.com/office/spreadsheetml/2009/9/main" objectType="GBox" noThreeD="1"/>
</file>

<file path=xl/ctrlProps/ctrlProp1721.xml><?xml version="1.0" encoding="utf-8"?>
<formControlPr xmlns="http://schemas.microsoft.com/office/spreadsheetml/2009/9/main" objectType="Radio" firstButton="1" fmlaLink="$F$137" lockText="1" noThreeD="1"/>
</file>

<file path=xl/ctrlProps/ctrlProp1722.xml><?xml version="1.0" encoding="utf-8"?>
<formControlPr xmlns="http://schemas.microsoft.com/office/spreadsheetml/2009/9/main" objectType="Radio" lockText="1" noThreeD="1"/>
</file>

<file path=xl/ctrlProps/ctrlProp1723.xml><?xml version="1.0" encoding="utf-8"?>
<formControlPr xmlns="http://schemas.microsoft.com/office/spreadsheetml/2009/9/main" objectType="Radio" lockText="1" noThreeD="1"/>
</file>

<file path=xl/ctrlProps/ctrlProp1724.xml><?xml version="1.0" encoding="utf-8"?>
<formControlPr xmlns="http://schemas.microsoft.com/office/spreadsheetml/2009/9/main" objectType="Radio" lockText="1" noThreeD="1"/>
</file>

<file path=xl/ctrlProps/ctrlProp1725.xml><?xml version="1.0" encoding="utf-8"?>
<formControlPr xmlns="http://schemas.microsoft.com/office/spreadsheetml/2009/9/main" objectType="GBox" noThreeD="1"/>
</file>

<file path=xl/ctrlProps/ctrlProp1726.xml><?xml version="1.0" encoding="utf-8"?>
<formControlPr xmlns="http://schemas.microsoft.com/office/spreadsheetml/2009/9/main" objectType="Radio" firstButton="1" fmlaLink="$F$139" lockText="1" noThreeD="1"/>
</file>

<file path=xl/ctrlProps/ctrlProp1727.xml><?xml version="1.0" encoding="utf-8"?>
<formControlPr xmlns="http://schemas.microsoft.com/office/spreadsheetml/2009/9/main" objectType="Radio" lockText="1" noThreeD="1"/>
</file>

<file path=xl/ctrlProps/ctrlProp1728.xml><?xml version="1.0" encoding="utf-8"?>
<formControlPr xmlns="http://schemas.microsoft.com/office/spreadsheetml/2009/9/main" objectType="Radio" lockText="1" noThreeD="1"/>
</file>

<file path=xl/ctrlProps/ctrlProp1729.xml><?xml version="1.0" encoding="utf-8"?>
<formControlPr xmlns="http://schemas.microsoft.com/office/spreadsheetml/2009/9/main" objectType="Radio" lockText="1" noThreeD="1"/>
</file>

<file path=xl/ctrlProps/ctrlProp1730.xml><?xml version="1.0" encoding="utf-8"?>
<formControlPr xmlns="http://schemas.microsoft.com/office/spreadsheetml/2009/9/main" objectType="GBox" noThreeD="1"/>
</file>

<file path=xl/ctrlProps/ctrlProp1731.xml><?xml version="1.0" encoding="utf-8"?>
<formControlPr xmlns="http://schemas.microsoft.com/office/spreadsheetml/2009/9/main" objectType="Radio" firstButton="1" fmlaLink="$F$140" lockText="1" noThreeD="1"/>
</file>

<file path=xl/ctrlProps/ctrlProp1732.xml><?xml version="1.0" encoding="utf-8"?>
<formControlPr xmlns="http://schemas.microsoft.com/office/spreadsheetml/2009/9/main" objectType="Radio" lockText="1" noThreeD="1"/>
</file>

<file path=xl/ctrlProps/ctrlProp1733.xml><?xml version="1.0" encoding="utf-8"?>
<formControlPr xmlns="http://schemas.microsoft.com/office/spreadsheetml/2009/9/main" objectType="Radio" lockText="1" noThreeD="1"/>
</file>

<file path=xl/ctrlProps/ctrlProp1734.xml><?xml version="1.0" encoding="utf-8"?>
<formControlPr xmlns="http://schemas.microsoft.com/office/spreadsheetml/2009/9/main" objectType="Radio" lockText="1" noThreeD="1"/>
</file>

<file path=xl/ctrlProps/ctrlProp1735.xml><?xml version="1.0" encoding="utf-8"?>
<formControlPr xmlns="http://schemas.microsoft.com/office/spreadsheetml/2009/9/main" objectType="GBox" noThreeD="1"/>
</file>

<file path=xl/ctrlProps/ctrlProp1736.xml><?xml version="1.0" encoding="utf-8"?>
<formControlPr xmlns="http://schemas.microsoft.com/office/spreadsheetml/2009/9/main" objectType="Radio" firstButton="1" fmlaLink="$F$141" lockText="1" noThreeD="1"/>
</file>

<file path=xl/ctrlProps/ctrlProp1737.xml><?xml version="1.0" encoding="utf-8"?>
<formControlPr xmlns="http://schemas.microsoft.com/office/spreadsheetml/2009/9/main" objectType="Radio" lockText="1" noThreeD="1"/>
</file>

<file path=xl/ctrlProps/ctrlProp1738.xml><?xml version="1.0" encoding="utf-8"?>
<formControlPr xmlns="http://schemas.microsoft.com/office/spreadsheetml/2009/9/main" objectType="Radio" lockText="1" noThreeD="1"/>
</file>

<file path=xl/ctrlProps/ctrlProp1739.xml><?xml version="1.0" encoding="utf-8"?>
<formControlPr xmlns="http://schemas.microsoft.com/office/spreadsheetml/2009/9/main" objectType="Radio" lockText="1" noThreeD="1"/>
</file>

<file path=xl/ctrlProps/ctrlProp1740.xml><?xml version="1.0" encoding="utf-8"?>
<formControlPr xmlns="http://schemas.microsoft.com/office/spreadsheetml/2009/9/main" objectType="GBox" noThreeD="1"/>
</file>

<file path=xl/ctrlProps/ctrlProp1741.xml><?xml version="1.0" encoding="utf-8"?>
<formControlPr xmlns="http://schemas.microsoft.com/office/spreadsheetml/2009/9/main" objectType="Radio" firstButton="1" fmlaLink="$F$142" lockText="1" noThreeD="1"/>
</file>

<file path=xl/ctrlProps/ctrlProp1742.xml><?xml version="1.0" encoding="utf-8"?>
<formControlPr xmlns="http://schemas.microsoft.com/office/spreadsheetml/2009/9/main" objectType="Radio" lockText="1" noThreeD="1"/>
</file>

<file path=xl/ctrlProps/ctrlProp1743.xml><?xml version="1.0" encoding="utf-8"?>
<formControlPr xmlns="http://schemas.microsoft.com/office/spreadsheetml/2009/9/main" objectType="Radio" lockText="1" noThreeD="1"/>
</file>

<file path=xl/ctrlProps/ctrlProp1744.xml><?xml version="1.0" encoding="utf-8"?>
<formControlPr xmlns="http://schemas.microsoft.com/office/spreadsheetml/2009/9/main" objectType="Radio" lockText="1" noThreeD="1"/>
</file>

<file path=xl/ctrlProps/ctrlProp1745.xml><?xml version="1.0" encoding="utf-8"?>
<formControlPr xmlns="http://schemas.microsoft.com/office/spreadsheetml/2009/9/main" objectType="GBox" noThreeD="1"/>
</file>

<file path=xl/ctrlProps/ctrlProp1746.xml><?xml version="1.0" encoding="utf-8"?>
<formControlPr xmlns="http://schemas.microsoft.com/office/spreadsheetml/2009/9/main" objectType="Radio" firstButton="1" fmlaLink="$F$144" lockText="1" noThreeD="1"/>
</file>

<file path=xl/ctrlProps/ctrlProp1747.xml><?xml version="1.0" encoding="utf-8"?>
<formControlPr xmlns="http://schemas.microsoft.com/office/spreadsheetml/2009/9/main" objectType="Radio" lockText="1" noThreeD="1"/>
</file>

<file path=xl/ctrlProps/ctrlProp1748.xml><?xml version="1.0" encoding="utf-8"?>
<formControlPr xmlns="http://schemas.microsoft.com/office/spreadsheetml/2009/9/main" objectType="Radio" lockText="1" noThreeD="1"/>
</file>

<file path=xl/ctrlProps/ctrlProp1749.xml><?xml version="1.0" encoding="utf-8"?>
<formControlPr xmlns="http://schemas.microsoft.com/office/spreadsheetml/2009/9/main" objectType="Radio" lockText="1" noThreeD="1"/>
</file>

<file path=xl/ctrlProps/ctrlProp1750.xml><?xml version="1.0" encoding="utf-8"?>
<formControlPr xmlns="http://schemas.microsoft.com/office/spreadsheetml/2009/9/main" objectType="GBox" noThreeD="1"/>
</file>

<file path=xl/ctrlProps/ctrlProp1751.xml><?xml version="1.0" encoding="utf-8"?>
<formControlPr xmlns="http://schemas.microsoft.com/office/spreadsheetml/2009/9/main" objectType="Radio" firstButton="1" fmlaLink="$F$145" lockText="1" noThreeD="1"/>
</file>

<file path=xl/ctrlProps/ctrlProp1752.xml><?xml version="1.0" encoding="utf-8"?>
<formControlPr xmlns="http://schemas.microsoft.com/office/spreadsheetml/2009/9/main" objectType="Radio" lockText="1" noThreeD="1"/>
</file>

<file path=xl/ctrlProps/ctrlProp1753.xml><?xml version="1.0" encoding="utf-8"?>
<formControlPr xmlns="http://schemas.microsoft.com/office/spreadsheetml/2009/9/main" objectType="Radio" lockText="1" noThreeD="1"/>
</file>

<file path=xl/ctrlProps/ctrlProp1754.xml><?xml version="1.0" encoding="utf-8"?>
<formControlPr xmlns="http://schemas.microsoft.com/office/spreadsheetml/2009/9/main" objectType="Radio" lockText="1" noThreeD="1"/>
</file>

<file path=xl/ctrlProps/ctrlProp1755.xml><?xml version="1.0" encoding="utf-8"?>
<formControlPr xmlns="http://schemas.microsoft.com/office/spreadsheetml/2009/9/main" objectType="GBox" noThreeD="1"/>
</file>

<file path=xl/ctrlProps/ctrlProp1756.xml><?xml version="1.0" encoding="utf-8"?>
<formControlPr xmlns="http://schemas.microsoft.com/office/spreadsheetml/2009/9/main" objectType="Radio" firstButton="1" fmlaLink="$F$146" lockText="1" noThreeD="1"/>
</file>

<file path=xl/ctrlProps/ctrlProp1757.xml><?xml version="1.0" encoding="utf-8"?>
<formControlPr xmlns="http://schemas.microsoft.com/office/spreadsheetml/2009/9/main" objectType="Radio" lockText="1" noThreeD="1"/>
</file>

<file path=xl/ctrlProps/ctrlProp1758.xml><?xml version="1.0" encoding="utf-8"?>
<formControlPr xmlns="http://schemas.microsoft.com/office/spreadsheetml/2009/9/main" objectType="Radio" lockText="1" noThreeD="1"/>
</file>

<file path=xl/ctrlProps/ctrlProp1759.xml><?xml version="1.0" encoding="utf-8"?>
<formControlPr xmlns="http://schemas.microsoft.com/office/spreadsheetml/2009/9/main" objectType="Radio" lockText="1" noThreeD="1"/>
</file>

<file path=xl/ctrlProps/ctrlProp1760.xml><?xml version="1.0" encoding="utf-8"?>
<formControlPr xmlns="http://schemas.microsoft.com/office/spreadsheetml/2009/9/main" objectType="GBox" noThreeD="1"/>
</file>

<file path=xl/ctrlProps/ctrlProp1761.xml><?xml version="1.0" encoding="utf-8"?>
<formControlPr xmlns="http://schemas.microsoft.com/office/spreadsheetml/2009/9/main" objectType="Radio" firstButton="1" fmlaLink="$F$148" lockText="1" noThreeD="1"/>
</file>

<file path=xl/ctrlProps/ctrlProp1762.xml><?xml version="1.0" encoding="utf-8"?>
<formControlPr xmlns="http://schemas.microsoft.com/office/spreadsheetml/2009/9/main" objectType="Radio" lockText="1" noThreeD="1"/>
</file>

<file path=xl/ctrlProps/ctrlProp1763.xml><?xml version="1.0" encoding="utf-8"?>
<formControlPr xmlns="http://schemas.microsoft.com/office/spreadsheetml/2009/9/main" objectType="Radio" lockText="1" noThreeD="1"/>
</file>

<file path=xl/ctrlProps/ctrlProp1764.xml><?xml version="1.0" encoding="utf-8"?>
<formControlPr xmlns="http://schemas.microsoft.com/office/spreadsheetml/2009/9/main" objectType="Radio" lockText="1" noThreeD="1"/>
</file>

<file path=xl/ctrlProps/ctrlProp1765.xml><?xml version="1.0" encoding="utf-8"?>
<formControlPr xmlns="http://schemas.microsoft.com/office/spreadsheetml/2009/9/main" objectType="GBox" noThreeD="1"/>
</file>

<file path=xl/ctrlProps/ctrlProp1766.xml><?xml version="1.0" encoding="utf-8"?>
<formControlPr xmlns="http://schemas.microsoft.com/office/spreadsheetml/2009/9/main" objectType="Radio" firstButton="1" fmlaLink="$F$149" lockText="1" noThreeD="1"/>
</file>

<file path=xl/ctrlProps/ctrlProp1767.xml><?xml version="1.0" encoding="utf-8"?>
<formControlPr xmlns="http://schemas.microsoft.com/office/spreadsheetml/2009/9/main" objectType="Radio" lockText="1" noThreeD="1"/>
</file>

<file path=xl/ctrlProps/ctrlProp1768.xml><?xml version="1.0" encoding="utf-8"?>
<formControlPr xmlns="http://schemas.microsoft.com/office/spreadsheetml/2009/9/main" objectType="Radio" lockText="1" noThreeD="1"/>
</file>

<file path=xl/ctrlProps/ctrlProp1769.xml><?xml version="1.0" encoding="utf-8"?>
<formControlPr xmlns="http://schemas.microsoft.com/office/spreadsheetml/2009/9/main" objectType="Radio" lockText="1" noThreeD="1"/>
</file>

<file path=xl/ctrlProps/ctrlProp1770.xml><?xml version="1.0" encoding="utf-8"?>
<formControlPr xmlns="http://schemas.microsoft.com/office/spreadsheetml/2009/9/main" objectType="GBox" noThreeD="1"/>
</file>

<file path=xl/ctrlProps/ctrlProp1771.xml><?xml version="1.0" encoding="utf-8"?>
<formControlPr xmlns="http://schemas.microsoft.com/office/spreadsheetml/2009/9/main" objectType="Radio" firstButton="1" fmlaLink="$F$150" lockText="1" noThreeD="1"/>
</file>

<file path=xl/ctrlProps/ctrlProp1772.xml><?xml version="1.0" encoding="utf-8"?>
<formControlPr xmlns="http://schemas.microsoft.com/office/spreadsheetml/2009/9/main" objectType="Radio" lockText="1" noThreeD="1"/>
</file>

<file path=xl/ctrlProps/ctrlProp1773.xml><?xml version="1.0" encoding="utf-8"?>
<formControlPr xmlns="http://schemas.microsoft.com/office/spreadsheetml/2009/9/main" objectType="Radio" lockText="1" noThreeD="1"/>
</file>

<file path=xl/ctrlProps/ctrlProp1774.xml><?xml version="1.0" encoding="utf-8"?>
<formControlPr xmlns="http://schemas.microsoft.com/office/spreadsheetml/2009/9/main" objectType="Radio" lockText="1" noThreeD="1"/>
</file>

<file path=xl/ctrlProps/ctrlProp1775.xml><?xml version="1.0" encoding="utf-8"?>
<formControlPr xmlns="http://schemas.microsoft.com/office/spreadsheetml/2009/9/main" objectType="GBox" noThreeD="1"/>
</file>

<file path=xl/ctrlProps/ctrlProp1776.xml><?xml version="1.0" encoding="utf-8"?>
<formControlPr xmlns="http://schemas.microsoft.com/office/spreadsheetml/2009/9/main" objectType="Radio" firstButton="1" fmlaLink="$F$152" lockText="1" noThreeD="1"/>
</file>

<file path=xl/ctrlProps/ctrlProp1777.xml><?xml version="1.0" encoding="utf-8"?>
<formControlPr xmlns="http://schemas.microsoft.com/office/spreadsheetml/2009/9/main" objectType="Radio" lockText="1" noThreeD="1"/>
</file>

<file path=xl/ctrlProps/ctrlProp1778.xml><?xml version="1.0" encoding="utf-8"?>
<formControlPr xmlns="http://schemas.microsoft.com/office/spreadsheetml/2009/9/main" objectType="Radio" lockText="1" noThreeD="1"/>
</file>

<file path=xl/ctrlProps/ctrlProp1779.xml><?xml version="1.0" encoding="utf-8"?>
<formControlPr xmlns="http://schemas.microsoft.com/office/spreadsheetml/2009/9/main" objectType="Radio" lockText="1" noThreeD="1"/>
</file>

<file path=xl/ctrlProps/ctrlProp1780.xml><?xml version="1.0" encoding="utf-8"?>
<formControlPr xmlns="http://schemas.microsoft.com/office/spreadsheetml/2009/9/main" objectType="GBox" noThreeD="1"/>
</file>

<file path=xl/ctrlProps/ctrlProp1781.xml><?xml version="1.0" encoding="utf-8"?>
<formControlPr xmlns="http://schemas.microsoft.com/office/spreadsheetml/2009/9/main" objectType="Radio" firstButton="1" fmlaLink="$F$153" lockText="1" noThreeD="1"/>
</file>

<file path=xl/ctrlProps/ctrlProp1782.xml><?xml version="1.0" encoding="utf-8"?>
<formControlPr xmlns="http://schemas.microsoft.com/office/spreadsheetml/2009/9/main" objectType="Radio" lockText="1" noThreeD="1"/>
</file>

<file path=xl/ctrlProps/ctrlProp1783.xml><?xml version="1.0" encoding="utf-8"?>
<formControlPr xmlns="http://schemas.microsoft.com/office/spreadsheetml/2009/9/main" objectType="Radio" lockText="1" noThreeD="1"/>
</file>

<file path=xl/ctrlProps/ctrlProp1784.xml><?xml version="1.0" encoding="utf-8"?>
<formControlPr xmlns="http://schemas.microsoft.com/office/spreadsheetml/2009/9/main" objectType="Radio" lockText="1" noThreeD="1"/>
</file>

<file path=xl/ctrlProps/ctrlProp1785.xml><?xml version="1.0" encoding="utf-8"?>
<formControlPr xmlns="http://schemas.microsoft.com/office/spreadsheetml/2009/9/main" objectType="GBox" noThreeD="1"/>
</file>

<file path=xl/ctrlProps/ctrlProp1786.xml><?xml version="1.0" encoding="utf-8"?>
<formControlPr xmlns="http://schemas.microsoft.com/office/spreadsheetml/2009/9/main" objectType="Radio" firstButton="1" fmlaLink="$F$154" lockText="1" noThreeD="1"/>
</file>

<file path=xl/ctrlProps/ctrlProp1787.xml><?xml version="1.0" encoding="utf-8"?>
<formControlPr xmlns="http://schemas.microsoft.com/office/spreadsheetml/2009/9/main" objectType="Radio" lockText="1" noThreeD="1"/>
</file>

<file path=xl/ctrlProps/ctrlProp1788.xml><?xml version="1.0" encoding="utf-8"?>
<formControlPr xmlns="http://schemas.microsoft.com/office/spreadsheetml/2009/9/main" objectType="Radio" lockText="1" noThreeD="1"/>
</file>

<file path=xl/ctrlProps/ctrlProp1789.xml><?xml version="1.0" encoding="utf-8"?>
<formControlPr xmlns="http://schemas.microsoft.com/office/spreadsheetml/2009/9/main" objectType="Radio" lockText="1" noThreeD="1"/>
</file>

<file path=xl/ctrlProps/ctrlProp1790.xml><?xml version="1.0" encoding="utf-8"?>
<formControlPr xmlns="http://schemas.microsoft.com/office/spreadsheetml/2009/9/main" objectType="GBox" noThreeD="1"/>
</file>

<file path=xl/ctrlProps/ctrlProp1791.xml><?xml version="1.0" encoding="utf-8"?>
<formControlPr xmlns="http://schemas.microsoft.com/office/spreadsheetml/2009/9/main" objectType="Radio" firstButton="1" fmlaLink="$F$155" lockText="1" noThreeD="1"/>
</file>

<file path=xl/ctrlProps/ctrlProp1792.xml><?xml version="1.0" encoding="utf-8"?>
<formControlPr xmlns="http://schemas.microsoft.com/office/spreadsheetml/2009/9/main" objectType="Radio" lockText="1" noThreeD="1"/>
</file>

<file path=xl/ctrlProps/ctrlProp1793.xml><?xml version="1.0" encoding="utf-8"?>
<formControlPr xmlns="http://schemas.microsoft.com/office/spreadsheetml/2009/9/main" objectType="Radio" lockText="1" noThreeD="1"/>
</file>

<file path=xl/ctrlProps/ctrlProp1794.xml><?xml version="1.0" encoding="utf-8"?>
<formControlPr xmlns="http://schemas.microsoft.com/office/spreadsheetml/2009/9/main" objectType="Radio" lockText="1" noThreeD="1"/>
</file>

<file path=xl/ctrlProps/ctrlProp1795.xml><?xml version="1.0" encoding="utf-8"?>
<formControlPr xmlns="http://schemas.microsoft.com/office/spreadsheetml/2009/9/main" objectType="GBox" noThreeD="1"/>
</file>

<file path=xl/ctrlProps/ctrlProp1796.xml><?xml version="1.0" encoding="utf-8"?>
<formControlPr xmlns="http://schemas.microsoft.com/office/spreadsheetml/2009/9/main" objectType="Radio" firstButton="1" fmlaLink="$F$164" lockText="1" noThreeD="1"/>
</file>

<file path=xl/ctrlProps/ctrlProp1797.xml><?xml version="1.0" encoding="utf-8"?>
<formControlPr xmlns="http://schemas.microsoft.com/office/spreadsheetml/2009/9/main" objectType="Radio" lockText="1" noThreeD="1"/>
</file>

<file path=xl/ctrlProps/ctrlProp1798.xml><?xml version="1.0" encoding="utf-8"?>
<formControlPr xmlns="http://schemas.microsoft.com/office/spreadsheetml/2009/9/main" objectType="Radio" lockText="1" noThreeD="1"/>
</file>

<file path=xl/ctrlProps/ctrlProp1799.xml><?xml version="1.0" encoding="utf-8"?>
<formControlPr xmlns="http://schemas.microsoft.com/office/spreadsheetml/2009/9/main" objectType="Radio" lockText="1" noThreeD="1"/>
</file>

<file path=xl/ctrlProps/ctrlProp1800.xml><?xml version="1.0" encoding="utf-8"?>
<formControlPr xmlns="http://schemas.microsoft.com/office/spreadsheetml/2009/9/main" objectType="GBox" noThreeD="1"/>
</file>

<file path=xl/ctrlProps/ctrlProp1801.xml><?xml version="1.0" encoding="utf-8"?>
<formControlPr xmlns="http://schemas.microsoft.com/office/spreadsheetml/2009/9/main" objectType="Radio" firstButton="1" fmlaLink="$F$165" lockText="1" noThreeD="1"/>
</file>

<file path=xl/ctrlProps/ctrlProp1802.xml><?xml version="1.0" encoding="utf-8"?>
<formControlPr xmlns="http://schemas.microsoft.com/office/spreadsheetml/2009/9/main" objectType="Radio" lockText="1" noThreeD="1"/>
</file>

<file path=xl/ctrlProps/ctrlProp1803.xml><?xml version="1.0" encoding="utf-8"?>
<formControlPr xmlns="http://schemas.microsoft.com/office/spreadsheetml/2009/9/main" objectType="Radio" lockText="1" noThreeD="1"/>
</file>

<file path=xl/ctrlProps/ctrlProp1804.xml><?xml version="1.0" encoding="utf-8"?>
<formControlPr xmlns="http://schemas.microsoft.com/office/spreadsheetml/2009/9/main" objectType="Radio" lockText="1" noThreeD="1"/>
</file>

<file path=xl/ctrlProps/ctrlProp1805.xml><?xml version="1.0" encoding="utf-8"?>
<formControlPr xmlns="http://schemas.microsoft.com/office/spreadsheetml/2009/9/main" objectType="GBox" noThreeD="1"/>
</file>

<file path=xl/ctrlProps/ctrlProp1806.xml><?xml version="1.0" encoding="utf-8"?>
<formControlPr xmlns="http://schemas.microsoft.com/office/spreadsheetml/2009/9/main" objectType="Radio" firstButton="1" fmlaLink="$F$166" lockText="1" noThreeD="1"/>
</file>

<file path=xl/ctrlProps/ctrlProp1807.xml><?xml version="1.0" encoding="utf-8"?>
<formControlPr xmlns="http://schemas.microsoft.com/office/spreadsheetml/2009/9/main" objectType="Radio" lockText="1" noThreeD="1"/>
</file>

<file path=xl/ctrlProps/ctrlProp1808.xml><?xml version="1.0" encoding="utf-8"?>
<formControlPr xmlns="http://schemas.microsoft.com/office/spreadsheetml/2009/9/main" objectType="Radio" lockText="1" noThreeD="1"/>
</file>

<file path=xl/ctrlProps/ctrlProp1809.xml><?xml version="1.0" encoding="utf-8"?>
<formControlPr xmlns="http://schemas.microsoft.com/office/spreadsheetml/2009/9/main" objectType="Radio" lockText="1" noThreeD="1"/>
</file>

<file path=xl/ctrlProps/ctrlProp1810.xml><?xml version="1.0" encoding="utf-8"?>
<formControlPr xmlns="http://schemas.microsoft.com/office/spreadsheetml/2009/9/main" objectType="GBox" noThreeD="1"/>
</file>

<file path=xl/ctrlProps/ctrlProp1811.xml><?xml version="1.0" encoding="utf-8"?>
<formControlPr xmlns="http://schemas.microsoft.com/office/spreadsheetml/2009/9/main" objectType="Radio" firstButton="1" fmlaLink="$F$168" lockText="1" noThreeD="1"/>
</file>

<file path=xl/ctrlProps/ctrlProp1812.xml><?xml version="1.0" encoding="utf-8"?>
<formControlPr xmlns="http://schemas.microsoft.com/office/spreadsheetml/2009/9/main" objectType="Radio" lockText="1" noThreeD="1"/>
</file>

<file path=xl/ctrlProps/ctrlProp1813.xml><?xml version="1.0" encoding="utf-8"?>
<formControlPr xmlns="http://schemas.microsoft.com/office/spreadsheetml/2009/9/main" objectType="Radio" lockText="1" noThreeD="1"/>
</file>

<file path=xl/ctrlProps/ctrlProp1814.xml><?xml version="1.0" encoding="utf-8"?>
<formControlPr xmlns="http://schemas.microsoft.com/office/spreadsheetml/2009/9/main" objectType="Radio" lockText="1" noThreeD="1"/>
</file>

<file path=xl/ctrlProps/ctrlProp1815.xml><?xml version="1.0" encoding="utf-8"?>
<formControlPr xmlns="http://schemas.microsoft.com/office/spreadsheetml/2009/9/main" objectType="GBox" noThreeD="1"/>
</file>

<file path=xl/ctrlProps/ctrlProp1816.xml><?xml version="1.0" encoding="utf-8"?>
<formControlPr xmlns="http://schemas.microsoft.com/office/spreadsheetml/2009/9/main" objectType="Radio" firstButton="1" fmlaLink="$F$169" lockText="1" noThreeD="1"/>
</file>

<file path=xl/ctrlProps/ctrlProp1817.xml><?xml version="1.0" encoding="utf-8"?>
<formControlPr xmlns="http://schemas.microsoft.com/office/spreadsheetml/2009/9/main" objectType="Radio" lockText="1" noThreeD="1"/>
</file>

<file path=xl/ctrlProps/ctrlProp1818.xml><?xml version="1.0" encoding="utf-8"?>
<formControlPr xmlns="http://schemas.microsoft.com/office/spreadsheetml/2009/9/main" objectType="Radio" lockText="1" noThreeD="1"/>
</file>

<file path=xl/ctrlProps/ctrlProp1819.xml><?xml version="1.0" encoding="utf-8"?>
<formControlPr xmlns="http://schemas.microsoft.com/office/spreadsheetml/2009/9/main" objectType="Radio" lockText="1" noThreeD="1"/>
</file>

<file path=xl/ctrlProps/ctrlProp1820.xml><?xml version="1.0" encoding="utf-8"?>
<formControlPr xmlns="http://schemas.microsoft.com/office/spreadsheetml/2009/9/main" objectType="GBox" noThreeD="1"/>
</file>

<file path=xl/ctrlProps/ctrlProp1821.xml><?xml version="1.0" encoding="utf-8"?>
<formControlPr xmlns="http://schemas.microsoft.com/office/spreadsheetml/2009/9/main" objectType="Radio" firstButton="1" fmlaLink="$F$170" lockText="1" noThreeD="1"/>
</file>

<file path=xl/ctrlProps/ctrlProp1822.xml><?xml version="1.0" encoding="utf-8"?>
<formControlPr xmlns="http://schemas.microsoft.com/office/spreadsheetml/2009/9/main" objectType="Radio" lockText="1" noThreeD="1"/>
</file>

<file path=xl/ctrlProps/ctrlProp1823.xml><?xml version="1.0" encoding="utf-8"?>
<formControlPr xmlns="http://schemas.microsoft.com/office/spreadsheetml/2009/9/main" objectType="Radio" lockText="1" noThreeD="1"/>
</file>

<file path=xl/ctrlProps/ctrlProp1824.xml><?xml version="1.0" encoding="utf-8"?>
<formControlPr xmlns="http://schemas.microsoft.com/office/spreadsheetml/2009/9/main" objectType="Radio" lockText="1" noThreeD="1"/>
</file>

<file path=xl/ctrlProps/ctrlProp1825.xml><?xml version="1.0" encoding="utf-8"?>
<formControlPr xmlns="http://schemas.microsoft.com/office/spreadsheetml/2009/9/main" objectType="GBox" noThreeD="1"/>
</file>

<file path=xl/ctrlProps/ctrlProp1826.xml><?xml version="1.0" encoding="utf-8"?>
<formControlPr xmlns="http://schemas.microsoft.com/office/spreadsheetml/2009/9/main" objectType="Radio" firstButton="1" fmlaLink="$F$171" lockText="1" noThreeD="1"/>
</file>

<file path=xl/ctrlProps/ctrlProp1827.xml><?xml version="1.0" encoding="utf-8"?>
<formControlPr xmlns="http://schemas.microsoft.com/office/spreadsheetml/2009/9/main" objectType="Radio" lockText="1" noThreeD="1"/>
</file>

<file path=xl/ctrlProps/ctrlProp1828.xml><?xml version="1.0" encoding="utf-8"?>
<formControlPr xmlns="http://schemas.microsoft.com/office/spreadsheetml/2009/9/main" objectType="Radio" lockText="1" noThreeD="1"/>
</file>

<file path=xl/ctrlProps/ctrlProp1829.xml><?xml version="1.0" encoding="utf-8"?>
<formControlPr xmlns="http://schemas.microsoft.com/office/spreadsheetml/2009/9/main" objectType="Radio" lockText="1" noThreeD="1"/>
</file>

<file path=xl/ctrlProps/ctrlProp1830.xml><?xml version="1.0" encoding="utf-8"?>
<formControlPr xmlns="http://schemas.microsoft.com/office/spreadsheetml/2009/9/main" objectType="GBox" noThreeD="1"/>
</file>

<file path=xl/ctrlProps/ctrlProp1831.xml><?xml version="1.0" encoding="utf-8"?>
<formControlPr xmlns="http://schemas.microsoft.com/office/spreadsheetml/2009/9/main" objectType="Radio" firstButton="1" fmlaLink="$F$173" lockText="1" noThreeD="1"/>
</file>

<file path=xl/ctrlProps/ctrlProp1832.xml><?xml version="1.0" encoding="utf-8"?>
<formControlPr xmlns="http://schemas.microsoft.com/office/spreadsheetml/2009/9/main" objectType="Radio" lockText="1" noThreeD="1"/>
</file>

<file path=xl/ctrlProps/ctrlProp1833.xml><?xml version="1.0" encoding="utf-8"?>
<formControlPr xmlns="http://schemas.microsoft.com/office/spreadsheetml/2009/9/main" objectType="Radio" lockText="1" noThreeD="1"/>
</file>

<file path=xl/ctrlProps/ctrlProp1834.xml><?xml version="1.0" encoding="utf-8"?>
<formControlPr xmlns="http://schemas.microsoft.com/office/spreadsheetml/2009/9/main" objectType="Radio" lockText="1" noThreeD="1"/>
</file>

<file path=xl/ctrlProps/ctrlProp1835.xml><?xml version="1.0" encoding="utf-8"?>
<formControlPr xmlns="http://schemas.microsoft.com/office/spreadsheetml/2009/9/main" objectType="GBox" noThreeD="1"/>
</file>

<file path=xl/ctrlProps/ctrlProp1836.xml><?xml version="1.0" encoding="utf-8"?>
<formControlPr xmlns="http://schemas.microsoft.com/office/spreadsheetml/2009/9/main" objectType="Radio" firstButton="1" fmlaLink="$F$174" lockText="1" noThreeD="1"/>
</file>

<file path=xl/ctrlProps/ctrlProp1837.xml><?xml version="1.0" encoding="utf-8"?>
<formControlPr xmlns="http://schemas.microsoft.com/office/spreadsheetml/2009/9/main" objectType="Radio" lockText="1" noThreeD="1"/>
</file>

<file path=xl/ctrlProps/ctrlProp1838.xml><?xml version="1.0" encoding="utf-8"?>
<formControlPr xmlns="http://schemas.microsoft.com/office/spreadsheetml/2009/9/main" objectType="Radio" lockText="1" noThreeD="1"/>
</file>

<file path=xl/ctrlProps/ctrlProp1839.xml><?xml version="1.0" encoding="utf-8"?>
<formControlPr xmlns="http://schemas.microsoft.com/office/spreadsheetml/2009/9/main" objectType="Radio" lockText="1" noThreeD="1"/>
</file>

<file path=xl/ctrlProps/ctrlProp1840.xml><?xml version="1.0" encoding="utf-8"?>
<formControlPr xmlns="http://schemas.microsoft.com/office/spreadsheetml/2009/9/main" objectType="GBox" noThreeD="1"/>
</file>

<file path=xl/ctrlProps/ctrlProp1841.xml><?xml version="1.0" encoding="utf-8"?>
<formControlPr xmlns="http://schemas.microsoft.com/office/spreadsheetml/2009/9/main" objectType="Radio" firstButton="1" fmlaLink="$F$175" lockText="1" noThreeD="1"/>
</file>

<file path=xl/ctrlProps/ctrlProp1842.xml><?xml version="1.0" encoding="utf-8"?>
<formControlPr xmlns="http://schemas.microsoft.com/office/spreadsheetml/2009/9/main" objectType="Radio" lockText="1" noThreeD="1"/>
</file>

<file path=xl/ctrlProps/ctrlProp1843.xml><?xml version="1.0" encoding="utf-8"?>
<formControlPr xmlns="http://schemas.microsoft.com/office/spreadsheetml/2009/9/main" objectType="Radio" lockText="1" noThreeD="1"/>
</file>

<file path=xl/ctrlProps/ctrlProp1844.xml><?xml version="1.0" encoding="utf-8"?>
<formControlPr xmlns="http://schemas.microsoft.com/office/spreadsheetml/2009/9/main" objectType="Radio" lockText="1" noThreeD="1"/>
</file>

<file path=xl/ctrlProps/ctrlProp1845.xml><?xml version="1.0" encoding="utf-8"?>
<formControlPr xmlns="http://schemas.microsoft.com/office/spreadsheetml/2009/9/main" objectType="GBox" noThreeD="1"/>
</file>

<file path=xl/ctrlProps/ctrlProp1846.xml><?xml version="1.0" encoding="utf-8"?>
<formControlPr xmlns="http://schemas.microsoft.com/office/spreadsheetml/2009/9/main" objectType="Radio" firstButton="1" fmlaLink="$F$176" lockText="1" noThreeD="1"/>
</file>

<file path=xl/ctrlProps/ctrlProp1847.xml><?xml version="1.0" encoding="utf-8"?>
<formControlPr xmlns="http://schemas.microsoft.com/office/spreadsheetml/2009/9/main" objectType="Radio" lockText="1" noThreeD="1"/>
</file>

<file path=xl/ctrlProps/ctrlProp1848.xml><?xml version="1.0" encoding="utf-8"?>
<formControlPr xmlns="http://schemas.microsoft.com/office/spreadsheetml/2009/9/main" objectType="Radio" lockText="1" noThreeD="1"/>
</file>

<file path=xl/ctrlProps/ctrlProp1849.xml><?xml version="1.0" encoding="utf-8"?>
<formControlPr xmlns="http://schemas.microsoft.com/office/spreadsheetml/2009/9/main" objectType="Radio" lockText="1" noThreeD="1"/>
</file>

<file path=xl/ctrlProps/ctrlProp1850.xml><?xml version="1.0" encoding="utf-8"?>
<formControlPr xmlns="http://schemas.microsoft.com/office/spreadsheetml/2009/9/main" objectType="GBox" noThreeD="1"/>
</file>

<file path=xl/ctrlProps/ctrlProp1851.xml><?xml version="1.0" encoding="utf-8"?>
<formControlPr xmlns="http://schemas.microsoft.com/office/spreadsheetml/2009/9/main" objectType="Radio" firstButton="1" fmlaLink="$F$190" lockText="1" noThreeD="1"/>
</file>

<file path=xl/ctrlProps/ctrlProp1852.xml><?xml version="1.0" encoding="utf-8"?>
<formControlPr xmlns="http://schemas.microsoft.com/office/spreadsheetml/2009/9/main" objectType="Radio" lockText="1" noThreeD="1"/>
</file>

<file path=xl/ctrlProps/ctrlProp1853.xml><?xml version="1.0" encoding="utf-8"?>
<formControlPr xmlns="http://schemas.microsoft.com/office/spreadsheetml/2009/9/main" objectType="Radio" lockText="1" noThreeD="1"/>
</file>

<file path=xl/ctrlProps/ctrlProp1854.xml><?xml version="1.0" encoding="utf-8"?>
<formControlPr xmlns="http://schemas.microsoft.com/office/spreadsheetml/2009/9/main" objectType="Radio" lockText="1" noThreeD="1"/>
</file>

<file path=xl/ctrlProps/ctrlProp1855.xml><?xml version="1.0" encoding="utf-8"?>
<formControlPr xmlns="http://schemas.microsoft.com/office/spreadsheetml/2009/9/main" objectType="GBox" noThreeD="1"/>
</file>

<file path=xl/ctrlProps/ctrlProp1856.xml><?xml version="1.0" encoding="utf-8"?>
<formControlPr xmlns="http://schemas.microsoft.com/office/spreadsheetml/2009/9/main" objectType="Radio" firstButton="1" fmlaLink="$F$192" lockText="1" noThreeD="1"/>
</file>

<file path=xl/ctrlProps/ctrlProp1857.xml><?xml version="1.0" encoding="utf-8"?>
<formControlPr xmlns="http://schemas.microsoft.com/office/spreadsheetml/2009/9/main" objectType="Radio" lockText="1" noThreeD="1"/>
</file>

<file path=xl/ctrlProps/ctrlProp1858.xml><?xml version="1.0" encoding="utf-8"?>
<formControlPr xmlns="http://schemas.microsoft.com/office/spreadsheetml/2009/9/main" objectType="Radio" lockText="1" noThreeD="1"/>
</file>

<file path=xl/ctrlProps/ctrlProp1859.xml><?xml version="1.0" encoding="utf-8"?>
<formControlPr xmlns="http://schemas.microsoft.com/office/spreadsheetml/2009/9/main" objectType="Radio" lockText="1" noThreeD="1"/>
</file>

<file path=xl/ctrlProps/ctrlProp1860.xml><?xml version="1.0" encoding="utf-8"?>
<formControlPr xmlns="http://schemas.microsoft.com/office/spreadsheetml/2009/9/main" objectType="GBox" noThreeD="1"/>
</file>

<file path=xl/ctrlProps/ctrlProp1861.xml><?xml version="1.0" encoding="utf-8"?>
<formControlPr xmlns="http://schemas.microsoft.com/office/spreadsheetml/2009/9/main" objectType="Radio" firstButton="1" fmlaLink="$F$201" lockText="1" noThreeD="1"/>
</file>

<file path=xl/ctrlProps/ctrlProp1862.xml><?xml version="1.0" encoding="utf-8"?>
<formControlPr xmlns="http://schemas.microsoft.com/office/spreadsheetml/2009/9/main" objectType="Radio" lockText="1" noThreeD="1"/>
</file>

<file path=xl/ctrlProps/ctrlProp1863.xml><?xml version="1.0" encoding="utf-8"?>
<formControlPr xmlns="http://schemas.microsoft.com/office/spreadsheetml/2009/9/main" objectType="Radio" lockText="1" noThreeD="1"/>
</file>

<file path=xl/ctrlProps/ctrlProp1864.xml><?xml version="1.0" encoding="utf-8"?>
<formControlPr xmlns="http://schemas.microsoft.com/office/spreadsheetml/2009/9/main" objectType="Radio" lockText="1" noThreeD="1"/>
</file>

<file path=xl/ctrlProps/ctrlProp1865.xml><?xml version="1.0" encoding="utf-8"?>
<formControlPr xmlns="http://schemas.microsoft.com/office/spreadsheetml/2009/9/main" objectType="GBox" noThreeD="1"/>
</file>

<file path=xl/ctrlProps/ctrlProp1866.xml><?xml version="1.0" encoding="utf-8"?>
<formControlPr xmlns="http://schemas.microsoft.com/office/spreadsheetml/2009/9/main" objectType="Radio" firstButton="1" fmlaLink="$F$203" lockText="1" noThreeD="1"/>
</file>

<file path=xl/ctrlProps/ctrlProp1867.xml><?xml version="1.0" encoding="utf-8"?>
<formControlPr xmlns="http://schemas.microsoft.com/office/spreadsheetml/2009/9/main" objectType="Radio" lockText="1" noThreeD="1"/>
</file>

<file path=xl/ctrlProps/ctrlProp1868.xml><?xml version="1.0" encoding="utf-8"?>
<formControlPr xmlns="http://schemas.microsoft.com/office/spreadsheetml/2009/9/main" objectType="Radio" lockText="1" noThreeD="1"/>
</file>

<file path=xl/ctrlProps/ctrlProp1869.xml><?xml version="1.0" encoding="utf-8"?>
<formControlPr xmlns="http://schemas.microsoft.com/office/spreadsheetml/2009/9/main" objectType="Radio" lockText="1" noThreeD="1"/>
</file>

<file path=xl/ctrlProps/ctrlProp1870.xml><?xml version="1.0" encoding="utf-8"?>
<formControlPr xmlns="http://schemas.microsoft.com/office/spreadsheetml/2009/9/main" objectType="GBox" noThreeD="1"/>
</file>

<file path=xl/ctrlProps/ctrlProp1871.xml><?xml version="1.0" encoding="utf-8"?>
<formControlPr xmlns="http://schemas.microsoft.com/office/spreadsheetml/2009/9/main" objectType="Radio" firstButton="1" fmlaLink="$F$212" lockText="1" noThreeD="1"/>
</file>

<file path=xl/ctrlProps/ctrlProp1872.xml><?xml version="1.0" encoding="utf-8"?>
<formControlPr xmlns="http://schemas.microsoft.com/office/spreadsheetml/2009/9/main" objectType="Radio" lockText="1" noThreeD="1"/>
</file>

<file path=xl/ctrlProps/ctrlProp1873.xml><?xml version="1.0" encoding="utf-8"?>
<formControlPr xmlns="http://schemas.microsoft.com/office/spreadsheetml/2009/9/main" objectType="Radio" lockText="1" noThreeD="1"/>
</file>

<file path=xl/ctrlProps/ctrlProp1874.xml><?xml version="1.0" encoding="utf-8"?>
<formControlPr xmlns="http://schemas.microsoft.com/office/spreadsheetml/2009/9/main" objectType="Radio" lockText="1" noThreeD="1"/>
</file>

<file path=xl/ctrlProps/ctrlProp1875.xml><?xml version="1.0" encoding="utf-8"?>
<formControlPr xmlns="http://schemas.microsoft.com/office/spreadsheetml/2009/9/main" objectType="GBox" noThreeD="1"/>
</file>

<file path=xl/ctrlProps/ctrlProp1876.xml><?xml version="1.0" encoding="utf-8"?>
<formControlPr xmlns="http://schemas.microsoft.com/office/spreadsheetml/2009/9/main" objectType="Radio" firstButton="1" fmlaLink="$F$214" lockText="1" noThreeD="1"/>
</file>

<file path=xl/ctrlProps/ctrlProp1877.xml><?xml version="1.0" encoding="utf-8"?>
<formControlPr xmlns="http://schemas.microsoft.com/office/spreadsheetml/2009/9/main" objectType="Radio" lockText="1" noThreeD="1"/>
</file>

<file path=xl/ctrlProps/ctrlProp1878.xml><?xml version="1.0" encoding="utf-8"?>
<formControlPr xmlns="http://schemas.microsoft.com/office/spreadsheetml/2009/9/main" objectType="Radio" lockText="1" noThreeD="1"/>
</file>

<file path=xl/ctrlProps/ctrlProp1879.xml><?xml version="1.0" encoding="utf-8"?>
<formControlPr xmlns="http://schemas.microsoft.com/office/spreadsheetml/2009/9/main" objectType="Radio" lockText="1" noThreeD="1"/>
</file>

<file path=xl/ctrlProps/ctrlProp1880.xml><?xml version="1.0" encoding="utf-8"?>
<formControlPr xmlns="http://schemas.microsoft.com/office/spreadsheetml/2009/9/main" objectType="GBox" noThreeD="1"/>
</file>

<file path=xl/ctrlProps/ctrlProp1881.xml><?xml version="1.0" encoding="utf-8"?>
<formControlPr xmlns="http://schemas.microsoft.com/office/spreadsheetml/2009/9/main" objectType="Radio" firstButton="1" fmlaLink="$F$216" lockText="1" noThreeD="1"/>
</file>

<file path=xl/ctrlProps/ctrlProp1882.xml><?xml version="1.0" encoding="utf-8"?>
<formControlPr xmlns="http://schemas.microsoft.com/office/spreadsheetml/2009/9/main" objectType="Radio" lockText="1" noThreeD="1"/>
</file>

<file path=xl/ctrlProps/ctrlProp1883.xml><?xml version="1.0" encoding="utf-8"?>
<formControlPr xmlns="http://schemas.microsoft.com/office/spreadsheetml/2009/9/main" objectType="Radio" lockText="1" noThreeD="1"/>
</file>

<file path=xl/ctrlProps/ctrlProp1884.xml><?xml version="1.0" encoding="utf-8"?>
<formControlPr xmlns="http://schemas.microsoft.com/office/spreadsheetml/2009/9/main" objectType="Radio" lockText="1" noThreeD="1"/>
</file>

<file path=xl/ctrlProps/ctrlProp1885.xml><?xml version="1.0" encoding="utf-8"?>
<formControlPr xmlns="http://schemas.microsoft.com/office/spreadsheetml/2009/9/main" objectType="GBox" noThreeD="1"/>
</file>

<file path=xl/ctrlProps/ctrlProp1886.xml><?xml version="1.0" encoding="utf-8"?>
<formControlPr xmlns="http://schemas.microsoft.com/office/spreadsheetml/2009/9/main" objectType="Radio" firstButton="1" fmlaLink="$F$225" lockText="1" noThreeD="1"/>
</file>

<file path=xl/ctrlProps/ctrlProp1887.xml><?xml version="1.0" encoding="utf-8"?>
<formControlPr xmlns="http://schemas.microsoft.com/office/spreadsheetml/2009/9/main" objectType="Radio" lockText="1" noThreeD="1"/>
</file>

<file path=xl/ctrlProps/ctrlProp1888.xml><?xml version="1.0" encoding="utf-8"?>
<formControlPr xmlns="http://schemas.microsoft.com/office/spreadsheetml/2009/9/main" objectType="Radio" lockText="1" noThreeD="1"/>
</file>

<file path=xl/ctrlProps/ctrlProp1889.xml><?xml version="1.0" encoding="utf-8"?>
<formControlPr xmlns="http://schemas.microsoft.com/office/spreadsheetml/2009/9/main" objectType="Radio" lockText="1" noThreeD="1"/>
</file>

<file path=xl/ctrlProps/ctrlProp1890.xml><?xml version="1.0" encoding="utf-8"?>
<formControlPr xmlns="http://schemas.microsoft.com/office/spreadsheetml/2009/9/main" objectType="GBox" noThreeD="1"/>
</file>

<file path=xl/ctrlProps/ctrlProp1891.xml><?xml version="1.0" encoding="utf-8"?>
<formControlPr xmlns="http://schemas.microsoft.com/office/spreadsheetml/2009/9/main" objectType="Radio" firstButton="1" fmlaLink="$F$227" lockText="1" noThreeD="1"/>
</file>

<file path=xl/ctrlProps/ctrlProp1892.xml><?xml version="1.0" encoding="utf-8"?>
<formControlPr xmlns="http://schemas.microsoft.com/office/spreadsheetml/2009/9/main" objectType="Radio" lockText="1" noThreeD="1"/>
</file>

<file path=xl/ctrlProps/ctrlProp1893.xml><?xml version="1.0" encoding="utf-8"?>
<formControlPr xmlns="http://schemas.microsoft.com/office/spreadsheetml/2009/9/main" objectType="Radio" lockText="1" noThreeD="1"/>
</file>

<file path=xl/ctrlProps/ctrlProp1894.xml><?xml version="1.0" encoding="utf-8"?>
<formControlPr xmlns="http://schemas.microsoft.com/office/spreadsheetml/2009/9/main" objectType="Radio" lockText="1" noThreeD="1"/>
</file>

<file path=xl/ctrlProps/ctrlProp1895.xml><?xml version="1.0" encoding="utf-8"?>
<formControlPr xmlns="http://schemas.microsoft.com/office/spreadsheetml/2009/9/main" objectType="GBox" noThreeD="1"/>
</file>

<file path=xl/ctrlProps/ctrlProp1896.xml><?xml version="1.0" encoding="utf-8"?>
<formControlPr xmlns="http://schemas.microsoft.com/office/spreadsheetml/2009/9/main" objectType="Radio" firstButton="1" fmlaLink="$F$229" lockText="1" noThreeD="1"/>
</file>

<file path=xl/ctrlProps/ctrlProp1897.xml><?xml version="1.0" encoding="utf-8"?>
<formControlPr xmlns="http://schemas.microsoft.com/office/spreadsheetml/2009/9/main" objectType="Radio" lockText="1" noThreeD="1"/>
</file>

<file path=xl/ctrlProps/ctrlProp1898.xml><?xml version="1.0" encoding="utf-8"?>
<formControlPr xmlns="http://schemas.microsoft.com/office/spreadsheetml/2009/9/main" objectType="Radio" lockText="1" noThreeD="1"/>
</file>

<file path=xl/ctrlProps/ctrlProp1899.xml><?xml version="1.0" encoding="utf-8"?>
<formControlPr xmlns="http://schemas.microsoft.com/office/spreadsheetml/2009/9/main" objectType="Radio" lockText="1" noThreeD="1"/>
</file>

<file path=xl/ctrlProps/ctrlProp1900.xml><?xml version="1.0" encoding="utf-8"?>
<formControlPr xmlns="http://schemas.microsoft.com/office/spreadsheetml/2009/9/main" objectType="GBox" noThreeD="1"/>
</file>

<file path=xl/ctrlProps/ctrlProp1901.xml><?xml version="1.0" encoding="utf-8"?>
<formControlPr xmlns="http://schemas.microsoft.com/office/spreadsheetml/2009/9/main" objectType="Radio" firstButton="1" fmlaLink="$F$231" lockText="1" noThreeD="1"/>
</file>

<file path=xl/ctrlProps/ctrlProp1902.xml><?xml version="1.0" encoding="utf-8"?>
<formControlPr xmlns="http://schemas.microsoft.com/office/spreadsheetml/2009/9/main" objectType="Radio" lockText="1" noThreeD="1"/>
</file>

<file path=xl/ctrlProps/ctrlProp1903.xml><?xml version="1.0" encoding="utf-8"?>
<formControlPr xmlns="http://schemas.microsoft.com/office/spreadsheetml/2009/9/main" objectType="Radio" lockText="1" noThreeD="1"/>
</file>

<file path=xl/ctrlProps/ctrlProp1904.xml><?xml version="1.0" encoding="utf-8"?>
<formControlPr xmlns="http://schemas.microsoft.com/office/spreadsheetml/2009/9/main" objectType="Radio" lockText="1" noThreeD="1"/>
</file>

<file path=xl/ctrlProps/ctrlProp1905.xml><?xml version="1.0" encoding="utf-8"?>
<formControlPr xmlns="http://schemas.microsoft.com/office/spreadsheetml/2009/9/main" objectType="GBox" noThreeD="1"/>
</file>

<file path=xl/ctrlProps/ctrlProp1906.xml><?xml version="1.0" encoding="utf-8"?>
<formControlPr xmlns="http://schemas.microsoft.com/office/spreadsheetml/2009/9/main" objectType="Radio" firstButton="1" fmlaLink="$F$233" lockText="1" noThreeD="1"/>
</file>

<file path=xl/ctrlProps/ctrlProp1907.xml><?xml version="1.0" encoding="utf-8"?>
<formControlPr xmlns="http://schemas.microsoft.com/office/spreadsheetml/2009/9/main" objectType="Radio" lockText="1" noThreeD="1"/>
</file>

<file path=xl/ctrlProps/ctrlProp1908.xml><?xml version="1.0" encoding="utf-8"?>
<formControlPr xmlns="http://schemas.microsoft.com/office/spreadsheetml/2009/9/main" objectType="Radio" lockText="1" noThreeD="1"/>
</file>

<file path=xl/ctrlProps/ctrlProp1909.xml><?xml version="1.0" encoding="utf-8"?>
<formControlPr xmlns="http://schemas.microsoft.com/office/spreadsheetml/2009/9/main" objectType="Radio" lockText="1" noThreeD="1"/>
</file>

<file path=xl/ctrlProps/ctrlProp1910.xml><?xml version="1.0" encoding="utf-8"?>
<formControlPr xmlns="http://schemas.microsoft.com/office/spreadsheetml/2009/9/main" objectType="GBox" noThreeD="1"/>
</file>

<file path=xl/ctrlProps/ctrlProp1911.xml><?xml version="1.0" encoding="utf-8"?>
<formControlPr xmlns="http://schemas.microsoft.com/office/spreadsheetml/2009/9/main" objectType="Radio" firstButton="1" fmlaLink="$F$235" lockText="1" noThreeD="1"/>
</file>

<file path=xl/ctrlProps/ctrlProp1912.xml><?xml version="1.0" encoding="utf-8"?>
<formControlPr xmlns="http://schemas.microsoft.com/office/spreadsheetml/2009/9/main" objectType="Radio" lockText="1" noThreeD="1"/>
</file>

<file path=xl/ctrlProps/ctrlProp1913.xml><?xml version="1.0" encoding="utf-8"?>
<formControlPr xmlns="http://schemas.microsoft.com/office/spreadsheetml/2009/9/main" objectType="Radio" lockText="1" noThreeD="1"/>
</file>

<file path=xl/ctrlProps/ctrlProp1914.xml><?xml version="1.0" encoding="utf-8"?>
<formControlPr xmlns="http://schemas.microsoft.com/office/spreadsheetml/2009/9/main" objectType="Radio" lockText="1" noThreeD="1"/>
</file>

<file path=xl/ctrlProps/ctrlProp1915.xml><?xml version="1.0" encoding="utf-8"?>
<formControlPr xmlns="http://schemas.microsoft.com/office/spreadsheetml/2009/9/main" objectType="GBox" noThreeD="1"/>
</file>

<file path=xl/ctrlProps/ctrlProp1916.xml><?xml version="1.0" encoding="utf-8"?>
<formControlPr xmlns="http://schemas.microsoft.com/office/spreadsheetml/2009/9/main" objectType="Radio" firstButton="1" fmlaLink="$F$237" lockText="1" noThreeD="1"/>
</file>

<file path=xl/ctrlProps/ctrlProp1917.xml><?xml version="1.0" encoding="utf-8"?>
<formControlPr xmlns="http://schemas.microsoft.com/office/spreadsheetml/2009/9/main" objectType="Radio" lockText="1" noThreeD="1"/>
</file>

<file path=xl/ctrlProps/ctrlProp1918.xml><?xml version="1.0" encoding="utf-8"?>
<formControlPr xmlns="http://schemas.microsoft.com/office/spreadsheetml/2009/9/main" objectType="Radio" lockText="1" noThreeD="1"/>
</file>

<file path=xl/ctrlProps/ctrlProp1919.xml><?xml version="1.0" encoding="utf-8"?>
<formControlPr xmlns="http://schemas.microsoft.com/office/spreadsheetml/2009/9/main" objectType="Radio" lockText="1" noThreeD="1"/>
</file>

<file path=xl/ctrlProps/ctrlProp1920.xml><?xml version="1.0" encoding="utf-8"?>
<formControlPr xmlns="http://schemas.microsoft.com/office/spreadsheetml/2009/9/main" objectType="GBox" noThreeD="1"/>
</file>

<file path=xl/ctrlProps/ctrlProp1921.xml><?xml version="1.0" encoding="utf-8"?>
<formControlPr xmlns="http://schemas.microsoft.com/office/spreadsheetml/2009/9/main" objectType="Radio" firstButton="1" fmlaLink="$F$111" lockText="1" noThreeD="1"/>
</file>

<file path=xl/ctrlProps/ctrlProp1922.xml><?xml version="1.0" encoding="utf-8"?>
<formControlPr xmlns="http://schemas.microsoft.com/office/spreadsheetml/2009/9/main" objectType="Radio" lockText="1" noThreeD="1"/>
</file>

<file path=xl/ctrlProps/ctrlProp1923.xml><?xml version="1.0" encoding="utf-8"?>
<formControlPr xmlns="http://schemas.microsoft.com/office/spreadsheetml/2009/9/main" objectType="Radio" lockText="1" noThreeD="1"/>
</file>

<file path=xl/ctrlProps/ctrlProp1924.xml><?xml version="1.0" encoding="utf-8"?>
<formControlPr xmlns="http://schemas.microsoft.com/office/spreadsheetml/2009/9/main" objectType="Radio" lockText="1" noThreeD="1"/>
</file>

<file path=xl/ctrlProps/ctrlProp1925.xml><?xml version="1.0" encoding="utf-8"?>
<formControlPr xmlns="http://schemas.microsoft.com/office/spreadsheetml/2009/9/main" objectType="GBox" noThreeD="1"/>
</file>

<file path=xl/ctrlProps/ctrlProp1926.xml><?xml version="1.0" encoding="utf-8"?>
<formControlPr xmlns="http://schemas.microsoft.com/office/spreadsheetml/2009/9/main" objectType="Radio" firstButton="1" fmlaLink="$F$105" lockText="1" noThreeD="1"/>
</file>

<file path=xl/ctrlProps/ctrlProp1927.xml><?xml version="1.0" encoding="utf-8"?>
<formControlPr xmlns="http://schemas.microsoft.com/office/spreadsheetml/2009/9/main" objectType="Radio" lockText="1" noThreeD="1"/>
</file>

<file path=xl/ctrlProps/ctrlProp1928.xml><?xml version="1.0" encoding="utf-8"?>
<formControlPr xmlns="http://schemas.microsoft.com/office/spreadsheetml/2009/9/main" objectType="Radio" lockText="1" noThreeD="1"/>
</file>

<file path=xl/ctrlProps/ctrlProp1929.xml><?xml version="1.0" encoding="utf-8"?>
<formControlPr xmlns="http://schemas.microsoft.com/office/spreadsheetml/2009/9/main" objectType="Radio" lockText="1" noThreeD="1"/>
</file>

<file path=xl/ctrlProps/ctrlProp1930.xml><?xml version="1.0" encoding="utf-8"?>
<formControlPr xmlns="http://schemas.microsoft.com/office/spreadsheetml/2009/9/main" objectType="GBox" noThreeD="1"/>
</file>

<file path=xl/ctrlProps/ctrlProp1931.xml><?xml version="1.0" encoding="utf-8"?>
<formControlPr xmlns="http://schemas.microsoft.com/office/spreadsheetml/2009/9/main" objectType="Radio" firstButton="1" fmlaLink="$F$106" lockText="1" noThreeD="1"/>
</file>

<file path=xl/ctrlProps/ctrlProp1932.xml><?xml version="1.0" encoding="utf-8"?>
<formControlPr xmlns="http://schemas.microsoft.com/office/spreadsheetml/2009/9/main" objectType="Radio" lockText="1" noThreeD="1"/>
</file>

<file path=xl/ctrlProps/ctrlProp1933.xml><?xml version="1.0" encoding="utf-8"?>
<formControlPr xmlns="http://schemas.microsoft.com/office/spreadsheetml/2009/9/main" objectType="Radio" lockText="1" noThreeD="1"/>
</file>

<file path=xl/ctrlProps/ctrlProp1934.xml><?xml version="1.0" encoding="utf-8"?>
<formControlPr xmlns="http://schemas.microsoft.com/office/spreadsheetml/2009/9/main" objectType="Radio" lockText="1" noThreeD="1"/>
</file>

<file path=xl/ctrlProps/ctrlProp1935.xml><?xml version="1.0" encoding="utf-8"?>
<formControlPr xmlns="http://schemas.microsoft.com/office/spreadsheetml/2009/9/main" objectType="GBox" noThreeD="1"/>
</file>

<file path=xl/ctrlProps/ctrlProp1936.xml><?xml version="1.0" encoding="utf-8"?>
<formControlPr xmlns="http://schemas.microsoft.com/office/spreadsheetml/2009/9/main" objectType="Radio" firstButton="1" fmlaLink="$F$11" lockText="1" noThreeD="1"/>
</file>

<file path=xl/ctrlProps/ctrlProp1937.xml><?xml version="1.0" encoding="utf-8"?>
<formControlPr xmlns="http://schemas.microsoft.com/office/spreadsheetml/2009/9/main" objectType="Radio" lockText="1" noThreeD="1"/>
</file>

<file path=xl/ctrlProps/ctrlProp1938.xml><?xml version="1.0" encoding="utf-8"?>
<formControlPr xmlns="http://schemas.microsoft.com/office/spreadsheetml/2009/9/main" objectType="Radio" lockText="1" noThreeD="1"/>
</file>

<file path=xl/ctrlProps/ctrlProp1939.xml><?xml version="1.0" encoding="utf-8"?>
<formControlPr xmlns="http://schemas.microsoft.com/office/spreadsheetml/2009/9/main" objectType="Radio" lockText="1" noThreeD="1"/>
</file>

<file path=xl/ctrlProps/ctrlProp1940.xml><?xml version="1.0" encoding="utf-8"?>
<formControlPr xmlns="http://schemas.microsoft.com/office/spreadsheetml/2009/9/main" objectType="GBox" noThreeD="1"/>
</file>

<file path=xl/ctrlProps/ctrlProp1941.xml><?xml version="1.0" encoding="utf-8"?>
<formControlPr xmlns="http://schemas.microsoft.com/office/spreadsheetml/2009/9/main" objectType="Radio" firstButton="1" fmlaLink="$F$12" lockText="1" noThreeD="1"/>
</file>

<file path=xl/ctrlProps/ctrlProp1942.xml><?xml version="1.0" encoding="utf-8"?>
<formControlPr xmlns="http://schemas.microsoft.com/office/spreadsheetml/2009/9/main" objectType="Radio" lockText="1" noThreeD="1"/>
</file>

<file path=xl/ctrlProps/ctrlProp1943.xml><?xml version="1.0" encoding="utf-8"?>
<formControlPr xmlns="http://schemas.microsoft.com/office/spreadsheetml/2009/9/main" objectType="Radio" lockText="1" noThreeD="1"/>
</file>

<file path=xl/ctrlProps/ctrlProp1944.xml><?xml version="1.0" encoding="utf-8"?>
<formControlPr xmlns="http://schemas.microsoft.com/office/spreadsheetml/2009/9/main" objectType="Radio" lockText="1" noThreeD="1"/>
</file>

<file path=xl/ctrlProps/ctrlProp1945.xml><?xml version="1.0" encoding="utf-8"?>
<formControlPr xmlns="http://schemas.microsoft.com/office/spreadsheetml/2009/9/main" objectType="GBox" noThreeD="1"/>
</file>

<file path=xl/ctrlProps/ctrlProp1946.xml><?xml version="1.0" encoding="utf-8"?>
<formControlPr xmlns="http://schemas.microsoft.com/office/spreadsheetml/2009/9/main" objectType="Radio" firstButton="1" fmlaLink="$F$13" lockText="1" noThreeD="1"/>
</file>

<file path=xl/ctrlProps/ctrlProp1947.xml><?xml version="1.0" encoding="utf-8"?>
<formControlPr xmlns="http://schemas.microsoft.com/office/spreadsheetml/2009/9/main" objectType="Radio" lockText="1" noThreeD="1"/>
</file>

<file path=xl/ctrlProps/ctrlProp1948.xml><?xml version="1.0" encoding="utf-8"?>
<formControlPr xmlns="http://schemas.microsoft.com/office/spreadsheetml/2009/9/main" objectType="Radio" lockText="1" noThreeD="1"/>
</file>

<file path=xl/ctrlProps/ctrlProp1949.xml><?xml version="1.0" encoding="utf-8"?>
<formControlPr xmlns="http://schemas.microsoft.com/office/spreadsheetml/2009/9/main" objectType="Radio" lockText="1" noThreeD="1"/>
</file>

<file path=xl/ctrlProps/ctrlProp1950.xml><?xml version="1.0" encoding="utf-8"?>
<formControlPr xmlns="http://schemas.microsoft.com/office/spreadsheetml/2009/9/main" objectType="GBox" noThreeD="1"/>
</file>

<file path=xl/ctrlProps/ctrlProp1951.xml><?xml version="1.0" encoding="utf-8"?>
<formControlPr xmlns="http://schemas.microsoft.com/office/spreadsheetml/2009/9/main" objectType="Radio" firstButton="1" fmlaLink="$F$15" lockText="1" noThreeD="1"/>
</file>

<file path=xl/ctrlProps/ctrlProp1952.xml><?xml version="1.0" encoding="utf-8"?>
<formControlPr xmlns="http://schemas.microsoft.com/office/spreadsheetml/2009/9/main" objectType="Radio" lockText="1" noThreeD="1"/>
</file>

<file path=xl/ctrlProps/ctrlProp1953.xml><?xml version="1.0" encoding="utf-8"?>
<formControlPr xmlns="http://schemas.microsoft.com/office/spreadsheetml/2009/9/main" objectType="Radio" lockText="1" noThreeD="1"/>
</file>

<file path=xl/ctrlProps/ctrlProp1954.xml><?xml version="1.0" encoding="utf-8"?>
<formControlPr xmlns="http://schemas.microsoft.com/office/spreadsheetml/2009/9/main" objectType="Radio" lockText="1" noThreeD="1"/>
</file>

<file path=xl/ctrlProps/ctrlProp1955.xml><?xml version="1.0" encoding="utf-8"?>
<formControlPr xmlns="http://schemas.microsoft.com/office/spreadsheetml/2009/9/main" objectType="GBox" noThreeD="1"/>
</file>

<file path=xl/ctrlProps/ctrlProp1956.xml><?xml version="1.0" encoding="utf-8"?>
<formControlPr xmlns="http://schemas.microsoft.com/office/spreadsheetml/2009/9/main" objectType="Radio" firstButton="1" fmlaLink="$F$16" lockText="1" noThreeD="1"/>
</file>

<file path=xl/ctrlProps/ctrlProp1957.xml><?xml version="1.0" encoding="utf-8"?>
<formControlPr xmlns="http://schemas.microsoft.com/office/spreadsheetml/2009/9/main" objectType="Radio" lockText="1" noThreeD="1"/>
</file>

<file path=xl/ctrlProps/ctrlProp1958.xml><?xml version="1.0" encoding="utf-8"?>
<formControlPr xmlns="http://schemas.microsoft.com/office/spreadsheetml/2009/9/main" objectType="Radio" lockText="1" noThreeD="1"/>
</file>

<file path=xl/ctrlProps/ctrlProp1959.xml><?xml version="1.0" encoding="utf-8"?>
<formControlPr xmlns="http://schemas.microsoft.com/office/spreadsheetml/2009/9/main" objectType="Radio" lockText="1" noThreeD="1"/>
</file>

<file path=xl/ctrlProps/ctrlProp1960.xml><?xml version="1.0" encoding="utf-8"?>
<formControlPr xmlns="http://schemas.microsoft.com/office/spreadsheetml/2009/9/main" objectType="GBox" noThreeD="1"/>
</file>

<file path=xl/ctrlProps/ctrlProp1961.xml><?xml version="1.0" encoding="utf-8"?>
<formControlPr xmlns="http://schemas.microsoft.com/office/spreadsheetml/2009/9/main" objectType="Radio" firstButton="1" fmlaLink="$F$17" lockText="1" noThreeD="1"/>
</file>

<file path=xl/ctrlProps/ctrlProp1962.xml><?xml version="1.0" encoding="utf-8"?>
<formControlPr xmlns="http://schemas.microsoft.com/office/spreadsheetml/2009/9/main" objectType="Radio" lockText="1" noThreeD="1"/>
</file>

<file path=xl/ctrlProps/ctrlProp1963.xml><?xml version="1.0" encoding="utf-8"?>
<formControlPr xmlns="http://schemas.microsoft.com/office/spreadsheetml/2009/9/main" objectType="Radio" lockText="1" noThreeD="1"/>
</file>

<file path=xl/ctrlProps/ctrlProp1964.xml><?xml version="1.0" encoding="utf-8"?>
<formControlPr xmlns="http://schemas.microsoft.com/office/spreadsheetml/2009/9/main" objectType="Radio" lockText="1" noThreeD="1"/>
</file>

<file path=xl/ctrlProps/ctrlProp1965.xml><?xml version="1.0" encoding="utf-8"?>
<formControlPr xmlns="http://schemas.microsoft.com/office/spreadsheetml/2009/9/main" objectType="GBox" noThreeD="1"/>
</file>

<file path=xl/ctrlProps/ctrlProp1966.xml><?xml version="1.0" encoding="utf-8"?>
<formControlPr xmlns="http://schemas.microsoft.com/office/spreadsheetml/2009/9/main" objectType="Radio" firstButton="1" fmlaLink="$F$18" lockText="1" noThreeD="1"/>
</file>

<file path=xl/ctrlProps/ctrlProp1967.xml><?xml version="1.0" encoding="utf-8"?>
<formControlPr xmlns="http://schemas.microsoft.com/office/spreadsheetml/2009/9/main" objectType="Radio" lockText="1" noThreeD="1"/>
</file>

<file path=xl/ctrlProps/ctrlProp1968.xml><?xml version="1.0" encoding="utf-8"?>
<formControlPr xmlns="http://schemas.microsoft.com/office/spreadsheetml/2009/9/main" objectType="Radio" lockText="1" noThreeD="1"/>
</file>

<file path=xl/ctrlProps/ctrlProp1969.xml><?xml version="1.0" encoding="utf-8"?>
<formControlPr xmlns="http://schemas.microsoft.com/office/spreadsheetml/2009/9/main" objectType="Radio" lockText="1" noThreeD="1"/>
</file>

<file path=xl/ctrlProps/ctrlProp1970.xml><?xml version="1.0" encoding="utf-8"?>
<formControlPr xmlns="http://schemas.microsoft.com/office/spreadsheetml/2009/9/main" objectType="GBox" noThreeD="1"/>
</file>

<file path=xl/ctrlProps/ctrlProp1971.xml><?xml version="1.0" encoding="utf-8"?>
<formControlPr xmlns="http://schemas.microsoft.com/office/spreadsheetml/2009/9/main" objectType="Radio" firstButton="1" fmlaLink="$F$20" lockText="1" noThreeD="1"/>
</file>

<file path=xl/ctrlProps/ctrlProp1972.xml><?xml version="1.0" encoding="utf-8"?>
<formControlPr xmlns="http://schemas.microsoft.com/office/spreadsheetml/2009/9/main" objectType="Radio" lockText="1" noThreeD="1"/>
</file>

<file path=xl/ctrlProps/ctrlProp1973.xml><?xml version="1.0" encoding="utf-8"?>
<formControlPr xmlns="http://schemas.microsoft.com/office/spreadsheetml/2009/9/main" objectType="Radio" lockText="1" noThreeD="1"/>
</file>

<file path=xl/ctrlProps/ctrlProp1974.xml><?xml version="1.0" encoding="utf-8"?>
<formControlPr xmlns="http://schemas.microsoft.com/office/spreadsheetml/2009/9/main" objectType="Radio" lockText="1" noThreeD="1"/>
</file>

<file path=xl/ctrlProps/ctrlProp1975.xml><?xml version="1.0" encoding="utf-8"?>
<formControlPr xmlns="http://schemas.microsoft.com/office/spreadsheetml/2009/9/main" objectType="GBox" noThreeD="1"/>
</file>

<file path=xl/ctrlProps/ctrlProp1976.xml><?xml version="1.0" encoding="utf-8"?>
<formControlPr xmlns="http://schemas.microsoft.com/office/spreadsheetml/2009/9/main" objectType="Radio" firstButton="1" fmlaLink="$F$21" lockText="1" noThreeD="1"/>
</file>

<file path=xl/ctrlProps/ctrlProp1977.xml><?xml version="1.0" encoding="utf-8"?>
<formControlPr xmlns="http://schemas.microsoft.com/office/spreadsheetml/2009/9/main" objectType="Radio" lockText="1" noThreeD="1"/>
</file>

<file path=xl/ctrlProps/ctrlProp1978.xml><?xml version="1.0" encoding="utf-8"?>
<formControlPr xmlns="http://schemas.microsoft.com/office/spreadsheetml/2009/9/main" objectType="Radio" lockText="1" noThreeD="1"/>
</file>

<file path=xl/ctrlProps/ctrlProp1979.xml><?xml version="1.0" encoding="utf-8"?>
<formControlPr xmlns="http://schemas.microsoft.com/office/spreadsheetml/2009/9/main" objectType="Radio" lockText="1" noThreeD="1"/>
</file>

<file path=xl/ctrlProps/ctrlProp1980.xml><?xml version="1.0" encoding="utf-8"?>
<formControlPr xmlns="http://schemas.microsoft.com/office/spreadsheetml/2009/9/main" objectType="GBox" noThreeD="1"/>
</file>

<file path=xl/ctrlProps/ctrlProp1981.xml><?xml version="1.0" encoding="utf-8"?>
<formControlPr xmlns="http://schemas.microsoft.com/office/spreadsheetml/2009/9/main" objectType="Radio" firstButton="1" fmlaLink="$F$23" lockText="1" noThreeD="1"/>
</file>

<file path=xl/ctrlProps/ctrlProp1982.xml><?xml version="1.0" encoding="utf-8"?>
<formControlPr xmlns="http://schemas.microsoft.com/office/spreadsheetml/2009/9/main" objectType="Radio" lockText="1" noThreeD="1"/>
</file>

<file path=xl/ctrlProps/ctrlProp1983.xml><?xml version="1.0" encoding="utf-8"?>
<formControlPr xmlns="http://schemas.microsoft.com/office/spreadsheetml/2009/9/main" objectType="Radio" lockText="1" noThreeD="1"/>
</file>

<file path=xl/ctrlProps/ctrlProp1984.xml><?xml version="1.0" encoding="utf-8"?>
<formControlPr xmlns="http://schemas.microsoft.com/office/spreadsheetml/2009/9/main" objectType="Radio" lockText="1" noThreeD="1"/>
</file>

<file path=xl/ctrlProps/ctrlProp1985.xml><?xml version="1.0" encoding="utf-8"?>
<formControlPr xmlns="http://schemas.microsoft.com/office/spreadsheetml/2009/9/main" objectType="GBox" noThreeD="1"/>
</file>

<file path=xl/ctrlProps/ctrlProp1986.xml><?xml version="1.0" encoding="utf-8"?>
<formControlPr xmlns="http://schemas.microsoft.com/office/spreadsheetml/2009/9/main" objectType="Radio" firstButton="1" fmlaLink="$F$24" lockText="1" noThreeD="1"/>
</file>

<file path=xl/ctrlProps/ctrlProp1987.xml><?xml version="1.0" encoding="utf-8"?>
<formControlPr xmlns="http://schemas.microsoft.com/office/spreadsheetml/2009/9/main" objectType="Radio" lockText="1" noThreeD="1"/>
</file>

<file path=xl/ctrlProps/ctrlProp1988.xml><?xml version="1.0" encoding="utf-8"?>
<formControlPr xmlns="http://schemas.microsoft.com/office/spreadsheetml/2009/9/main" objectType="Radio" lockText="1" noThreeD="1"/>
</file>

<file path=xl/ctrlProps/ctrlProp1989.xml><?xml version="1.0" encoding="utf-8"?>
<formControlPr xmlns="http://schemas.microsoft.com/office/spreadsheetml/2009/9/main" objectType="Radio" lockText="1" noThreeD="1"/>
</file>

<file path=xl/ctrlProps/ctrlProp1990.xml><?xml version="1.0" encoding="utf-8"?>
<formControlPr xmlns="http://schemas.microsoft.com/office/spreadsheetml/2009/9/main" objectType="GBox" noThreeD="1"/>
</file>

<file path=xl/ctrlProps/ctrlProp1991.xml><?xml version="1.0" encoding="utf-8"?>
<formControlPr xmlns="http://schemas.microsoft.com/office/spreadsheetml/2009/9/main" objectType="Radio" firstButton="1" fmlaLink="$F$25" lockText="1" noThreeD="1"/>
</file>

<file path=xl/ctrlProps/ctrlProp1992.xml><?xml version="1.0" encoding="utf-8"?>
<formControlPr xmlns="http://schemas.microsoft.com/office/spreadsheetml/2009/9/main" objectType="Radio" lockText="1" noThreeD="1"/>
</file>

<file path=xl/ctrlProps/ctrlProp1993.xml><?xml version="1.0" encoding="utf-8"?>
<formControlPr xmlns="http://schemas.microsoft.com/office/spreadsheetml/2009/9/main" objectType="Radio" lockText="1" noThreeD="1"/>
</file>

<file path=xl/ctrlProps/ctrlProp1994.xml><?xml version="1.0" encoding="utf-8"?>
<formControlPr xmlns="http://schemas.microsoft.com/office/spreadsheetml/2009/9/main" objectType="Radio" lockText="1" noThreeD="1"/>
</file>

<file path=xl/ctrlProps/ctrlProp1995.xml><?xml version="1.0" encoding="utf-8"?>
<formControlPr xmlns="http://schemas.microsoft.com/office/spreadsheetml/2009/9/main" objectType="GBox" noThreeD="1"/>
</file>

<file path=xl/ctrlProps/ctrlProp1996.xml><?xml version="1.0" encoding="utf-8"?>
<formControlPr xmlns="http://schemas.microsoft.com/office/spreadsheetml/2009/9/main" objectType="Radio" firstButton="1" fmlaLink="$F$26" lockText="1" noThreeD="1"/>
</file>

<file path=xl/ctrlProps/ctrlProp1997.xml><?xml version="1.0" encoding="utf-8"?>
<formControlPr xmlns="http://schemas.microsoft.com/office/spreadsheetml/2009/9/main" objectType="Radio" lockText="1" noThreeD="1"/>
</file>

<file path=xl/ctrlProps/ctrlProp1998.xml><?xml version="1.0" encoding="utf-8"?>
<formControlPr xmlns="http://schemas.microsoft.com/office/spreadsheetml/2009/9/main" objectType="Radio" lockText="1" noThreeD="1"/>
</file>

<file path=xl/ctrlProps/ctrlProp1999.xml><?xml version="1.0" encoding="utf-8"?>
<formControlPr xmlns="http://schemas.microsoft.com/office/spreadsheetml/2009/9/main" objectType="Radio" lockText="1" noThreeD="1"/>
</file>

<file path=xl/ctrlProps/ctrlProp2000.xml><?xml version="1.0" encoding="utf-8"?>
<formControlPr xmlns="http://schemas.microsoft.com/office/spreadsheetml/2009/9/main" objectType="GBox" noThreeD="1"/>
</file>

<file path=xl/ctrlProps/ctrlProp2001.xml><?xml version="1.0" encoding="utf-8"?>
<formControlPr xmlns="http://schemas.microsoft.com/office/spreadsheetml/2009/9/main" objectType="Radio" firstButton="1" fmlaLink="$F$28" lockText="1" noThreeD="1"/>
</file>

<file path=xl/ctrlProps/ctrlProp2002.xml><?xml version="1.0" encoding="utf-8"?>
<formControlPr xmlns="http://schemas.microsoft.com/office/spreadsheetml/2009/9/main" objectType="Radio" lockText="1" noThreeD="1"/>
</file>

<file path=xl/ctrlProps/ctrlProp2003.xml><?xml version="1.0" encoding="utf-8"?>
<formControlPr xmlns="http://schemas.microsoft.com/office/spreadsheetml/2009/9/main" objectType="Radio" lockText="1" noThreeD="1"/>
</file>

<file path=xl/ctrlProps/ctrlProp2004.xml><?xml version="1.0" encoding="utf-8"?>
<formControlPr xmlns="http://schemas.microsoft.com/office/spreadsheetml/2009/9/main" objectType="Radio" lockText="1" noThreeD="1"/>
</file>

<file path=xl/ctrlProps/ctrlProp2005.xml><?xml version="1.0" encoding="utf-8"?>
<formControlPr xmlns="http://schemas.microsoft.com/office/spreadsheetml/2009/9/main" objectType="GBox" noThreeD="1"/>
</file>

<file path=xl/ctrlProps/ctrlProp2006.xml><?xml version="1.0" encoding="utf-8"?>
<formControlPr xmlns="http://schemas.microsoft.com/office/spreadsheetml/2009/9/main" objectType="Radio" firstButton="1" fmlaLink="$F$29" lockText="1" noThreeD="1"/>
</file>

<file path=xl/ctrlProps/ctrlProp2007.xml><?xml version="1.0" encoding="utf-8"?>
<formControlPr xmlns="http://schemas.microsoft.com/office/spreadsheetml/2009/9/main" objectType="Radio" lockText="1" noThreeD="1"/>
</file>

<file path=xl/ctrlProps/ctrlProp2008.xml><?xml version="1.0" encoding="utf-8"?>
<formControlPr xmlns="http://schemas.microsoft.com/office/spreadsheetml/2009/9/main" objectType="Radio" lockText="1" noThreeD="1"/>
</file>

<file path=xl/ctrlProps/ctrlProp2009.xml><?xml version="1.0" encoding="utf-8"?>
<formControlPr xmlns="http://schemas.microsoft.com/office/spreadsheetml/2009/9/main" objectType="Radio" lockText="1" noThreeD="1"/>
</file>

<file path=xl/ctrlProps/ctrlProp2010.xml><?xml version="1.0" encoding="utf-8"?>
<formControlPr xmlns="http://schemas.microsoft.com/office/spreadsheetml/2009/9/main" objectType="GBox" noThreeD="1"/>
</file>

<file path=xl/ctrlProps/ctrlProp2011.xml><?xml version="1.0" encoding="utf-8"?>
<formControlPr xmlns="http://schemas.microsoft.com/office/spreadsheetml/2009/9/main" objectType="Radio" firstButton="1" fmlaLink="$F$30" lockText="1" noThreeD="1"/>
</file>

<file path=xl/ctrlProps/ctrlProp2012.xml><?xml version="1.0" encoding="utf-8"?>
<formControlPr xmlns="http://schemas.microsoft.com/office/spreadsheetml/2009/9/main" objectType="Radio" lockText="1" noThreeD="1"/>
</file>

<file path=xl/ctrlProps/ctrlProp2013.xml><?xml version="1.0" encoding="utf-8"?>
<formControlPr xmlns="http://schemas.microsoft.com/office/spreadsheetml/2009/9/main" objectType="Radio" lockText="1" noThreeD="1"/>
</file>

<file path=xl/ctrlProps/ctrlProp2014.xml><?xml version="1.0" encoding="utf-8"?>
<formControlPr xmlns="http://schemas.microsoft.com/office/spreadsheetml/2009/9/main" objectType="Radio" lockText="1" noThreeD="1"/>
</file>

<file path=xl/ctrlProps/ctrlProp2015.xml><?xml version="1.0" encoding="utf-8"?>
<formControlPr xmlns="http://schemas.microsoft.com/office/spreadsheetml/2009/9/main" objectType="GBox" noThreeD="1"/>
</file>

<file path=xl/ctrlProps/ctrlProp2016.xml><?xml version="1.0" encoding="utf-8"?>
<formControlPr xmlns="http://schemas.microsoft.com/office/spreadsheetml/2009/9/main" objectType="Radio" firstButton="1" fmlaLink="$F$32" lockText="1" noThreeD="1"/>
</file>

<file path=xl/ctrlProps/ctrlProp2017.xml><?xml version="1.0" encoding="utf-8"?>
<formControlPr xmlns="http://schemas.microsoft.com/office/spreadsheetml/2009/9/main" objectType="Radio" lockText="1" noThreeD="1"/>
</file>

<file path=xl/ctrlProps/ctrlProp2018.xml><?xml version="1.0" encoding="utf-8"?>
<formControlPr xmlns="http://schemas.microsoft.com/office/spreadsheetml/2009/9/main" objectType="Radio" lockText="1" noThreeD="1"/>
</file>

<file path=xl/ctrlProps/ctrlProp2019.xml><?xml version="1.0" encoding="utf-8"?>
<formControlPr xmlns="http://schemas.microsoft.com/office/spreadsheetml/2009/9/main" objectType="Radio" lockText="1" noThreeD="1"/>
</file>

<file path=xl/ctrlProps/ctrlProp2020.xml><?xml version="1.0" encoding="utf-8"?>
<formControlPr xmlns="http://schemas.microsoft.com/office/spreadsheetml/2009/9/main" objectType="GBox" noThreeD="1"/>
</file>

<file path=xl/ctrlProps/ctrlProp2021.xml><?xml version="1.0" encoding="utf-8"?>
<formControlPr xmlns="http://schemas.microsoft.com/office/spreadsheetml/2009/9/main" objectType="Radio" firstButton="1" fmlaLink="$F$33" lockText="1" noThreeD="1"/>
</file>

<file path=xl/ctrlProps/ctrlProp2022.xml><?xml version="1.0" encoding="utf-8"?>
<formControlPr xmlns="http://schemas.microsoft.com/office/spreadsheetml/2009/9/main" objectType="Radio" lockText="1" noThreeD="1"/>
</file>

<file path=xl/ctrlProps/ctrlProp2023.xml><?xml version="1.0" encoding="utf-8"?>
<formControlPr xmlns="http://schemas.microsoft.com/office/spreadsheetml/2009/9/main" objectType="Radio" lockText="1" noThreeD="1"/>
</file>

<file path=xl/ctrlProps/ctrlProp2024.xml><?xml version="1.0" encoding="utf-8"?>
<formControlPr xmlns="http://schemas.microsoft.com/office/spreadsheetml/2009/9/main" objectType="Radio" lockText="1" noThreeD="1"/>
</file>

<file path=xl/ctrlProps/ctrlProp2025.xml><?xml version="1.0" encoding="utf-8"?>
<formControlPr xmlns="http://schemas.microsoft.com/office/spreadsheetml/2009/9/main" objectType="GBox" noThreeD="1"/>
</file>

<file path=xl/ctrlProps/ctrlProp2026.xml><?xml version="1.0" encoding="utf-8"?>
<formControlPr xmlns="http://schemas.microsoft.com/office/spreadsheetml/2009/9/main" objectType="Radio" firstButton="1" fmlaLink="$F$34" lockText="1" noThreeD="1"/>
</file>

<file path=xl/ctrlProps/ctrlProp2027.xml><?xml version="1.0" encoding="utf-8"?>
<formControlPr xmlns="http://schemas.microsoft.com/office/spreadsheetml/2009/9/main" objectType="Radio" lockText="1" noThreeD="1"/>
</file>

<file path=xl/ctrlProps/ctrlProp2028.xml><?xml version="1.0" encoding="utf-8"?>
<formControlPr xmlns="http://schemas.microsoft.com/office/spreadsheetml/2009/9/main" objectType="Radio" lockText="1" noThreeD="1"/>
</file>

<file path=xl/ctrlProps/ctrlProp2029.xml><?xml version="1.0" encoding="utf-8"?>
<formControlPr xmlns="http://schemas.microsoft.com/office/spreadsheetml/2009/9/main" objectType="Radio" lockText="1" noThreeD="1"/>
</file>

<file path=xl/ctrlProps/ctrlProp2030.xml><?xml version="1.0" encoding="utf-8"?>
<formControlPr xmlns="http://schemas.microsoft.com/office/spreadsheetml/2009/9/main" objectType="GBox" noThreeD="1"/>
</file>

<file path=xl/ctrlProps/ctrlProp2031.xml><?xml version="1.0" encoding="utf-8"?>
<formControlPr xmlns="http://schemas.microsoft.com/office/spreadsheetml/2009/9/main" objectType="Radio" firstButton="1" fmlaLink="$F$35" lockText="1" noThreeD="1"/>
</file>

<file path=xl/ctrlProps/ctrlProp2032.xml><?xml version="1.0" encoding="utf-8"?>
<formControlPr xmlns="http://schemas.microsoft.com/office/spreadsheetml/2009/9/main" objectType="Radio" lockText="1" noThreeD="1"/>
</file>

<file path=xl/ctrlProps/ctrlProp2033.xml><?xml version="1.0" encoding="utf-8"?>
<formControlPr xmlns="http://schemas.microsoft.com/office/spreadsheetml/2009/9/main" objectType="Radio" lockText="1" noThreeD="1"/>
</file>

<file path=xl/ctrlProps/ctrlProp2034.xml><?xml version="1.0" encoding="utf-8"?>
<formControlPr xmlns="http://schemas.microsoft.com/office/spreadsheetml/2009/9/main" objectType="Radio" lockText="1" noThreeD="1"/>
</file>

<file path=xl/ctrlProps/ctrlProp2035.xml><?xml version="1.0" encoding="utf-8"?>
<formControlPr xmlns="http://schemas.microsoft.com/office/spreadsheetml/2009/9/main" objectType="GBox" noThreeD="1"/>
</file>

<file path=xl/ctrlProps/ctrlProp2036.xml><?xml version="1.0" encoding="utf-8"?>
<formControlPr xmlns="http://schemas.microsoft.com/office/spreadsheetml/2009/9/main" objectType="Radio" firstButton="1" fmlaLink="$F$37" lockText="1" noThreeD="1"/>
</file>

<file path=xl/ctrlProps/ctrlProp2037.xml><?xml version="1.0" encoding="utf-8"?>
<formControlPr xmlns="http://schemas.microsoft.com/office/spreadsheetml/2009/9/main" objectType="Radio" lockText="1" noThreeD="1"/>
</file>

<file path=xl/ctrlProps/ctrlProp2038.xml><?xml version="1.0" encoding="utf-8"?>
<formControlPr xmlns="http://schemas.microsoft.com/office/spreadsheetml/2009/9/main" objectType="Radio" lockText="1" noThreeD="1"/>
</file>

<file path=xl/ctrlProps/ctrlProp2039.xml><?xml version="1.0" encoding="utf-8"?>
<formControlPr xmlns="http://schemas.microsoft.com/office/spreadsheetml/2009/9/main" objectType="Radio" lockText="1" noThreeD="1"/>
</file>

<file path=xl/ctrlProps/ctrlProp2040.xml><?xml version="1.0" encoding="utf-8"?>
<formControlPr xmlns="http://schemas.microsoft.com/office/spreadsheetml/2009/9/main" objectType="GBox" noThreeD="1"/>
</file>

<file path=xl/ctrlProps/ctrlProp2041.xml><?xml version="1.0" encoding="utf-8"?>
<formControlPr xmlns="http://schemas.microsoft.com/office/spreadsheetml/2009/9/main" objectType="Radio" firstButton="1" fmlaLink="$F$38" lockText="1" noThreeD="1"/>
</file>

<file path=xl/ctrlProps/ctrlProp2042.xml><?xml version="1.0" encoding="utf-8"?>
<formControlPr xmlns="http://schemas.microsoft.com/office/spreadsheetml/2009/9/main" objectType="Radio" lockText="1" noThreeD="1"/>
</file>

<file path=xl/ctrlProps/ctrlProp2043.xml><?xml version="1.0" encoding="utf-8"?>
<formControlPr xmlns="http://schemas.microsoft.com/office/spreadsheetml/2009/9/main" objectType="Radio" lockText="1" noThreeD="1"/>
</file>

<file path=xl/ctrlProps/ctrlProp2044.xml><?xml version="1.0" encoding="utf-8"?>
<formControlPr xmlns="http://schemas.microsoft.com/office/spreadsheetml/2009/9/main" objectType="Radio" lockText="1" noThreeD="1"/>
</file>

<file path=xl/ctrlProps/ctrlProp2045.xml><?xml version="1.0" encoding="utf-8"?>
<formControlPr xmlns="http://schemas.microsoft.com/office/spreadsheetml/2009/9/main" objectType="GBox" noThreeD="1"/>
</file>

<file path=xl/ctrlProps/ctrlProp2046.xml><?xml version="1.0" encoding="utf-8"?>
<formControlPr xmlns="http://schemas.microsoft.com/office/spreadsheetml/2009/9/main" objectType="Radio" firstButton="1" fmlaLink="$F$39" lockText="1" noThreeD="1"/>
</file>

<file path=xl/ctrlProps/ctrlProp2047.xml><?xml version="1.0" encoding="utf-8"?>
<formControlPr xmlns="http://schemas.microsoft.com/office/spreadsheetml/2009/9/main" objectType="Radio" lockText="1" noThreeD="1"/>
</file>

<file path=xl/ctrlProps/ctrlProp2048.xml><?xml version="1.0" encoding="utf-8"?>
<formControlPr xmlns="http://schemas.microsoft.com/office/spreadsheetml/2009/9/main" objectType="Radio" lockText="1" noThreeD="1"/>
</file>

<file path=xl/ctrlProps/ctrlProp2049.xml><?xml version="1.0" encoding="utf-8"?>
<formControlPr xmlns="http://schemas.microsoft.com/office/spreadsheetml/2009/9/main" objectType="Radio" lockText="1" noThreeD="1"/>
</file>

<file path=xl/ctrlProps/ctrlProp2050.xml><?xml version="1.0" encoding="utf-8"?>
<formControlPr xmlns="http://schemas.microsoft.com/office/spreadsheetml/2009/9/main" objectType="GBox" noThreeD="1"/>
</file>

<file path=xl/ctrlProps/ctrlProp2051.xml><?xml version="1.0" encoding="utf-8"?>
<formControlPr xmlns="http://schemas.microsoft.com/office/spreadsheetml/2009/9/main" objectType="Radio" firstButton="1" fmlaLink="$F$40" lockText="1" noThreeD="1"/>
</file>

<file path=xl/ctrlProps/ctrlProp2052.xml><?xml version="1.0" encoding="utf-8"?>
<formControlPr xmlns="http://schemas.microsoft.com/office/spreadsheetml/2009/9/main" objectType="Radio" lockText="1" noThreeD="1"/>
</file>

<file path=xl/ctrlProps/ctrlProp2053.xml><?xml version="1.0" encoding="utf-8"?>
<formControlPr xmlns="http://schemas.microsoft.com/office/spreadsheetml/2009/9/main" objectType="Radio" lockText="1" noThreeD="1"/>
</file>

<file path=xl/ctrlProps/ctrlProp2054.xml><?xml version="1.0" encoding="utf-8"?>
<formControlPr xmlns="http://schemas.microsoft.com/office/spreadsheetml/2009/9/main" objectType="Radio" lockText="1" noThreeD="1"/>
</file>

<file path=xl/ctrlProps/ctrlProp2055.xml><?xml version="1.0" encoding="utf-8"?>
<formControlPr xmlns="http://schemas.microsoft.com/office/spreadsheetml/2009/9/main" objectType="GBox" noThreeD="1"/>
</file>

<file path=xl/ctrlProps/ctrlProp2056.xml><?xml version="1.0" encoding="utf-8"?>
<formControlPr xmlns="http://schemas.microsoft.com/office/spreadsheetml/2009/9/main" objectType="Radio" firstButton="1" fmlaLink="$F$49" lockText="1" noThreeD="1"/>
</file>

<file path=xl/ctrlProps/ctrlProp2057.xml><?xml version="1.0" encoding="utf-8"?>
<formControlPr xmlns="http://schemas.microsoft.com/office/spreadsheetml/2009/9/main" objectType="Radio" lockText="1" noThreeD="1"/>
</file>

<file path=xl/ctrlProps/ctrlProp2058.xml><?xml version="1.0" encoding="utf-8"?>
<formControlPr xmlns="http://schemas.microsoft.com/office/spreadsheetml/2009/9/main" objectType="Radio" lockText="1" noThreeD="1"/>
</file>

<file path=xl/ctrlProps/ctrlProp2059.xml><?xml version="1.0" encoding="utf-8"?>
<formControlPr xmlns="http://schemas.microsoft.com/office/spreadsheetml/2009/9/main" objectType="Radio" lockText="1" noThreeD="1"/>
</file>

<file path=xl/ctrlProps/ctrlProp2060.xml><?xml version="1.0" encoding="utf-8"?>
<formControlPr xmlns="http://schemas.microsoft.com/office/spreadsheetml/2009/9/main" objectType="GBox" noThreeD="1"/>
</file>

<file path=xl/ctrlProps/ctrlProp2061.xml><?xml version="1.0" encoding="utf-8"?>
<formControlPr xmlns="http://schemas.microsoft.com/office/spreadsheetml/2009/9/main" objectType="Radio" firstButton="1" fmlaLink="$F$50" lockText="1" noThreeD="1"/>
</file>

<file path=xl/ctrlProps/ctrlProp2062.xml><?xml version="1.0" encoding="utf-8"?>
<formControlPr xmlns="http://schemas.microsoft.com/office/spreadsheetml/2009/9/main" objectType="Radio" lockText="1" noThreeD="1"/>
</file>

<file path=xl/ctrlProps/ctrlProp2063.xml><?xml version="1.0" encoding="utf-8"?>
<formControlPr xmlns="http://schemas.microsoft.com/office/spreadsheetml/2009/9/main" objectType="Radio" lockText="1" noThreeD="1"/>
</file>

<file path=xl/ctrlProps/ctrlProp2064.xml><?xml version="1.0" encoding="utf-8"?>
<formControlPr xmlns="http://schemas.microsoft.com/office/spreadsheetml/2009/9/main" objectType="Radio" lockText="1" noThreeD="1"/>
</file>

<file path=xl/ctrlProps/ctrlProp2065.xml><?xml version="1.0" encoding="utf-8"?>
<formControlPr xmlns="http://schemas.microsoft.com/office/spreadsheetml/2009/9/main" objectType="GBox" noThreeD="1"/>
</file>

<file path=xl/ctrlProps/ctrlProp2066.xml><?xml version="1.0" encoding="utf-8"?>
<formControlPr xmlns="http://schemas.microsoft.com/office/spreadsheetml/2009/9/main" objectType="Radio" firstButton="1" fmlaLink="$F$51" lockText="1" noThreeD="1"/>
</file>

<file path=xl/ctrlProps/ctrlProp2067.xml><?xml version="1.0" encoding="utf-8"?>
<formControlPr xmlns="http://schemas.microsoft.com/office/spreadsheetml/2009/9/main" objectType="Radio" lockText="1" noThreeD="1"/>
</file>

<file path=xl/ctrlProps/ctrlProp2068.xml><?xml version="1.0" encoding="utf-8"?>
<formControlPr xmlns="http://schemas.microsoft.com/office/spreadsheetml/2009/9/main" objectType="Radio" lockText="1" noThreeD="1"/>
</file>

<file path=xl/ctrlProps/ctrlProp2069.xml><?xml version="1.0" encoding="utf-8"?>
<formControlPr xmlns="http://schemas.microsoft.com/office/spreadsheetml/2009/9/main" objectType="Radio" lockText="1" noThreeD="1"/>
</file>

<file path=xl/ctrlProps/ctrlProp2070.xml><?xml version="1.0" encoding="utf-8"?>
<formControlPr xmlns="http://schemas.microsoft.com/office/spreadsheetml/2009/9/main" objectType="GBox" noThreeD="1"/>
</file>

<file path=xl/ctrlProps/ctrlProp2071.xml><?xml version="1.0" encoding="utf-8"?>
<formControlPr xmlns="http://schemas.microsoft.com/office/spreadsheetml/2009/9/main" objectType="Radio" firstButton="1" fmlaLink="$F$52" lockText="1" noThreeD="1"/>
</file>

<file path=xl/ctrlProps/ctrlProp2072.xml><?xml version="1.0" encoding="utf-8"?>
<formControlPr xmlns="http://schemas.microsoft.com/office/spreadsheetml/2009/9/main" objectType="Radio" lockText="1" noThreeD="1"/>
</file>

<file path=xl/ctrlProps/ctrlProp2073.xml><?xml version="1.0" encoding="utf-8"?>
<formControlPr xmlns="http://schemas.microsoft.com/office/spreadsheetml/2009/9/main" objectType="Radio" lockText="1" noThreeD="1"/>
</file>

<file path=xl/ctrlProps/ctrlProp2074.xml><?xml version="1.0" encoding="utf-8"?>
<formControlPr xmlns="http://schemas.microsoft.com/office/spreadsheetml/2009/9/main" objectType="Radio" lockText="1" noThreeD="1"/>
</file>

<file path=xl/ctrlProps/ctrlProp2075.xml><?xml version="1.0" encoding="utf-8"?>
<formControlPr xmlns="http://schemas.microsoft.com/office/spreadsheetml/2009/9/main" objectType="GBox" noThreeD="1"/>
</file>

<file path=xl/ctrlProps/ctrlProp2076.xml><?xml version="1.0" encoding="utf-8"?>
<formControlPr xmlns="http://schemas.microsoft.com/office/spreadsheetml/2009/9/main" objectType="Radio" firstButton="1" fmlaLink="$F$54" lockText="1" noThreeD="1"/>
</file>

<file path=xl/ctrlProps/ctrlProp2077.xml><?xml version="1.0" encoding="utf-8"?>
<formControlPr xmlns="http://schemas.microsoft.com/office/spreadsheetml/2009/9/main" objectType="Radio" lockText="1" noThreeD="1"/>
</file>

<file path=xl/ctrlProps/ctrlProp2078.xml><?xml version="1.0" encoding="utf-8"?>
<formControlPr xmlns="http://schemas.microsoft.com/office/spreadsheetml/2009/9/main" objectType="Radio" lockText="1" noThreeD="1"/>
</file>

<file path=xl/ctrlProps/ctrlProp2079.xml><?xml version="1.0" encoding="utf-8"?>
<formControlPr xmlns="http://schemas.microsoft.com/office/spreadsheetml/2009/9/main" objectType="Radio" lockText="1" noThreeD="1"/>
</file>

<file path=xl/ctrlProps/ctrlProp2080.xml><?xml version="1.0" encoding="utf-8"?>
<formControlPr xmlns="http://schemas.microsoft.com/office/spreadsheetml/2009/9/main" objectType="GBox" noThreeD="1"/>
</file>

<file path=xl/ctrlProps/ctrlProp2081.xml><?xml version="1.0" encoding="utf-8"?>
<formControlPr xmlns="http://schemas.microsoft.com/office/spreadsheetml/2009/9/main" objectType="Radio" firstButton="1" fmlaLink="$F$55" lockText="1" noThreeD="1"/>
</file>

<file path=xl/ctrlProps/ctrlProp2082.xml><?xml version="1.0" encoding="utf-8"?>
<formControlPr xmlns="http://schemas.microsoft.com/office/spreadsheetml/2009/9/main" objectType="Radio" lockText="1" noThreeD="1"/>
</file>

<file path=xl/ctrlProps/ctrlProp2083.xml><?xml version="1.0" encoding="utf-8"?>
<formControlPr xmlns="http://schemas.microsoft.com/office/spreadsheetml/2009/9/main" objectType="Radio" lockText="1" noThreeD="1"/>
</file>

<file path=xl/ctrlProps/ctrlProp2084.xml><?xml version="1.0" encoding="utf-8"?>
<formControlPr xmlns="http://schemas.microsoft.com/office/spreadsheetml/2009/9/main" objectType="Radio" lockText="1" noThreeD="1"/>
</file>

<file path=xl/ctrlProps/ctrlProp2085.xml><?xml version="1.0" encoding="utf-8"?>
<formControlPr xmlns="http://schemas.microsoft.com/office/spreadsheetml/2009/9/main" objectType="GBox" noThreeD="1"/>
</file>

<file path=xl/ctrlProps/ctrlProp2086.xml><?xml version="1.0" encoding="utf-8"?>
<formControlPr xmlns="http://schemas.microsoft.com/office/spreadsheetml/2009/9/main" objectType="Radio" firstButton="1" fmlaLink="$F$56" lockText="1" noThreeD="1"/>
</file>

<file path=xl/ctrlProps/ctrlProp2087.xml><?xml version="1.0" encoding="utf-8"?>
<formControlPr xmlns="http://schemas.microsoft.com/office/spreadsheetml/2009/9/main" objectType="Radio" lockText="1" noThreeD="1"/>
</file>

<file path=xl/ctrlProps/ctrlProp2088.xml><?xml version="1.0" encoding="utf-8"?>
<formControlPr xmlns="http://schemas.microsoft.com/office/spreadsheetml/2009/9/main" objectType="Radio" lockText="1" noThreeD="1"/>
</file>

<file path=xl/ctrlProps/ctrlProp2089.xml><?xml version="1.0" encoding="utf-8"?>
<formControlPr xmlns="http://schemas.microsoft.com/office/spreadsheetml/2009/9/main" objectType="Radio" lockText="1" noThreeD="1"/>
</file>

<file path=xl/ctrlProps/ctrlProp2090.xml><?xml version="1.0" encoding="utf-8"?>
<formControlPr xmlns="http://schemas.microsoft.com/office/spreadsheetml/2009/9/main" objectType="GBox" noThreeD="1"/>
</file>

<file path=xl/ctrlProps/ctrlProp2091.xml><?xml version="1.0" encoding="utf-8"?>
<formControlPr xmlns="http://schemas.microsoft.com/office/spreadsheetml/2009/9/main" objectType="Radio" firstButton="1" fmlaLink="$F$58" lockText="1" noThreeD="1"/>
</file>

<file path=xl/ctrlProps/ctrlProp2092.xml><?xml version="1.0" encoding="utf-8"?>
<formControlPr xmlns="http://schemas.microsoft.com/office/spreadsheetml/2009/9/main" objectType="Radio" lockText="1" noThreeD="1"/>
</file>

<file path=xl/ctrlProps/ctrlProp2093.xml><?xml version="1.0" encoding="utf-8"?>
<formControlPr xmlns="http://schemas.microsoft.com/office/spreadsheetml/2009/9/main" objectType="Radio" lockText="1" noThreeD="1"/>
</file>

<file path=xl/ctrlProps/ctrlProp2094.xml><?xml version="1.0" encoding="utf-8"?>
<formControlPr xmlns="http://schemas.microsoft.com/office/spreadsheetml/2009/9/main" objectType="Radio" lockText="1" noThreeD="1"/>
</file>

<file path=xl/ctrlProps/ctrlProp2095.xml><?xml version="1.0" encoding="utf-8"?>
<formControlPr xmlns="http://schemas.microsoft.com/office/spreadsheetml/2009/9/main" objectType="GBox" noThreeD="1"/>
</file>

<file path=xl/ctrlProps/ctrlProp2096.xml><?xml version="1.0" encoding="utf-8"?>
<formControlPr xmlns="http://schemas.microsoft.com/office/spreadsheetml/2009/9/main" objectType="Radio" firstButton="1" fmlaLink="$F$59" lockText="1" noThreeD="1"/>
</file>

<file path=xl/ctrlProps/ctrlProp2097.xml><?xml version="1.0" encoding="utf-8"?>
<formControlPr xmlns="http://schemas.microsoft.com/office/spreadsheetml/2009/9/main" objectType="Radio" lockText="1" noThreeD="1"/>
</file>

<file path=xl/ctrlProps/ctrlProp2098.xml><?xml version="1.0" encoding="utf-8"?>
<formControlPr xmlns="http://schemas.microsoft.com/office/spreadsheetml/2009/9/main" objectType="Radio" lockText="1" noThreeD="1"/>
</file>

<file path=xl/ctrlProps/ctrlProp2099.xml><?xml version="1.0" encoding="utf-8"?>
<formControlPr xmlns="http://schemas.microsoft.com/office/spreadsheetml/2009/9/main" objectType="Radio" lockText="1" noThreeD="1"/>
</file>

<file path=xl/ctrlProps/ctrlProp2100.xml><?xml version="1.0" encoding="utf-8"?>
<formControlPr xmlns="http://schemas.microsoft.com/office/spreadsheetml/2009/9/main" objectType="GBox" noThreeD="1"/>
</file>

<file path=xl/ctrlProps/ctrlProp2101.xml><?xml version="1.0" encoding="utf-8"?>
<formControlPr xmlns="http://schemas.microsoft.com/office/spreadsheetml/2009/9/main" objectType="Radio" firstButton="1" fmlaLink="$F$60" lockText="1" noThreeD="1"/>
</file>

<file path=xl/ctrlProps/ctrlProp2102.xml><?xml version="1.0" encoding="utf-8"?>
<formControlPr xmlns="http://schemas.microsoft.com/office/spreadsheetml/2009/9/main" objectType="Radio" lockText="1" noThreeD="1"/>
</file>

<file path=xl/ctrlProps/ctrlProp2103.xml><?xml version="1.0" encoding="utf-8"?>
<formControlPr xmlns="http://schemas.microsoft.com/office/spreadsheetml/2009/9/main" objectType="Radio" lockText="1" noThreeD="1"/>
</file>

<file path=xl/ctrlProps/ctrlProp2104.xml><?xml version="1.0" encoding="utf-8"?>
<formControlPr xmlns="http://schemas.microsoft.com/office/spreadsheetml/2009/9/main" objectType="Radio" lockText="1" noThreeD="1"/>
</file>

<file path=xl/ctrlProps/ctrlProp2105.xml><?xml version="1.0" encoding="utf-8"?>
<formControlPr xmlns="http://schemas.microsoft.com/office/spreadsheetml/2009/9/main" objectType="GBox" noThreeD="1"/>
</file>

<file path=xl/ctrlProps/ctrlProp2106.xml><?xml version="1.0" encoding="utf-8"?>
<formControlPr xmlns="http://schemas.microsoft.com/office/spreadsheetml/2009/9/main" objectType="Radio" firstButton="1" fmlaLink="$F$61" lockText="1" noThreeD="1"/>
</file>

<file path=xl/ctrlProps/ctrlProp2107.xml><?xml version="1.0" encoding="utf-8"?>
<formControlPr xmlns="http://schemas.microsoft.com/office/spreadsheetml/2009/9/main" objectType="Radio" lockText="1" noThreeD="1"/>
</file>

<file path=xl/ctrlProps/ctrlProp2108.xml><?xml version="1.0" encoding="utf-8"?>
<formControlPr xmlns="http://schemas.microsoft.com/office/spreadsheetml/2009/9/main" objectType="Radio" lockText="1" noThreeD="1"/>
</file>

<file path=xl/ctrlProps/ctrlProp2109.xml><?xml version="1.0" encoding="utf-8"?>
<formControlPr xmlns="http://schemas.microsoft.com/office/spreadsheetml/2009/9/main" objectType="Radio" lockText="1" noThreeD="1"/>
</file>

<file path=xl/ctrlProps/ctrlProp2110.xml><?xml version="1.0" encoding="utf-8"?>
<formControlPr xmlns="http://schemas.microsoft.com/office/spreadsheetml/2009/9/main" objectType="GBox" noThreeD="1"/>
</file>

<file path=xl/ctrlProps/ctrlProp2111.xml><?xml version="1.0" encoding="utf-8"?>
<formControlPr xmlns="http://schemas.microsoft.com/office/spreadsheetml/2009/9/main" objectType="Radio" firstButton="1" fmlaLink="$F$63" lockText="1" noThreeD="1"/>
</file>

<file path=xl/ctrlProps/ctrlProp2112.xml><?xml version="1.0" encoding="utf-8"?>
<formControlPr xmlns="http://schemas.microsoft.com/office/spreadsheetml/2009/9/main" objectType="Radio" lockText="1" noThreeD="1"/>
</file>

<file path=xl/ctrlProps/ctrlProp2113.xml><?xml version="1.0" encoding="utf-8"?>
<formControlPr xmlns="http://schemas.microsoft.com/office/spreadsheetml/2009/9/main" objectType="Radio" lockText="1" noThreeD="1"/>
</file>

<file path=xl/ctrlProps/ctrlProp2114.xml><?xml version="1.0" encoding="utf-8"?>
<formControlPr xmlns="http://schemas.microsoft.com/office/spreadsheetml/2009/9/main" objectType="Radio" lockText="1" noThreeD="1"/>
</file>

<file path=xl/ctrlProps/ctrlProp2115.xml><?xml version="1.0" encoding="utf-8"?>
<formControlPr xmlns="http://schemas.microsoft.com/office/spreadsheetml/2009/9/main" objectType="GBox" noThreeD="1"/>
</file>

<file path=xl/ctrlProps/ctrlProp2116.xml><?xml version="1.0" encoding="utf-8"?>
<formControlPr xmlns="http://schemas.microsoft.com/office/spreadsheetml/2009/9/main" objectType="Radio" firstButton="1" fmlaLink="$F$65" lockText="1" noThreeD="1"/>
</file>

<file path=xl/ctrlProps/ctrlProp2117.xml><?xml version="1.0" encoding="utf-8"?>
<formControlPr xmlns="http://schemas.microsoft.com/office/spreadsheetml/2009/9/main" objectType="Radio" lockText="1" noThreeD="1"/>
</file>

<file path=xl/ctrlProps/ctrlProp2118.xml><?xml version="1.0" encoding="utf-8"?>
<formControlPr xmlns="http://schemas.microsoft.com/office/spreadsheetml/2009/9/main" objectType="Radio" lockText="1" noThreeD="1"/>
</file>

<file path=xl/ctrlProps/ctrlProp2119.xml><?xml version="1.0" encoding="utf-8"?>
<formControlPr xmlns="http://schemas.microsoft.com/office/spreadsheetml/2009/9/main" objectType="Radio" lockText="1" noThreeD="1"/>
</file>

<file path=xl/ctrlProps/ctrlProp2120.xml><?xml version="1.0" encoding="utf-8"?>
<formControlPr xmlns="http://schemas.microsoft.com/office/spreadsheetml/2009/9/main" objectType="GBox" noThreeD="1"/>
</file>

<file path=xl/ctrlProps/ctrlProp2121.xml><?xml version="1.0" encoding="utf-8"?>
<formControlPr xmlns="http://schemas.microsoft.com/office/spreadsheetml/2009/9/main" objectType="Radio" firstButton="1" fmlaLink="$F$64" lockText="1" noThreeD="1"/>
</file>

<file path=xl/ctrlProps/ctrlProp2122.xml><?xml version="1.0" encoding="utf-8"?>
<formControlPr xmlns="http://schemas.microsoft.com/office/spreadsheetml/2009/9/main" objectType="Radio" lockText="1" noThreeD="1"/>
</file>

<file path=xl/ctrlProps/ctrlProp2123.xml><?xml version="1.0" encoding="utf-8"?>
<formControlPr xmlns="http://schemas.microsoft.com/office/spreadsheetml/2009/9/main" objectType="Radio" lockText="1" noThreeD="1"/>
</file>

<file path=xl/ctrlProps/ctrlProp2124.xml><?xml version="1.0" encoding="utf-8"?>
<formControlPr xmlns="http://schemas.microsoft.com/office/spreadsheetml/2009/9/main" objectType="Radio" lockText="1" noThreeD="1"/>
</file>

<file path=xl/ctrlProps/ctrlProp2125.xml><?xml version="1.0" encoding="utf-8"?>
<formControlPr xmlns="http://schemas.microsoft.com/office/spreadsheetml/2009/9/main" objectType="GBox" noThreeD="1"/>
</file>

<file path=xl/ctrlProps/ctrlProp2126.xml><?xml version="1.0" encoding="utf-8"?>
<formControlPr xmlns="http://schemas.microsoft.com/office/spreadsheetml/2009/9/main" objectType="Radio" firstButton="1" fmlaLink="$F$66" lockText="1" noThreeD="1"/>
</file>

<file path=xl/ctrlProps/ctrlProp2127.xml><?xml version="1.0" encoding="utf-8"?>
<formControlPr xmlns="http://schemas.microsoft.com/office/spreadsheetml/2009/9/main" objectType="Radio" lockText="1" noThreeD="1"/>
</file>

<file path=xl/ctrlProps/ctrlProp2128.xml><?xml version="1.0" encoding="utf-8"?>
<formControlPr xmlns="http://schemas.microsoft.com/office/spreadsheetml/2009/9/main" objectType="Radio" lockText="1" noThreeD="1"/>
</file>

<file path=xl/ctrlProps/ctrlProp2129.xml><?xml version="1.0" encoding="utf-8"?>
<formControlPr xmlns="http://schemas.microsoft.com/office/spreadsheetml/2009/9/main" objectType="Radio" lockText="1" noThreeD="1"/>
</file>

<file path=xl/ctrlProps/ctrlProp2130.xml><?xml version="1.0" encoding="utf-8"?>
<formControlPr xmlns="http://schemas.microsoft.com/office/spreadsheetml/2009/9/main" objectType="GBox" noThreeD="1"/>
</file>

<file path=xl/ctrlProps/ctrlProp2131.xml><?xml version="1.0" encoding="utf-8"?>
<formControlPr xmlns="http://schemas.microsoft.com/office/spreadsheetml/2009/9/main" objectType="Radio" firstButton="1" fmlaLink="$F$68" lockText="1" noThreeD="1"/>
</file>

<file path=xl/ctrlProps/ctrlProp2132.xml><?xml version="1.0" encoding="utf-8"?>
<formControlPr xmlns="http://schemas.microsoft.com/office/spreadsheetml/2009/9/main" objectType="Radio" lockText="1" noThreeD="1"/>
</file>

<file path=xl/ctrlProps/ctrlProp2133.xml><?xml version="1.0" encoding="utf-8"?>
<formControlPr xmlns="http://schemas.microsoft.com/office/spreadsheetml/2009/9/main" objectType="Radio" lockText="1" noThreeD="1"/>
</file>

<file path=xl/ctrlProps/ctrlProp2134.xml><?xml version="1.0" encoding="utf-8"?>
<formControlPr xmlns="http://schemas.microsoft.com/office/spreadsheetml/2009/9/main" objectType="Radio" lockText="1" noThreeD="1"/>
</file>

<file path=xl/ctrlProps/ctrlProp2135.xml><?xml version="1.0" encoding="utf-8"?>
<formControlPr xmlns="http://schemas.microsoft.com/office/spreadsheetml/2009/9/main" objectType="GBox" noThreeD="1"/>
</file>

<file path=xl/ctrlProps/ctrlProp2136.xml><?xml version="1.0" encoding="utf-8"?>
<formControlPr xmlns="http://schemas.microsoft.com/office/spreadsheetml/2009/9/main" objectType="Radio" firstButton="1" fmlaLink="$F$69" lockText="1" noThreeD="1"/>
</file>

<file path=xl/ctrlProps/ctrlProp2137.xml><?xml version="1.0" encoding="utf-8"?>
<formControlPr xmlns="http://schemas.microsoft.com/office/spreadsheetml/2009/9/main" objectType="Radio" lockText="1" noThreeD="1"/>
</file>

<file path=xl/ctrlProps/ctrlProp2138.xml><?xml version="1.0" encoding="utf-8"?>
<formControlPr xmlns="http://schemas.microsoft.com/office/spreadsheetml/2009/9/main" objectType="Radio" lockText="1" noThreeD="1"/>
</file>

<file path=xl/ctrlProps/ctrlProp2139.xml><?xml version="1.0" encoding="utf-8"?>
<formControlPr xmlns="http://schemas.microsoft.com/office/spreadsheetml/2009/9/main" objectType="Radio" lockText="1" noThreeD="1"/>
</file>

<file path=xl/ctrlProps/ctrlProp2140.xml><?xml version="1.0" encoding="utf-8"?>
<formControlPr xmlns="http://schemas.microsoft.com/office/spreadsheetml/2009/9/main" objectType="GBox" noThreeD="1"/>
</file>

<file path=xl/ctrlProps/ctrlProp2141.xml><?xml version="1.0" encoding="utf-8"?>
<formControlPr xmlns="http://schemas.microsoft.com/office/spreadsheetml/2009/9/main" objectType="Radio" firstButton="1" fmlaLink="$F$70" lockText="1" noThreeD="1"/>
</file>

<file path=xl/ctrlProps/ctrlProp2142.xml><?xml version="1.0" encoding="utf-8"?>
<formControlPr xmlns="http://schemas.microsoft.com/office/spreadsheetml/2009/9/main" objectType="Radio" lockText="1" noThreeD="1"/>
</file>

<file path=xl/ctrlProps/ctrlProp2143.xml><?xml version="1.0" encoding="utf-8"?>
<formControlPr xmlns="http://schemas.microsoft.com/office/spreadsheetml/2009/9/main" objectType="Radio" lockText="1" noThreeD="1"/>
</file>

<file path=xl/ctrlProps/ctrlProp2144.xml><?xml version="1.0" encoding="utf-8"?>
<formControlPr xmlns="http://schemas.microsoft.com/office/spreadsheetml/2009/9/main" objectType="Radio" lockText="1" noThreeD="1"/>
</file>

<file path=xl/ctrlProps/ctrlProp2145.xml><?xml version="1.0" encoding="utf-8"?>
<formControlPr xmlns="http://schemas.microsoft.com/office/spreadsheetml/2009/9/main" objectType="GBox" noThreeD="1"/>
</file>

<file path=xl/ctrlProps/ctrlProp2146.xml><?xml version="1.0" encoding="utf-8"?>
<formControlPr xmlns="http://schemas.microsoft.com/office/spreadsheetml/2009/9/main" objectType="Radio" firstButton="1" fmlaLink="$F$71" lockText="1" noThreeD="1"/>
</file>

<file path=xl/ctrlProps/ctrlProp2147.xml><?xml version="1.0" encoding="utf-8"?>
<formControlPr xmlns="http://schemas.microsoft.com/office/spreadsheetml/2009/9/main" objectType="Radio" lockText="1" noThreeD="1"/>
</file>

<file path=xl/ctrlProps/ctrlProp2148.xml><?xml version="1.0" encoding="utf-8"?>
<formControlPr xmlns="http://schemas.microsoft.com/office/spreadsheetml/2009/9/main" objectType="Radio" lockText="1" noThreeD="1"/>
</file>

<file path=xl/ctrlProps/ctrlProp2149.xml><?xml version="1.0" encoding="utf-8"?>
<formControlPr xmlns="http://schemas.microsoft.com/office/spreadsheetml/2009/9/main" objectType="Radio" lockText="1" noThreeD="1"/>
</file>

<file path=xl/ctrlProps/ctrlProp2150.xml><?xml version="1.0" encoding="utf-8"?>
<formControlPr xmlns="http://schemas.microsoft.com/office/spreadsheetml/2009/9/main" objectType="GBox" noThreeD="1"/>
</file>

<file path=xl/ctrlProps/ctrlProp2151.xml><?xml version="1.0" encoding="utf-8"?>
<formControlPr xmlns="http://schemas.microsoft.com/office/spreadsheetml/2009/9/main" objectType="Radio" firstButton="1" fmlaLink="$F$73" lockText="1" noThreeD="1"/>
</file>

<file path=xl/ctrlProps/ctrlProp2152.xml><?xml version="1.0" encoding="utf-8"?>
<formControlPr xmlns="http://schemas.microsoft.com/office/spreadsheetml/2009/9/main" objectType="Radio" lockText="1" noThreeD="1"/>
</file>

<file path=xl/ctrlProps/ctrlProp2153.xml><?xml version="1.0" encoding="utf-8"?>
<formControlPr xmlns="http://schemas.microsoft.com/office/spreadsheetml/2009/9/main" objectType="Radio" lockText="1" noThreeD="1"/>
</file>

<file path=xl/ctrlProps/ctrlProp2154.xml><?xml version="1.0" encoding="utf-8"?>
<formControlPr xmlns="http://schemas.microsoft.com/office/spreadsheetml/2009/9/main" objectType="Radio" lockText="1" noThreeD="1"/>
</file>

<file path=xl/ctrlProps/ctrlProp2155.xml><?xml version="1.0" encoding="utf-8"?>
<formControlPr xmlns="http://schemas.microsoft.com/office/spreadsheetml/2009/9/main" objectType="GBox" noThreeD="1"/>
</file>

<file path=xl/ctrlProps/ctrlProp2156.xml><?xml version="1.0" encoding="utf-8"?>
<formControlPr xmlns="http://schemas.microsoft.com/office/spreadsheetml/2009/9/main" objectType="Radio" firstButton="1" fmlaLink="$F$74" lockText="1" noThreeD="1"/>
</file>

<file path=xl/ctrlProps/ctrlProp2157.xml><?xml version="1.0" encoding="utf-8"?>
<formControlPr xmlns="http://schemas.microsoft.com/office/spreadsheetml/2009/9/main" objectType="Radio" lockText="1" noThreeD="1"/>
</file>

<file path=xl/ctrlProps/ctrlProp2158.xml><?xml version="1.0" encoding="utf-8"?>
<formControlPr xmlns="http://schemas.microsoft.com/office/spreadsheetml/2009/9/main" objectType="Radio" lockText="1" noThreeD="1"/>
</file>

<file path=xl/ctrlProps/ctrlProp2159.xml><?xml version="1.0" encoding="utf-8"?>
<formControlPr xmlns="http://schemas.microsoft.com/office/spreadsheetml/2009/9/main" objectType="Radio" lockText="1" noThreeD="1"/>
</file>

<file path=xl/ctrlProps/ctrlProp2160.xml><?xml version="1.0" encoding="utf-8"?>
<formControlPr xmlns="http://schemas.microsoft.com/office/spreadsheetml/2009/9/main" objectType="GBox" noThreeD="1"/>
</file>

<file path=xl/ctrlProps/ctrlProp2161.xml><?xml version="1.0" encoding="utf-8"?>
<formControlPr xmlns="http://schemas.microsoft.com/office/spreadsheetml/2009/9/main" objectType="Radio" firstButton="1" fmlaLink="$F$75" lockText="1" noThreeD="1"/>
</file>

<file path=xl/ctrlProps/ctrlProp2162.xml><?xml version="1.0" encoding="utf-8"?>
<formControlPr xmlns="http://schemas.microsoft.com/office/spreadsheetml/2009/9/main" objectType="Radio" lockText="1" noThreeD="1"/>
</file>

<file path=xl/ctrlProps/ctrlProp2163.xml><?xml version="1.0" encoding="utf-8"?>
<formControlPr xmlns="http://schemas.microsoft.com/office/spreadsheetml/2009/9/main" objectType="Radio" lockText="1" noThreeD="1"/>
</file>

<file path=xl/ctrlProps/ctrlProp2164.xml><?xml version="1.0" encoding="utf-8"?>
<formControlPr xmlns="http://schemas.microsoft.com/office/spreadsheetml/2009/9/main" objectType="Radio" lockText="1" noThreeD="1"/>
</file>

<file path=xl/ctrlProps/ctrlProp2165.xml><?xml version="1.0" encoding="utf-8"?>
<formControlPr xmlns="http://schemas.microsoft.com/office/spreadsheetml/2009/9/main" objectType="GBox" noThreeD="1"/>
</file>

<file path=xl/ctrlProps/ctrlProp2166.xml><?xml version="1.0" encoding="utf-8"?>
<formControlPr xmlns="http://schemas.microsoft.com/office/spreadsheetml/2009/9/main" objectType="Radio" firstButton="1" fmlaLink="$F$76" lockText="1" noThreeD="1"/>
</file>

<file path=xl/ctrlProps/ctrlProp2167.xml><?xml version="1.0" encoding="utf-8"?>
<formControlPr xmlns="http://schemas.microsoft.com/office/spreadsheetml/2009/9/main" objectType="Radio" lockText="1" noThreeD="1"/>
</file>

<file path=xl/ctrlProps/ctrlProp2168.xml><?xml version="1.0" encoding="utf-8"?>
<formControlPr xmlns="http://schemas.microsoft.com/office/spreadsheetml/2009/9/main" objectType="Radio" lockText="1" noThreeD="1"/>
</file>

<file path=xl/ctrlProps/ctrlProp2169.xml><?xml version="1.0" encoding="utf-8"?>
<formControlPr xmlns="http://schemas.microsoft.com/office/spreadsheetml/2009/9/main" objectType="Radio" lockText="1" noThreeD="1"/>
</file>

<file path=xl/ctrlProps/ctrlProp2170.xml><?xml version="1.0" encoding="utf-8"?>
<formControlPr xmlns="http://schemas.microsoft.com/office/spreadsheetml/2009/9/main" objectType="GBox" noThreeD="1"/>
</file>

<file path=xl/ctrlProps/ctrlProp2171.xml><?xml version="1.0" encoding="utf-8"?>
<formControlPr xmlns="http://schemas.microsoft.com/office/spreadsheetml/2009/9/main" objectType="Radio" firstButton="1" fmlaLink="$F$78" lockText="1" noThreeD="1"/>
</file>

<file path=xl/ctrlProps/ctrlProp2172.xml><?xml version="1.0" encoding="utf-8"?>
<formControlPr xmlns="http://schemas.microsoft.com/office/spreadsheetml/2009/9/main" objectType="Radio" lockText="1" noThreeD="1"/>
</file>

<file path=xl/ctrlProps/ctrlProp2173.xml><?xml version="1.0" encoding="utf-8"?>
<formControlPr xmlns="http://schemas.microsoft.com/office/spreadsheetml/2009/9/main" objectType="Radio" lockText="1" noThreeD="1"/>
</file>

<file path=xl/ctrlProps/ctrlProp2174.xml><?xml version="1.0" encoding="utf-8"?>
<formControlPr xmlns="http://schemas.microsoft.com/office/spreadsheetml/2009/9/main" objectType="Radio" lockText="1" noThreeD="1"/>
</file>

<file path=xl/ctrlProps/ctrlProp2175.xml><?xml version="1.0" encoding="utf-8"?>
<formControlPr xmlns="http://schemas.microsoft.com/office/spreadsheetml/2009/9/main" objectType="GBox" noThreeD="1"/>
</file>

<file path=xl/ctrlProps/ctrlProp2176.xml><?xml version="1.0" encoding="utf-8"?>
<formControlPr xmlns="http://schemas.microsoft.com/office/spreadsheetml/2009/9/main" objectType="Radio" firstButton="1" fmlaLink="$F$79" lockText="1" noThreeD="1"/>
</file>

<file path=xl/ctrlProps/ctrlProp2177.xml><?xml version="1.0" encoding="utf-8"?>
<formControlPr xmlns="http://schemas.microsoft.com/office/spreadsheetml/2009/9/main" objectType="Radio" lockText="1" noThreeD="1"/>
</file>

<file path=xl/ctrlProps/ctrlProp2178.xml><?xml version="1.0" encoding="utf-8"?>
<formControlPr xmlns="http://schemas.microsoft.com/office/spreadsheetml/2009/9/main" objectType="Radio" lockText="1" noThreeD="1"/>
</file>

<file path=xl/ctrlProps/ctrlProp2179.xml><?xml version="1.0" encoding="utf-8"?>
<formControlPr xmlns="http://schemas.microsoft.com/office/spreadsheetml/2009/9/main" objectType="Radio" lockText="1" noThreeD="1"/>
</file>

<file path=xl/ctrlProps/ctrlProp2180.xml><?xml version="1.0" encoding="utf-8"?>
<formControlPr xmlns="http://schemas.microsoft.com/office/spreadsheetml/2009/9/main" objectType="GBox" noThreeD="1"/>
</file>

<file path=xl/ctrlProps/ctrlProp2181.xml><?xml version="1.0" encoding="utf-8"?>
<formControlPr xmlns="http://schemas.microsoft.com/office/spreadsheetml/2009/9/main" objectType="Radio" firstButton="1" fmlaLink="$F$80" lockText="1" noThreeD="1"/>
</file>

<file path=xl/ctrlProps/ctrlProp2182.xml><?xml version="1.0" encoding="utf-8"?>
<formControlPr xmlns="http://schemas.microsoft.com/office/spreadsheetml/2009/9/main" objectType="Radio" lockText="1" noThreeD="1"/>
</file>

<file path=xl/ctrlProps/ctrlProp2183.xml><?xml version="1.0" encoding="utf-8"?>
<formControlPr xmlns="http://schemas.microsoft.com/office/spreadsheetml/2009/9/main" objectType="Radio" lockText="1" noThreeD="1"/>
</file>

<file path=xl/ctrlProps/ctrlProp2184.xml><?xml version="1.0" encoding="utf-8"?>
<formControlPr xmlns="http://schemas.microsoft.com/office/spreadsheetml/2009/9/main" objectType="Radio" lockText="1" noThreeD="1"/>
</file>

<file path=xl/ctrlProps/ctrlProp2185.xml><?xml version="1.0" encoding="utf-8"?>
<formControlPr xmlns="http://schemas.microsoft.com/office/spreadsheetml/2009/9/main" objectType="GBox" noThreeD="1"/>
</file>

<file path=xl/ctrlProps/ctrlProp2186.xml><?xml version="1.0" encoding="utf-8"?>
<formControlPr xmlns="http://schemas.microsoft.com/office/spreadsheetml/2009/9/main" objectType="Radio" firstButton="1" fmlaLink="$F$81" lockText="1" noThreeD="1"/>
</file>

<file path=xl/ctrlProps/ctrlProp2187.xml><?xml version="1.0" encoding="utf-8"?>
<formControlPr xmlns="http://schemas.microsoft.com/office/spreadsheetml/2009/9/main" objectType="Radio" lockText="1" noThreeD="1"/>
</file>

<file path=xl/ctrlProps/ctrlProp2188.xml><?xml version="1.0" encoding="utf-8"?>
<formControlPr xmlns="http://schemas.microsoft.com/office/spreadsheetml/2009/9/main" objectType="Radio" lockText="1" noThreeD="1"/>
</file>

<file path=xl/ctrlProps/ctrlProp2189.xml><?xml version="1.0" encoding="utf-8"?>
<formControlPr xmlns="http://schemas.microsoft.com/office/spreadsheetml/2009/9/main" objectType="Radio" lockText="1" noThreeD="1"/>
</file>

<file path=xl/ctrlProps/ctrlProp2190.xml><?xml version="1.0" encoding="utf-8"?>
<formControlPr xmlns="http://schemas.microsoft.com/office/spreadsheetml/2009/9/main" objectType="GBox" noThreeD="1"/>
</file>

<file path=xl/ctrlProps/ctrlProp2191.xml><?xml version="1.0" encoding="utf-8"?>
<formControlPr xmlns="http://schemas.microsoft.com/office/spreadsheetml/2009/9/main" objectType="Radio" firstButton="1" fmlaLink="$F$83" lockText="1" noThreeD="1"/>
</file>

<file path=xl/ctrlProps/ctrlProp2192.xml><?xml version="1.0" encoding="utf-8"?>
<formControlPr xmlns="http://schemas.microsoft.com/office/spreadsheetml/2009/9/main" objectType="Radio" lockText="1" noThreeD="1"/>
</file>

<file path=xl/ctrlProps/ctrlProp2193.xml><?xml version="1.0" encoding="utf-8"?>
<formControlPr xmlns="http://schemas.microsoft.com/office/spreadsheetml/2009/9/main" objectType="Radio" lockText="1" noThreeD="1"/>
</file>

<file path=xl/ctrlProps/ctrlProp2194.xml><?xml version="1.0" encoding="utf-8"?>
<formControlPr xmlns="http://schemas.microsoft.com/office/spreadsheetml/2009/9/main" objectType="Radio" lockText="1" noThreeD="1"/>
</file>

<file path=xl/ctrlProps/ctrlProp2195.xml><?xml version="1.0" encoding="utf-8"?>
<formControlPr xmlns="http://schemas.microsoft.com/office/spreadsheetml/2009/9/main" objectType="GBox" noThreeD="1"/>
</file>

<file path=xl/ctrlProps/ctrlProp2196.xml><?xml version="1.0" encoding="utf-8"?>
<formControlPr xmlns="http://schemas.microsoft.com/office/spreadsheetml/2009/9/main" objectType="Radio" firstButton="1" fmlaLink="$F$84" lockText="1" noThreeD="1"/>
</file>

<file path=xl/ctrlProps/ctrlProp2197.xml><?xml version="1.0" encoding="utf-8"?>
<formControlPr xmlns="http://schemas.microsoft.com/office/spreadsheetml/2009/9/main" objectType="Radio" lockText="1" noThreeD="1"/>
</file>

<file path=xl/ctrlProps/ctrlProp2198.xml><?xml version="1.0" encoding="utf-8"?>
<formControlPr xmlns="http://schemas.microsoft.com/office/spreadsheetml/2009/9/main" objectType="Radio" lockText="1" noThreeD="1"/>
</file>

<file path=xl/ctrlProps/ctrlProp2199.xml><?xml version="1.0" encoding="utf-8"?>
<formControlPr xmlns="http://schemas.microsoft.com/office/spreadsheetml/2009/9/main" objectType="Radio" lockText="1" noThreeD="1"/>
</file>

<file path=xl/ctrlProps/ctrlProp2200.xml><?xml version="1.0" encoding="utf-8"?>
<formControlPr xmlns="http://schemas.microsoft.com/office/spreadsheetml/2009/9/main" objectType="GBox" noThreeD="1"/>
</file>

<file path=xl/ctrlProps/ctrlProp2201.xml><?xml version="1.0" encoding="utf-8"?>
<formControlPr xmlns="http://schemas.microsoft.com/office/spreadsheetml/2009/9/main" objectType="Radio" firstButton="1" fmlaLink="$F$85" lockText="1" noThreeD="1"/>
</file>

<file path=xl/ctrlProps/ctrlProp2202.xml><?xml version="1.0" encoding="utf-8"?>
<formControlPr xmlns="http://schemas.microsoft.com/office/spreadsheetml/2009/9/main" objectType="Radio" lockText="1" noThreeD="1"/>
</file>

<file path=xl/ctrlProps/ctrlProp2203.xml><?xml version="1.0" encoding="utf-8"?>
<formControlPr xmlns="http://schemas.microsoft.com/office/spreadsheetml/2009/9/main" objectType="Radio" lockText="1" noThreeD="1"/>
</file>

<file path=xl/ctrlProps/ctrlProp2204.xml><?xml version="1.0" encoding="utf-8"?>
<formControlPr xmlns="http://schemas.microsoft.com/office/spreadsheetml/2009/9/main" objectType="Radio" lockText="1" noThreeD="1"/>
</file>

<file path=xl/ctrlProps/ctrlProp2205.xml><?xml version="1.0" encoding="utf-8"?>
<formControlPr xmlns="http://schemas.microsoft.com/office/spreadsheetml/2009/9/main" objectType="GBox" noThreeD="1"/>
</file>

<file path=xl/ctrlProps/ctrlProp2206.xml><?xml version="1.0" encoding="utf-8"?>
<formControlPr xmlns="http://schemas.microsoft.com/office/spreadsheetml/2009/9/main" objectType="Radio" firstButton="1" fmlaLink="$F$87" lockText="1" noThreeD="1"/>
</file>

<file path=xl/ctrlProps/ctrlProp2207.xml><?xml version="1.0" encoding="utf-8"?>
<formControlPr xmlns="http://schemas.microsoft.com/office/spreadsheetml/2009/9/main" objectType="Radio" lockText="1" noThreeD="1"/>
</file>

<file path=xl/ctrlProps/ctrlProp2208.xml><?xml version="1.0" encoding="utf-8"?>
<formControlPr xmlns="http://schemas.microsoft.com/office/spreadsheetml/2009/9/main" objectType="Radio" lockText="1" noThreeD="1"/>
</file>

<file path=xl/ctrlProps/ctrlProp2209.xml><?xml version="1.0" encoding="utf-8"?>
<formControlPr xmlns="http://schemas.microsoft.com/office/spreadsheetml/2009/9/main" objectType="Radio" lockText="1" noThreeD="1"/>
</file>

<file path=xl/ctrlProps/ctrlProp2210.xml><?xml version="1.0" encoding="utf-8"?>
<formControlPr xmlns="http://schemas.microsoft.com/office/spreadsheetml/2009/9/main" objectType="GBox" noThreeD="1"/>
</file>

<file path=xl/ctrlProps/ctrlProp2211.xml><?xml version="1.0" encoding="utf-8"?>
<formControlPr xmlns="http://schemas.microsoft.com/office/spreadsheetml/2009/9/main" objectType="Radio" firstButton="1" fmlaLink="$F$88" lockText="1" noThreeD="1"/>
</file>

<file path=xl/ctrlProps/ctrlProp2212.xml><?xml version="1.0" encoding="utf-8"?>
<formControlPr xmlns="http://schemas.microsoft.com/office/spreadsheetml/2009/9/main" objectType="Radio" lockText="1" noThreeD="1"/>
</file>

<file path=xl/ctrlProps/ctrlProp2213.xml><?xml version="1.0" encoding="utf-8"?>
<formControlPr xmlns="http://schemas.microsoft.com/office/spreadsheetml/2009/9/main" objectType="Radio" lockText="1" noThreeD="1"/>
</file>

<file path=xl/ctrlProps/ctrlProp2214.xml><?xml version="1.0" encoding="utf-8"?>
<formControlPr xmlns="http://schemas.microsoft.com/office/spreadsheetml/2009/9/main" objectType="Radio" lockText="1" noThreeD="1"/>
</file>

<file path=xl/ctrlProps/ctrlProp2215.xml><?xml version="1.0" encoding="utf-8"?>
<formControlPr xmlns="http://schemas.microsoft.com/office/spreadsheetml/2009/9/main" objectType="GBox" noThreeD="1"/>
</file>

<file path=xl/ctrlProps/ctrlProp2216.xml><?xml version="1.0" encoding="utf-8"?>
<formControlPr xmlns="http://schemas.microsoft.com/office/spreadsheetml/2009/9/main" objectType="Radio" firstButton="1" fmlaLink="$F$89" lockText="1" noThreeD="1"/>
</file>

<file path=xl/ctrlProps/ctrlProp2217.xml><?xml version="1.0" encoding="utf-8"?>
<formControlPr xmlns="http://schemas.microsoft.com/office/spreadsheetml/2009/9/main" objectType="Radio" lockText="1" noThreeD="1"/>
</file>

<file path=xl/ctrlProps/ctrlProp2218.xml><?xml version="1.0" encoding="utf-8"?>
<formControlPr xmlns="http://schemas.microsoft.com/office/spreadsheetml/2009/9/main" objectType="Radio" lockText="1" noThreeD="1"/>
</file>

<file path=xl/ctrlProps/ctrlProp2219.xml><?xml version="1.0" encoding="utf-8"?>
<formControlPr xmlns="http://schemas.microsoft.com/office/spreadsheetml/2009/9/main" objectType="Radio" lockText="1" noThreeD="1"/>
</file>

<file path=xl/ctrlProps/ctrlProp2220.xml><?xml version="1.0" encoding="utf-8"?>
<formControlPr xmlns="http://schemas.microsoft.com/office/spreadsheetml/2009/9/main" objectType="GBox" noThreeD="1"/>
</file>

<file path=xl/ctrlProps/ctrlProp2221.xml><?xml version="1.0" encoding="utf-8"?>
<formControlPr xmlns="http://schemas.microsoft.com/office/spreadsheetml/2009/9/main" objectType="Radio" firstButton="1" fmlaLink="$F$90" lockText="1" noThreeD="1"/>
</file>

<file path=xl/ctrlProps/ctrlProp2222.xml><?xml version="1.0" encoding="utf-8"?>
<formControlPr xmlns="http://schemas.microsoft.com/office/spreadsheetml/2009/9/main" objectType="Radio" lockText="1" noThreeD="1"/>
</file>

<file path=xl/ctrlProps/ctrlProp2223.xml><?xml version="1.0" encoding="utf-8"?>
<formControlPr xmlns="http://schemas.microsoft.com/office/spreadsheetml/2009/9/main" objectType="Radio" lockText="1" noThreeD="1"/>
</file>

<file path=xl/ctrlProps/ctrlProp2224.xml><?xml version="1.0" encoding="utf-8"?>
<formControlPr xmlns="http://schemas.microsoft.com/office/spreadsheetml/2009/9/main" objectType="Radio" lockText="1" noThreeD="1"/>
</file>

<file path=xl/ctrlProps/ctrlProp2225.xml><?xml version="1.0" encoding="utf-8"?>
<formControlPr xmlns="http://schemas.microsoft.com/office/spreadsheetml/2009/9/main" objectType="GBox" noThreeD="1"/>
</file>

<file path=xl/ctrlProps/ctrlProp2226.xml><?xml version="1.0" encoding="utf-8"?>
<formControlPr xmlns="http://schemas.microsoft.com/office/spreadsheetml/2009/9/main" objectType="Radio" firstButton="1" fmlaLink="$F$92" lockText="1" noThreeD="1"/>
</file>

<file path=xl/ctrlProps/ctrlProp2227.xml><?xml version="1.0" encoding="utf-8"?>
<formControlPr xmlns="http://schemas.microsoft.com/office/spreadsheetml/2009/9/main" objectType="Radio" lockText="1" noThreeD="1"/>
</file>

<file path=xl/ctrlProps/ctrlProp2228.xml><?xml version="1.0" encoding="utf-8"?>
<formControlPr xmlns="http://schemas.microsoft.com/office/spreadsheetml/2009/9/main" objectType="Radio" lockText="1" noThreeD="1"/>
</file>

<file path=xl/ctrlProps/ctrlProp2229.xml><?xml version="1.0" encoding="utf-8"?>
<formControlPr xmlns="http://schemas.microsoft.com/office/spreadsheetml/2009/9/main" objectType="Radio" lockText="1" noThreeD="1"/>
</file>

<file path=xl/ctrlProps/ctrlProp2230.xml><?xml version="1.0" encoding="utf-8"?>
<formControlPr xmlns="http://schemas.microsoft.com/office/spreadsheetml/2009/9/main" objectType="GBox" noThreeD="1"/>
</file>

<file path=xl/ctrlProps/ctrlProp2231.xml><?xml version="1.0" encoding="utf-8"?>
<formControlPr xmlns="http://schemas.microsoft.com/office/spreadsheetml/2009/9/main" objectType="Radio" firstButton="1" fmlaLink="$F$93" lockText="1" noThreeD="1"/>
</file>

<file path=xl/ctrlProps/ctrlProp2232.xml><?xml version="1.0" encoding="utf-8"?>
<formControlPr xmlns="http://schemas.microsoft.com/office/spreadsheetml/2009/9/main" objectType="Radio" lockText="1" noThreeD="1"/>
</file>

<file path=xl/ctrlProps/ctrlProp2233.xml><?xml version="1.0" encoding="utf-8"?>
<formControlPr xmlns="http://schemas.microsoft.com/office/spreadsheetml/2009/9/main" objectType="Radio" lockText="1" noThreeD="1"/>
</file>

<file path=xl/ctrlProps/ctrlProp2234.xml><?xml version="1.0" encoding="utf-8"?>
<formControlPr xmlns="http://schemas.microsoft.com/office/spreadsheetml/2009/9/main" objectType="Radio" lockText="1" noThreeD="1"/>
</file>

<file path=xl/ctrlProps/ctrlProp2235.xml><?xml version="1.0" encoding="utf-8"?>
<formControlPr xmlns="http://schemas.microsoft.com/office/spreadsheetml/2009/9/main" objectType="GBox" noThreeD="1"/>
</file>

<file path=xl/ctrlProps/ctrlProp2236.xml><?xml version="1.0" encoding="utf-8"?>
<formControlPr xmlns="http://schemas.microsoft.com/office/spreadsheetml/2009/9/main" objectType="Radio" firstButton="1" fmlaLink="$F$94" lockText="1" noThreeD="1"/>
</file>

<file path=xl/ctrlProps/ctrlProp2237.xml><?xml version="1.0" encoding="utf-8"?>
<formControlPr xmlns="http://schemas.microsoft.com/office/spreadsheetml/2009/9/main" objectType="Radio" lockText="1" noThreeD="1"/>
</file>

<file path=xl/ctrlProps/ctrlProp2238.xml><?xml version="1.0" encoding="utf-8"?>
<formControlPr xmlns="http://schemas.microsoft.com/office/spreadsheetml/2009/9/main" objectType="Radio" lockText="1" noThreeD="1"/>
</file>

<file path=xl/ctrlProps/ctrlProp2239.xml><?xml version="1.0" encoding="utf-8"?>
<formControlPr xmlns="http://schemas.microsoft.com/office/spreadsheetml/2009/9/main" objectType="Radio" lockText="1" noThreeD="1"/>
</file>

<file path=xl/ctrlProps/ctrlProp2240.xml><?xml version="1.0" encoding="utf-8"?>
<formControlPr xmlns="http://schemas.microsoft.com/office/spreadsheetml/2009/9/main" objectType="GBox" noThreeD="1"/>
</file>

<file path=xl/ctrlProps/ctrlProp2241.xml><?xml version="1.0" encoding="utf-8"?>
<formControlPr xmlns="http://schemas.microsoft.com/office/spreadsheetml/2009/9/main" objectType="Radio" firstButton="1" fmlaLink="$F$95" lockText="1" noThreeD="1"/>
</file>

<file path=xl/ctrlProps/ctrlProp2242.xml><?xml version="1.0" encoding="utf-8"?>
<formControlPr xmlns="http://schemas.microsoft.com/office/spreadsheetml/2009/9/main" objectType="Radio" lockText="1" noThreeD="1"/>
</file>

<file path=xl/ctrlProps/ctrlProp2243.xml><?xml version="1.0" encoding="utf-8"?>
<formControlPr xmlns="http://schemas.microsoft.com/office/spreadsheetml/2009/9/main" objectType="Radio" lockText="1" noThreeD="1"/>
</file>

<file path=xl/ctrlProps/ctrlProp2244.xml><?xml version="1.0" encoding="utf-8"?>
<formControlPr xmlns="http://schemas.microsoft.com/office/spreadsheetml/2009/9/main" objectType="Radio" lockText="1" noThreeD="1"/>
</file>

<file path=xl/ctrlProps/ctrlProp2245.xml><?xml version="1.0" encoding="utf-8"?>
<formControlPr xmlns="http://schemas.microsoft.com/office/spreadsheetml/2009/9/main" objectType="GBox" noThreeD="1"/>
</file>

<file path=xl/ctrlProps/ctrlProp2246.xml><?xml version="1.0" encoding="utf-8"?>
<formControlPr xmlns="http://schemas.microsoft.com/office/spreadsheetml/2009/9/main" objectType="Radio" firstButton="1" fmlaLink="$F$96" lockText="1" noThreeD="1"/>
</file>

<file path=xl/ctrlProps/ctrlProp2247.xml><?xml version="1.0" encoding="utf-8"?>
<formControlPr xmlns="http://schemas.microsoft.com/office/spreadsheetml/2009/9/main" objectType="Radio" lockText="1" noThreeD="1"/>
</file>

<file path=xl/ctrlProps/ctrlProp2248.xml><?xml version="1.0" encoding="utf-8"?>
<formControlPr xmlns="http://schemas.microsoft.com/office/spreadsheetml/2009/9/main" objectType="Radio" lockText="1" noThreeD="1"/>
</file>

<file path=xl/ctrlProps/ctrlProp2249.xml><?xml version="1.0" encoding="utf-8"?>
<formControlPr xmlns="http://schemas.microsoft.com/office/spreadsheetml/2009/9/main" objectType="Radio" lockText="1" noThreeD="1"/>
</file>

<file path=xl/ctrlProps/ctrlProp2250.xml><?xml version="1.0" encoding="utf-8"?>
<formControlPr xmlns="http://schemas.microsoft.com/office/spreadsheetml/2009/9/main" objectType="GBox" noThreeD="1"/>
</file>

<file path=xl/ctrlProps/ctrlProp2251.xml><?xml version="1.0" encoding="utf-8"?>
<formControlPr xmlns="http://schemas.microsoft.com/office/spreadsheetml/2009/9/main" objectType="Radio" firstButton="1" fmlaLink="$F$98" lockText="1" noThreeD="1"/>
</file>

<file path=xl/ctrlProps/ctrlProp2252.xml><?xml version="1.0" encoding="utf-8"?>
<formControlPr xmlns="http://schemas.microsoft.com/office/spreadsheetml/2009/9/main" objectType="Radio" lockText="1" noThreeD="1"/>
</file>

<file path=xl/ctrlProps/ctrlProp2253.xml><?xml version="1.0" encoding="utf-8"?>
<formControlPr xmlns="http://schemas.microsoft.com/office/spreadsheetml/2009/9/main" objectType="Radio" lockText="1" noThreeD="1"/>
</file>

<file path=xl/ctrlProps/ctrlProp2254.xml><?xml version="1.0" encoding="utf-8"?>
<formControlPr xmlns="http://schemas.microsoft.com/office/spreadsheetml/2009/9/main" objectType="Radio" lockText="1" noThreeD="1"/>
</file>

<file path=xl/ctrlProps/ctrlProp2255.xml><?xml version="1.0" encoding="utf-8"?>
<formControlPr xmlns="http://schemas.microsoft.com/office/spreadsheetml/2009/9/main" objectType="GBox" noThreeD="1"/>
</file>

<file path=xl/ctrlProps/ctrlProp2256.xml><?xml version="1.0" encoding="utf-8"?>
<formControlPr xmlns="http://schemas.microsoft.com/office/spreadsheetml/2009/9/main" objectType="Radio" firstButton="1" fmlaLink="$F$99" lockText="1" noThreeD="1"/>
</file>

<file path=xl/ctrlProps/ctrlProp2257.xml><?xml version="1.0" encoding="utf-8"?>
<formControlPr xmlns="http://schemas.microsoft.com/office/spreadsheetml/2009/9/main" objectType="Radio" lockText="1" noThreeD="1"/>
</file>

<file path=xl/ctrlProps/ctrlProp2258.xml><?xml version="1.0" encoding="utf-8"?>
<formControlPr xmlns="http://schemas.microsoft.com/office/spreadsheetml/2009/9/main" objectType="Radio" lockText="1" noThreeD="1"/>
</file>

<file path=xl/ctrlProps/ctrlProp2259.xml><?xml version="1.0" encoding="utf-8"?>
<formControlPr xmlns="http://schemas.microsoft.com/office/spreadsheetml/2009/9/main" objectType="Radio" lockText="1" noThreeD="1"/>
</file>

<file path=xl/ctrlProps/ctrlProp2260.xml><?xml version="1.0" encoding="utf-8"?>
<formControlPr xmlns="http://schemas.microsoft.com/office/spreadsheetml/2009/9/main" objectType="GBox" noThreeD="1"/>
</file>

<file path=xl/ctrlProps/ctrlProp2261.xml><?xml version="1.0" encoding="utf-8"?>
<formControlPr xmlns="http://schemas.microsoft.com/office/spreadsheetml/2009/9/main" objectType="Radio" firstButton="1" fmlaLink="$F$100" lockText="1" noThreeD="1"/>
</file>

<file path=xl/ctrlProps/ctrlProp2262.xml><?xml version="1.0" encoding="utf-8"?>
<formControlPr xmlns="http://schemas.microsoft.com/office/spreadsheetml/2009/9/main" objectType="Radio" lockText="1" noThreeD="1"/>
</file>

<file path=xl/ctrlProps/ctrlProp2263.xml><?xml version="1.0" encoding="utf-8"?>
<formControlPr xmlns="http://schemas.microsoft.com/office/spreadsheetml/2009/9/main" objectType="Radio" lockText="1" noThreeD="1"/>
</file>

<file path=xl/ctrlProps/ctrlProp2264.xml><?xml version="1.0" encoding="utf-8"?>
<formControlPr xmlns="http://schemas.microsoft.com/office/spreadsheetml/2009/9/main" objectType="Radio" lockText="1" noThreeD="1"/>
</file>

<file path=xl/ctrlProps/ctrlProp2265.xml><?xml version="1.0" encoding="utf-8"?>
<formControlPr xmlns="http://schemas.microsoft.com/office/spreadsheetml/2009/9/main" objectType="GBox" noThreeD="1"/>
</file>

<file path=xl/ctrlProps/ctrlProp2266.xml><?xml version="1.0" encoding="utf-8"?>
<formControlPr xmlns="http://schemas.microsoft.com/office/spreadsheetml/2009/9/main" objectType="Radio" firstButton="1" fmlaLink="$F$101" lockText="1" noThreeD="1"/>
</file>

<file path=xl/ctrlProps/ctrlProp2267.xml><?xml version="1.0" encoding="utf-8"?>
<formControlPr xmlns="http://schemas.microsoft.com/office/spreadsheetml/2009/9/main" objectType="Radio" lockText="1" noThreeD="1"/>
</file>

<file path=xl/ctrlProps/ctrlProp2268.xml><?xml version="1.0" encoding="utf-8"?>
<formControlPr xmlns="http://schemas.microsoft.com/office/spreadsheetml/2009/9/main" objectType="Radio" lockText="1" noThreeD="1"/>
</file>

<file path=xl/ctrlProps/ctrlProp2269.xml><?xml version="1.0" encoding="utf-8"?>
<formControlPr xmlns="http://schemas.microsoft.com/office/spreadsheetml/2009/9/main" objectType="Radio" lockText="1" noThreeD="1"/>
</file>

<file path=xl/ctrlProps/ctrlProp2270.xml><?xml version="1.0" encoding="utf-8"?>
<formControlPr xmlns="http://schemas.microsoft.com/office/spreadsheetml/2009/9/main" objectType="GBox" noThreeD="1"/>
</file>

<file path=xl/ctrlProps/ctrlProp2271.xml><?xml version="1.0" encoding="utf-8"?>
<formControlPr xmlns="http://schemas.microsoft.com/office/spreadsheetml/2009/9/main" objectType="Radio" firstButton="1" fmlaLink="$F$103" lockText="1" noThreeD="1"/>
</file>

<file path=xl/ctrlProps/ctrlProp2272.xml><?xml version="1.0" encoding="utf-8"?>
<formControlPr xmlns="http://schemas.microsoft.com/office/spreadsheetml/2009/9/main" objectType="Radio" lockText="1" noThreeD="1"/>
</file>

<file path=xl/ctrlProps/ctrlProp2273.xml><?xml version="1.0" encoding="utf-8"?>
<formControlPr xmlns="http://schemas.microsoft.com/office/spreadsheetml/2009/9/main" objectType="Radio" lockText="1" noThreeD="1"/>
</file>

<file path=xl/ctrlProps/ctrlProp2274.xml><?xml version="1.0" encoding="utf-8"?>
<formControlPr xmlns="http://schemas.microsoft.com/office/spreadsheetml/2009/9/main" objectType="Radio" lockText="1" noThreeD="1"/>
</file>

<file path=xl/ctrlProps/ctrlProp2275.xml><?xml version="1.0" encoding="utf-8"?>
<formControlPr xmlns="http://schemas.microsoft.com/office/spreadsheetml/2009/9/main" objectType="GBox" noThreeD="1"/>
</file>

<file path=xl/ctrlProps/ctrlProp2276.xml><?xml version="1.0" encoding="utf-8"?>
<formControlPr xmlns="http://schemas.microsoft.com/office/spreadsheetml/2009/9/main" objectType="Radio" firstButton="1" fmlaLink="$F$104" lockText="1" noThreeD="1"/>
</file>

<file path=xl/ctrlProps/ctrlProp2277.xml><?xml version="1.0" encoding="utf-8"?>
<formControlPr xmlns="http://schemas.microsoft.com/office/spreadsheetml/2009/9/main" objectType="Radio" lockText="1" noThreeD="1"/>
</file>

<file path=xl/ctrlProps/ctrlProp2278.xml><?xml version="1.0" encoding="utf-8"?>
<formControlPr xmlns="http://schemas.microsoft.com/office/spreadsheetml/2009/9/main" objectType="Radio" lockText="1" noThreeD="1"/>
</file>

<file path=xl/ctrlProps/ctrlProp2279.xml><?xml version="1.0" encoding="utf-8"?>
<formControlPr xmlns="http://schemas.microsoft.com/office/spreadsheetml/2009/9/main" objectType="Radio" lockText="1" noThreeD="1"/>
</file>

<file path=xl/ctrlProps/ctrlProp2280.xml><?xml version="1.0" encoding="utf-8"?>
<formControlPr xmlns="http://schemas.microsoft.com/office/spreadsheetml/2009/9/main" objectType="GBox" noThreeD="1"/>
</file>

<file path=xl/ctrlProps/ctrlProp2281.xml><?xml version="1.0" encoding="utf-8"?>
<formControlPr xmlns="http://schemas.microsoft.com/office/spreadsheetml/2009/9/main" objectType="Radio" firstButton="1" fmlaLink="$F$108" lockText="1" noThreeD="1"/>
</file>

<file path=xl/ctrlProps/ctrlProp2282.xml><?xml version="1.0" encoding="utf-8"?>
<formControlPr xmlns="http://schemas.microsoft.com/office/spreadsheetml/2009/9/main" objectType="Radio" lockText="1" noThreeD="1"/>
</file>

<file path=xl/ctrlProps/ctrlProp2283.xml><?xml version="1.0" encoding="utf-8"?>
<formControlPr xmlns="http://schemas.microsoft.com/office/spreadsheetml/2009/9/main" objectType="Radio" lockText="1" noThreeD="1"/>
</file>

<file path=xl/ctrlProps/ctrlProp2284.xml><?xml version="1.0" encoding="utf-8"?>
<formControlPr xmlns="http://schemas.microsoft.com/office/spreadsheetml/2009/9/main" objectType="Radio" lockText="1" noThreeD="1"/>
</file>

<file path=xl/ctrlProps/ctrlProp2285.xml><?xml version="1.0" encoding="utf-8"?>
<formControlPr xmlns="http://schemas.microsoft.com/office/spreadsheetml/2009/9/main" objectType="GBox" noThreeD="1"/>
</file>

<file path=xl/ctrlProps/ctrlProp2286.xml><?xml version="1.0" encoding="utf-8"?>
<formControlPr xmlns="http://schemas.microsoft.com/office/spreadsheetml/2009/9/main" objectType="Radio" firstButton="1" fmlaLink="$F$109" lockText="1" noThreeD="1"/>
</file>

<file path=xl/ctrlProps/ctrlProp2287.xml><?xml version="1.0" encoding="utf-8"?>
<formControlPr xmlns="http://schemas.microsoft.com/office/spreadsheetml/2009/9/main" objectType="Radio" lockText="1" noThreeD="1"/>
</file>

<file path=xl/ctrlProps/ctrlProp2288.xml><?xml version="1.0" encoding="utf-8"?>
<formControlPr xmlns="http://schemas.microsoft.com/office/spreadsheetml/2009/9/main" objectType="Radio" lockText="1" noThreeD="1"/>
</file>

<file path=xl/ctrlProps/ctrlProp2289.xml><?xml version="1.0" encoding="utf-8"?>
<formControlPr xmlns="http://schemas.microsoft.com/office/spreadsheetml/2009/9/main" objectType="Radio" lockText="1" noThreeD="1"/>
</file>

<file path=xl/ctrlProps/ctrlProp2290.xml><?xml version="1.0" encoding="utf-8"?>
<formControlPr xmlns="http://schemas.microsoft.com/office/spreadsheetml/2009/9/main" objectType="GBox" noThreeD="1"/>
</file>

<file path=xl/ctrlProps/ctrlProp2291.xml><?xml version="1.0" encoding="utf-8"?>
<formControlPr xmlns="http://schemas.microsoft.com/office/spreadsheetml/2009/9/main" objectType="Radio" firstButton="1" fmlaLink="$F$113" lockText="1" noThreeD="1"/>
</file>

<file path=xl/ctrlProps/ctrlProp2292.xml><?xml version="1.0" encoding="utf-8"?>
<formControlPr xmlns="http://schemas.microsoft.com/office/spreadsheetml/2009/9/main" objectType="Radio" lockText="1" noThreeD="1"/>
</file>

<file path=xl/ctrlProps/ctrlProp2293.xml><?xml version="1.0" encoding="utf-8"?>
<formControlPr xmlns="http://schemas.microsoft.com/office/spreadsheetml/2009/9/main" objectType="Radio" lockText="1" noThreeD="1"/>
</file>

<file path=xl/ctrlProps/ctrlProp2294.xml><?xml version="1.0" encoding="utf-8"?>
<formControlPr xmlns="http://schemas.microsoft.com/office/spreadsheetml/2009/9/main" objectType="Radio" lockText="1" noThreeD="1"/>
</file>

<file path=xl/ctrlProps/ctrlProp2295.xml><?xml version="1.0" encoding="utf-8"?>
<formControlPr xmlns="http://schemas.microsoft.com/office/spreadsheetml/2009/9/main" objectType="GBox" noThreeD="1"/>
</file>

<file path=xl/ctrlProps/ctrlProp2296.xml><?xml version="1.0" encoding="utf-8"?>
<formControlPr xmlns="http://schemas.microsoft.com/office/spreadsheetml/2009/9/main" objectType="Radio" firstButton="1" fmlaLink="$F$114" lockText="1" noThreeD="1"/>
</file>

<file path=xl/ctrlProps/ctrlProp2297.xml><?xml version="1.0" encoding="utf-8"?>
<formControlPr xmlns="http://schemas.microsoft.com/office/spreadsheetml/2009/9/main" objectType="Radio" lockText="1" noThreeD="1"/>
</file>

<file path=xl/ctrlProps/ctrlProp2298.xml><?xml version="1.0" encoding="utf-8"?>
<formControlPr xmlns="http://schemas.microsoft.com/office/spreadsheetml/2009/9/main" objectType="Radio" lockText="1" noThreeD="1"/>
</file>

<file path=xl/ctrlProps/ctrlProp2299.xml><?xml version="1.0" encoding="utf-8"?>
<formControlPr xmlns="http://schemas.microsoft.com/office/spreadsheetml/2009/9/main" objectType="Radio" lockText="1" noThreeD="1"/>
</file>

<file path=xl/ctrlProps/ctrlProp2300.xml><?xml version="1.0" encoding="utf-8"?>
<formControlPr xmlns="http://schemas.microsoft.com/office/spreadsheetml/2009/9/main" objectType="GBox" noThreeD="1"/>
</file>

<file path=xl/ctrlProps/ctrlProp2301.xml><?xml version="1.0" encoding="utf-8"?>
<formControlPr xmlns="http://schemas.microsoft.com/office/spreadsheetml/2009/9/main" objectType="Radio" firstButton="1" fmlaLink="$F$110" lockText="1" noThreeD="1"/>
</file>

<file path=xl/ctrlProps/ctrlProp2302.xml><?xml version="1.0" encoding="utf-8"?>
<formControlPr xmlns="http://schemas.microsoft.com/office/spreadsheetml/2009/9/main" objectType="Radio" lockText="1" noThreeD="1"/>
</file>

<file path=xl/ctrlProps/ctrlProp2303.xml><?xml version="1.0" encoding="utf-8"?>
<formControlPr xmlns="http://schemas.microsoft.com/office/spreadsheetml/2009/9/main" objectType="Radio" lockText="1" noThreeD="1"/>
</file>

<file path=xl/ctrlProps/ctrlProp2304.xml><?xml version="1.0" encoding="utf-8"?>
<formControlPr xmlns="http://schemas.microsoft.com/office/spreadsheetml/2009/9/main" objectType="Radio" lockText="1" noThreeD="1"/>
</file>

<file path=xl/ctrlProps/ctrlProp2305.xml><?xml version="1.0" encoding="utf-8"?>
<formControlPr xmlns="http://schemas.microsoft.com/office/spreadsheetml/2009/9/main" objectType="GBox" noThreeD="1"/>
</file>

<file path=xl/ctrlProps/ctrlProp2306.xml><?xml version="1.0" encoding="utf-8"?>
<formControlPr xmlns="http://schemas.microsoft.com/office/spreadsheetml/2009/9/main" objectType="Radio" firstButton="1" fmlaLink="$F$115" lockText="1" noThreeD="1"/>
</file>

<file path=xl/ctrlProps/ctrlProp2307.xml><?xml version="1.0" encoding="utf-8"?>
<formControlPr xmlns="http://schemas.microsoft.com/office/spreadsheetml/2009/9/main" objectType="Radio" lockText="1" noThreeD="1"/>
</file>

<file path=xl/ctrlProps/ctrlProp2308.xml><?xml version="1.0" encoding="utf-8"?>
<formControlPr xmlns="http://schemas.microsoft.com/office/spreadsheetml/2009/9/main" objectType="Radio" lockText="1" noThreeD="1"/>
</file>

<file path=xl/ctrlProps/ctrlProp2309.xml><?xml version="1.0" encoding="utf-8"?>
<formControlPr xmlns="http://schemas.microsoft.com/office/spreadsheetml/2009/9/main" objectType="Radio" lockText="1" noThreeD="1"/>
</file>

<file path=xl/ctrlProps/ctrlProp2310.xml><?xml version="1.0" encoding="utf-8"?>
<formControlPr xmlns="http://schemas.microsoft.com/office/spreadsheetml/2009/9/main" objectType="GBox" noThreeD="1"/>
</file>

<file path=xl/ctrlProps/ctrlProp2311.xml><?xml version="1.0" encoding="utf-8"?>
<formControlPr xmlns="http://schemas.microsoft.com/office/spreadsheetml/2009/9/main" objectType="Radio" firstButton="1" fmlaLink="$F$116" lockText="1" noThreeD="1"/>
</file>

<file path=xl/ctrlProps/ctrlProp2312.xml><?xml version="1.0" encoding="utf-8"?>
<formControlPr xmlns="http://schemas.microsoft.com/office/spreadsheetml/2009/9/main" objectType="Radio" lockText="1" noThreeD="1"/>
</file>

<file path=xl/ctrlProps/ctrlProp2313.xml><?xml version="1.0" encoding="utf-8"?>
<formControlPr xmlns="http://schemas.microsoft.com/office/spreadsheetml/2009/9/main" objectType="Radio" lockText="1" noThreeD="1"/>
</file>

<file path=xl/ctrlProps/ctrlProp2314.xml><?xml version="1.0" encoding="utf-8"?>
<formControlPr xmlns="http://schemas.microsoft.com/office/spreadsheetml/2009/9/main" objectType="Radio" lockText="1" noThreeD="1"/>
</file>

<file path=xl/ctrlProps/ctrlProp2315.xml><?xml version="1.0" encoding="utf-8"?>
<formControlPr xmlns="http://schemas.microsoft.com/office/spreadsheetml/2009/9/main" objectType="GBox" noThreeD="1"/>
</file>

<file path=xl/ctrlProps/ctrlProp2316.xml><?xml version="1.0" encoding="utf-8"?>
<formControlPr xmlns="http://schemas.microsoft.com/office/spreadsheetml/2009/9/main" objectType="Radio" firstButton="1" fmlaLink="$F$118" lockText="1" noThreeD="1"/>
</file>

<file path=xl/ctrlProps/ctrlProp2317.xml><?xml version="1.0" encoding="utf-8"?>
<formControlPr xmlns="http://schemas.microsoft.com/office/spreadsheetml/2009/9/main" objectType="Radio" lockText="1" noThreeD="1"/>
</file>

<file path=xl/ctrlProps/ctrlProp2318.xml><?xml version="1.0" encoding="utf-8"?>
<formControlPr xmlns="http://schemas.microsoft.com/office/spreadsheetml/2009/9/main" objectType="Radio" lockText="1" noThreeD="1"/>
</file>

<file path=xl/ctrlProps/ctrlProp2319.xml><?xml version="1.0" encoding="utf-8"?>
<formControlPr xmlns="http://schemas.microsoft.com/office/spreadsheetml/2009/9/main" objectType="Radio" lockText="1" noThreeD="1"/>
</file>

<file path=xl/ctrlProps/ctrlProp2320.xml><?xml version="1.0" encoding="utf-8"?>
<formControlPr xmlns="http://schemas.microsoft.com/office/spreadsheetml/2009/9/main" objectType="GBox" noThreeD="1"/>
</file>

<file path=xl/ctrlProps/ctrlProp2321.xml><?xml version="1.0" encoding="utf-8"?>
<formControlPr xmlns="http://schemas.microsoft.com/office/spreadsheetml/2009/9/main" objectType="Radio" firstButton="1" fmlaLink="$F$120" lockText="1" noThreeD="1"/>
</file>

<file path=xl/ctrlProps/ctrlProp2322.xml><?xml version="1.0" encoding="utf-8"?>
<formControlPr xmlns="http://schemas.microsoft.com/office/spreadsheetml/2009/9/main" objectType="Radio" lockText="1" noThreeD="1"/>
</file>

<file path=xl/ctrlProps/ctrlProp2323.xml><?xml version="1.0" encoding="utf-8"?>
<formControlPr xmlns="http://schemas.microsoft.com/office/spreadsheetml/2009/9/main" objectType="Radio" lockText="1" noThreeD="1"/>
</file>

<file path=xl/ctrlProps/ctrlProp2324.xml><?xml version="1.0" encoding="utf-8"?>
<formControlPr xmlns="http://schemas.microsoft.com/office/spreadsheetml/2009/9/main" objectType="Radio" lockText="1" noThreeD="1"/>
</file>

<file path=xl/ctrlProps/ctrlProp2325.xml><?xml version="1.0" encoding="utf-8"?>
<formControlPr xmlns="http://schemas.microsoft.com/office/spreadsheetml/2009/9/main" objectType="GBox" noThreeD="1"/>
</file>

<file path=xl/ctrlProps/ctrlProp2326.xml><?xml version="1.0" encoding="utf-8"?>
<formControlPr xmlns="http://schemas.microsoft.com/office/spreadsheetml/2009/9/main" objectType="Radio" firstButton="1" fmlaLink="$F$122" lockText="1" noThreeD="1"/>
</file>

<file path=xl/ctrlProps/ctrlProp2327.xml><?xml version="1.0" encoding="utf-8"?>
<formControlPr xmlns="http://schemas.microsoft.com/office/spreadsheetml/2009/9/main" objectType="Radio" lockText="1" noThreeD="1"/>
</file>

<file path=xl/ctrlProps/ctrlProp2328.xml><?xml version="1.0" encoding="utf-8"?>
<formControlPr xmlns="http://schemas.microsoft.com/office/spreadsheetml/2009/9/main" objectType="Radio" lockText="1" noThreeD="1"/>
</file>

<file path=xl/ctrlProps/ctrlProp2329.xml><?xml version="1.0" encoding="utf-8"?>
<formControlPr xmlns="http://schemas.microsoft.com/office/spreadsheetml/2009/9/main" objectType="Radio" lockText="1" noThreeD="1"/>
</file>

<file path=xl/ctrlProps/ctrlProp2330.xml><?xml version="1.0" encoding="utf-8"?>
<formControlPr xmlns="http://schemas.microsoft.com/office/spreadsheetml/2009/9/main" objectType="GBox" noThreeD="1"/>
</file>

<file path=xl/ctrlProps/ctrlProp2331.xml><?xml version="1.0" encoding="utf-8"?>
<formControlPr xmlns="http://schemas.microsoft.com/office/spreadsheetml/2009/9/main" objectType="Radio" firstButton="1" fmlaLink="$F$119" lockText="1" noThreeD="1"/>
</file>

<file path=xl/ctrlProps/ctrlProp2332.xml><?xml version="1.0" encoding="utf-8"?>
<formControlPr xmlns="http://schemas.microsoft.com/office/spreadsheetml/2009/9/main" objectType="Radio" lockText="1" noThreeD="1"/>
</file>

<file path=xl/ctrlProps/ctrlProp2333.xml><?xml version="1.0" encoding="utf-8"?>
<formControlPr xmlns="http://schemas.microsoft.com/office/spreadsheetml/2009/9/main" objectType="Radio" lockText="1" noThreeD="1"/>
</file>

<file path=xl/ctrlProps/ctrlProp2334.xml><?xml version="1.0" encoding="utf-8"?>
<formControlPr xmlns="http://schemas.microsoft.com/office/spreadsheetml/2009/9/main" objectType="Radio" lockText="1" noThreeD="1"/>
</file>

<file path=xl/ctrlProps/ctrlProp2335.xml><?xml version="1.0" encoding="utf-8"?>
<formControlPr xmlns="http://schemas.microsoft.com/office/spreadsheetml/2009/9/main" objectType="GBox" noThreeD="1"/>
</file>

<file path=xl/ctrlProps/ctrlProp2336.xml><?xml version="1.0" encoding="utf-8"?>
<formControlPr xmlns="http://schemas.microsoft.com/office/spreadsheetml/2009/9/main" objectType="Radio" firstButton="1" fmlaLink="$F$123" lockText="1" noThreeD="1"/>
</file>

<file path=xl/ctrlProps/ctrlProp2337.xml><?xml version="1.0" encoding="utf-8"?>
<formControlPr xmlns="http://schemas.microsoft.com/office/spreadsheetml/2009/9/main" objectType="Radio" lockText="1" noThreeD="1"/>
</file>

<file path=xl/ctrlProps/ctrlProp2338.xml><?xml version="1.0" encoding="utf-8"?>
<formControlPr xmlns="http://schemas.microsoft.com/office/spreadsheetml/2009/9/main" objectType="Radio" lockText="1" noThreeD="1"/>
</file>

<file path=xl/ctrlProps/ctrlProp2339.xml><?xml version="1.0" encoding="utf-8"?>
<formControlPr xmlns="http://schemas.microsoft.com/office/spreadsheetml/2009/9/main" objectType="Radio" lockText="1" noThreeD="1"/>
</file>

<file path=xl/ctrlProps/ctrlProp2340.xml><?xml version="1.0" encoding="utf-8"?>
<formControlPr xmlns="http://schemas.microsoft.com/office/spreadsheetml/2009/9/main" objectType="GBox" noThreeD="1"/>
</file>

<file path=xl/ctrlProps/ctrlProp2341.xml><?xml version="1.0" encoding="utf-8"?>
<formControlPr xmlns="http://schemas.microsoft.com/office/spreadsheetml/2009/9/main" objectType="Radio" firstButton="1" fmlaLink="$F$124" lockText="1" noThreeD="1"/>
</file>

<file path=xl/ctrlProps/ctrlProp2342.xml><?xml version="1.0" encoding="utf-8"?>
<formControlPr xmlns="http://schemas.microsoft.com/office/spreadsheetml/2009/9/main" objectType="Radio" lockText="1" noThreeD="1"/>
</file>

<file path=xl/ctrlProps/ctrlProp2343.xml><?xml version="1.0" encoding="utf-8"?>
<formControlPr xmlns="http://schemas.microsoft.com/office/spreadsheetml/2009/9/main" objectType="Radio" lockText="1" noThreeD="1"/>
</file>

<file path=xl/ctrlProps/ctrlProp2344.xml><?xml version="1.0" encoding="utf-8"?>
<formControlPr xmlns="http://schemas.microsoft.com/office/spreadsheetml/2009/9/main" objectType="Radio" lockText="1" noThreeD="1"/>
</file>

<file path=xl/ctrlProps/ctrlProp2345.xml><?xml version="1.0" encoding="utf-8"?>
<formControlPr xmlns="http://schemas.microsoft.com/office/spreadsheetml/2009/9/main" objectType="GBox" noThreeD="1"/>
</file>

<file path=xl/ctrlProps/ctrlProp2346.xml><?xml version="1.0" encoding="utf-8"?>
<formControlPr xmlns="http://schemas.microsoft.com/office/spreadsheetml/2009/9/main" objectType="Radio" firstButton="1" fmlaLink="$F$125" lockText="1" noThreeD="1"/>
</file>

<file path=xl/ctrlProps/ctrlProp2347.xml><?xml version="1.0" encoding="utf-8"?>
<formControlPr xmlns="http://schemas.microsoft.com/office/spreadsheetml/2009/9/main" objectType="Radio" lockText="1" noThreeD="1"/>
</file>

<file path=xl/ctrlProps/ctrlProp2348.xml><?xml version="1.0" encoding="utf-8"?>
<formControlPr xmlns="http://schemas.microsoft.com/office/spreadsheetml/2009/9/main" objectType="Radio" lockText="1" noThreeD="1"/>
</file>

<file path=xl/ctrlProps/ctrlProp2349.xml><?xml version="1.0" encoding="utf-8"?>
<formControlPr xmlns="http://schemas.microsoft.com/office/spreadsheetml/2009/9/main" objectType="Radio" lockText="1" noThreeD="1"/>
</file>

<file path=xl/ctrlProps/ctrlProp2350.xml><?xml version="1.0" encoding="utf-8"?>
<formControlPr xmlns="http://schemas.microsoft.com/office/spreadsheetml/2009/9/main" objectType="GBox" noThreeD="1"/>
</file>

<file path=xl/ctrlProps/ctrlProp2351.xml><?xml version="1.0" encoding="utf-8"?>
<formControlPr xmlns="http://schemas.microsoft.com/office/spreadsheetml/2009/9/main" objectType="Radio" firstButton="1" fmlaLink="$F$134" lockText="1" noThreeD="1"/>
</file>

<file path=xl/ctrlProps/ctrlProp2352.xml><?xml version="1.0" encoding="utf-8"?>
<formControlPr xmlns="http://schemas.microsoft.com/office/spreadsheetml/2009/9/main" objectType="Radio" lockText="1" noThreeD="1"/>
</file>

<file path=xl/ctrlProps/ctrlProp2353.xml><?xml version="1.0" encoding="utf-8"?>
<formControlPr xmlns="http://schemas.microsoft.com/office/spreadsheetml/2009/9/main" objectType="Radio" lockText="1" noThreeD="1"/>
</file>

<file path=xl/ctrlProps/ctrlProp2354.xml><?xml version="1.0" encoding="utf-8"?>
<formControlPr xmlns="http://schemas.microsoft.com/office/spreadsheetml/2009/9/main" objectType="Radio" lockText="1" noThreeD="1"/>
</file>

<file path=xl/ctrlProps/ctrlProp2355.xml><?xml version="1.0" encoding="utf-8"?>
<formControlPr xmlns="http://schemas.microsoft.com/office/spreadsheetml/2009/9/main" objectType="GBox" noThreeD="1"/>
</file>

<file path=xl/ctrlProps/ctrlProp2356.xml><?xml version="1.0" encoding="utf-8"?>
<formControlPr xmlns="http://schemas.microsoft.com/office/spreadsheetml/2009/9/main" objectType="Radio" firstButton="1" fmlaLink="$F$135" lockText="1" noThreeD="1"/>
</file>

<file path=xl/ctrlProps/ctrlProp2357.xml><?xml version="1.0" encoding="utf-8"?>
<formControlPr xmlns="http://schemas.microsoft.com/office/spreadsheetml/2009/9/main" objectType="Radio" lockText="1" noThreeD="1"/>
</file>

<file path=xl/ctrlProps/ctrlProp2358.xml><?xml version="1.0" encoding="utf-8"?>
<formControlPr xmlns="http://schemas.microsoft.com/office/spreadsheetml/2009/9/main" objectType="Radio" lockText="1" noThreeD="1"/>
</file>

<file path=xl/ctrlProps/ctrlProp2359.xml><?xml version="1.0" encoding="utf-8"?>
<formControlPr xmlns="http://schemas.microsoft.com/office/spreadsheetml/2009/9/main" objectType="Radio" lockText="1" noThreeD="1"/>
</file>

<file path=xl/ctrlProps/ctrlProp2360.xml><?xml version="1.0" encoding="utf-8"?>
<formControlPr xmlns="http://schemas.microsoft.com/office/spreadsheetml/2009/9/main" objectType="GBox" noThreeD="1"/>
</file>

<file path=xl/ctrlProps/ctrlProp2361.xml><?xml version="1.0" encoding="utf-8"?>
<formControlPr xmlns="http://schemas.microsoft.com/office/spreadsheetml/2009/9/main" objectType="Radio" firstButton="1" fmlaLink="$F$136" lockText="1" noThreeD="1"/>
</file>

<file path=xl/ctrlProps/ctrlProp2362.xml><?xml version="1.0" encoding="utf-8"?>
<formControlPr xmlns="http://schemas.microsoft.com/office/spreadsheetml/2009/9/main" objectType="Radio" lockText="1" noThreeD="1"/>
</file>

<file path=xl/ctrlProps/ctrlProp2363.xml><?xml version="1.0" encoding="utf-8"?>
<formControlPr xmlns="http://schemas.microsoft.com/office/spreadsheetml/2009/9/main" objectType="Radio" lockText="1" noThreeD="1"/>
</file>

<file path=xl/ctrlProps/ctrlProp2364.xml><?xml version="1.0" encoding="utf-8"?>
<formControlPr xmlns="http://schemas.microsoft.com/office/spreadsheetml/2009/9/main" objectType="Radio" lockText="1" noThreeD="1"/>
</file>

<file path=xl/ctrlProps/ctrlProp2365.xml><?xml version="1.0" encoding="utf-8"?>
<formControlPr xmlns="http://schemas.microsoft.com/office/spreadsheetml/2009/9/main" objectType="GBox" noThreeD="1"/>
</file>

<file path=xl/ctrlProps/ctrlProp2366.xml><?xml version="1.0" encoding="utf-8"?>
<formControlPr xmlns="http://schemas.microsoft.com/office/spreadsheetml/2009/9/main" objectType="Radio" firstButton="1" fmlaLink="$F$137" lockText="1" noThreeD="1"/>
</file>

<file path=xl/ctrlProps/ctrlProp2367.xml><?xml version="1.0" encoding="utf-8"?>
<formControlPr xmlns="http://schemas.microsoft.com/office/spreadsheetml/2009/9/main" objectType="Radio" lockText="1" noThreeD="1"/>
</file>

<file path=xl/ctrlProps/ctrlProp2368.xml><?xml version="1.0" encoding="utf-8"?>
<formControlPr xmlns="http://schemas.microsoft.com/office/spreadsheetml/2009/9/main" objectType="Radio" lockText="1" noThreeD="1"/>
</file>

<file path=xl/ctrlProps/ctrlProp2369.xml><?xml version="1.0" encoding="utf-8"?>
<formControlPr xmlns="http://schemas.microsoft.com/office/spreadsheetml/2009/9/main" objectType="Radio" lockText="1" noThreeD="1"/>
</file>

<file path=xl/ctrlProps/ctrlProp2370.xml><?xml version="1.0" encoding="utf-8"?>
<formControlPr xmlns="http://schemas.microsoft.com/office/spreadsheetml/2009/9/main" objectType="GBox" noThreeD="1"/>
</file>

<file path=xl/ctrlProps/ctrlProp2371.xml><?xml version="1.0" encoding="utf-8"?>
<formControlPr xmlns="http://schemas.microsoft.com/office/spreadsheetml/2009/9/main" objectType="Radio" firstButton="1" fmlaLink="$F$139" lockText="1" noThreeD="1"/>
</file>

<file path=xl/ctrlProps/ctrlProp2372.xml><?xml version="1.0" encoding="utf-8"?>
<formControlPr xmlns="http://schemas.microsoft.com/office/spreadsheetml/2009/9/main" objectType="Radio" lockText="1" noThreeD="1"/>
</file>

<file path=xl/ctrlProps/ctrlProp2373.xml><?xml version="1.0" encoding="utf-8"?>
<formControlPr xmlns="http://schemas.microsoft.com/office/spreadsheetml/2009/9/main" objectType="Radio" lockText="1" noThreeD="1"/>
</file>

<file path=xl/ctrlProps/ctrlProp2374.xml><?xml version="1.0" encoding="utf-8"?>
<formControlPr xmlns="http://schemas.microsoft.com/office/spreadsheetml/2009/9/main" objectType="Radio" lockText="1" noThreeD="1"/>
</file>

<file path=xl/ctrlProps/ctrlProp2375.xml><?xml version="1.0" encoding="utf-8"?>
<formControlPr xmlns="http://schemas.microsoft.com/office/spreadsheetml/2009/9/main" objectType="GBox" noThreeD="1"/>
</file>

<file path=xl/ctrlProps/ctrlProp2376.xml><?xml version="1.0" encoding="utf-8"?>
<formControlPr xmlns="http://schemas.microsoft.com/office/spreadsheetml/2009/9/main" objectType="Radio" firstButton="1" fmlaLink="$F$140" lockText="1" noThreeD="1"/>
</file>

<file path=xl/ctrlProps/ctrlProp2377.xml><?xml version="1.0" encoding="utf-8"?>
<formControlPr xmlns="http://schemas.microsoft.com/office/spreadsheetml/2009/9/main" objectType="Radio" lockText="1" noThreeD="1"/>
</file>

<file path=xl/ctrlProps/ctrlProp2378.xml><?xml version="1.0" encoding="utf-8"?>
<formControlPr xmlns="http://schemas.microsoft.com/office/spreadsheetml/2009/9/main" objectType="Radio" lockText="1" noThreeD="1"/>
</file>

<file path=xl/ctrlProps/ctrlProp2379.xml><?xml version="1.0" encoding="utf-8"?>
<formControlPr xmlns="http://schemas.microsoft.com/office/spreadsheetml/2009/9/main" objectType="Radio" lockText="1" noThreeD="1"/>
</file>

<file path=xl/ctrlProps/ctrlProp2380.xml><?xml version="1.0" encoding="utf-8"?>
<formControlPr xmlns="http://schemas.microsoft.com/office/spreadsheetml/2009/9/main" objectType="GBox" noThreeD="1"/>
</file>

<file path=xl/ctrlProps/ctrlProp2381.xml><?xml version="1.0" encoding="utf-8"?>
<formControlPr xmlns="http://schemas.microsoft.com/office/spreadsheetml/2009/9/main" objectType="Radio" firstButton="1" fmlaLink="$F$141" lockText="1" noThreeD="1"/>
</file>

<file path=xl/ctrlProps/ctrlProp2382.xml><?xml version="1.0" encoding="utf-8"?>
<formControlPr xmlns="http://schemas.microsoft.com/office/spreadsheetml/2009/9/main" objectType="Radio" lockText="1" noThreeD="1"/>
</file>

<file path=xl/ctrlProps/ctrlProp2383.xml><?xml version="1.0" encoding="utf-8"?>
<formControlPr xmlns="http://schemas.microsoft.com/office/spreadsheetml/2009/9/main" objectType="Radio" lockText="1" noThreeD="1"/>
</file>

<file path=xl/ctrlProps/ctrlProp2384.xml><?xml version="1.0" encoding="utf-8"?>
<formControlPr xmlns="http://schemas.microsoft.com/office/spreadsheetml/2009/9/main" objectType="Radio" lockText="1" noThreeD="1"/>
</file>

<file path=xl/ctrlProps/ctrlProp2385.xml><?xml version="1.0" encoding="utf-8"?>
<formControlPr xmlns="http://schemas.microsoft.com/office/spreadsheetml/2009/9/main" objectType="GBox" noThreeD="1"/>
</file>

<file path=xl/ctrlProps/ctrlProp2386.xml><?xml version="1.0" encoding="utf-8"?>
<formControlPr xmlns="http://schemas.microsoft.com/office/spreadsheetml/2009/9/main" objectType="Radio" firstButton="1" fmlaLink="$F$142" lockText="1" noThreeD="1"/>
</file>

<file path=xl/ctrlProps/ctrlProp2387.xml><?xml version="1.0" encoding="utf-8"?>
<formControlPr xmlns="http://schemas.microsoft.com/office/spreadsheetml/2009/9/main" objectType="Radio" lockText="1" noThreeD="1"/>
</file>

<file path=xl/ctrlProps/ctrlProp2388.xml><?xml version="1.0" encoding="utf-8"?>
<formControlPr xmlns="http://schemas.microsoft.com/office/spreadsheetml/2009/9/main" objectType="Radio" lockText="1" noThreeD="1"/>
</file>

<file path=xl/ctrlProps/ctrlProp2389.xml><?xml version="1.0" encoding="utf-8"?>
<formControlPr xmlns="http://schemas.microsoft.com/office/spreadsheetml/2009/9/main" objectType="Radio" lockText="1" noThreeD="1"/>
</file>

<file path=xl/ctrlProps/ctrlProp2390.xml><?xml version="1.0" encoding="utf-8"?>
<formControlPr xmlns="http://schemas.microsoft.com/office/spreadsheetml/2009/9/main" objectType="GBox" noThreeD="1"/>
</file>

<file path=xl/ctrlProps/ctrlProp2391.xml><?xml version="1.0" encoding="utf-8"?>
<formControlPr xmlns="http://schemas.microsoft.com/office/spreadsheetml/2009/9/main" objectType="Radio" firstButton="1" fmlaLink="$F$144" lockText="1" noThreeD="1"/>
</file>

<file path=xl/ctrlProps/ctrlProp2392.xml><?xml version="1.0" encoding="utf-8"?>
<formControlPr xmlns="http://schemas.microsoft.com/office/spreadsheetml/2009/9/main" objectType="Radio" lockText="1" noThreeD="1"/>
</file>

<file path=xl/ctrlProps/ctrlProp2393.xml><?xml version="1.0" encoding="utf-8"?>
<formControlPr xmlns="http://schemas.microsoft.com/office/spreadsheetml/2009/9/main" objectType="Radio" lockText="1" noThreeD="1"/>
</file>

<file path=xl/ctrlProps/ctrlProp2394.xml><?xml version="1.0" encoding="utf-8"?>
<formControlPr xmlns="http://schemas.microsoft.com/office/spreadsheetml/2009/9/main" objectType="Radio" lockText="1" noThreeD="1"/>
</file>

<file path=xl/ctrlProps/ctrlProp2395.xml><?xml version="1.0" encoding="utf-8"?>
<formControlPr xmlns="http://schemas.microsoft.com/office/spreadsheetml/2009/9/main" objectType="GBox" noThreeD="1"/>
</file>

<file path=xl/ctrlProps/ctrlProp2396.xml><?xml version="1.0" encoding="utf-8"?>
<formControlPr xmlns="http://schemas.microsoft.com/office/spreadsheetml/2009/9/main" objectType="Radio" firstButton="1" fmlaLink="$F$145" lockText="1" noThreeD="1"/>
</file>

<file path=xl/ctrlProps/ctrlProp2397.xml><?xml version="1.0" encoding="utf-8"?>
<formControlPr xmlns="http://schemas.microsoft.com/office/spreadsheetml/2009/9/main" objectType="Radio" lockText="1" noThreeD="1"/>
</file>

<file path=xl/ctrlProps/ctrlProp2398.xml><?xml version="1.0" encoding="utf-8"?>
<formControlPr xmlns="http://schemas.microsoft.com/office/spreadsheetml/2009/9/main" objectType="Radio" lockText="1" noThreeD="1"/>
</file>

<file path=xl/ctrlProps/ctrlProp2399.xml><?xml version="1.0" encoding="utf-8"?>
<formControlPr xmlns="http://schemas.microsoft.com/office/spreadsheetml/2009/9/main" objectType="Radio" lockText="1" noThreeD="1"/>
</file>

<file path=xl/ctrlProps/ctrlProp2400.xml><?xml version="1.0" encoding="utf-8"?>
<formControlPr xmlns="http://schemas.microsoft.com/office/spreadsheetml/2009/9/main" objectType="GBox" noThreeD="1"/>
</file>

<file path=xl/ctrlProps/ctrlProp2401.xml><?xml version="1.0" encoding="utf-8"?>
<formControlPr xmlns="http://schemas.microsoft.com/office/spreadsheetml/2009/9/main" objectType="Radio" firstButton="1" fmlaLink="$F$146" lockText="1" noThreeD="1"/>
</file>

<file path=xl/ctrlProps/ctrlProp2402.xml><?xml version="1.0" encoding="utf-8"?>
<formControlPr xmlns="http://schemas.microsoft.com/office/spreadsheetml/2009/9/main" objectType="Radio" lockText="1" noThreeD="1"/>
</file>

<file path=xl/ctrlProps/ctrlProp2403.xml><?xml version="1.0" encoding="utf-8"?>
<formControlPr xmlns="http://schemas.microsoft.com/office/spreadsheetml/2009/9/main" objectType="Radio" lockText="1" noThreeD="1"/>
</file>

<file path=xl/ctrlProps/ctrlProp2404.xml><?xml version="1.0" encoding="utf-8"?>
<formControlPr xmlns="http://schemas.microsoft.com/office/spreadsheetml/2009/9/main" objectType="Radio" lockText="1" noThreeD="1"/>
</file>

<file path=xl/ctrlProps/ctrlProp2405.xml><?xml version="1.0" encoding="utf-8"?>
<formControlPr xmlns="http://schemas.microsoft.com/office/spreadsheetml/2009/9/main" objectType="GBox" noThreeD="1"/>
</file>

<file path=xl/ctrlProps/ctrlProp2406.xml><?xml version="1.0" encoding="utf-8"?>
<formControlPr xmlns="http://schemas.microsoft.com/office/spreadsheetml/2009/9/main" objectType="Radio" firstButton="1" fmlaLink="$F$148" lockText="1" noThreeD="1"/>
</file>

<file path=xl/ctrlProps/ctrlProp2407.xml><?xml version="1.0" encoding="utf-8"?>
<formControlPr xmlns="http://schemas.microsoft.com/office/spreadsheetml/2009/9/main" objectType="Radio" lockText="1" noThreeD="1"/>
</file>

<file path=xl/ctrlProps/ctrlProp2408.xml><?xml version="1.0" encoding="utf-8"?>
<formControlPr xmlns="http://schemas.microsoft.com/office/spreadsheetml/2009/9/main" objectType="Radio" lockText="1" noThreeD="1"/>
</file>

<file path=xl/ctrlProps/ctrlProp2409.xml><?xml version="1.0" encoding="utf-8"?>
<formControlPr xmlns="http://schemas.microsoft.com/office/spreadsheetml/2009/9/main" objectType="Radio" lockText="1" noThreeD="1"/>
</file>

<file path=xl/ctrlProps/ctrlProp2410.xml><?xml version="1.0" encoding="utf-8"?>
<formControlPr xmlns="http://schemas.microsoft.com/office/spreadsheetml/2009/9/main" objectType="GBox" noThreeD="1"/>
</file>

<file path=xl/ctrlProps/ctrlProp2411.xml><?xml version="1.0" encoding="utf-8"?>
<formControlPr xmlns="http://schemas.microsoft.com/office/spreadsheetml/2009/9/main" objectType="Radio" firstButton="1" fmlaLink="$F$149" lockText="1" noThreeD="1"/>
</file>

<file path=xl/ctrlProps/ctrlProp2412.xml><?xml version="1.0" encoding="utf-8"?>
<formControlPr xmlns="http://schemas.microsoft.com/office/spreadsheetml/2009/9/main" objectType="Radio" lockText="1" noThreeD="1"/>
</file>

<file path=xl/ctrlProps/ctrlProp2413.xml><?xml version="1.0" encoding="utf-8"?>
<formControlPr xmlns="http://schemas.microsoft.com/office/spreadsheetml/2009/9/main" objectType="Radio" lockText="1" noThreeD="1"/>
</file>

<file path=xl/ctrlProps/ctrlProp2414.xml><?xml version="1.0" encoding="utf-8"?>
<formControlPr xmlns="http://schemas.microsoft.com/office/spreadsheetml/2009/9/main" objectType="Radio" lockText="1" noThreeD="1"/>
</file>

<file path=xl/ctrlProps/ctrlProp2415.xml><?xml version="1.0" encoding="utf-8"?>
<formControlPr xmlns="http://schemas.microsoft.com/office/spreadsheetml/2009/9/main" objectType="GBox" noThreeD="1"/>
</file>

<file path=xl/ctrlProps/ctrlProp2416.xml><?xml version="1.0" encoding="utf-8"?>
<formControlPr xmlns="http://schemas.microsoft.com/office/spreadsheetml/2009/9/main" objectType="Radio" firstButton="1" fmlaLink="$F$150" lockText="1" noThreeD="1"/>
</file>

<file path=xl/ctrlProps/ctrlProp2417.xml><?xml version="1.0" encoding="utf-8"?>
<formControlPr xmlns="http://schemas.microsoft.com/office/spreadsheetml/2009/9/main" objectType="Radio" lockText="1" noThreeD="1"/>
</file>

<file path=xl/ctrlProps/ctrlProp2418.xml><?xml version="1.0" encoding="utf-8"?>
<formControlPr xmlns="http://schemas.microsoft.com/office/spreadsheetml/2009/9/main" objectType="Radio" lockText="1" noThreeD="1"/>
</file>

<file path=xl/ctrlProps/ctrlProp2419.xml><?xml version="1.0" encoding="utf-8"?>
<formControlPr xmlns="http://schemas.microsoft.com/office/spreadsheetml/2009/9/main" objectType="Radio" lockText="1" noThreeD="1"/>
</file>

<file path=xl/ctrlProps/ctrlProp2420.xml><?xml version="1.0" encoding="utf-8"?>
<formControlPr xmlns="http://schemas.microsoft.com/office/spreadsheetml/2009/9/main" objectType="GBox" noThreeD="1"/>
</file>

<file path=xl/ctrlProps/ctrlProp2421.xml><?xml version="1.0" encoding="utf-8"?>
<formControlPr xmlns="http://schemas.microsoft.com/office/spreadsheetml/2009/9/main" objectType="Radio" firstButton="1" fmlaLink="$F$152" lockText="1" noThreeD="1"/>
</file>

<file path=xl/ctrlProps/ctrlProp2422.xml><?xml version="1.0" encoding="utf-8"?>
<formControlPr xmlns="http://schemas.microsoft.com/office/spreadsheetml/2009/9/main" objectType="Radio" lockText="1" noThreeD="1"/>
</file>

<file path=xl/ctrlProps/ctrlProp2423.xml><?xml version="1.0" encoding="utf-8"?>
<formControlPr xmlns="http://schemas.microsoft.com/office/spreadsheetml/2009/9/main" objectType="Radio" lockText="1" noThreeD="1"/>
</file>

<file path=xl/ctrlProps/ctrlProp2424.xml><?xml version="1.0" encoding="utf-8"?>
<formControlPr xmlns="http://schemas.microsoft.com/office/spreadsheetml/2009/9/main" objectType="Radio" lockText="1" noThreeD="1"/>
</file>

<file path=xl/ctrlProps/ctrlProp2425.xml><?xml version="1.0" encoding="utf-8"?>
<formControlPr xmlns="http://schemas.microsoft.com/office/spreadsheetml/2009/9/main" objectType="GBox" noThreeD="1"/>
</file>

<file path=xl/ctrlProps/ctrlProp2426.xml><?xml version="1.0" encoding="utf-8"?>
<formControlPr xmlns="http://schemas.microsoft.com/office/spreadsheetml/2009/9/main" objectType="Radio" firstButton="1" fmlaLink="$F$153" lockText="1" noThreeD="1"/>
</file>

<file path=xl/ctrlProps/ctrlProp2427.xml><?xml version="1.0" encoding="utf-8"?>
<formControlPr xmlns="http://schemas.microsoft.com/office/spreadsheetml/2009/9/main" objectType="Radio" lockText="1" noThreeD="1"/>
</file>

<file path=xl/ctrlProps/ctrlProp2428.xml><?xml version="1.0" encoding="utf-8"?>
<formControlPr xmlns="http://schemas.microsoft.com/office/spreadsheetml/2009/9/main" objectType="Radio" lockText="1" noThreeD="1"/>
</file>

<file path=xl/ctrlProps/ctrlProp2429.xml><?xml version="1.0" encoding="utf-8"?>
<formControlPr xmlns="http://schemas.microsoft.com/office/spreadsheetml/2009/9/main" objectType="Radio" lockText="1" noThreeD="1"/>
</file>

<file path=xl/ctrlProps/ctrlProp2430.xml><?xml version="1.0" encoding="utf-8"?>
<formControlPr xmlns="http://schemas.microsoft.com/office/spreadsheetml/2009/9/main" objectType="GBox" noThreeD="1"/>
</file>

<file path=xl/ctrlProps/ctrlProp2431.xml><?xml version="1.0" encoding="utf-8"?>
<formControlPr xmlns="http://schemas.microsoft.com/office/spreadsheetml/2009/9/main" objectType="Radio" firstButton="1" fmlaLink="$F$154" lockText="1" noThreeD="1"/>
</file>

<file path=xl/ctrlProps/ctrlProp2432.xml><?xml version="1.0" encoding="utf-8"?>
<formControlPr xmlns="http://schemas.microsoft.com/office/spreadsheetml/2009/9/main" objectType="Radio" lockText="1" noThreeD="1"/>
</file>

<file path=xl/ctrlProps/ctrlProp2433.xml><?xml version="1.0" encoding="utf-8"?>
<formControlPr xmlns="http://schemas.microsoft.com/office/spreadsheetml/2009/9/main" objectType="Radio" lockText="1" noThreeD="1"/>
</file>

<file path=xl/ctrlProps/ctrlProp2434.xml><?xml version="1.0" encoding="utf-8"?>
<formControlPr xmlns="http://schemas.microsoft.com/office/spreadsheetml/2009/9/main" objectType="Radio" lockText="1" noThreeD="1"/>
</file>

<file path=xl/ctrlProps/ctrlProp2435.xml><?xml version="1.0" encoding="utf-8"?>
<formControlPr xmlns="http://schemas.microsoft.com/office/spreadsheetml/2009/9/main" objectType="GBox" noThreeD="1"/>
</file>

<file path=xl/ctrlProps/ctrlProp2436.xml><?xml version="1.0" encoding="utf-8"?>
<formControlPr xmlns="http://schemas.microsoft.com/office/spreadsheetml/2009/9/main" objectType="Radio" firstButton="1" fmlaLink="$F$155" lockText="1" noThreeD="1"/>
</file>

<file path=xl/ctrlProps/ctrlProp2437.xml><?xml version="1.0" encoding="utf-8"?>
<formControlPr xmlns="http://schemas.microsoft.com/office/spreadsheetml/2009/9/main" objectType="Radio" lockText="1" noThreeD="1"/>
</file>

<file path=xl/ctrlProps/ctrlProp2438.xml><?xml version="1.0" encoding="utf-8"?>
<formControlPr xmlns="http://schemas.microsoft.com/office/spreadsheetml/2009/9/main" objectType="Radio" lockText="1" noThreeD="1"/>
</file>

<file path=xl/ctrlProps/ctrlProp2439.xml><?xml version="1.0" encoding="utf-8"?>
<formControlPr xmlns="http://schemas.microsoft.com/office/spreadsheetml/2009/9/main" objectType="Radio" lockText="1" noThreeD="1"/>
</file>

<file path=xl/ctrlProps/ctrlProp2440.xml><?xml version="1.0" encoding="utf-8"?>
<formControlPr xmlns="http://schemas.microsoft.com/office/spreadsheetml/2009/9/main" objectType="GBox" noThreeD="1"/>
</file>

<file path=xl/ctrlProps/ctrlProp2441.xml><?xml version="1.0" encoding="utf-8"?>
<formControlPr xmlns="http://schemas.microsoft.com/office/spreadsheetml/2009/9/main" objectType="Radio" firstButton="1" fmlaLink="$F$164" lockText="1" noThreeD="1"/>
</file>

<file path=xl/ctrlProps/ctrlProp2442.xml><?xml version="1.0" encoding="utf-8"?>
<formControlPr xmlns="http://schemas.microsoft.com/office/spreadsheetml/2009/9/main" objectType="Radio" lockText="1" noThreeD="1"/>
</file>

<file path=xl/ctrlProps/ctrlProp2443.xml><?xml version="1.0" encoding="utf-8"?>
<formControlPr xmlns="http://schemas.microsoft.com/office/spreadsheetml/2009/9/main" objectType="Radio" lockText="1" noThreeD="1"/>
</file>

<file path=xl/ctrlProps/ctrlProp2444.xml><?xml version="1.0" encoding="utf-8"?>
<formControlPr xmlns="http://schemas.microsoft.com/office/spreadsheetml/2009/9/main" objectType="Radio" lockText="1" noThreeD="1"/>
</file>

<file path=xl/ctrlProps/ctrlProp2445.xml><?xml version="1.0" encoding="utf-8"?>
<formControlPr xmlns="http://schemas.microsoft.com/office/spreadsheetml/2009/9/main" objectType="GBox" noThreeD="1"/>
</file>

<file path=xl/ctrlProps/ctrlProp2446.xml><?xml version="1.0" encoding="utf-8"?>
<formControlPr xmlns="http://schemas.microsoft.com/office/spreadsheetml/2009/9/main" objectType="Radio" firstButton="1" fmlaLink="$F$165" lockText="1" noThreeD="1"/>
</file>

<file path=xl/ctrlProps/ctrlProp2447.xml><?xml version="1.0" encoding="utf-8"?>
<formControlPr xmlns="http://schemas.microsoft.com/office/spreadsheetml/2009/9/main" objectType="Radio" lockText="1" noThreeD="1"/>
</file>

<file path=xl/ctrlProps/ctrlProp2448.xml><?xml version="1.0" encoding="utf-8"?>
<formControlPr xmlns="http://schemas.microsoft.com/office/spreadsheetml/2009/9/main" objectType="Radio" lockText="1" noThreeD="1"/>
</file>

<file path=xl/ctrlProps/ctrlProp2449.xml><?xml version="1.0" encoding="utf-8"?>
<formControlPr xmlns="http://schemas.microsoft.com/office/spreadsheetml/2009/9/main" objectType="Radio" lockText="1" noThreeD="1"/>
</file>

<file path=xl/ctrlProps/ctrlProp2450.xml><?xml version="1.0" encoding="utf-8"?>
<formControlPr xmlns="http://schemas.microsoft.com/office/spreadsheetml/2009/9/main" objectType="GBox" noThreeD="1"/>
</file>

<file path=xl/ctrlProps/ctrlProp2451.xml><?xml version="1.0" encoding="utf-8"?>
<formControlPr xmlns="http://schemas.microsoft.com/office/spreadsheetml/2009/9/main" objectType="Radio" firstButton="1" fmlaLink="$F$166" lockText="1" noThreeD="1"/>
</file>

<file path=xl/ctrlProps/ctrlProp2452.xml><?xml version="1.0" encoding="utf-8"?>
<formControlPr xmlns="http://schemas.microsoft.com/office/spreadsheetml/2009/9/main" objectType="Radio" lockText="1" noThreeD="1"/>
</file>

<file path=xl/ctrlProps/ctrlProp2453.xml><?xml version="1.0" encoding="utf-8"?>
<formControlPr xmlns="http://schemas.microsoft.com/office/spreadsheetml/2009/9/main" objectType="Radio" lockText="1" noThreeD="1"/>
</file>

<file path=xl/ctrlProps/ctrlProp2454.xml><?xml version="1.0" encoding="utf-8"?>
<formControlPr xmlns="http://schemas.microsoft.com/office/spreadsheetml/2009/9/main" objectType="Radio" lockText="1" noThreeD="1"/>
</file>

<file path=xl/ctrlProps/ctrlProp2455.xml><?xml version="1.0" encoding="utf-8"?>
<formControlPr xmlns="http://schemas.microsoft.com/office/spreadsheetml/2009/9/main" objectType="GBox" noThreeD="1"/>
</file>

<file path=xl/ctrlProps/ctrlProp2456.xml><?xml version="1.0" encoding="utf-8"?>
<formControlPr xmlns="http://schemas.microsoft.com/office/spreadsheetml/2009/9/main" objectType="Radio" firstButton="1" fmlaLink="$F$168" lockText="1" noThreeD="1"/>
</file>

<file path=xl/ctrlProps/ctrlProp2457.xml><?xml version="1.0" encoding="utf-8"?>
<formControlPr xmlns="http://schemas.microsoft.com/office/spreadsheetml/2009/9/main" objectType="Radio" lockText="1" noThreeD="1"/>
</file>

<file path=xl/ctrlProps/ctrlProp2458.xml><?xml version="1.0" encoding="utf-8"?>
<formControlPr xmlns="http://schemas.microsoft.com/office/spreadsheetml/2009/9/main" objectType="Radio" lockText="1" noThreeD="1"/>
</file>

<file path=xl/ctrlProps/ctrlProp2459.xml><?xml version="1.0" encoding="utf-8"?>
<formControlPr xmlns="http://schemas.microsoft.com/office/spreadsheetml/2009/9/main" objectType="Radio" lockText="1" noThreeD="1"/>
</file>

<file path=xl/ctrlProps/ctrlProp2460.xml><?xml version="1.0" encoding="utf-8"?>
<formControlPr xmlns="http://schemas.microsoft.com/office/spreadsheetml/2009/9/main" objectType="GBox" noThreeD="1"/>
</file>

<file path=xl/ctrlProps/ctrlProp2461.xml><?xml version="1.0" encoding="utf-8"?>
<formControlPr xmlns="http://schemas.microsoft.com/office/spreadsheetml/2009/9/main" objectType="Radio" firstButton="1" fmlaLink="$F$169" lockText="1" noThreeD="1"/>
</file>

<file path=xl/ctrlProps/ctrlProp2462.xml><?xml version="1.0" encoding="utf-8"?>
<formControlPr xmlns="http://schemas.microsoft.com/office/spreadsheetml/2009/9/main" objectType="Radio" lockText="1" noThreeD="1"/>
</file>

<file path=xl/ctrlProps/ctrlProp2463.xml><?xml version="1.0" encoding="utf-8"?>
<formControlPr xmlns="http://schemas.microsoft.com/office/spreadsheetml/2009/9/main" objectType="Radio" lockText="1" noThreeD="1"/>
</file>

<file path=xl/ctrlProps/ctrlProp2464.xml><?xml version="1.0" encoding="utf-8"?>
<formControlPr xmlns="http://schemas.microsoft.com/office/spreadsheetml/2009/9/main" objectType="Radio" lockText="1" noThreeD="1"/>
</file>

<file path=xl/ctrlProps/ctrlProp2465.xml><?xml version="1.0" encoding="utf-8"?>
<formControlPr xmlns="http://schemas.microsoft.com/office/spreadsheetml/2009/9/main" objectType="GBox" noThreeD="1"/>
</file>

<file path=xl/ctrlProps/ctrlProp2466.xml><?xml version="1.0" encoding="utf-8"?>
<formControlPr xmlns="http://schemas.microsoft.com/office/spreadsheetml/2009/9/main" objectType="Radio" firstButton="1" fmlaLink="$F$170" lockText="1" noThreeD="1"/>
</file>

<file path=xl/ctrlProps/ctrlProp2467.xml><?xml version="1.0" encoding="utf-8"?>
<formControlPr xmlns="http://schemas.microsoft.com/office/spreadsheetml/2009/9/main" objectType="Radio" lockText="1" noThreeD="1"/>
</file>

<file path=xl/ctrlProps/ctrlProp2468.xml><?xml version="1.0" encoding="utf-8"?>
<formControlPr xmlns="http://schemas.microsoft.com/office/spreadsheetml/2009/9/main" objectType="Radio" lockText="1" noThreeD="1"/>
</file>

<file path=xl/ctrlProps/ctrlProp2469.xml><?xml version="1.0" encoding="utf-8"?>
<formControlPr xmlns="http://schemas.microsoft.com/office/spreadsheetml/2009/9/main" objectType="Radio" lockText="1" noThreeD="1"/>
</file>

<file path=xl/ctrlProps/ctrlProp2470.xml><?xml version="1.0" encoding="utf-8"?>
<formControlPr xmlns="http://schemas.microsoft.com/office/spreadsheetml/2009/9/main" objectType="GBox" noThreeD="1"/>
</file>

<file path=xl/ctrlProps/ctrlProp2471.xml><?xml version="1.0" encoding="utf-8"?>
<formControlPr xmlns="http://schemas.microsoft.com/office/spreadsheetml/2009/9/main" objectType="Radio" firstButton="1" fmlaLink="$F$171" lockText="1" noThreeD="1"/>
</file>

<file path=xl/ctrlProps/ctrlProp2472.xml><?xml version="1.0" encoding="utf-8"?>
<formControlPr xmlns="http://schemas.microsoft.com/office/spreadsheetml/2009/9/main" objectType="Radio" lockText="1" noThreeD="1"/>
</file>

<file path=xl/ctrlProps/ctrlProp2473.xml><?xml version="1.0" encoding="utf-8"?>
<formControlPr xmlns="http://schemas.microsoft.com/office/spreadsheetml/2009/9/main" objectType="Radio" lockText="1" noThreeD="1"/>
</file>

<file path=xl/ctrlProps/ctrlProp2474.xml><?xml version="1.0" encoding="utf-8"?>
<formControlPr xmlns="http://schemas.microsoft.com/office/spreadsheetml/2009/9/main" objectType="Radio" lockText="1" noThreeD="1"/>
</file>

<file path=xl/ctrlProps/ctrlProp2475.xml><?xml version="1.0" encoding="utf-8"?>
<formControlPr xmlns="http://schemas.microsoft.com/office/spreadsheetml/2009/9/main" objectType="GBox" noThreeD="1"/>
</file>

<file path=xl/ctrlProps/ctrlProp2476.xml><?xml version="1.0" encoding="utf-8"?>
<formControlPr xmlns="http://schemas.microsoft.com/office/spreadsheetml/2009/9/main" objectType="Radio" firstButton="1" fmlaLink="$F$173" lockText="1" noThreeD="1"/>
</file>

<file path=xl/ctrlProps/ctrlProp2477.xml><?xml version="1.0" encoding="utf-8"?>
<formControlPr xmlns="http://schemas.microsoft.com/office/spreadsheetml/2009/9/main" objectType="Radio" lockText="1" noThreeD="1"/>
</file>

<file path=xl/ctrlProps/ctrlProp2478.xml><?xml version="1.0" encoding="utf-8"?>
<formControlPr xmlns="http://schemas.microsoft.com/office/spreadsheetml/2009/9/main" objectType="Radio" lockText="1" noThreeD="1"/>
</file>

<file path=xl/ctrlProps/ctrlProp2479.xml><?xml version="1.0" encoding="utf-8"?>
<formControlPr xmlns="http://schemas.microsoft.com/office/spreadsheetml/2009/9/main" objectType="Radio" lockText="1" noThreeD="1"/>
</file>

<file path=xl/ctrlProps/ctrlProp2480.xml><?xml version="1.0" encoding="utf-8"?>
<formControlPr xmlns="http://schemas.microsoft.com/office/spreadsheetml/2009/9/main" objectType="GBox" noThreeD="1"/>
</file>

<file path=xl/ctrlProps/ctrlProp2481.xml><?xml version="1.0" encoding="utf-8"?>
<formControlPr xmlns="http://schemas.microsoft.com/office/spreadsheetml/2009/9/main" objectType="Radio" firstButton="1" fmlaLink="$F$174" lockText="1" noThreeD="1"/>
</file>

<file path=xl/ctrlProps/ctrlProp2482.xml><?xml version="1.0" encoding="utf-8"?>
<formControlPr xmlns="http://schemas.microsoft.com/office/spreadsheetml/2009/9/main" objectType="Radio" lockText="1" noThreeD="1"/>
</file>

<file path=xl/ctrlProps/ctrlProp2483.xml><?xml version="1.0" encoding="utf-8"?>
<formControlPr xmlns="http://schemas.microsoft.com/office/spreadsheetml/2009/9/main" objectType="Radio" lockText="1" noThreeD="1"/>
</file>

<file path=xl/ctrlProps/ctrlProp2484.xml><?xml version="1.0" encoding="utf-8"?>
<formControlPr xmlns="http://schemas.microsoft.com/office/spreadsheetml/2009/9/main" objectType="Radio" lockText="1" noThreeD="1"/>
</file>

<file path=xl/ctrlProps/ctrlProp2485.xml><?xml version="1.0" encoding="utf-8"?>
<formControlPr xmlns="http://schemas.microsoft.com/office/spreadsheetml/2009/9/main" objectType="GBox" noThreeD="1"/>
</file>

<file path=xl/ctrlProps/ctrlProp2486.xml><?xml version="1.0" encoding="utf-8"?>
<formControlPr xmlns="http://schemas.microsoft.com/office/spreadsheetml/2009/9/main" objectType="Radio" firstButton="1" fmlaLink="$F$175" lockText="1" noThreeD="1"/>
</file>

<file path=xl/ctrlProps/ctrlProp2487.xml><?xml version="1.0" encoding="utf-8"?>
<formControlPr xmlns="http://schemas.microsoft.com/office/spreadsheetml/2009/9/main" objectType="Radio" lockText="1" noThreeD="1"/>
</file>

<file path=xl/ctrlProps/ctrlProp2488.xml><?xml version="1.0" encoding="utf-8"?>
<formControlPr xmlns="http://schemas.microsoft.com/office/spreadsheetml/2009/9/main" objectType="Radio" lockText="1" noThreeD="1"/>
</file>

<file path=xl/ctrlProps/ctrlProp2489.xml><?xml version="1.0" encoding="utf-8"?>
<formControlPr xmlns="http://schemas.microsoft.com/office/spreadsheetml/2009/9/main" objectType="Radio" lockText="1" noThreeD="1"/>
</file>

<file path=xl/ctrlProps/ctrlProp2490.xml><?xml version="1.0" encoding="utf-8"?>
<formControlPr xmlns="http://schemas.microsoft.com/office/spreadsheetml/2009/9/main" objectType="GBox" noThreeD="1"/>
</file>

<file path=xl/ctrlProps/ctrlProp2491.xml><?xml version="1.0" encoding="utf-8"?>
<formControlPr xmlns="http://schemas.microsoft.com/office/spreadsheetml/2009/9/main" objectType="Radio" firstButton="1" fmlaLink="$F$176" lockText="1" noThreeD="1"/>
</file>

<file path=xl/ctrlProps/ctrlProp2492.xml><?xml version="1.0" encoding="utf-8"?>
<formControlPr xmlns="http://schemas.microsoft.com/office/spreadsheetml/2009/9/main" objectType="Radio" lockText="1" noThreeD="1"/>
</file>

<file path=xl/ctrlProps/ctrlProp2493.xml><?xml version="1.0" encoding="utf-8"?>
<formControlPr xmlns="http://schemas.microsoft.com/office/spreadsheetml/2009/9/main" objectType="Radio" lockText="1" noThreeD="1"/>
</file>

<file path=xl/ctrlProps/ctrlProp2494.xml><?xml version="1.0" encoding="utf-8"?>
<formControlPr xmlns="http://schemas.microsoft.com/office/spreadsheetml/2009/9/main" objectType="Radio" lockText="1" noThreeD="1"/>
</file>

<file path=xl/ctrlProps/ctrlProp2495.xml><?xml version="1.0" encoding="utf-8"?>
<formControlPr xmlns="http://schemas.microsoft.com/office/spreadsheetml/2009/9/main" objectType="GBox" noThreeD="1"/>
</file>

<file path=xl/ctrlProps/ctrlProp2496.xml><?xml version="1.0" encoding="utf-8"?>
<formControlPr xmlns="http://schemas.microsoft.com/office/spreadsheetml/2009/9/main" objectType="Radio" firstButton="1" fmlaLink="$F$190" lockText="1" noThreeD="1"/>
</file>

<file path=xl/ctrlProps/ctrlProp2497.xml><?xml version="1.0" encoding="utf-8"?>
<formControlPr xmlns="http://schemas.microsoft.com/office/spreadsheetml/2009/9/main" objectType="Radio" lockText="1" noThreeD="1"/>
</file>

<file path=xl/ctrlProps/ctrlProp2498.xml><?xml version="1.0" encoding="utf-8"?>
<formControlPr xmlns="http://schemas.microsoft.com/office/spreadsheetml/2009/9/main" objectType="Radio" lockText="1" noThreeD="1"/>
</file>

<file path=xl/ctrlProps/ctrlProp2499.xml><?xml version="1.0" encoding="utf-8"?>
<formControlPr xmlns="http://schemas.microsoft.com/office/spreadsheetml/2009/9/main" objectType="Radio" lockText="1" noThreeD="1"/>
</file>

<file path=xl/ctrlProps/ctrlProp2500.xml><?xml version="1.0" encoding="utf-8"?>
<formControlPr xmlns="http://schemas.microsoft.com/office/spreadsheetml/2009/9/main" objectType="GBox" noThreeD="1"/>
</file>

<file path=xl/ctrlProps/ctrlProp2501.xml><?xml version="1.0" encoding="utf-8"?>
<formControlPr xmlns="http://schemas.microsoft.com/office/spreadsheetml/2009/9/main" objectType="Radio" firstButton="1" fmlaLink="$F$192" lockText="1" noThreeD="1"/>
</file>

<file path=xl/ctrlProps/ctrlProp2502.xml><?xml version="1.0" encoding="utf-8"?>
<formControlPr xmlns="http://schemas.microsoft.com/office/spreadsheetml/2009/9/main" objectType="Radio" lockText="1" noThreeD="1"/>
</file>

<file path=xl/ctrlProps/ctrlProp2503.xml><?xml version="1.0" encoding="utf-8"?>
<formControlPr xmlns="http://schemas.microsoft.com/office/spreadsheetml/2009/9/main" objectType="Radio" lockText="1" noThreeD="1"/>
</file>

<file path=xl/ctrlProps/ctrlProp2504.xml><?xml version="1.0" encoding="utf-8"?>
<formControlPr xmlns="http://schemas.microsoft.com/office/spreadsheetml/2009/9/main" objectType="Radio" lockText="1" noThreeD="1"/>
</file>

<file path=xl/ctrlProps/ctrlProp2505.xml><?xml version="1.0" encoding="utf-8"?>
<formControlPr xmlns="http://schemas.microsoft.com/office/spreadsheetml/2009/9/main" objectType="GBox" noThreeD="1"/>
</file>

<file path=xl/ctrlProps/ctrlProp2506.xml><?xml version="1.0" encoding="utf-8"?>
<formControlPr xmlns="http://schemas.microsoft.com/office/spreadsheetml/2009/9/main" objectType="Radio" firstButton="1" fmlaLink="$F$201" lockText="1" noThreeD="1"/>
</file>

<file path=xl/ctrlProps/ctrlProp2507.xml><?xml version="1.0" encoding="utf-8"?>
<formControlPr xmlns="http://schemas.microsoft.com/office/spreadsheetml/2009/9/main" objectType="Radio" lockText="1" noThreeD="1"/>
</file>

<file path=xl/ctrlProps/ctrlProp2508.xml><?xml version="1.0" encoding="utf-8"?>
<formControlPr xmlns="http://schemas.microsoft.com/office/spreadsheetml/2009/9/main" objectType="Radio" lockText="1" noThreeD="1"/>
</file>

<file path=xl/ctrlProps/ctrlProp2509.xml><?xml version="1.0" encoding="utf-8"?>
<formControlPr xmlns="http://schemas.microsoft.com/office/spreadsheetml/2009/9/main" objectType="Radio" lockText="1" noThreeD="1"/>
</file>

<file path=xl/ctrlProps/ctrlProp2510.xml><?xml version="1.0" encoding="utf-8"?>
<formControlPr xmlns="http://schemas.microsoft.com/office/spreadsheetml/2009/9/main" objectType="GBox" noThreeD="1"/>
</file>

<file path=xl/ctrlProps/ctrlProp2511.xml><?xml version="1.0" encoding="utf-8"?>
<formControlPr xmlns="http://schemas.microsoft.com/office/spreadsheetml/2009/9/main" objectType="Radio" firstButton="1" fmlaLink="$F$203" lockText="1" noThreeD="1"/>
</file>

<file path=xl/ctrlProps/ctrlProp2512.xml><?xml version="1.0" encoding="utf-8"?>
<formControlPr xmlns="http://schemas.microsoft.com/office/spreadsheetml/2009/9/main" objectType="Radio" lockText="1" noThreeD="1"/>
</file>

<file path=xl/ctrlProps/ctrlProp2513.xml><?xml version="1.0" encoding="utf-8"?>
<formControlPr xmlns="http://schemas.microsoft.com/office/spreadsheetml/2009/9/main" objectType="Radio" lockText="1" noThreeD="1"/>
</file>

<file path=xl/ctrlProps/ctrlProp2514.xml><?xml version="1.0" encoding="utf-8"?>
<formControlPr xmlns="http://schemas.microsoft.com/office/spreadsheetml/2009/9/main" objectType="Radio" lockText="1" noThreeD="1"/>
</file>

<file path=xl/ctrlProps/ctrlProp2515.xml><?xml version="1.0" encoding="utf-8"?>
<formControlPr xmlns="http://schemas.microsoft.com/office/spreadsheetml/2009/9/main" objectType="GBox" noThreeD="1"/>
</file>

<file path=xl/ctrlProps/ctrlProp2516.xml><?xml version="1.0" encoding="utf-8"?>
<formControlPr xmlns="http://schemas.microsoft.com/office/spreadsheetml/2009/9/main" objectType="Radio" firstButton="1" fmlaLink="$F$212" lockText="1" noThreeD="1"/>
</file>

<file path=xl/ctrlProps/ctrlProp2517.xml><?xml version="1.0" encoding="utf-8"?>
<formControlPr xmlns="http://schemas.microsoft.com/office/spreadsheetml/2009/9/main" objectType="Radio" lockText="1" noThreeD="1"/>
</file>

<file path=xl/ctrlProps/ctrlProp2518.xml><?xml version="1.0" encoding="utf-8"?>
<formControlPr xmlns="http://schemas.microsoft.com/office/spreadsheetml/2009/9/main" objectType="Radio" lockText="1" noThreeD="1"/>
</file>

<file path=xl/ctrlProps/ctrlProp2519.xml><?xml version="1.0" encoding="utf-8"?>
<formControlPr xmlns="http://schemas.microsoft.com/office/spreadsheetml/2009/9/main" objectType="Radio" lockText="1" noThreeD="1"/>
</file>

<file path=xl/ctrlProps/ctrlProp2520.xml><?xml version="1.0" encoding="utf-8"?>
<formControlPr xmlns="http://schemas.microsoft.com/office/spreadsheetml/2009/9/main" objectType="GBox" noThreeD="1"/>
</file>

<file path=xl/ctrlProps/ctrlProp2521.xml><?xml version="1.0" encoding="utf-8"?>
<formControlPr xmlns="http://schemas.microsoft.com/office/spreadsheetml/2009/9/main" objectType="Radio" firstButton="1" fmlaLink="$F$214" lockText="1" noThreeD="1"/>
</file>

<file path=xl/ctrlProps/ctrlProp2522.xml><?xml version="1.0" encoding="utf-8"?>
<formControlPr xmlns="http://schemas.microsoft.com/office/spreadsheetml/2009/9/main" objectType="Radio" lockText="1" noThreeD="1"/>
</file>

<file path=xl/ctrlProps/ctrlProp2523.xml><?xml version="1.0" encoding="utf-8"?>
<formControlPr xmlns="http://schemas.microsoft.com/office/spreadsheetml/2009/9/main" objectType="Radio" lockText="1" noThreeD="1"/>
</file>

<file path=xl/ctrlProps/ctrlProp2524.xml><?xml version="1.0" encoding="utf-8"?>
<formControlPr xmlns="http://schemas.microsoft.com/office/spreadsheetml/2009/9/main" objectType="Radio" lockText="1" noThreeD="1"/>
</file>

<file path=xl/ctrlProps/ctrlProp2525.xml><?xml version="1.0" encoding="utf-8"?>
<formControlPr xmlns="http://schemas.microsoft.com/office/spreadsheetml/2009/9/main" objectType="GBox" noThreeD="1"/>
</file>

<file path=xl/ctrlProps/ctrlProp2526.xml><?xml version="1.0" encoding="utf-8"?>
<formControlPr xmlns="http://schemas.microsoft.com/office/spreadsheetml/2009/9/main" objectType="Radio" firstButton="1" fmlaLink="$F$216" lockText="1" noThreeD="1"/>
</file>

<file path=xl/ctrlProps/ctrlProp2527.xml><?xml version="1.0" encoding="utf-8"?>
<formControlPr xmlns="http://schemas.microsoft.com/office/spreadsheetml/2009/9/main" objectType="Radio" lockText="1" noThreeD="1"/>
</file>

<file path=xl/ctrlProps/ctrlProp2528.xml><?xml version="1.0" encoding="utf-8"?>
<formControlPr xmlns="http://schemas.microsoft.com/office/spreadsheetml/2009/9/main" objectType="Radio" lockText="1" noThreeD="1"/>
</file>

<file path=xl/ctrlProps/ctrlProp2529.xml><?xml version="1.0" encoding="utf-8"?>
<formControlPr xmlns="http://schemas.microsoft.com/office/spreadsheetml/2009/9/main" objectType="Radio" lockText="1" noThreeD="1"/>
</file>

<file path=xl/ctrlProps/ctrlProp2530.xml><?xml version="1.0" encoding="utf-8"?>
<formControlPr xmlns="http://schemas.microsoft.com/office/spreadsheetml/2009/9/main" objectType="GBox" noThreeD="1"/>
</file>

<file path=xl/ctrlProps/ctrlProp2531.xml><?xml version="1.0" encoding="utf-8"?>
<formControlPr xmlns="http://schemas.microsoft.com/office/spreadsheetml/2009/9/main" objectType="Radio" firstButton="1" fmlaLink="$F$225" lockText="1" noThreeD="1"/>
</file>

<file path=xl/ctrlProps/ctrlProp2532.xml><?xml version="1.0" encoding="utf-8"?>
<formControlPr xmlns="http://schemas.microsoft.com/office/spreadsheetml/2009/9/main" objectType="Radio" lockText="1" noThreeD="1"/>
</file>

<file path=xl/ctrlProps/ctrlProp2533.xml><?xml version="1.0" encoding="utf-8"?>
<formControlPr xmlns="http://schemas.microsoft.com/office/spreadsheetml/2009/9/main" objectType="Radio" lockText="1" noThreeD="1"/>
</file>

<file path=xl/ctrlProps/ctrlProp2534.xml><?xml version="1.0" encoding="utf-8"?>
<formControlPr xmlns="http://schemas.microsoft.com/office/spreadsheetml/2009/9/main" objectType="Radio" lockText="1" noThreeD="1"/>
</file>

<file path=xl/ctrlProps/ctrlProp2535.xml><?xml version="1.0" encoding="utf-8"?>
<formControlPr xmlns="http://schemas.microsoft.com/office/spreadsheetml/2009/9/main" objectType="GBox" noThreeD="1"/>
</file>

<file path=xl/ctrlProps/ctrlProp2536.xml><?xml version="1.0" encoding="utf-8"?>
<formControlPr xmlns="http://schemas.microsoft.com/office/spreadsheetml/2009/9/main" objectType="Radio" firstButton="1" fmlaLink="$F$227" lockText="1" noThreeD="1"/>
</file>

<file path=xl/ctrlProps/ctrlProp2537.xml><?xml version="1.0" encoding="utf-8"?>
<formControlPr xmlns="http://schemas.microsoft.com/office/spreadsheetml/2009/9/main" objectType="Radio" lockText="1" noThreeD="1"/>
</file>

<file path=xl/ctrlProps/ctrlProp2538.xml><?xml version="1.0" encoding="utf-8"?>
<formControlPr xmlns="http://schemas.microsoft.com/office/spreadsheetml/2009/9/main" objectType="Radio" lockText="1" noThreeD="1"/>
</file>

<file path=xl/ctrlProps/ctrlProp2539.xml><?xml version="1.0" encoding="utf-8"?>
<formControlPr xmlns="http://schemas.microsoft.com/office/spreadsheetml/2009/9/main" objectType="Radio" lockText="1" noThreeD="1"/>
</file>

<file path=xl/ctrlProps/ctrlProp2540.xml><?xml version="1.0" encoding="utf-8"?>
<formControlPr xmlns="http://schemas.microsoft.com/office/spreadsheetml/2009/9/main" objectType="GBox" noThreeD="1"/>
</file>

<file path=xl/ctrlProps/ctrlProp2541.xml><?xml version="1.0" encoding="utf-8"?>
<formControlPr xmlns="http://schemas.microsoft.com/office/spreadsheetml/2009/9/main" objectType="Radio" firstButton="1" fmlaLink="$F$229" lockText="1" noThreeD="1"/>
</file>

<file path=xl/ctrlProps/ctrlProp2542.xml><?xml version="1.0" encoding="utf-8"?>
<formControlPr xmlns="http://schemas.microsoft.com/office/spreadsheetml/2009/9/main" objectType="Radio" lockText="1" noThreeD="1"/>
</file>

<file path=xl/ctrlProps/ctrlProp2543.xml><?xml version="1.0" encoding="utf-8"?>
<formControlPr xmlns="http://schemas.microsoft.com/office/spreadsheetml/2009/9/main" objectType="Radio" lockText="1" noThreeD="1"/>
</file>

<file path=xl/ctrlProps/ctrlProp2544.xml><?xml version="1.0" encoding="utf-8"?>
<formControlPr xmlns="http://schemas.microsoft.com/office/spreadsheetml/2009/9/main" objectType="Radio" lockText="1" noThreeD="1"/>
</file>

<file path=xl/ctrlProps/ctrlProp2545.xml><?xml version="1.0" encoding="utf-8"?>
<formControlPr xmlns="http://schemas.microsoft.com/office/spreadsheetml/2009/9/main" objectType="GBox" noThreeD="1"/>
</file>

<file path=xl/ctrlProps/ctrlProp2546.xml><?xml version="1.0" encoding="utf-8"?>
<formControlPr xmlns="http://schemas.microsoft.com/office/spreadsheetml/2009/9/main" objectType="Radio" firstButton="1" fmlaLink="$F$231" lockText="1" noThreeD="1"/>
</file>

<file path=xl/ctrlProps/ctrlProp2547.xml><?xml version="1.0" encoding="utf-8"?>
<formControlPr xmlns="http://schemas.microsoft.com/office/spreadsheetml/2009/9/main" objectType="Radio" lockText="1" noThreeD="1"/>
</file>

<file path=xl/ctrlProps/ctrlProp2548.xml><?xml version="1.0" encoding="utf-8"?>
<formControlPr xmlns="http://schemas.microsoft.com/office/spreadsheetml/2009/9/main" objectType="Radio" lockText="1" noThreeD="1"/>
</file>

<file path=xl/ctrlProps/ctrlProp2549.xml><?xml version="1.0" encoding="utf-8"?>
<formControlPr xmlns="http://schemas.microsoft.com/office/spreadsheetml/2009/9/main" objectType="Radio" lockText="1" noThreeD="1"/>
</file>

<file path=xl/ctrlProps/ctrlProp2550.xml><?xml version="1.0" encoding="utf-8"?>
<formControlPr xmlns="http://schemas.microsoft.com/office/spreadsheetml/2009/9/main" objectType="GBox" noThreeD="1"/>
</file>

<file path=xl/ctrlProps/ctrlProp2551.xml><?xml version="1.0" encoding="utf-8"?>
<formControlPr xmlns="http://schemas.microsoft.com/office/spreadsheetml/2009/9/main" objectType="Radio" firstButton="1" fmlaLink="$F$233" lockText="1" noThreeD="1"/>
</file>

<file path=xl/ctrlProps/ctrlProp2552.xml><?xml version="1.0" encoding="utf-8"?>
<formControlPr xmlns="http://schemas.microsoft.com/office/spreadsheetml/2009/9/main" objectType="Radio" lockText="1" noThreeD="1"/>
</file>

<file path=xl/ctrlProps/ctrlProp2553.xml><?xml version="1.0" encoding="utf-8"?>
<formControlPr xmlns="http://schemas.microsoft.com/office/spreadsheetml/2009/9/main" objectType="Radio" lockText="1" noThreeD="1"/>
</file>

<file path=xl/ctrlProps/ctrlProp2554.xml><?xml version="1.0" encoding="utf-8"?>
<formControlPr xmlns="http://schemas.microsoft.com/office/spreadsheetml/2009/9/main" objectType="Radio" lockText="1" noThreeD="1"/>
</file>

<file path=xl/ctrlProps/ctrlProp2555.xml><?xml version="1.0" encoding="utf-8"?>
<formControlPr xmlns="http://schemas.microsoft.com/office/spreadsheetml/2009/9/main" objectType="GBox" noThreeD="1"/>
</file>

<file path=xl/ctrlProps/ctrlProp2556.xml><?xml version="1.0" encoding="utf-8"?>
<formControlPr xmlns="http://schemas.microsoft.com/office/spreadsheetml/2009/9/main" objectType="Radio" firstButton="1" fmlaLink="$F$235" lockText="1" noThreeD="1"/>
</file>

<file path=xl/ctrlProps/ctrlProp2557.xml><?xml version="1.0" encoding="utf-8"?>
<formControlPr xmlns="http://schemas.microsoft.com/office/spreadsheetml/2009/9/main" objectType="Radio" lockText="1" noThreeD="1"/>
</file>

<file path=xl/ctrlProps/ctrlProp2558.xml><?xml version="1.0" encoding="utf-8"?>
<formControlPr xmlns="http://schemas.microsoft.com/office/spreadsheetml/2009/9/main" objectType="Radio" lockText="1" noThreeD="1"/>
</file>

<file path=xl/ctrlProps/ctrlProp2559.xml><?xml version="1.0" encoding="utf-8"?>
<formControlPr xmlns="http://schemas.microsoft.com/office/spreadsheetml/2009/9/main" objectType="Radio" lockText="1" noThreeD="1"/>
</file>

<file path=xl/ctrlProps/ctrlProp2560.xml><?xml version="1.0" encoding="utf-8"?>
<formControlPr xmlns="http://schemas.microsoft.com/office/spreadsheetml/2009/9/main" objectType="GBox" noThreeD="1"/>
</file>

<file path=xl/ctrlProps/ctrlProp2561.xml><?xml version="1.0" encoding="utf-8"?>
<formControlPr xmlns="http://schemas.microsoft.com/office/spreadsheetml/2009/9/main" objectType="Radio" firstButton="1" fmlaLink="$F$237" lockText="1" noThreeD="1"/>
</file>

<file path=xl/ctrlProps/ctrlProp2562.xml><?xml version="1.0" encoding="utf-8"?>
<formControlPr xmlns="http://schemas.microsoft.com/office/spreadsheetml/2009/9/main" objectType="Radio" lockText="1" noThreeD="1"/>
</file>

<file path=xl/ctrlProps/ctrlProp2563.xml><?xml version="1.0" encoding="utf-8"?>
<formControlPr xmlns="http://schemas.microsoft.com/office/spreadsheetml/2009/9/main" objectType="Radio" lockText="1" noThreeD="1"/>
</file>

<file path=xl/ctrlProps/ctrlProp2564.xml><?xml version="1.0" encoding="utf-8"?>
<formControlPr xmlns="http://schemas.microsoft.com/office/spreadsheetml/2009/9/main" objectType="Radio" lockText="1" noThreeD="1"/>
</file>

<file path=xl/ctrlProps/ctrlProp2565.xml><?xml version="1.0" encoding="utf-8"?>
<formControlPr xmlns="http://schemas.microsoft.com/office/spreadsheetml/2009/9/main" objectType="GBox" noThreeD="1"/>
</file>

<file path=xl/ctrlProps/ctrlProp2566.xml><?xml version="1.0" encoding="utf-8"?>
<formControlPr xmlns="http://schemas.microsoft.com/office/spreadsheetml/2009/9/main" objectType="Radio" firstButton="1" fmlaLink="$F$111" lockText="1" noThreeD="1"/>
</file>

<file path=xl/ctrlProps/ctrlProp2567.xml><?xml version="1.0" encoding="utf-8"?>
<formControlPr xmlns="http://schemas.microsoft.com/office/spreadsheetml/2009/9/main" objectType="Radio" lockText="1" noThreeD="1"/>
</file>

<file path=xl/ctrlProps/ctrlProp2568.xml><?xml version="1.0" encoding="utf-8"?>
<formControlPr xmlns="http://schemas.microsoft.com/office/spreadsheetml/2009/9/main" objectType="Radio" lockText="1" noThreeD="1"/>
</file>

<file path=xl/ctrlProps/ctrlProp2569.xml><?xml version="1.0" encoding="utf-8"?>
<formControlPr xmlns="http://schemas.microsoft.com/office/spreadsheetml/2009/9/main" objectType="Radio" lockText="1" noThreeD="1"/>
</file>

<file path=xl/ctrlProps/ctrlProp2570.xml><?xml version="1.0" encoding="utf-8"?>
<formControlPr xmlns="http://schemas.microsoft.com/office/spreadsheetml/2009/9/main" objectType="GBox" noThreeD="1"/>
</file>

<file path=xl/ctrlProps/ctrlProp2571.xml><?xml version="1.0" encoding="utf-8"?>
<formControlPr xmlns="http://schemas.microsoft.com/office/spreadsheetml/2009/9/main" objectType="Radio" firstButton="1" fmlaLink="$F$105" lockText="1" noThreeD="1"/>
</file>

<file path=xl/ctrlProps/ctrlProp2572.xml><?xml version="1.0" encoding="utf-8"?>
<formControlPr xmlns="http://schemas.microsoft.com/office/spreadsheetml/2009/9/main" objectType="Radio" lockText="1" noThreeD="1"/>
</file>

<file path=xl/ctrlProps/ctrlProp2573.xml><?xml version="1.0" encoding="utf-8"?>
<formControlPr xmlns="http://schemas.microsoft.com/office/spreadsheetml/2009/9/main" objectType="Radio" lockText="1" noThreeD="1"/>
</file>

<file path=xl/ctrlProps/ctrlProp2574.xml><?xml version="1.0" encoding="utf-8"?>
<formControlPr xmlns="http://schemas.microsoft.com/office/spreadsheetml/2009/9/main" objectType="Radio" lockText="1" noThreeD="1"/>
</file>

<file path=xl/ctrlProps/ctrlProp2575.xml><?xml version="1.0" encoding="utf-8"?>
<formControlPr xmlns="http://schemas.microsoft.com/office/spreadsheetml/2009/9/main" objectType="GBox" noThreeD="1"/>
</file>

<file path=xl/ctrlProps/ctrlProp2576.xml><?xml version="1.0" encoding="utf-8"?>
<formControlPr xmlns="http://schemas.microsoft.com/office/spreadsheetml/2009/9/main" objectType="Radio" firstButton="1" fmlaLink="$F$106" lockText="1" noThreeD="1"/>
</file>

<file path=xl/ctrlProps/ctrlProp2577.xml><?xml version="1.0" encoding="utf-8"?>
<formControlPr xmlns="http://schemas.microsoft.com/office/spreadsheetml/2009/9/main" objectType="Radio" lockText="1" noThreeD="1"/>
</file>

<file path=xl/ctrlProps/ctrlProp2578.xml><?xml version="1.0" encoding="utf-8"?>
<formControlPr xmlns="http://schemas.microsoft.com/office/spreadsheetml/2009/9/main" objectType="Radio" lockText="1" noThreeD="1"/>
</file>

<file path=xl/ctrlProps/ctrlProp2579.xml><?xml version="1.0" encoding="utf-8"?>
<formControlPr xmlns="http://schemas.microsoft.com/office/spreadsheetml/2009/9/main" objectType="Radio" lockText="1" noThreeD="1"/>
</file>

<file path=xl/ctrlProps/ctrlProp2580.xml><?xml version="1.0" encoding="utf-8"?>
<formControlPr xmlns="http://schemas.microsoft.com/office/spreadsheetml/2009/9/main" objectType="GBox" noThreeD="1"/>
</file>

<file path=xl/ctrlProps/ctrlProp2581.xml><?xml version="1.0" encoding="utf-8"?>
<formControlPr xmlns="http://schemas.microsoft.com/office/spreadsheetml/2009/9/main" objectType="Radio" firstButton="1" fmlaLink="$F$11" lockText="1" noThreeD="1"/>
</file>

<file path=xl/ctrlProps/ctrlProp2582.xml><?xml version="1.0" encoding="utf-8"?>
<formControlPr xmlns="http://schemas.microsoft.com/office/spreadsheetml/2009/9/main" objectType="Radio" lockText="1" noThreeD="1"/>
</file>

<file path=xl/ctrlProps/ctrlProp2583.xml><?xml version="1.0" encoding="utf-8"?>
<formControlPr xmlns="http://schemas.microsoft.com/office/spreadsheetml/2009/9/main" objectType="Radio" lockText="1" noThreeD="1"/>
</file>

<file path=xl/ctrlProps/ctrlProp2584.xml><?xml version="1.0" encoding="utf-8"?>
<formControlPr xmlns="http://schemas.microsoft.com/office/spreadsheetml/2009/9/main" objectType="Radio" lockText="1" noThreeD="1"/>
</file>

<file path=xl/ctrlProps/ctrlProp2585.xml><?xml version="1.0" encoding="utf-8"?>
<formControlPr xmlns="http://schemas.microsoft.com/office/spreadsheetml/2009/9/main" objectType="GBox" noThreeD="1"/>
</file>

<file path=xl/ctrlProps/ctrlProp2586.xml><?xml version="1.0" encoding="utf-8"?>
<formControlPr xmlns="http://schemas.microsoft.com/office/spreadsheetml/2009/9/main" objectType="Radio" firstButton="1" fmlaLink="$F$12" lockText="1" noThreeD="1"/>
</file>

<file path=xl/ctrlProps/ctrlProp2587.xml><?xml version="1.0" encoding="utf-8"?>
<formControlPr xmlns="http://schemas.microsoft.com/office/spreadsheetml/2009/9/main" objectType="Radio" lockText="1" noThreeD="1"/>
</file>

<file path=xl/ctrlProps/ctrlProp2588.xml><?xml version="1.0" encoding="utf-8"?>
<formControlPr xmlns="http://schemas.microsoft.com/office/spreadsheetml/2009/9/main" objectType="Radio" lockText="1" noThreeD="1"/>
</file>

<file path=xl/ctrlProps/ctrlProp2589.xml><?xml version="1.0" encoding="utf-8"?>
<formControlPr xmlns="http://schemas.microsoft.com/office/spreadsheetml/2009/9/main" objectType="Radio" lockText="1" noThreeD="1"/>
</file>

<file path=xl/ctrlProps/ctrlProp2590.xml><?xml version="1.0" encoding="utf-8"?>
<formControlPr xmlns="http://schemas.microsoft.com/office/spreadsheetml/2009/9/main" objectType="GBox" noThreeD="1"/>
</file>

<file path=xl/ctrlProps/ctrlProp2591.xml><?xml version="1.0" encoding="utf-8"?>
<formControlPr xmlns="http://schemas.microsoft.com/office/spreadsheetml/2009/9/main" objectType="Radio" firstButton="1" fmlaLink="$F$13" lockText="1" noThreeD="1"/>
</file>

<file path=xl/ctrlProps/ctrlProp2592.xml><?xml version="1.0" encoding="utf-8"?>
<formControlPr xmlns="http://schemas.microsoft.com/office/spreadsheetml/2009/9/main" objectType="Radio" lockText="1" noThreeD="1"/>
</file>

<file path=xl/ctrlProps/ctrlProp2593.xml><?xml version="1.0" encoding="utf-8"?>
<formControlPr xmlns="http://schemas.microsoft.com/office/spreadsheetml/2009/9/main" objectType="Radio" lockText="1" noThreeD="1"/>
</file>

<file path=xl/ctrlProps/ctrlProp2594.xml><?xml version="1.0" encoding="utf-8"?>
<formControlPr xmlns="http://schemas.microsoft.com/office/spreadsheetml/2009/9/main" objectType="Radio" lockText="1" noThreeD="1"/>
</file>

<file path=xl/ctrlProps/ctrlProp2595.xml><?xml version="1.0" encoding="utf-8"?>
<formControlPr xmlns="http://schemas.microsoft.com/office/spreadsheetml/2009/9/main" objectType="GBox" noThreeD="1"/>
</file>

<file path=xl/ctrlProps/ctrlProp2596.xml><?xml version="1.0" encoding="utf-8"?>
<formControlPr xmlns="http://schemas.microsoft.com/office/spreadsheetml/2009/9/main" objectType="Radio" firstButton="1" fmlaLink="$F$15" lockText="1" noThreeD="1"/>
</file>

<file path=xl/ctrlProps/ctrlProp2597.xml><?xml version="1.0" encoding="utf-8"?>
<formControlPr xmlns="http://schemas.microsoft.com/office/spreadsheetml/2009/9/main" objectType="Radio" lockText="1" noThreeD="1"/>
</file>

<file path=xl/ctrlProps/ctrlProp2598.xml><?xml version="1.0" encoding="utf-8"?>
<formControlPr xmlns="http://schemas.microsoft.com/office/spreadsheetml/2009/9/main" objectType="Radio" lockText="1" noThreeD="1"/>
</file>

<file path=xl/ctrlProps/ctrlProp2599.xml><?xml version="1.0" encoding="utf-8"?>
<formControlPr xmlns="http://schemas.microsoft.com/office/spreadsheetml/2009/9/main" objectType="Radio" lockText="1" noThreeD="1"/>
</file>

<file path=xl/ctrlProps/ctrlProp2600.xml><?xml version="1.0" encoding="utf-8"?>
<formControlPr xmlns="http://schemas.microsoft.com/office/spreadsheetml/2009/9/main" objectType="GBox" noThreeD="1"/>
</file>

<file path=xl/ctrlProps/ctrlProp2601.xml><?xml version="1.0" encoding="utf-8"?>
<formControlPr xmlns="http://schemas.microsoft.com/office/spreadsheetml/2009/9/main" objectType="Radio" firstButton="1" fmlaLink="$F$16" lockText="1" noThreeD="1"/>
</file>

<file path=xl/ctrlProps/ctrlProp2602.xml><?xml version="1.0" encoding="utf-8"?>
<formControlPr xmlns="http://schemas.microsoft.com/office/spreadsheetml/2009/9/main" objectType="Radio" lockText="1" noThreeD="1"/>
</file>

<file path=xl/ctrlProps/ctrlProp2603.xml><?xml version="1.0" encoding="utf-8"?>
<formControlPr xmlns="http://schemas.microsoft.com/office/spreadsheetml/2009/9/main" objectType="Radio" lockText="1" noThreeD="1"/>
</file>

<file path=xl/ctrlProps/ctrlProp2604.xml><?xml version="1.0" encoding="utf-8"?>
<formControlPr xmlns="http://schemas.microsoft.com/office/spreadsheetml/2009/9/main" objectType="Radio" lockText="1" noThreeD="1"/>
</file>

<file path=xl/ctrlProps/ctrlProp2605.xml><?xml version="1.0" encoding="utf-8"?>
<formControlPr xmlns="http://schemas.microsoft.com/office/spreadsheetml/2009/9/main" objectType="GBox" noThreeD="1"/>
</file>

<file path=xl/ctrlProps/ctrlProp2606.xml><?xml version="1.0" encoding="utf-8"?>
<formControlPr xmlns="http://schemas.microsoft.com/office/spreadsheetml/2009/9/main" objectType="Radio" firstButton="1" fmlaLink="$F$17" lockText="1" noThreeD="1"/>
</file>

<file path=xl/ctrlProps/ctrlProp2607.xml><?xml version="1.0" encoding="utf-8"?>
<formControlPr xmlns="http://schemas.microsoft.com/office/spreadsheetml/2009/9/main" objectType="Radio" lockText="1" noThreeD="1"/>
</file>

<file path=xl/ctrlProps/ctrlProp2608.xml><?xml version="1.0" encoding="utf-8"?>
<formControlPr xmlns="http://schemas.microsoft.com/office/spreadsheetml/2009/9/main" objectType="Radio" lockText="1" noThreeD="1"/>
</file>

<file path=xl/ctrlProps/ctrlProp2609.xml><?xml version="1.0" encoding="utf-8"?>
<formControlPr xmlns="http://schemas.microsoft.com/office/spreadsheetml/2009/9/main" objectType="Radio" lockText="1" noThreeD="1"/>
</file>

<file path=xl/ctrlProps/ctrlProp2610.xml><?xml version="1.0" encoding="utf-8"?>
<formControlPr xmlns="http://schemas.microsoft.com/office/spreadsheetml/2009/9/main" objectType="GBox" noThreeD="1"/>
</file>

<file path=xl/ctrlProps/ctrlProp2611.xml><?xml version="1.0" encoding="utf-8"?>
<formControlPr xmlns="http://schemas.microsoft.com/office/spreadsheetml/2009/9/main" objectType="Radio" firstButton="1" fmlaLink="$F$18" lockText="1" noThreeD="1"/>
</file>

<file path=xl/ctrlProps/ctrlProp2612.xml><?xml version="1.0" encoding="utf-8"?>
<formControlPr xmlns="http://schemas.microsoft.com/office/spreadsheetml/2009/9/main" objectType="Radio" lockText="1" noThreeD="1"/>
</file>

<file path=xl/ctrlProps/ctrlProp2613.xml><?xml version="1.0" encoding="utf-8"?>
<formControlPr xmlns="http://schemas.microsoft.com/office/spreadsheetml/2009/9/main" objectType="Radio" lockText="1" noThreeD="1"/>
</file>

<file path=xl/ctrlProps/ctrlProp2614.xml><?xml version="1.0" encoding="utf-8"?>
<formControlPr xmlns="http://schemas.microsoft.com/office/spreadsheetml/2009/9/main" objectType="Radio" lockText="1" noThreeD="1"/>
</file>

<file path=xl/ctrlProps/ctrlProp2615.xml><?xml version="1.0" encoding="utf-8"?>
<formControlPr xmlns="http://schemas.microsoft.com/office/spreadsheetml/2009/9/main" objectType="GBox" noThreeD="1"/>
</file>

<file path=xl/ctrlProps/ctrlProp2616.xml><?xml version="1.0" encoding="utf-8"?>
<formControlPr xmlns="http://schemas.microsoft.com/office/spreadsheetml/2009/9/main" objectType="Radio" firstButton="1" fmlaLink="$F$20" lockText="1" noThreeD="1"/>
</file>

<file path=xl/ctrlProps/ctrlProp2617.xml><?xml version="1.0" encoding="utf-8"?>
<formControlPr xmlns="http://schemas.microsoft.com/office/spreadsheetml/2009/9/main" objectType="Radio" lockText="1" noThreeD="1"/>
</file>

<file path=xl/ctrlProps/ctrlProp2618.xml><?xml version="1.0" encoding="utf-8"?>
<formControlPr xmlns="http://schemas.microsoft.com/office/spreadsheetml/2009/9/main" objectType="Radio" lockText="1" noThreeD="1"/>
</file>

<file path=xl/ctrlProps/ctrlProp2619.xml><?xml version="1.0" encoding="utf-8"?>
<formControlPr xmlns="http://schemas.microsoft.com/office/spreadsheetml/2009/9/main" objectType="Radio" lockText="1" noThreeD="1"/>
</file>

<file path=xl/ctrlProps/ctrlProp2620.xml><?xml version="1.0" encoding="utf-8"?>
<formControlPr xmlns="http://schemas.microsoft.com/office/spreadsheetml/2009/9/main" objectType="GBox" noThreeD="1"/>
</file>

<file path=xl/ctrlProps/ctrlProp2621.xml><?xml version="1.0" encoding="utf-8"?>
<formControlPr xmlns="http://schemas.microsoft.com/office/spreadsheetml/2009/9/main" objectType="Radio" firstButton="1" fmlaLink="$F$21" lockText="1" noThreeD="1"/>
</file>

<file path=xl/ctrlProps/ctrlProp2622.xml><?xml version="1.0" encoding="utf-8"?>
<formControlPr xmlns="http://schemas.microsoft.com/office/spreadsheetml/2009/9/main" objectType="Radio" lockText="1" noThreeD="1"/>
</file>

<file path=xl/ctrlProps/ctrlProp2623.xml><?xml version="1.0" encoding="utf-8"?>
<formControlPr xmlns="http://schemas.microsoft.com/office/spreadsheetml/2009/9/main" objectType="Radio" lockText="1" noThreeD="1"/>
</file>

<file path=xl/ctrlProps/ctrlProp2624.xml><?xml version="1.0" encoding="utf-8"?>
<formControlPr xmlns="http://schemas.microsoft.com/office/spreadsheetml/2009/9/main" objectType="Radio" lockText="1" noThreeD="1"/>
</file>

<file path=xl/ctrlProps/ctrlProp2625.xml><?xml version="1.0" encoding="utf-8"?>
<formControlPr xmlns="http://schemas.microsoft.com/office/spreadsheetml/2009/9/main" objectType="GBox" noThreeD="1"/>
</file>

<file path=xl/ctrlProps/ctrlProp2626.xml><?xml version="1.0" encoding="utf-8"?>
<formControlPr xmlns="http://schemas.microsoft.com/office/spreadsheetml/2009/9/main" objectType="Radio" firstButton="1" fmlaLink="$F$23" lockText="1" noThreeD="1"/>
</file>

<file path=xl/ctrlProps/ctrlProp2627.xml><?xml version="1.0" encoding="utf-8"?>
<formControlPr xmlns="http://schemas.microsoft.com/office/spreadsheetml/2009/9/main" objectType="Radio" lockText="1" noThreeD="1"/>
</file>

<file path=xl/ctrlProps/ctrlProp2628.xml><?xml version="1.0" encoding="utf-8"?>
<formControlPr xmlns="http://schemas.microsoft.com/office/spreadsheetml/2009/9/main" objectType="Radio" lockText="1" noThreeD="1"/>
</file>

<file path=xl/ctrlProps/ctrlProp2629.xml><?xml version="1.0" encoding="utf-8"?>
<formControlPr xmlns="http://schemas.microsoft.com/office/spreadsheetml/2009/9/main" objectType="Radio" lockText="1" noThreeD="1"/>
</file>

<file path=xl/ctrlProps/ctrlProp2630.xml><?xml version="1.0" encoding="utf-8"?>
<formControlPr xmlns="http://schemas.microsoft.com/office/spreadsheetml/2009/9/main" objectType="GBox" noThreeD="1"/>
</file>

<file path=xl/ctrlProps/ctrlProp2631.xml><?xml version="1.0" encoding="utf-8"?>
<formControlPr xmlns="http://schemas.microsoft.com/office/spreadsheetml/2009/9/main" objectType="Radio" firstButton="1" fmlaLink="$F$24" lockText="1" noThreeD="1"/>
</file>

<file path=xl/ctrlProps/ctrlProp2632.xml><?xml version="1.0" encoding="utf-8"?>
<formControlPr xmlns="http://schemas.microsoft.com/office/spreadsheetml/2009/9/main" objectType="Radio" lockText="1" noThreeD="1"/>
</file>

<file path=xl/ctrlProps/ctrlProp2633.xml><?xml version="1.0" encoding="utf-8"?>
<formControlPr xmlns="http://schemas.microsoft.com/office/spreadsheetml/2009/9/main" objectType="Radio" lockText="1" noThreeD="1"/>
</file>

<file path=xl/ctrlProps/ctrlProp2634.xml><?xml version="1.0" encoding="utf-8"?>
<formControlPr xmlns="http://schemas.microsoft.com/office/spreadsheetml/2009/9/main" objectType="Radio" lockText="1" noThreeD="1"/>
</file>

<file path=xl/ctrlProps/ctrlProp2635.xml><?xml version="1.0" encoding="utf-8"?>
<formControlPr xmlns="http://schemas.microsoft.com/office/spreadsheetml/2009/9/main" objectType="GBox" noThreeD="1"/>
</file>

<file path=xl/ctrlProps/ctrlProp2636.xml><?xml version="1.0" encoding="utf-8"?>
<formControlPr xmlns="http://schemas.microsoft.com/office/spreadsheetml/2009/9/main" objectType="Radio" firstButton="1" fmlaLink="$F$25" lockText="1" noThreeD="1"/>
</file>

<file path=xl/ctrlProps/ctrlProp2637.xml><?xml version="1.0" encoding="utf-8"?>
<formControlPr xmlns="http://schemas.microsoft.com/office/spreadsheetml/2009/9/main" objectType="Radio" lockText="1" noThreeD="1"/>
</file>

<file path=xl/ctrlProps/ctrlProp2638.xml><?xml version="1.0" encoding="utf-8"?>
<formControlPr xmlns="http://schemas.microsoft.com/office/spreadsheetml/2009/9/main" objectType="Radio" lockText="1" noThreeD="1"/>
</file>

<file path=xl/ctrlProps/ctrlProp2639.xml><?xml version="1.0" encoding="utf-8"?>
<formControlPr xmlns="http://schemas.microsoft.com/office/spreadsheetml/2009/9/main" objectType="Radio" lockText="1" noThreeD="1"/>
</file>

<file path=xl/ctrlProps/ctrlProp2640.xml><?xml version="1.0" encoding="utf-8"?>
<formControlPr xmlns="http://schemas.microsoft.com/office/spreadsheetml/2009/9/main" objectType="GBox" noThreeD="1"/>
</file>

<file path=xl/ctrlProps/ctrlProp2641.xml><?xml version="1.0" encoding="utf-8"?>
<formControlPr xmlns="http://schemas.microsoft.com/office/spreadsheetml/2009/9/main" objectType="Radio" firstButton="1" fmlaLink="$F$26" lockText="1" noThreeD="1"/>
</file>

<file path=xl/ctrlProps/ctrlProp2642.xml><?xml version="1.0" encoding="utf-8"?>
<formControlPr xmlns="http://schemas.microsoft.com/office/spreadsheetml/2009/9/main" objectType="Radio" lockText="1" noThreeD="1"/>
</file>

<file path=xl/ctrlProps/ctrlProp2643.xml><?xml version="1.0" encoding="utf-8"?>
<formControlPr xmlns="http://schemas.microsoft.com/office/spreadsheetml/2009/9/main" objectType="Radio" lockText="1" noThreeD="1"/>
</file>

<file path=xl/ctrlProps/ctrlProp2644.xml><?xml version="1.0" encoding="utf-8"?>
<formControlPr xmlns="http://schemas.microsoft.com/office/spreadsheetml/2009/9/main" objectType="Radio" lockText="1" noThreeD="1"/>
</file>

<file path=xl/ctrlProps/ctrlProp2645.xml><?xml version="1.0" encoding="utf-8"?>
<formControlPr xmlns="http://schemas.microsoft.com/office/spreadsheetml/2009/9/main" objectType="GBox" noThreeD="1"/>
</file>

<file path=xl/ctrlProps/ctrlProp2646.xml><?xml version="1.0" encoding="utf-8"?>
<formControlPr xmlns="http://schemas.microsoft.com/office/spreadsheetml/2009/9/main" objectType="Radio" firstButton="1" fmlaLink="$F$28" lockText="1" noThreeD="1"/>
</file>

<file path=xl/ctrlProps/ctrlProp2647.xml><?xml version="1.0" encoding="utf-8"?>
<formControlPr xmlns="http://schemas.microsoft.com/office/spreadsheetml/2009/9/main" objectType="Radio" lockText="1" noThreeD="1"/>
</file>

<file path=xl/ctrlProps/ctrlProp2648.xml><?xml version="1.0" encoding="utf-8"?>
<formControlPr xmlns="http://schemas.microsoft.com/office/spreadsheetml/2009/9/main" objectType="Radio" lockText="1" noThreeD="1"/>
</file>

<file path=xl/ctrlProps/ctrlProp2649.xml><?xml version="1.0" encoding="utf-8"?>
<formControlPr xmlns="http://schemas.microsoft.com/office/spreadsheetml/2009/9/main" objectType="Radio" lockText="1" noThreeD="1"/>
</file>

<file path=xl/ctrlProps/ctrlProp2650.xml><?xml version="1.0" encoding="utf-8"?>
<formControlPr xmlns="http://schemas.microsoft.com/office/spreadsheetml/2009/9/main" objectType="GBox" noThreeD="1"/>
</file>

<file path=xl/ctrlProps/ctrlProp2651.xml><?xml version="1.0" encoding="utf-8"?>
<formControlPr xmlns="http://schemas.microsoft.com/office/spreadsheetml/2009/9/main" objectType="Radio" firstButton="1" fmlaLink="$F$29" lockText="1" noThreeD="1"/>
</file>

<file path=xl/ctrlProps/ctrlProp2652.xml><?xml version="1.0" encoding="utf-8"?>
<formControlPr xmlns="http://schemas.microsoft.com/office/spreadsheetml/2009/9/main" objectType="Radio" lockText="1" noThreeD="1"/>
</file>

<file path=xl/ctrlProps/ctrlProp2653.xml><?xml version="1.0" encoding="utf-8"?>
<formControlPr xmlns="http://schemas.microsoft.com/office/spreadsheetml/2009/9/main" objectType="Radio" lockText="1" noThreeD="1"/>
</file>

<file path=xl/ctrlProps/ctrlProp2654.xml><?xml version="1.0" encoding="utf-8"?>
<formControlPr xmlns="http://schemas.microsoft.com/office/spreadsheetml/2009/9/main" objectType="Radio" lockText="1" noThreeD="1"/>
</file>

<file path=xl/ctrlProps/ctrlProp2655.xml><?xml version="1.0" encoding="utf-8"?>
<formControlPr xmlns="http://schemas.microsoft.com/office/spreadsheetml/2009/9/main" objectType="GBox" noThreeD="1"/>
</file>

<file path=xl/ctrlProps/ctrlProp2656.xml><?xml version="1.0" encoding="utf-8"?>
<formControlPr xmlns="http://schemas.microsoft.com/office/spreadsheetml/2009/9/main" objectType="Radio" firstButton="1" fmlaLink="$F$30" lockText="1" noThreeD="1"/>
</file>

<file path=xl/ctrlProps/ctrlProp2657.xml><?xml version="1.0" encoding="utf-8"?>
<formControlPr xmlns="http://schemas.microsoft.com/office/spreadsheetml/2009/9/main" objectType="Radio" lockText="1" noThreeD="1"/>
</file>

<file path=xl/ctrlProps/ctrlProp2658.xml><?xml version="1.0" encoding="utf-8"?>
<formControlPr xmlns="http://schemas.microsoft.com/office/spreadsheetml/2009/9/main" objectType="Radio" lockText="1" noThreeD="1"/>
</file>

<file path=xl/ctrlProps/ctrlProp2659.xml><?xml version="1.0" encoding="utf-8"?>
<formControlPr xmlns="http://schemas.microsoft.com/office/spreadsheetml/2009/9/main" objectType="Radio" lockText="1" noThreeD="1"/>
</file>

<file path=xl/ctrlProps/ctrlProp2660.xml><?xml version="1.0" encoding="utf-8"?>
<formControlPr xmlns="http://schemas.microsoft.com/office/spreadsheetml/2009/9/main" objectType="GBox" noThreeD="1"/>
</file>

<file path=xl/ctrlProps/ctrlProp2661.xml><?xml version="1.0" encoding="utf-8"?>
<formControlPr xmlns="http://schemas.microsoft.com/office/spreadsheetml/2009/9/main" objectType="Radio" firstButton="1" fmlaLink="$F$32" lockText="1" noThreeD="1"/>
</file>

<file path=xl/ctrlProps/ctrlProp2662.xml><?xml version="1.0" encoding="utf-8"?>
<formControlPr xmlns="http://schemas.microsoft.com/office/spreadsheetml/2009/9/main" objectType="Radio" lockText="1" noThreeD="1"/>
</file>

<file path=xl/ctrlProps/ctrlProp2663.xml><?xml version="1.0" encoding="utf-8"?>
<formControlPr xmlns="http://schemas.microsoft.com/office/spreadsheetml/2009/9/main" objectType="Radio" lockText="1" noThreeD="1"/>
</file>

<file path=xl/ctrlProps/ctrlProp2664.xml><?xml version="1.0" encoding="utf-8"?>
<formControlPr xmlns="http://schemas.microsoft.com/office/spreadsheetml/2009/9/main" objectType="Radio" lockText="1" noThreeD="1"/>
</file>

<file path=xl/ctrlProps/ctrlProp2665.xml><?xml version="1.0" encoding="utf-8"?>
<formControlPr xmlns="http://schemas.microsoft.com/office/spreadsheetml/2009/9/main" objectType="GBox" noThreeD="1"/>
</file>

<file path=xl/ctrlProps/ctrlProp2666.xml><?xml version="1.0" encoding="utf-8"?>
<formControlPr xmlns="http://schemas.microsoft.com/office/spreadsheetml/2009/9/main" objectType="Radio" firstButton="1" fmlaLink="$F$33" lockText="1" noThreeD="1"/>
</file>

<file path=xl/ctrlProps/ctrlProp2667.xml><?xml version="1.0" encoding="utf-8"?>
<formControlPr xmlns="http://schemas.microsoft.com/office/spreadsheetml/2009/9/main" objectType="Radio" lockText="1" noThreeD="1"/>
</file>

<file path=xl/ctrlProps/ctrlProp2668.xml><?xml version="1.0" encoding="utf-8"?>
<formControlPr xmlns="http://schemas.microsoft.com/office/spreadsheetml/2009/9/main" objectType="Radio" lockText="1" noThreeD="1"/>
</file>

<file path=xl/ctrlProps/ctrlProp2669.xml><?xml version="1.0" encoding="utf-8"?>
<formControlPr xmlns="http://schemas.microsoft.com/office/spreadsheetml/2009/9/main" objectType="Radio" lockText="1" noThreeD="1"/>
</file>

<file path=xl/ctrlProps/ctrlProp2670.xml><?xml version="1.0" encoding="utf-8"?>
<formControlPr xmlns="http://schemas.microsoft.com/office/spreadsheetml/2009/9/main" objectType="GBox" noThreeD="1"/>
</file>

<file path=xl/ctrlProps/ctrlProp2671.xml><?xml version="1.0" encoding="utf-8"?>
<formControlPr xmlns="http://schemas.microsoft.com/office/spreadsheetml/2009/9/main" objectType="Radio" firstButton="1" fmlaLink="$F$34" lockText="1" noThreeD="1"/>
</file>

<file path=xl/ctrlProps/ctrlProp2672.xml><?xml version="1.0" encoding="utf-8"?>
<formControlPr xmlns="http://schemas.microsoft.com/office/spreadsheetml/2009/9/main" objectType="Radio" lockText="1" noThreeD="1"/>
</file>

<file path=xl/ctrlProps/ctrlProp2673.xml><?xml version="1.0" encoding="utf-8"?>
<formControlPr xmlns="http://schemas.microsoft.com/office/spreadsheetml/2009/9/main" objectType="Radio" lockText="1" noThreeD="1"/>
</file>

<file path=xl/ctrlProps/ctrlProp2674.xml><?xml version="1.0" encoding="utf-8"?>
<formControlPr xmlns="http://schemas.microsoft.com/office/spreadsheetml/2009/9/main" objectType="Radio" lockText="1" noThreeD="1"/>
</file>

<file path=xl/ctrlProps/ctrlProp2675.xml><?xml version="1.0" encoding="utf-8"?>
<formControlPr xmlns="http://schemas.microsoft.com/office/spreadsheetml/2009/9/main" objectType="GBox" noThreeD="1"/>
</file>

<file path=xl/ctrlProps/ctrlProp2676.xml><?xml version="1.0" encoding="utf-8"?>
<formControlPr xmlns="http://schemas.microsoft.com/office/spreadsheetml/2009/9/main" objectType="Radio" firstButton="1" fmlaLink="$F$35" lockText="1" noThreeD="1"/>
</file>

<file path=xl/ctrlProps/ctrlProp2677.xml><?xml version="1.0" encoding="utf-8"?>
<formControlPr xmlns="http://schemas.microsoft.com/office/spreadsheetml/2009/9/main" objectType="Radio" lockText="1" noThreeD="1"/>
</file>

<file path=xl/ctrlProps/ctrlProp2678.xml><?xml version="1.0" encoding="utf-8"?>
<formControlPr xmlns="http://schemas.microsoft.com/office/spreadsheetml/2009/9/main" objectType="Radio" lockText="1" noThreeD="1"/>
</file>

<file path=xl/ctrlProps/ctrlProp2679.xml><?xml version="1.0" encoding="utf-8"?>
<formControlPr xmlns="http://schemas.microsoft.com/office/spreadsheetml/2009/9/main" objectType="Radio" lockText="1" noThreeD="1"/>
</file>

<file path=xl/ctrlProps/ctrlProp2680.xml><?xml version="1.0" encoding="utf-8"?>
<formControlPr xmlns="http://schemas.microsoft.com/office/spreadsheetml/2009/9/main" objectType="GBox" noThreeD="1"/>
</file>

<file path=xl/ctrlProps/ctrlProp2681.xml><?xml version="1.0" encoding="utf-8"?>
<formControlPr xmlns="http://schemas.microsoft.com/office/spreadsheetml/2009/9/main" objectType="Radio" firstButton="1" fmlaLink="$F$37" lockText="1" noThreeD="1"/>
</file>

<file path=xl/ctrlProps/ctrlProp2682.xml><?xml version="1.0" encoding="utf-8"?>
<formControlPr xmlns="http://schemas.microsoft.com/office/spreadsheetml/2009/9/main" objectType="Radio" lockText="1" noThreeD="1"/>
</file>

<file path=xl/ctrlProps/ctrlProp2683.xml><?xml version="1.0" encoding="utf-8"?>
<formControlPr xmlns="http://schemas.microsoft.com/office/spreadsheetml/2009/9/main" objectType="Radio" lockText="1" noThreeD="1"/>
</file>

<file path=xl/ctrlProps/ctrlProp2684.xml><?xml version="1.0" encoding="utf-8"?>
<formControlPr xmlns="http://schemas.microsoft.com/office/spreadsheetml/2009/9/main" objectType="Radio" lockText="1" noThreeD="1"/>
</file>

<file path=xl/ctrlProps/ctrlProp2685.xml><?xml version="1.0" encoding="utf-8"?>
<formControlPr xmlns="http://schemas.microsoft.com/office/spreadsheetml/2009/9/main" objectType="GBox" noThreeD="1"/>
</file>

<file path=xl/ctrlProps/ctrlProp2686.xml><?xml version="1.0" encoding="utf-8"?>
<formControlPr xmlns="http://schemas.microsoft.com/office/spreadsheetml/2009/9/main" objectType="Radio" firstButton="1" fmlaLink="$F$38" lockText="1" noThreeD="1"/>
</file>

<file path=xl/ctrlProps/ctrlProp2687.xml><?xml version="1.0" encoding="utf-8"?>
<formControlPr xmlns="http://schemas.microsoft.com/office/spreadsheetml/2009/9/main" objectType="Radio" lockText="1" noThreeD="1"/>
</file>

<file path=xl/ctrlProps/ctrlProp2688.xml><?xml version="1.0" encoding="utf-8"?>
<formControlPr xmlns="http://schemas.microsoft.com/office/spreadsheetml/2009/9/main" objectType="Radio" lockText="1" noThreeD="1"/>
</file>

<file path=xl/ctrlProps/ctrlProp2689.xml><?xml version="1.0" encoding="utf-8"?>
<formControlPr xmlns="http://schemas.microsoft.com/office/spreadsheetml/2009/9/main" objectType="Radio" lockText="1" noThreeD="1"/>
</file>

<file path=xl/ctrlProps/ctrlProp2690.xml><?xml version="1.0" encoding="utf-8"?>
<formControlPr xmlns="http://schemas.microsoft.com/office/spreadsheetml/2009/9/main" objectType="GBox" noThreeD="1"/>
</file>

<file path=xl/ctrlProps/ctrlProp2691.xml><?xml version="1.0" encoding="utf-8"?>
<formControlPr xmlns="http://schemas.microsoft.com/office/spreadsheetml/2009/9/main" objectType="Radio" firstButton="1" fmlaLink="$F$39" lockText="1" noThreeD="1"/>
</file>

<file path=xl/ctrlProps/ctrlProp2692.xml><?xml version="1.0" encoding="utf-8"?>
<formControlPr xmlns="http://schemas.microsoft.com/office/spreadsheetml/2009/9/main" objectType="Radio" lockText="1" noThreeD="1"/>
</file>

<file path=xl/ctrlProps/ctrlProp2693.xml><?xml version="1.0" encoding="utf-8"?>
<formControlPr xmlns="http://schemas.microsoft.com/office/spreadsheetml/2009/9/main" objectType="Radio" lockText="1" noThreeD="1"/>
</file>

<file path=xl/ctrlProps/ctrlProp2694.xml><?xml version="1.0" encoding="utf-8"?>
<formControlPr xmlns="http://schemas.microsoft.com/office/spreadsheetml/2009/9/main" objectType="Radio" lockText="1" noThreeD="1"/>
</file>

<file path=xl/ctrlProps/ctrlProp2695.xml><?xml version="1.0" encoding="utf-8"?>
<formControlPr xmlns="http://schemas.microsoft.com/office/spreadsheetml/2009/9/main" objectType="GBox" noThreeD="1"/>
</file>

<file path=xl/ctrlProps/ctrlProp2696.xml><?xml version="1.0" encoding="utf-8"?>
<formControlPr xmlns="http://schemas.microsoft.com/office/spreadsheetml/2009/9/main" objectType="Radio" firstButton="1" fmlaLink="$F$40" lockText="1" noThreeD="1"/>
</file>

<file path=xl/ctrlProps/ctrlProp2697.xml><?xml version="1.0" encoding="utf-8"?>
<formControlPr xmlns="http://schemas.microsoft.com/office/spreadsheetml/2009/9/main" objectType="Radio" lockText="1" noThreeD="1"/>
</file>

<file path=xl/ctrlProps/ctrlProp2698.xml><?xml version="1.0" encoding="utf-8"?>
<formControlPr xmlns="http://schemas.microsoft.com/office/spreadsheetml/2009/9/main" objectType="Radio" lockText="1" noThreeD="1"/>
</file>

<file path=xl/ctrlProps/ctrlProp2699.xml><?xml version="1.0" encoding="utf-8"?>
<formControlPr xmlns="http://schemas.microsoft.com/office/spreadsheetml/2009/9/main" objectType="Radio" lockText="1" noThreeD="1"/>
</file>

<file path=xl/ctrlProps/ctrlProp2700.xml><?xml version="1.0" encoding="utf-8"?>
<formControlPr xmlns="http://schemas.microsoft.com/office/spreadsheetml/2009/9/main" objectType="GBox" noThreeD="1"/>
</file>

<file path=xl/ctrlProps/ctrlProp2701.xml><?xml version="1.0" encoding="utf-8"?>
<formControlPr xmlns="http://schemas.microsoft.com/office/spreadsheetml/2009/9/main" objectType="Radio" firstButton="1" fmlaLink="$F$49" lockText="1" noThreeD="1"/>
</file>

<file path=xl/ctrlProps/ctrlProp2702.xml><?xml version="1.0" encoding="utf-8"?>
<formControlPr xmlns="http://schemas.microsoft.com/office/spreadsheetml/2009/9/main" objectType="Radio" lockText="1" noThreeD="1"/>
</file>

<file path=xl/ctrlProps/ctrlProp2703.xml><?xml version="1.0" encoding="utf-8"?>
<formControlPr xmlns="http://schemas.microsoft.com/office/spreadsheetml/2009/9/main" objectType="Radio" lockText="1" noThreeD="1"/>
</file>

<file path=xl/ctrlProps/ctrlProp2704.xml><?xml version="1.0" encoding="utf-8"?>
<formControlPr xmlns="http://schemas.microsoft.com/office/spreadsheetml/2009/9/main" objectType="Radio" lockText="1" noThreeD="1"/>
</file>

<file path=xl/ctrlProps/ctrlProp2705.xml><?xml version="1.0" encoding="utf-8"?>
<formControlPr xmlns="http://schemas.microsoft.com/office/spreadsheetml/2009/9/main" objectType="GBox" noThreeD="1"/>
</file>

<file path=xl/ctrlProps/ctrlProp2706.xml><?xml version="1.0" encoding="utf-8"?>
<formControlPr xmlns="http://schemas.microsoft.com/office/spreadsheetml/2009/9/main" objectType="Radio" firstButton="1" fmlaLink="$F$50" lockText="1" noThreeD="1"/>
</file>

<file path=xl/ctrlProps/ctrlProp2707.xml><?xml version="1.0" encoding="utf-8"?>
<formControlPr xmlns="http://schemas.microsoft.com/office/spreadsheetml/2009/9/main" objectType="Radio" lockText="1" noThreeD="1"/>
</file>

<file path=xl/ctrlProps/ctrlProp2708.xml><?xml version="1.0" encoding="utf-8"?>
<formControlPr xmlns="http://schemas.microsoft.com/office/spreadsheetml/2009/9/main" objectType="Radio" lockText="1" noThreeD="1"/>
</file>

<file path=xl/ctrlProps/ctrlProp2709.xml><?xml version="1.0" encoding="utf-8"?>
<formControlPr xmlns="http://schemas.microsoft.com/office/spreadsheetml/2009/9/main" objectType="Radio" lockText="1" noThreeD="1"/>
</file>

<file path=xl/ctrlProps/ctrlProp2710.xml><?xml version="1.0" encoding="utf-8"?>
<formControlPr xmlns="http://schemas.microsoft.com/office/spreadsheetml/2009/9/main" objectType="GBox" noThreeD="1"/>
</file>

<file path=xl/ctrlProps/ctrlProp2711.xml><?xml version="1.0" encoding="utf-8"?>
<formControlPr xmlns="http://schemas.microsoft.com/office/spreadsheetml/2009/9/main" objectType="Radio" firstButton="1" fmlaLink="$F$51" lockText="1" noThreeD="1"/>
</file>

<file path=xl/ctrlProps/ctrlProp2712.xml><?xml version="1.0" encoding="utf-8"?>
<formControlPr xmlns="http://schemas.microsoft.com/office/spreadsheetml/2009/9/main" objectType="Radio" lockText="1" noThreeD="1"/>
</file>

<file path=xl/ctrlProps/ctrlProp2713.xml><?xml version="1.0" encoding="utf-8"?>
<formControlPr xmlns="http://schemas.microsoft.com/office/spreadsheetml/2009/9/main" objectType="Radio" lockText="1" noThreeD="1"/>
</file>

<file path=xl/ctrlProps/ctrlProp2714.xml><?xml version="1.0" encoding="utf-8"?>
<formControlPr xmlns="http://schemas.microsoft.com/office/spreadsheetml/2009/9/main" objectType="Radio" lockText="1" noThreeD="1"/>
</file>

<file path=xl/ctrlProps/ctrlProp2715.xml><?xml version="1.0" encoding="utf-8"?>
<formControlPr xmlns="http://schemas.microsoft.com/office/spreadsheetml/2009/9/main" objectType="GBox" noThreeD="1"/>
</file>

<file path=xl/ctrlProps/ctrlProp2716.xml><?xml version="1.0" encoding="utf-8"?>
<formControlPr xmlns="http://schemas.microsoft.com/office/spreadsheetml/2009/9/main" objectType="Radio" firstButton="1" fmlaLink="$F$52" lockText="1" noThreeD="1"/>
</file>

<file path=xl/ctrlProps/ctrlProp2717.xml><?xml version="1.0" encoding="utf-8"?>
<formControlPr xmlns="http://schemas.microsoft.com/office/spreadsheetml/2009/9/main" objectType="Radio" lockText="1" noThreeD="1"/>
</file>

<file path=xl/ctrlProps/ctrlProp2718.xml><?xml version="1.0" encoding="utf-8"?>
<formControlPr xmlns="http://schemas.microsoft.com/office/spreadsheetml/2009/9/main" objectType="Radio" lockText="1" noThreeD="1"/>
</file>

<file path=xl/ctrlProps/ctrlProp2719.xml><?xml version="1.0" encoding="utf-8"?>
<formControlPr xmlns="http://schemas.microsoft.com/office/spreadsheetml/2009/9/main" objectType="Radio" lockText="1" noThreeD="1"/>
</file>

<file path=xl/ctrlProps/ctrlProp2720.xml><?xml version="1.0" encoding="utf-8"?>
<formControlPr xmlns="http://schemas.microsoft.com/office/spreadsheetml/2009/9/main" objectType="GBox" noThreeD="1"/>
</file>

<file path=xl/ctrlProps/ctrlProp2721.xml><?xml version="1.0" encoding="utf-8"?>
<formControlPr xmlns="http://schemas.microsoft.com/office/spreadsheetml/2009/9/main" objectType="Radio" firstButton="1" fmlaLink="$F$54" lockText="1" noThreeD="1"/>
</file>

<file path=xl/ctrlProps/ctrlProp2722.xml><?xml version="1.0" encoding="utf-8"?>
<formControlPr xmlns="http://schemas.microsoft.com/office/spreadsheetml/2009/9/main" objectType="Radio" lockText="1" noThreeD="1"/>
</file>

<file path=xl/ctrlProps/ctrlProp2723.xml><?xml version="1.0" encoding="utf-8"?>
<formControlPr xmlns="http://schemas.microsoft.com/office/spreadsheetml/2009/9/main" objectType="Radio" lockText="1" noThreeD="1"/>
</file>

<file path=xl/ctrlProps/ctrlProp2724.xml><?xml version="1.0" encoding="utf-8"?>
<formControlPr xmlns="http://schemas.microsoft.com/office/spreadsheetml/2009/9/main" objectType="Radio" lockText="1" noThreeD="1"/>
</file>

<file path=xl/ctrlProps/ctrlProp2725.xml><?xml version="1.0" encoding="utf-8"?>
<formControlPr xmlns="http://schemas.microsoft.com/office/spreadsheetml/2009/9/main" objectType="GBox" noThreeD="1"/>
</file>

<file path=xl/ctrlProps/ctrlProp2726.xml><?xml version="1.0" encoding="utf-8"?>
<formControlPr xmlns="http://schemas.microsoft.com/office/spreadsheetml/2009/9/main" objectType="Radio" firstButton="1" fmlaLink="$F$55" lockText="1" noThreeD="1"/>
</file>

<file path=xl/ctrlProps/ctrlProp2727.xml><?xml version="1.0" encoding="utf-8"?>
<formControlPr xmlns="http://schemas.microsoft.com/office/spreadsheetml/2009/9/main" objectType="Radio" lockText="1" noThreeD="1"/>
</file>

<file path=xl/ctrlProps/ctrlProp2728.xml><?xml version="1.0" encoding="utf-8"?>
<formControlPr xmlns="http://schemas.microsoft.com/office/spreadsheetml/2009/9/main" objectType="Radio" lockText="1" noThreeD="1"/>
</file>

<file path=xl/ctrlProps/ctrlProp2729.xml><?xml version="1.0" encoding="utf-8"?>
<formControlPr xmlns="http://schemas.microsoft.com/office/spreadsheetml/2009/9/main" objectType="Radio" lockText="1" noThreeD="1"/>
</file>

<file path=xl/ctrlProps/ctrlProp2730.xml><?xml version="1.0" encoding="utf-8"?>
<formControlPr xmlns="http://schemas.microsoft.com/office/spreadsheetml/2009/9/main" objectType="GBox" noThreeD="1"/>
</file>

<file path=xl/ctrlProps/ctrlProp2731.xml><?xml version="1.0" encoding="utf-8"?>
<formControlPr xmlns="http://schemas.microsoft.com/office/spreadsheetml/2009/9/main" objectType="Radio" firstButton="1" fmlaLink="$F$56" lockText="1" noThreeD="1"/>
</file>

<file path=xl/ctrlProps/ctrlProp2732.xml><?xml version="1.0" encoding="utf-8"?>
<formControlPr xmlns="http://schemas.microsoft.com/office/spreadsheetml/2009/9/main" objectType="Radio" lockText="1" noThreeD="1"/>
</file>

<file path=xl/ctrlProps/ctrlProp2733.xml><?xml version="1.0" encoding="utf-8"?>
<formControlPr xmlns="http://schemas.microsoft.com/office/spreadsheetml/2009/9/main" objectType="Radio" lockText="1" noThreeD="1"/>
</file>

<file path=xl/ctrlProps/ctrlProp2734.xml><?xml version="1.0" encoding="utf-8"?>
<formControlPr xmlns="http://schemas.microsoft.com/office/spreadsheetml/2009/9/main" objectType="Radio" lockText="1" noThreeD="1"/>
</file>

<file path=xl/ctrlProps/ctrlProp2735.xml><?xml version="1.0" encoding="utf-8"?>
<formControlPr xmlns="http://schemas.microsoft.com/office/spreadsheetml/2009/9/main" objectType="GBox" noThreeD="1"/>
</file>

<file path=xl/ctrlProps/ctrlProp2736.xml><?xml version="1.0" encoding="utf-8"?>
<formControlPr xmlns="http://schemas.microsoft.com/office/spreadsheetml/2009/9/main" objectType="Radio" firstButton="1" fmlaLink="$F$58" lockText="1" noThreeD="1"/>
</file>

<file path=xl/ctrlProps/ctrlProp2737.xml><?xml version="1.0" encoding="utf-8"?>
<formControlPr xmlns="http://schemas.microsoft.com/office/spreadsheetml/2009/9/main" objectType="Radio" lockText="1" noThreeD="1"/>
</file>

<file path=xl/ctrlProps/ctrlProp2738.xml><?xml version="1.0" encoding="utf-8"?>
<formControlPr xmlns="http://schemas.microsoft.com/office/spreadsheetml/2009/9/main" objectType="Radio" lockText="1" noThreeD="1"/>
</file>

<file path=xl/ctrlProps/ctrlProp2739.xml><?xml version="1.0" encoding="utf-8"?>
<formControlPr xmlns="http://schemas.microsoft.com/office/spreadsheetml/2009/9/main" objectType="Radio" lockText="1" noThreeD="1"/>
</file>

<file path=xl/ctrlProps/ctrlProp2740.xml><?xml version="1.0" encoding="utf-8"?>
<formControlPr xmlns="http://schemas.microsoft.com/office/spreadsheetml/2009/9/main" objectType="GBox" noThreeD="1"/>
</file>

<file path=xl/ctrlProps/ctrlProp2741.xml><?xml version="1.0" encoding="utf-8"?>
<formControlPr xmlns="http://schemas.microsoft.com/office/spreadsheetml/2009/9/main" objectType="Radio" firstButton="1" fmlaLink="$F$59" lockText="1" noThreeD="1"/>
</file>

<file path=xl/ctrlProps/ctrlProp2742.xml><?xml version="1.0" encoding="utf-8"?>
<formControlPr xmlns="http://schemas.microsoft.com/office/spreadsheetml/2009/9/main" objectType="Radio" lockText="1" noThreeD="1"/>
</file>

<file path=xl/ctrlProps/ctrlProp2743.xml><?xml version="1.0" encoding="utf-8"?>
<formControlPr xmlns="http://schemas.microsoft.com/office/spreadsheetml/2009/9/main" objectType="Radio" lockText="1" noThreeD="1"/>
</file>

<file path=xl/ctrlProps/ctrlProp2744.xml><?xml version="1.0" encoding="utf-8"?>
<formControlPr xmlns="http://schemas.microsoft.com/office/spreadsheetml/2009/9/main" objectType="Radio" lockText="1" noThreeD="1"/>
</file>

<file path=xl/ctrlProps/ctrlProp2745.xml><?xml version="1.0" encoding="utf-8"?>
<formControlPr xmlns="http://schemas.microsoft.com/office/spreadsheetml/2009/9/main" objectType="GBox" noThreeD="1"/>
</file>

<file path=xl/ctrlProps/ctrlProp2746.xml><?xml version="1.0" encoding="utf-8"?>
<formControlPr xmlns="http://schemas.microsoft.com/office/spreadsheetml/2009/9/main" objectType="Radio" firstButton="1" fmlaLink="$F$60" lockText="1" noThreeD="1"/>
</file>

<file path=xl/ctrlProps/ctrlProp2747.xml><?xml version="1.0" encoding="utf-8"?>
<formControlPr xmlns="http://schemas.microsoft.com/office/spreadsheetml/2009/9/main" objectType="Radio" lockText="1" noThreeD="1"/>
</file>

<file path=xl/ctrlProps/ctrlProp2748.xml><?xml version="1.0" encoding="utf-8"?>
<formControlPr xmlns="http://schemas.microsoft.com/office/spreadsheetml/2009/9/main" objectType="Radio" lockText="1" noThreeD="1"/>
</file>

<file path=xl/ctrlProps/ctrlProp2749.xml><?xml version="1.0" encoding="utf-8"?>
<formControlPr xmlns="http://schemas.microsoft.com/office/spreadsheetml/2009/9/main" objectType="Radio" lockText="1" noThreeD="1"/>
</file>

<file path=xl/ctrlProps/ctrlProp2750.xml><?xml version="1.0" encoding="utf-8"?>
<formControlPr xmlns="http://schemas.microsoft.com/office/spreadsheetml/2009/9/main" objectType="GBox" noThreeD="1"/>
</file>

<file path=xl/ctrlProps/ctrlProp2751.xml><?xml version="1.0" encoding="utf-8"?>
<formControlPr xmlns="http://schemas.microsoft.com/office/spreadsheetml/2009/9/main" objectType="Radio" firstButton="1" fmlaLink="$F$61" lockText="1" noThreeD="1"/>
</file>

<file path=xl/ctrlProps/ctrlProp2752.xml><?xml version="1.0" encoding="utf-8"?>
<formControlPr xmlns="http://schemas.microsoft.com/office/spreadsheetml/2009/9/main" objectType="Radio" lockText="1" noThreeD="1"/>
</file>

<file path=xl/ctrlProps/ctrlProp2753.xml><?xml version="1.0" encoding="utf-8"?>
<formControlPr xmlns="http://schemas.microsoft.com/office/spreadsheetml/2009/9/main" objectType="Radio" lockText="1" noThreeD="1"/>
</file>

<file path=xl/ctrlProps/ctrlProp2754.xml><?xml version="1.0" encoding="utf-8"?>
<formControlPr xmlns="http://schemas.microsoft.com/office/spreadsheetml/2009/9/main" objectType="Radio" lockText="1" noThreeD="1"/>
</file>

<file path=xl/ctrlProps/ctrlProp2755.xml><?xml version="1.0" encoding="utf-8"?>
<formControlPr xmlns="http://schemas.microsoft.com/office/spreadsheetml/2009/9/main" objectType="GBox" noThreeD="1"/>
</file>

<file path=xl/ctrlProps/ctrlProp2756.xml><?xml version="1.0" encoding="utf-8"?>
<formControlPr xmlns="http://schemas.microsoft.com/office/spreadsheetml/2009/9/main" objectType="Radio" firstButton="1" fmlaLink="$F$63" lockText="1" noThreeD="1"/>
</file>

<file path=xl/ctrlProps/ctrlProp2757.xml><?xml version="1.0" encoding="utf-8"?>
<formControlPr xmlns="http://schemas.microsoft.com/office/spreadsheetml/2009/9/main" objectType="Radio" lockText="1" noThreeD="1"/>
</file>

<file path=xl/ctrlProps/ctrlProp2758.xml><?xml version="1.0" encoding="utf-8"?>
<formControlPr xmlns="http://schemas.microsoft.com/office/spreadsheetml/2009/9/main" objectType="Radio" lockText="1" noThreeD="1"/>
</file>

<file path=xl/ctrlProps/ctrlProp2759.xml><?xml version="1.0" encoding="utf-8"?>
<formControlPr xmlns="http://schemas.microsoft.com/office/spreadsheetml/2009/9/main" objectType="Radio" lockText="1" noThreeD="1"/>
</file>

<file path=xl/ctrlProps/ctrlProp2760.xml><?xml version="1.0" encoding="utf-8"?>
<formControlPr xmlns="http://schemas.microsoft.com/office/spreadsheetml/2009/9/main" objectType="GBox" noThreeD="1"/>
</file>

<file path=xl/ctrlProps/ctrlProp2761.xml><?xml version="1.0" encoding="utf-8"?>
<formControlPr xmlns="http://schemas.microsoft.com/office/spreadsheetml/2009/9/main" objectType="Radio" firstButton="1" fmlaLink="$F$65" lockText="1" noThreeD="1"/>
</file>

<file path=xl/ctrlProps/ctrlProp2762.xml><?xml version="1.0" encoding="utf-8"?>
<formControlPr xmlns="http://schemas.microsoft.com/office/spreadsheetml/2009/9/main" objectType="Radio" lockText="1" noThreeD="1"/>
</file>

<file path=xl/ctrlProps/ctrlProp2763.xml><?xml version="1.0" encoding="utf-8"?>
<formControlPr xmlns="http://schemas.microsoft.com/office/spreadsheetml/2009/9/main" objectType="Radio" lockText="1" noThreeD="1"/>
</file>

<file path=xl/ctrlProps/ctrlProp2764.xml><?xml version="1.0" encoding="utf-8"?>
<formControlPr xmlns="http://schemas.microsoft.com/office/spreadsheetml/2009/9/main" objectType="Radio" lockText="1" noThreeD="1"/>
</file>

<file path=xl/ctrlProps/ctrlProp2765.xml><?xml version="1.0" encoding="utf-8"?>
<formControlPr xmlns="http://schemas.microsoft.com/office/spreadsheetml/2009/9/main" objectType="GBox" noThreeD="1"/>
</file>

<file path=xl/ctrlProps/ctrlProp2766.xml><?xml version="1.0" encoding="utf-8"?>
<formControlPr xmlns="http://schemas.microsoft.com/office/spreadsheetml/2009/9/main" objectType="Radio" firstButton="1" fmlaLink="$F$64" lockText="1" noThreeD="1"/>
</file>

<file path=xl/ctrlProps/ctrlProp2767.xml><?xml version="1.0" encoding="utf-8"?>
<formControlPr xmlns="http://schemas.microsoft.com/office/spreadsheetml/2009/9/main" objectType="Radio" lockText="1" noThreeD="1"/>
</file>

<file path=xl/ctrlProps/ctrlProp2768.xml><?xml version="1.0" encoding="utf-8"?>
<formControlPr xmlns="http://schemas.microsoft.com/office/spreadsheetml/2009/9/main" objectType="Radio" lockText="1" noThreeD="1"/>
</file>

<file path=xl/ctrlProps/ctrlProp2769.xml><?xml version="1.0" encoding="utf-8"?>
<formControlPr xmlns="http://schemas.microsoft.com/office/spreadsheetml/2009/9/main" objectType="Radio" lockText="1" noThreeD="1"/>
</file>

<file path=xl/ctrlProps/ctrlProp2770.xml><?xml version="1.0" encoding="utf-8"?>
<formControlPr xmlns="http://schemas.microsoft.com/office/spreadsheetml/2009/9/main" objectType="GBox" noThreeD="1"/>
</file>

<file path=xl/ctrlProps/ctrlProp2771.xml><?xml version="1.0" encoding="utf-8"?>
<formControlPr xmlns="http://schemas.microsoft.com/office/spreadsheetml/2009/9/main" objectType="Radio" firstButton="1" fmlaLink="$F$66" lockText="1" noThreeD="1"/>
</file>

<file path=xl/ctrlProps/ctrlProp2772.xml><?xml version="1.0" encoding="utf-8"?>
<formControlPr xmlns="http://schemas.microsoft.com/office/spreadsheetml/2009/9/main" objectType="Radio" lockText="1" noThreeD="1"/>
</file>

<file path=xl/ctrlProps/ctrlProp2773.xml><?xml version="1.0" encoding="utf-8"?>
<formControlPr xmlns="http://schemas.microsoft.com/office/spreadsheetml/2009/9/main" objectType="Radio" lockText="1" noThreeD="1"/>
</file>

<file path=xl/ctrlProps/ctrlProp2774.xml><?xml version="1.0" encoding="utf-8"?>
<formControlPr xmlns="http://schemas.microsoft.com/office/spreadsheetml/2009/9/main" objectType="Radio" lockText="1" noThreeD="1"/>
</file>

<file path=xl/ctrlProps/ctrlProp2775.xml><?xml version="1.0" encoding="utf-8"?>
<formControlPr xmlns="http://schemas.microsoft.com/office/spreadsheetml/2009/9/main" objectType="GBox" noThreeD="1"/>
</file>

<file path=xl/ctrlProps/ctrlProp2776.xml><?xml version="1.0" encoding="utf-8"?>
<formControlPr xmlns="http://schemas.microsoft.com/office/spreadsheetml/2009/9/main" objectType="Radio" firstButton="1" fmlaLink="$F$68" lockText="1" noThreeD="1"/>
</file>

<file path=xl/ctrlProps/ctrlProp2777.xml><?xml version="1.0" encoding="utf-8"?>
<formControlPr xmlns="http://schemas.microsoft.com/office/spreadsheetml/2009/9/main" objectType="Radio" lockText="1" noThreeD="1"/>
</file>

<file path=xl/ctrlProps/ctrlProp2778.xml><?xml version="1.0" encoding="utf-8"?>
<formControlPr xmlns="http://schemas.microsoft.com/office/spreadsheetml/2009/9/main" objectType="Radio" lockText="1" noThreeD="1"/>
</file>

<file path=xl/ctrlProps/ctrlProp2779.xml><?xml version="1.0" encoding="utf-8"?>
<formControlPr xmlns="http://schemas.microsoft.com/office/spreadsheetml/2009/9/main" objectType="Radio" lockText="1" noThreeD="1"/>
</file>

<file path=xl/ctrlProps/ctrlProp2780.xml><?xml version="1.0" encoding="utf-8"?>
<formControlPr xmlns="http://schemas.microsoft.com/office/spreadsheetml/2009/9/main" objectType="GBox" noThreeD="1"/>
</file>

<file path=xl/ctrlProps/ctrlProp2781.xml><?xml version="1.0" encoding="utf-8"?>
<formControlPr xmlns="http://schemas.microsoft.com/office/spreadsheetml/2009/9/main" objectType="Radio" firstButton="1" fmlaLink="$F$69" lockText="1" noThreeD="1"/>
</file>

<file path=xl/ctrlProps/ctrlProp2782.xml><?xml version="1.0" encoding="utf-8"?>
<formControlPr xmlns="http://schemas.microsoft.com/office/spreadsheetml/2009/9/main" objectType="Radio" lockText="1" noThreeD="1"/>
</file>

<file path=xl/ctrlProps/ctrlProp2783.xml><?xml version="1.0" encoding="utf-8"?>
<formControlPr xmlns="http://schemas.microsoft.com/office/spreadsheetml/2009/9/main" objectType="Radio" lockText="1" noThreeD="1"/>
</file>

<file path=xl/ctrlProps/ctrlProp2784.xml><?xml version="1.0" encoding="utf-8"?>
<formControlPr xmlns="http://schemas.microsoft.com/office/spreadsheetml/2009/9/main" objectType="Radio" lockText="1" noThreeD="1"/>
</file>

<file path=xl/ctrlProps/ctrlProp2785.xml><?xml version="1.0" encoding="utf-8"?>
<formControlPr xmlns="http://schemas.microsoft.com/office/spreadsheetml/2009/9/main" objectType="GBox" noThreeD="1"/>
</file>

<file path=xl/ctrlProps/ctrlProp2786.xml><?xml version="1.0" encoding="utf-8"?>
<formControlPr xmlns="http://schemas.microsoft.com/office/spreadsheetml/2009/9/main" objectType="Radio" firstButton="1" fmlaLink="$F$70" lockText="1" noThreeD="1"/>
</file>

<file path=xl/ctrlProps/ctrlProp2787.xml><?xml version="1.0" encoding="utf-8"?>
<formControlPr xmlns="http://schemas.microsoft.com/office/spreadsheetml/2009/9/main" objectType="Radio" lockText="1" noThreeD="1"/>
</file>

<file path=xl/ctrlProps/ctrlProp2788.xml><?xml version="1.0" encoding="utf-8"?>
<formControlPr xmlns="http://schemas.microsoft.com/office/spreadsheetml/2009/9/main" objectType="Radio" lockText="1" noThreeD="1"/>
</file>

<file path=xl/ctrlProps/ctrlProp2789.xml><?xml version="1.0" encoding="utf-8"?>
<formControlPr xmlns="http://schemas.microsoft.com/office/spreadsheetml/2009/9/main" objectType="Radio" lockText="1" noThreeD="1"/>
</file>

<file path=xl/ctrlProps/ctrlProp2790.xml><?xml version="1.0" encoding="utf-8"?>
<formControlPr xmlns="http://schemas.microsoft.com/office/spreadsheetml/2009/9/main" objectType="GBox" noThreeD="1"/>
</file>

<file path=xl/ctrlProps/ctrlProp2791.xml><?xml version="1.0" encoding="utf-8"?>
<formControlPr xmlns="http://schemas.microsoft.com/office/spreadsheetml/2009/9/main" objectType="Radio" firstButton="1" fmlaLink="$F$71" lockText="1" noThreeD="1"/>
</file>

<file path=xl/ctrlProps/ctrlProp2792.xml><?xml version="1.0" encoding="utf-8"?>
<formControlPr xmlns="http://schemas.microsoft.com/office/spreadsheetml/2009/9/main" objectType="Radio" lockText="1" noThreeD="1"/>
</file>

<file path=xl/ctrlProps/ctrlProp2793.xml><?xml version="1.0" encoding="utf-8"?>
<formControlPr xmlns="http://schemas.microsoft.com/office/spreadsheetml/2009/9/main" objectType="Radio" lockText="1" noThreeD="1"/>
</file>

<file path=xl/ctrlProps/ctrlProp2794.xml><?xml version="1.0" encoding="utf-8"?>
<formControlPr xmlns="http://schemas.microsoft.com/office/spreadsheetml/2009/9/main" objectType="Radio" lockText="1" noThreeD="1"/>
</file>

<file path=xl/ctrlProps/ctrlProp2795.xml><?xml version="1.0" encoding="utf-8"?>
<formControlPr xmlns="http://schemas.microsoft.com/office/spreadsheetml/2009/9/main" objectType="GBox" noThreeD="1"/>
</file>

<file path=xl/ctrlProps/ctrlProp2796.xml><?xml version="1.0" encoding="utf-8"?>
<formControlPr xmlns="http://schemas.microsoft.com/office/spreadsheetml/2009/9/main" objectType="Radio" firstButton="1" fmlaLink="$F$73" lockText="1" noThreeD="1"/>
</file>

<file path=xl/ctrlProps/ctrlProp2797.xml><?xml version="1.0" encoding="utf-8"?>
<formControlPr xmlns="http://schemas.microsoft.com/office/spreadsheetml/2009/9/main" objectType="Radio" lockText="1" noThreeD="1"/>
</file>

<file path=xl/ctrlProps/ctrlProp2798.xml><?xml version="1.0" encoding="utf-8"?>
<formControlPr xmlns="http://schemas.microsoft.com/office/spreadsheetml/2009/9/main" objectType="Radio" lockText="1" noThreeD="1"/>
</file>

<file path=xl/ctrlProps/ctrlProp2799.xml><?xml version="1.0" encoding="utf-8"?>
<formControlPr xmlns="http://schemas.microsoft.com/office/spreadsheetml/2009/9/main" objectType="Radio" lockText="1" noThreeD="1"/>
</file>

<file path=xl/ctrlProps/ctrlProp2800.xml><?xml version="1.0" encoding="utf-8"?>
<formControlPr xmlns="http://schemas.microsoft.com/office/spreadsheetml/2009/9/main" objectType="GBox" noThreeD="1"/>
</file>

<file path=xl/ctrlProps/ctrlProp2801.xml><?xml version="1.0" encoding="utf-8"?>
<formControlPr xmlns="http://schemas.microsoft.com/office/spreadsheetml/2009/9/main" objectType="Radio" firstButton="1" fmlaLink="$F$74" lockText="1" noThreeD="1"/>
</file>

<file path=xl/ctrlProps/ctrlProp2802.xml><?xml version="1.0" encoding="utf-8"?>
<formControlPr xmlns="http://schemas.microsoft.com/office/spreadsheetml/2009/9/main" objectType="Radio" lockText="1" noThreeD="1"/>
</file>

<file path=xl/ctrlProps/ctrlProp2803.xml><?xml version="1.0" encoding="utf-8"?>
<formControlPr xmlns="http://schemas.microsoft.com/office/spreadsheetml/2009/9/main" objectType="Radio" lockText="1" noThreeD="1"/>
</file>

<file path=xl/ctrlProps/ctrlProp2804.xml><?xml version="1.0" encoding="utf-8"?>
<formControlPr xmlns="http://schemas.microsoft.com/office/spreadsheetml/2009/9/main" objectType="Radio" lockText="1" noThreeD="1"/>
</file>

<file path=xl/ctrlProps/ctrlProp2805.xml><?xml version="1.0" encoding="utf-8"?>
<formControlPr xmlns="http://schemas.microsoft.com/office/spreadsheetml/2009/9/main" objectType="GBox" noThreeD="1"/>
</file>

<file path=xl/ctrlProps/ctrlProp2806.xml><?xml version="1.0" encoding="utf-8"?>
<formControlPr xmlns="http://schemas.microsoft.com/office/spreadsheetml/2009/9/main" objectType="Radio" firstButton="1" fmlaLink="$F$75" lockText="1" noThreeD="1"/>
</file>

<file path=xl/ctrlProps/ctrlProp2807.xml><?xml version="1.0" encoding="utf-8"?>
<formControlPr xmlns="http://schemas.microsoft.com/office/spreadsheetml/2009/9/main" objectType="Radio" lockText="1" noThreeD="1"/>
</file>

<file path=xl/ctrlProps/ctrlProp2808.xml><?xml version="1.0" encoding="utf-8"?>
<formControlPr xmlns="http://schemas.microsoft.com/office/spreadsheetml/2009/9/main" objectType="Radio" lockText="1" noThreeD="1"/>
</file>

<file path=xl/ctrlProps/ctrlProp2809.xml><?xml version="1.0" encoding="utf-8"?>
<formControlPr xmlns="http://schemas.microsoft.com/office/spreadsheetml/2009/9/main" objectType="Radio" lockText="1" noThreeD="1"/>
</file>

<file path=xl/ctrlProps/ctrlProp2810.xml><?xml version="1.0" encoding="utf-8"?>
<formControlPr xmlns="http://schemas.microsoft.com/office/spreadsheetml/2009/9/main" objectType="GBox" noThreeD="1"/>
</file>

<file path=xl/ctrlProps/ctrlProp2811.xml><?xml version="1.0" encoding="utf-8"?>
<formControlPr xmlns="http://schemas.microsoft.com/office/spreadsheetml/2009/9/main" objectType="Radio" firstButton="1" fmlaLink="$F$76" lockText="1" noThreeD="1"/>
</file>

<file path=xl/ctrlProps/ctrlProp2812.xml><?xml version="1.0" encoding="utf-8"?>
<formControlPr xmlns="http://schemas.microsoft.com/office/spreadsheetml/2009/9/main" objectType="Radio" lockText="1" noThreeD="1"/>
</file>

<file path=xl/ctrlProps/ctrlProp2813.xml><?xml version="1.0" encoding="utf-8"?>
<formControlPr xmlns="http://schemas.microsoft.com/office/spreadsheetml/2009/9/main" objectType="Radio" lockText="1" noThreeD="1"/>
</file>

<file path=xl/ctrlProps/ctrlProp2814.xml><?xml version="1.0" encoding="utf-8"?>
<formControlPr xmlns="http://schemas.microsoft.com/office/spreadsheetml/2009/9/main" objectType="Radio" lockText="1" noThreeD="1"/>
</file>

<file path=xl/ctrlProps/ctrlProp2815.xml><?xml version="1.0" encoding="utf-8"?>
<formControlPr xmlns="http://schemas.microsoft.com/office/spreadsheetml/2009/9/main" objectType="GBox" noThreeD="1"/>
</file>

<file path=xl/ctrlProps/ctrlProp2816.xml><?xml version="1.0" encoding="utf-8"?>
<formControlPr xmlns="http://schemas.microsoft.com/office/spreadsheetml/2009/9/main" objectType="Radio" firstButton="1" fmlaLink="$F$78" lockText="1" noThreeD="1"/>
</file>

<file path=xl/ctrlProps/ctrlProp2817.xml><?xml version="1.0" encoding="utf-8"?>
<formControlPr xmlns="http://schemas.microsoft.com/office/spreadsheetml/2009/9/main" objectType="Radio" lockText="1" noThreeD="1"/>
</file>

<file path=xl/ctrlProps/ctrlProp2818.xml><?xml version="1.0" encoding="utf-8"?>
<formControlPr xmlns="http://schemas.microsoft.com/office/spreadsheetml/2009/9/main" objectType="Radio" lockText="1" noThreeD="1"/>
</file>

<file path=xl/ctrlProps/ctrlProp2819.xml><?xml version="1.0" encoding="utf-8"?>
<formControlPr xmlns="http://schemas.microsoft.com/office/spreadsheetml/2009/9/main" objectType="Radio" lockText="1" noThreeD="1"/>
</file>

<file path=xl/ctrlProps/ctrlProp2820.xml><?xml version="1.0" encoding="utf-8"?>
<formControlPr xmlns="http://schemas.microsoft.com/office/spreadsheetml/2009/9/main" objectType="GBox" noThreeD="1"/>
</file>

<file path=xl/ctrlProps/ctrlProp2821.xml><?xml version="1.0" encoding="utf-8"?>
<formControlPr xmlns="http://schemas.microsoft.com/office/spreadsheetml/2009/9/main" objectType="Radio" firstButton="1" fmlaLink="$F$79" lockText="1" noThreeD="1"/>
</file>

<file path=xl/ctrlProps/ctrlProp2822.xml><?xml version="1.0" encoding="utf-8"?>
<formControlPr xmlns="http://schemas.microsoft.com/office/spreadsheetml/2009/9/main" objectType="Radio" lockText="1" noThreeD="1"/>
</file>

<file path=xl/ctrlProps/ctrlProp2823.xml><?xml version="1.0" encoding="utf-8"?>
<formControlPr xmlns="http://schemas.microsoft.com/office/spreadsheetml/2009/9/main" objectType="Radio" lockText="1" noThreeD="1"/>
</file>

<file path=xl/ctrlProps/ctrlProp2824.xml><?xml version="1.0" encoding="utf-8"?>
<formControlPr xmlns="http://schemas.microsoft.com/office/spreadsheetml/2009/9/main" objectType="Radio" lockText="1" noThreeD="1"/>
</file>

<file path=xl/ctrlProps/ctrlProp2825.xml><?xml version="1.0" encoding="utf-8"?>
<formControlPr xmlns="http://schemas.microsoft.com/office/spreadsheetml/2009/9/main" objectType="GBox" noThreeD="1"/>
</file>

<file path=xl/ctrlProps/ctrlProp2826.xml><?xml version="1.0" encoding="utf-8"?>
<formControlPr xmlns="http://schemas.microsoft.com/office/spreadsheetml/2009/9/main" objectType="Radio" firstButton="1" fmlaLink="$F$80" lockText="1" noThreeD="1"/>
</file>

<file path=xl/ctrlProps/ctrlProp2827.xml><?xml version="1.0" encoding="utf-8"?>
<formControlPr xmlns="http://schemas.microsoft.com/office/spreadsheetml/2009/9/main" objectType="Radio" lockText="1" noThreeD="1"/>
</file>

<file path=xl/ctrlProps/ctrlProp2828.xml><?xml version="1.0" encoding="utf-8"?>
<formControlPr xmlns="http://schemas.microsoft.com/office/spreadsheetml/2009/9/main" objectType="Radio" lockText="1" noThreeD="1"/>
</file>

<file path=xl/ctrlProps/ctrlProp2829.xml><?xml version="1.0" encoding="utf-8"?>
<formControlPr xmlns="http://schemas.microsoft.com/office/spreadsheetml/2009/9/main" objectType="Radio" lockText="1" noThreeD="1"/>
</file>

<file path=xl/ctrlProps/ctrlProp2830.xml><?xml version="1.0" encoding="utf-8"?>
<formControlPr xmlns="http://schemas.microsoft.com/office/spreadsheetml/2009/9/main" objectType="GBox" noThreeD="1"/>
</file>

<file path=xl/ctrlProps/ctrlProp2831.xml><?xml version="1.0" encoding="utf-8"?>
<formControlPr xmlns="http://schemas.microsoft.com/office/spreadsheetml/2009/9/main" objectType="Radio" firstButton="1" fmlaLink="$F$81" lockText="1" noThreeD="1"/>
</file>

<file path=xl/ctrlProps/ctrlProp2832.xml><?xml version="1.0" encoding="utf-8"?>
<formControlPr xmlns="http://schemas.microsoft.com/office/spreadsheetml/2009/9/main" objectType="Radio" lockText="1" noThreeD="1"/>
</file>

<file path=xl/ctrlProps/ctrlProp2833.xml><?xml version="1.0" encoding="utf-8"?>
<formControlPr xmlns="http://schemas.microsoft.com/office/spreadsheetml/2009/9/main" objectType="Radio" lockText="1" noThreeD="1"/>
</file>

<file path=xl/ctrlProps/ctrlProp2834.xml><?xml version="1.0" encoding="utf-8"?>
<formControlPr xmlns="http://schemas.microsoft.com/office/spreadsheetml/2009/9/main" objectType="Radio" lockText="1" noThreeD="1"/>
</file>

<file path=xl/ctrlProps/ctrlProp2835.xml><?xml version="1.0" encoding="utf-8"?>
<formControlPr xmlns="http://schemas.microsoft.com/office/spreadsheetml/2009/9/main" objectType="GBox" noThreeD="1"/>
</file>

<file path=xl/ctrlProps/ctrlProp2836.xml><?xml version="1.0" encoding="utf-8"?>
<formControlPr xmlns="http://schemas.microsoft.com/office/spreadsheetml/2009/9/main" objectType="Radio" firstButton="1" fmlaLink="$F$83" lockText="1" noThreeD="1"/>
</file>

<file path=xl/ctrlProps/ctrlProp2837.xml><?xml version="1.0" encoding="utf-8"?>
<formControlPr xmlns="http://schemas.microsoft.com/office/spreadsheetml/2009/9/main" objectType="Radio" lockText="1" noThreeD="1"/>
</file>

<file path=xl/ctrlProps/ctrlProp2838.xml><?xml version="1.0" encoding="utf-8"?>
<formControlPr xmlns="http://schemas.microsoft.com/office/spreadsheetml/2009/9/main" objectType="Radio" lockText="1" noThreeD="1"/>
</file>

<file path=xl/ctrlProps/ctrlProp2839.xml><?xml version="1.0" encoding="utf-8"?>
<formControlPr xmlns="http://schemas.microsoft.com/office/spreadsheetml/2009/9/main" objectType="Radio" lockText="1" noThreeD="1"/>
</file>

<file path=xl/ctrlProps/ctrlProp2840.xml><?xml version="1.0" encoding="utf-8"?>
<formControlPr xmlns="http://schemas.microsoft.com/office/spreadsheetml/2009/9/main" objectType="GBox" noThreeD="1"/>
</file>

<file path=xl/ctrlProps/ctrlProp2841.xml><?xml version="1.0" encoding="utf-8"?>
<formControlPr xmlns="http://schemas.microsoft.com/office/spreadsheetml/2009/9/main" objectType="Radio" firstButton="1" fmlaLink="$F$84" lockText="1" noThreeD="1"/>
</file>

<file path=xl/ctrlProps/ctrlProp2842.xml><?xml version="1.0" encoding="utf-8"?>
<formControlPr xmlns="http://schemas.microsoft.com/office/spreadsheetml/2009/9/main" objectType="Radio" lockText="1" noThreeD="1"/>
</file>

<file path=xl/ctrlProps/ctrlProp2843.xml><?xml version="1.0" encoding="utf-8"?>
<formControlPr xmlns="http://schemas.microsoft.com/office/spreadsheetml/2009/9/main" objectType="Radio" lockText="1" noThreeD="1"/>
</file>

<file path=xl/ctrlProps/ctrlProp2844.xml><?xml version="1.0" encoding="utf-8"?>
<formControlPr xmlns="http://schemas.microsoft.com/office/spreadsheetml/2009/9/main" objectType="Radio" lockText="1" noThreeD="1"/>
</file>

<file path=xl/ctrlProps/ctrlProp2845.xml><?xml version="1.0" encoding="utf-8"?>
<formControlPr xmlns="http://schemas.microsoft.com/office/spreadsheetml/2009/9/main" objectType="GBox" noThreeD="1"/>
</file>

<file path=xl/ctrlProps/ctrlProp2846.xml><?xml version="1.0" encoding="utf-8"?>
<formControlPr xmlns="http://schemas.microsoft.com/office/spreadsheetml/2009/9/main" objectType="Radio" firstButton="1" fmlaLink="$F$85" lockText="1" noThreeD="1"/>
</file>

<file path=xl/ctrlProps/ctrlProp2847.xml><?xml version="1.0" encoding="utf-8"?>
<formControlPr xmlns="http://schemas.microsoft.com/office/spreadsheetml/2009/9/main" objectType="Radio" lockText="1" noThreeD="1"/>
</file>

<file path=xl/ctrlProps/ctrlProp2848.xml><?xml version="1.0" encoding="utf-8"?>
<formControlPr xmlns="http://schemas.microsoft.com/office/spreadsheetml/2009/9/main" objectType="Radio" lockText="1" noThreeD="1"/>
</file>

<file path=xl/ctrlProps/ctrlProp2849.xml><?xml version="1.0" encoding="utf-8"?>
<formControlPr xmlns="http://schemas.microsoft.com/office/spreadsheetml/2009/9/main" objectType="Radio" lockText="1" noThreeD="1"/>
</file>

<file path=xl/ctrlProps/ctrlProp2850.xml><?xml version="1.0" encoding="utf-8"?>
<formControlPr xmlns="http://schemas.microsoft.com/office/spreadsheetml/2009/9/main" objectType="GBox" noThreeD="1"/>
</file>

<file path=xl/ctrlProps/ctrlProp2851.xml><?xml version="1.0" encoding="utf-8"?>
<formControlPr xmlns="http://schemas.microsoft.com/office/spreadsheetml/2009/9/main" objectType="Radio" firstButton="1" fmlaLink="$F$87" lockText="1" noThreeD="1"/>
</file>

<file path=xl/ctrlProps/ctrlProp2852.xml><?xml version="1.0" encoding="utf-8"?>
<formControlPr xmlns="http://schemas.microsoft.com/office/spreadsheetml/2009/9/main" objectType="Radio" lockText="1" noThreeD="1"/>
</file>

<file path=xl/ctrlProps/ctrlProp2853.xml><?xml version="1.0" encoding="utf-8"?>
<formControlPr xmlns="http://schemas.microsoft.com/office/spreadsheetml/2009/9/main" objectType="Radio" lockText="1" noThreeD="1"/>
</file>

<file path=xl/ctrlProps/ctrlProp2854.xml><?xml version="1.0" encoding="utf-8"?>
<formControlPr xmlns="http://schemas.microsoft.com/office/spreadsheetml/2009/9/main" objectType="Radio" lockText="1" noThreeD="1"/>
</file>

<file path=xl/ctrlProps/ctrlProp2855.xml><?xml version="1.0" encoding="utf-8"?>
<formControlPr xmlns="http://schemas.microsoft.com/office/spreadsheetml/2009/9/main" objectType="GBox" noThreeD="1"/>
</file>

<file path=xl/ctrlProps/ctrlProp2856.xml><?xml version="1.0" encoding="utf-8"?>
<formControlPr xmlns="http://schemas.microsoft.com/office/spreadsheetml/2009/9/main" objectType="Radio" firstButton="1" fmlaLink="$F$88" lockText="1" noThreeD="1"/>
</file>

<file path=xl/ctrlProps/ctrlProp2857.xml><?xml version="1.0" encoding="utf-8"?>
<formControlPr xmlns="http://schemas.microsoft.com/office/spreadsheetml/2009/9/main" objectType="Radio" lockText="1" noThreeD="1"/>
</file>

<file path=xl/ctrlProps/ctrlProp2858.xml><?xml version="1.0" encoding="utf-8"?>
<formControlPr xmlns="http://schemas.microsoft.com/office/spreadsheetml/2009/9/main" objectType="Radio" lockText="1" noThreeD="1"/>
</file>

<file path=xl/ctrlProps/ctrlProp2859.xml><?xml version="1.0" encoding="utf-8"?>
<formControlPr xmlns="http://schemas.microsoft.com/office/spreadsheetml/2009/9/main" objectType="Radio" lockText="1" noThreeD="1"/>
</file>

<file path=xl/ctrlProps/ctrlProp2860.xml><?xml version="1.0" encoding="utf-8"?>
<formControlPr xmlns="http://schemas.microsoft.com/office/spreadsheetml/2009/9/main" objectType="GBox" noThreeD="1"/>
</file>

<file path=xl/ctrlProps/ctrlProp2861.xml><?xml version="1.0" encoding="utf-8"?>
<formControlPr xmlns="http://schemas.microsoft.com/office/spreadsheetml/2009/9/main" objectType="Radio" firstButton="1" fmlaLink="$F$89" lockText="1" noThreeD="1"/>
</file>

<file path=xl/ctrlProps/ctrlProp2862.xml><?xml version="1.0" encoding="utf-8"?>
<formControlPr xmlns="http://schemas.microsoft.com/office/spreadsheetml/2009/9/main" objectType="Radio" lockText="1" noThreeD="1"/>
</file>

<file path=xl/ctrlProps/ctrlProp2863.xml><?xml version="1.0" encoding="utf-8"?>
<formControlPr xmlns="http://schemas.microsoft.com/office/spreadsheetml/2009/9/main" objectType="Radio" lockText="1" noThreeD="1"/>
</file>

<file path=xl/ctrlProps/ctrlProp2864.xml><?xml version="1.0" encoding="utf-8"?>
<formControlPr xmlns="http://schemas.microsoft.com/office/spreadsheetml/2009/9/main" objectType="Radio" lockText="1" noThreeD="1"/>
</file>

<file path=xl/ctrlProps/ctrlProp2865.xml><?xml version="1.0" encoding="utf-8"?>
<formControlPr xmlns="http://schemas.microsoft.com/office/spreadsheetml/2009/9/main" objectType="GBox" noThreeD="1"/>
</file>

<file path=xl/ctrlProps/ctrlProp2866.xml><?xml version="1.0" encoding="utf-8"?>
<formControlPr xmlns="http://schemas.microsoft.com/office/spreadsheetml/2009/9/main" objectType="Radio" firstButton="1" fmlaLink="$F$90" lockText="1" noThreeD="1"/>
</file>

<file path=xl/ctrlProps/ctrlProp2867.xml><?xml version="1.0" encoding="utf-8"?>
<formControlPr xmlns="http://schemas.microsoft.com/office/spreadsheetml/2009/9/main" objectType="Radio" lockText="1" noThreeD="1"/>
</file>

<file path=xl/ctrlProps/ctrlProp2868.xml><?xml version="1.0" encoding="utf-8"?>
<formControlPr xmlns="http://schemas.microsoft.com/office/spreadsheetml/2009/9/main" objectType="Radio" lockText="1" noThreeD="1"/>
</file>

<file path=xl/ctrlProps/ctrlProp2869.xml><?xml version="1.0" encoding="utf-8"?>
<formControlPr xmlns="http://schemas.microsoft.com/office/spreadsheetml/2009/9/main" objectType="Radio" lockText="1" noThreeD="1"/>
</file>

<file path=xl/ctrlProps/ctrlProp2870.xml><?xml version="1.0" encoding="utf-8"?>
<formControlPr xmlns="http://schemas.microsoft.com/office/spreadsheetml/2009/9/main" objectType="GBox" noThreeD="1"/>
</file>

<file path=xl/ctrlProps/ctrlProp2871.xml><?xml version="1.0" encoding="utf-8"?>
<formControlPr xmlns="http://schemas.microsoft.com/office/spreadsheetml/2009/9/main" objectType="Radio" firstButton="1" fmlaLink="$F$92" lockText="1" noThreeD="1"/>
</file>

<file path=xl/ctrlProps/ctrlProp2872.xml><?xml version="1.0" encoding="utf-8"?>
<formControlPr xmlns="http://schemas.microsoft.com/office/spreadsheetml/2009/9/main" objectType="Radio" lockText="1" noThreeD="1"/>
</file>

<file path=xl/ctrlProps/ctrlProp2873.xml><?xml version="1.0" encoding="utf-8"?>
<formControlPr xmlns="http://schemas.microsoft.com/office/spreadsheetml/2009/9/main" objectType="Radio" lockText="1" noThreeD="1"/>
</file>

<file path=xl/ctrlProps/ctrlProp2874.xml><?xml version="1.0" encoding="utf-8"?>
<formControlPr xmlns="http://schemas.microsoft.com/office/spreadsheetml/2009/9/main" objectType="Radio" lockText="1" noThreeD="1"/>
</file>

<file path=xl/ctrlProps/ctrlProp2875.xml><?xml version="1.0" encoding="utf-8"?>
<formControlPr xmlns="http://schemas.microsoft.com/office/spreadsheetml/2009/9/main" objectType="GBox" noThreeD="1"/>
</file>

<file path=xl/ctrlProps/ctrlProp2876.xml><?xml version="1.0" encoding="utf-8"?>
<formControlPr xmlns="http://schemas.microsoft.com/office/spreadsheetml/2009/9/main" objectType="Radio" firstButton="1" fmlaLink="$F$93" lockText="1" noThreeD="1"/>
</file>

<file path=xl/ctrlProps/ctrlProp2877.xml><?xml version="1.0" encoding="utf-8"?>
<formControlPr xmlns="http://schemas.microsoft.com/office/spreadsheetml/2009/9/main" objectType="Radio" lockText="1" noThreeD="1"/>
</file>

<file path=xl/ctrlProps/ctrlProp2878.xml><?xml version="1.0" encoding="utf-8"?>
<formControlPr xmlns="http://schemas.microsoft.com/office/spreadsheetml/2009/9/main" objectType="Radio" lockText="1" noThreeD="1"/>
</file>

<file path=xl/ctrlProps/ctrlProp2879.xml><?xml version="1.0" encoding="utf-8"?>
<formControlPr xmlns="http://schemas.microsoft.com/office/spreadsheetml/2009/9/main" objectType="Radio" lockText="1" noThreeD="1"/>
</file>

<file path=xl/ctrlProps/ctrlProp2880.xml><?xml version="1.0" encoding="utf-8"?>
<formControlPr xmlns="http://schemas.microsoft.com/office/spreadsheetml/2009/9/main" objectType="GBox" noThreeD="1"/>
</file>

<file path=xl/ctrlProps/ctrlProp2881.xml><?xml version="1.0" encoding="utf-8"?>
<formControlPr xmlns="http://schemas.microsoft.com/office/spreadsheetml/2009/9/main" objectType="Radio" firstButton="1" fmlaLink="$F$94" lockText="1" noThreeD="1"/>
</file>

<file path=xl/ctrlProps/ctrlProp2882.xml><?xml version="1.0" encoding="utf-8"?>
<formControlPr xmlns="http://schemas.microsoft.com/office/spreadsheetml/2009/9/main" objectType="Radio" lockText="1" noThreeD="1"/>
</file>

<file path=xl/ctrlProps/ctrlProp2883.xml><?xml version="1.0" encoding="utf-8"?>
<formControlPr xmlns="http://schemas.microsoft.com/office/spreadsheetml/2009/9/main" objectType="Radio" lockText="1" noThreeD="1"/>
</file>

<file path=xl/ctrlProps/ctrlProp2884.xml><?xml version="1.0" encoding="utf-8"?>
<formControlPr xmlns="http://schemas.microsoft.com/office/spreadsheetml/2009/9/main" objectType="Radio" lockText="1" noThreeD="1"/>
</file>

<file path=xl/ctrlProps/ctrlProp2885.xml><?xml version="1.0" encoding="utf-8"?>
<formControlPr xmlns="http://schemas.microsoft.com/office/spreadsheetml/2009/9/main" objectType="GBox" noThreeD="1"/>
</file>

<file path=xl/ctrlProps/ctrlProp2886.xml><?xml version="1.0" encoding="utf-8"?>
<formControlPr xmlns="http://schemas.microsoft.com/office/spreadsheetml/2009/9/main" objectType="Radio" firstButton="1" fmlaLink="$F$95" lockText="1" noThreeD="1"/>
</file>

<file path=xl/ctrlProps/ctrlProp2887.xml><?xml version="1.0" encoding="utf-8"?>
<formControlPr xmlns="http://schemas.microsoft.com/office/spreadsheetml/2009/9/main" objectType="Radio" lockText="1" noThreeD="1"/>
</file>

<file path=xl/ctrlProps/ctrlProp2888.xml><?xml version="1.0" encoding="utf-8"?>
<formControlPr xmlns="http://schemas.microsoft.com/office/spreadsheetml/2009/9/main" objectType="Radio" lockText="1" noThreeD="1"/>
</file>

<file path=xl/ctrlProps/ctrlProp2889.xml><?xml version="1.0" encoding="utf-8"?>
<formControlPr xmlns="http://schemas.microsoft.com/office/spreadsheetml/2009/9/main" objectType="Radio" lockText="1" noThreeD="1"/>
</file>

<file path=xl/ctrlProps/ctrlProp2890.xml><?xml version="1.0" encoding="utf-8"?>
<formControlPr xmlns="http://schemas.microsoft.com/office/spreadsheetml/2009/9/main" objectType="GBox" noThreeD="1"/>
</file>

<file path=xl/ctrlProps/ctrlProp2891.xml><?xml version="1.0" encoding="utf-8"?>
<formControlPr xmlns="http://schemas.microsoft.com/office/spreadsheetml/2009/9/main" objectType="Radio" firstButton="1" fmlaLink="$F$96" lockText="1" noThreeD="1"/>
</file>

<file path=xl/ctrlProps/ctrlProp2892.xml><?xml version="1.0" encoding="utf-8"?>
<formControlPr xmlns="http://schemas.microsoft.com/office/spreadsheetml/2009/9/main" objectType="Radio" lockText="1" noThreeD="1"/>
</file>

<file path=xl/ctrlProps/ctrlProp2893.xml><?xml version="1.0" encoding="utf-8"?>
<formControlPr xmlns="http://schemas.microsoft.com/office/spreadsheetml/2009/9/main" objectType="Radio" lockText="1" noThreeD="1"/>
</file>

<file path=xl/ctrlProps/ctrlProp2894.xml><?xml version="1.0" encoding="utf-8"?>
<formControlPr xmlns="http://schemas.microsoft.com/office/spreadsheetml/2009/9/main" objectType="Radio" lockText="1" noThreeD="1"/>
</file>

<file path=xl/ctrlProps/ctrlProp2895.xml><?xml version="1.0" encoding="utf-8"?>
<formControlPr xmlns="http://schemas.microsoft.com/office/spreadsheetml/2009/9/main" objectType="GBox" noThreeD="1"/>
</file>

<file path=xl/ctrlProps/ctrlProp2896.xml><?xml version="1.0" encoding="utf-8"?>
<formControlPr xmlns="http://schemas.microsoft.com/office/spreadsheetml/2009/9/main" objectType="Radio" firstButton="1" fmlaLink="$F$98" lockText="1" noThreeD="1"/>
</file>

<file path=xl/ctrlProps/ctrlProp2897.xml><?xml version="1.0" encoding="utf-8"?>
<formControlPr xmlns="http://schemas.microsoft.com/office/spreadsheetml/2009/9/main" objectType="Radio" lockText="1" noThreeD="1"/>
</file>

<file path=xl/ctrlProps/ctrlProp2898.xml><?xml version="1.0" encoding="utf-8"?>
<formControlPr xmlns="http://schemas.microsoft.com/office/spreadsheetml/2009/9/main" objectType="Radio" lockText="1" noThreeD="1"/>
</file>

<file path=xl/ctrlProps/ctrlProp2899.xml><?xml version="1.0" encoding="utf-8"?>
<formControlPr xmlns="http://schemas.microsoft.com/office/spreadsheetml/2009/9/main" objectType="Radio" lockText="1" noThreeD="1"/>
</file>

<file path=xl/ctrlProps/ctrlProp2900.xml><?xml version="1.0" encoding="utf-8"?>
<formControlPr xmlns="http://schemas.microsoft.com/office/spreadsheetml/2009/9/main" objectType="GBox" noThreeD="1"/>
</file>

<file path=xl/ctrlProps/ctrlProp2901.xml><?xml version="1.0" encoding="utf-8"?>
<formControlPr xmlns="http://schemas.microsoft.com/office/spreadsheetml/2009/9/main" objectType="Radio" firstButton="1" fmlaLink="$F$99" lockText="1" noThreeD="1"/>
</file>

<file path=xl/ctrlProps/ctrlProp2902.xml><?xml version="1.0" encoding="utf-8"?>
<formControlPr xmlns="http://schemas.microsoft.com/office/spreadsheetml/2009/9/main" objectType="Radio" lockText="1" noThreeD="1"/>
</file>

<file path=xl/ctrlProps/ctrlProp2903.xml><?xml version="1.0" encoding="utf-8"?>
<formControlPr xmlns="http://schemas.microsoft.com/office/spreadsheetml/2009/9/main" objectType="Radio" lockText="1" noThreeD="1"/>
</file>

<file path=xl/ctrlProps/ctrlProp2904.xml><?xml version="1.0" encoding="utf-8"?>
<formControlPr xmlns="http://schemas.microsoft.com/office/spreadsheetml/2009/9/main" objectType="Radio" lockText="1" noThreeD="1"/>
</file>

<file path=xl/ctrlProps/ctrlProp2905.xml><?xml version="1.0" encoding="utf-8"?>
<formControlPr xmlns="http://schemas.microsoft.com/office/spreadsheetml/2009/9/main" objectType="GBox" noThreeD="1"/>
</file>

<file path=xl/ctrlProps/ctrlProp2906.xml><?xml version="1.0" encoding="utf-8"?>
<formControlPr xmlns="http://schemas.microsoft.com/office/spreadsheetml/2009/9/main" objectType="Radio" firstButton="1" fmlaLink="$F$100" lockText="1" noThreeD="1"/>
</file>

<file path=xl/ctrlProps/ctrlProp2907.xml><?xml version="1.0" encoding="utf-8"?>
<formControlPr xmlns="http://schemas.microsoft.com/office/spreadsheetml/2009/9/main" objectType="Radio" lockText="1" noThreeD="1"/>
</file>

<file path=xl/ctrlProps/ctrlProp2908.xml><?xml version="1.0" encoding="utf-8"?>
<formControlPr xmlns="http://schemas.microsoft.com/office/spreadsheetml/2009/9/main" objectType="Radio" lockText="1" noThreeD="1"/>
</file>

<file path=xl/ctrlProps/ctrlProp2909.xml><?xml version="1.0" encoding="utf-8"?>
<formControlPr xmlns="http://schemas.microsoft.com/office/spreadsheetml/2009/9/main" objectType="Radio" lockText="1" noThreeD="1"/>
</file>

<file path=xl/ctrlProps/ctrlProp2910.xml><?xml version="1.0" encoding="utf-8"?>
<formControlPr xmlns="http://schemas.microsoft.com/office/spreadsheetml/2009/9/main" objectType="GBox" noThreeD="1"/>
</file>

<file path=xl/ctrlProps/ctrlProp2911.xml><?xml version="1.0" encoding="utf-8"?>
<formControlPr xmlns="http://schemas.microsoft.com/office/spreadsheetml/2009/9/main" objectType="Radio" firstButton="1" fmlaLink="$F$101" lockText="1" noThreeD="1"/>
</file>

<file path=xl/ctrlProps/ctrlProp2912.xml><?xml version="1.0" encoding="utf-8"?>
<formControlPr xmlns="http://schemas.microsoft.com/office/spreadsheetml/2009/9/main" objectType="Radio" lockText="1" noThreeD="1"/>
</file>

<file path=xl/ctrlProps/ctrlProp2913.xml><?xml version="1.0" encoding="utf-8"?>
<formControlPr xmlns="http://schemas.microsoft.com/office/spreadsheetml/2009/9/main" objectType="Radio" lockText="1" noThreeD="1"/>
</file>

<file path=xl/ctrlProps/ctrlProp2914.xml><?xml version="1.0" encoding="utf-8"?>
<formControlPr xmlns="http://schemas.microsoft.com/office/spreadsheetml/2009/9/main" objectType="Radio" lockText="1" noThreeD="1"/>
</file>

<file path=xl/ctrlProps/ctrlProp2915.xml><?xml version="1.0" encoding="utf-8"?>
<formControlPr xmlns="http://schemas.microsoft.com/office/spreadsheetml/2009/9/main" objectType="GBox" noThreeD="1"/>
</file>

<file path=xl/ctrlProps/ctrlProp2916.xml><?xml version="1.0" encoding="utf-8"?>
<formControlPr xmlns="http://schemas.microsoft.com/office/spreadsheetml/2009/9/main" objectType="Radio" firstButton="1" fmlaLink="$F$103" lockText="1" noThreeD="1"/>
</file>

<file path=xl/ctrlProps/ctrlProp2917.xml><?xml version="1.0" encoding="utf-8"?>
<formControlPr xmlns="http://schemas.microsoft.com/office/spreadsheetml/2009/9/main" objectType="Radio" lockText="1" noThreeD="1"/>
</file>

<file path=xl/ctrlProps/ctrlProp2918.xml><?xml version="1.0" encoding="utf-8"?>
<formControlPr xmlns="http://schemas.microsoft.com/office/spreadsheetml/2009/9/main" objectType="Radio" lockText="1" noThreeD="1"/>
</file>

<file path=xl/ctrlProps/ctrlProp2919.xml><?xml version="1.0" encoding="utf-8"?>
<formControlPr xmlns="http://schemas.microsoft.com/office/spreadsheetml/2009/9/main" objectType="Radio" lockText="1" noThreeD="1"/>
</file>

<file path=xl/ctrlProps/ctrlProp2920.xml><?xml version="1.0" encoding="utf-8"?>
<formControlPr xmlns="http://schemas.microsoft.com/office/spreadsheetml/2009/9/main" objectType="GBox" noThreeD="1"/>
</file>

<file path=xl/ctrlProps/ctrlProp2921.xml><?xml version="1.0" encoding="utf-8"?>
<formControlPr xmlns="http://schemas.microsoft.com/office/spreadsheetml/2009/9/main" objectType="Radio" firstButton="1" fmlaLink="$F$104" lockText="1" noThreeD="1"/>
</file>

<file path=xl/ctrlProps/ctrlProp2922.xml><?xml version="1.0" encoding="utf-8"?>
<formControlPr xmlns="http://schemas.microsoft.com/office/spreadsheetml/2009/9/main" objectType="Radio" lockText="1" noThreeD="1"/>
</file>

<file path=xl/ctrlProps/ctrlProp2923.xml><?xml version="1.0" encoding="utf-8"?>
<formControlPr xmlns="http://schemas.microsoft.com/office/spreadsheetml/2009/9/main" objectType="Radio" lockText="1" noThreeD="1"/>
</file>

<file path=xl/ctrlProps/ctrlProp2924.xml><?xml version="1.0" encoding="utf-8"?>
<formControlPr xmlns="http://schemas.microsoft.com/office/spreadsheetml/2009/9/main" objectType="Radio" lockText="1" noThreeD="1"/>
</file>

<file path=xl/ctrlProps/ctrlProp2925.xml><?xml version="1.0" encoding="utf-8"?>
<formControlPr xmlns="http://schemas.microsoft.com/office/spreadsheetml/2009/9/main" objectType="GBox" noThreeD="1"/>
</file>

<file path=xl/ctrlProps/ctrlProp2926.xml><?xml version="1.0" encoding="utf-8"?>
<formControlPr xmlns="http://schemas.microsoft.com/office/spreadsheetml/2009/9/main" objectType="Radio" firstButton="1" fmlaLink="$F$108" lockText="1" noThreeD="1"/>
</file>

<file path=xl/ctrlProps/ctrlProp2927.xml><?xml version="1.0" encoding="utf-8"?>
<formControlPr xmlns="http://schemas.microsoft.com/office/spreadsheetml/2009/9/main" objectType="Radio" lockText="1" noThreeD="1"/>
</file>

<file path=xl/ctrlProps/ctrlProp2928.xml><?xml version="1.0" encoding="utf-8"?>
<formControlPr xmlns="http://schemas.microsoft.com/office/spreadsheetml/2009/9/main" objectType="Radio" lockText="1" noThreeD="1"/>
</file>

<file path=xl/ctrlProps/ctrlProp2929.xml><?xml version="1.0" encoding="utf-8"?>
<formControlPr xmlns="http://schemas.microsoft.com/office/spreadsheetml/2009/9/main" objectType="Radio" lockText="1" noThreeD="1"/>
</file>

<file path=xl/ctrlProps/ctrlProp2930.xml><?xml version="1.0" encoding="utf-8"?>
<formControlPr xmlns="http://schemas.microsoft.com/office/spreadsheetml/2009/9/main" objectType="GBox" noThreeD="1"/>
</file>

<file path=xl/ctrlProps/ctrlProp2931.xml><?xml version="1.0" encoding="utf-8"?>
<formControlPr xmlns="http://schemas.microsoft.com/office/spreadsheetml/2009/9/main" objectType="Radio" firstButton="1" fmlaLink="$F$109" lockText="1" noThreeD="1"/>
</file>

<file path=xl/ctrlProps/ctrlProp2932.xml><?xml version="1.0" encoding="utf-8"?>
<formControlPr xmlns="http://schemas.microsoft.com/office/spreadsheetml/2009/9/main" objectType="Radio" lockText="1" noThreeD="1"/>
</file>

<file path=xl/ctrlProps/ctrlProp2933.xml><?xml version="1.0" encoding="utf-8"?>
<formControlPr xmlns="http://schemas.microsoft.com/office/spreadsheetml/2009/9/main" objectType="Radio" lockText="1" noThreeD="1"/>
</file>

<file path=xl/ctrlProps/ctrlProp2934.xml><?xml version="1.0" encoding="utf-8"?>
<formControlPr xmlns="http://schemas.microsoft.com/office/spreadsheetml/2009/9/main" objectType="Radio" lockText="1" noThreeD="1"/>
</file>

<file path=xl/ctrlProps/ctrlProp2935.xml><?xml version="1.0" encoding="utf-8"?>
<formControlPr xmlns="http://schemas.microsoft.com/office/spreadsheetml/2009/9/main" objectType="GBox" noThreeD="1"/>
</file>

<file path=xl/ctrlProps/ctrlProp2936.xml><?xml version="1.0" encoding="utf-8"?>
<formControlPr xmlns="http://schemas.microsoft.com/office/spreadsheetml/2009/9/main" objectType="Radio" firstButton="1" fmlaLink="$F$113" lockText="1" noThreeD="1"/>
</file>

<file path=xl/ctrlProps/ctrlProp2937.xml><?xml version="1.0" encoding="utf-8"?>
<formControlPr xmlns="http://schemas.microsoft.com/office/spreadsheetml/2009/9/main" objectType="Radio" lockText="1" noThreeD="1"/>
</file>

<file path=xl/ctrlProps/ctrlProp2938.xml><?xml version="1.0" encoding="utf-8"?>
<formControlPr xmlns="http://schemas.microsoft.com/office/spreadsheetml/2009/9/main" objectType="Radio" lockText="1" noThreeD="1"/>
</file>

<file path=xl/ctrlProps/ctrlProp2939.xml><?xml version="1.0" encoding="utf-8"?>
<formControlPr xmlns="http://schemas.microsoft.com/office/spreadsheetml/2009/9/main" objectType="Radio" lockText="1" noThreeD="1"/>
</file>

<file path=xl/ctrlProps/ctrlProp2940.xml><?xml version="1.0" encoding="utf-8"?>
<formControlPr xmlns="http://schemas.microsoft.com/office/spreadsheetml/2009/9/main" objectType="GBox" noThreeD="1"/>
</file>

<file path=xl/ctrlProps/ctrlProp2941.xml><?xml version="1.0" encoding="utf-8"?>
<formControlPr xmlns="http://schemas.microsoft.com/office/spreadsheetml/2009/9/main" objectType="Radio" firstButton="1" fmlaLink="$F$114" lockText="1" noThreeD="1"/>
</file>

<file path=xl/ctrlProps/ctrlProp2942.xml><?xml version="1.0" encoding="utf-8"?>
<formControlPr xmlns="http://schemas.microsoft.com/office/spreadsheetml/2009/9/main" objectType="Radio" lockText="1" noThreeD="1"/>
</file>

<file path=xl/ctrlProps/ctrlProp2943.xml><?xml version="1.0" encoding="utf-8"?>
<formControlPr xmlns="http://schemas.microsoft.com/office/spreadsheetml/2009/9/main" objectType="Radio" lockText="1" noThreeD="1"/>
</file>

<file path=xl/ctrlProps/ctrlProp2944.xml><?xml version="1.0" encoding="utf-8"?>
<formControlPr xmlns="http://schemas.microsoft.com/office/spreadsheetml/2009/9/main" objectType="Radio" lockText="1" noThreeD="1"/>
</file>

<file path=xl/ctrlProps/ctrlProp2945.xml><?xml version="1.0" encoding="utf-8"?>
<formControlPr xmlns="http://schemas.microsoft.com/office/spreadsheetml/2009/9/main" objectType="GBox" noThreeD="1"/>
</file>

<file path=xl/ctrlProps/ctrlProp2946.xml><?xml version="1.0" encoding="utf-8"?>
<formControlPr xmlns="http://schemas.microsoft.com/office/spreadsheetml/2009/9/main" objectType="Radio" firstButton="1" fmlaLink="$F$110" lockText="1" noThreeD="1"/>
</file>

<file path=xl/ctrlProps/ctrlProp2947.xml><?xml version="1.0" encoding="utf-8"?>
<formControlPr xmlns="http://schemas.microsoft.com/office/spreadsheetml/2009/9/main" objectType="Radio" lockText="1" noThreeD="1"/>
</file>

<file path=xl/ctrlProps/ctrlProp2948.xml><?xml version="1.0" encoding="utf-8"?>
<formControlPr xmlns="http://schemas.microsoft.com/office/spreadsheetml/2009/9/main" objectType="Radio" lockText="1" noThreeD="1"/>
</file>

<file path=xl/ctrlProps/ctrlProp2949.xml><?xml version="1.0" encoding="utf-8"?>
<formControlPr xmlns="http://schemas.microsoft.com/office/spreadsheetml/2009/9/main" objectType="Radio" lockText="1" noThreeD="1"/>
</file>

<file path=xl/ctrlProps/ctrlProp2950.xml><?xml version="1.0" encoding="utf-8"?>
<formControlPr xmlns="http://schemas.microsoft.com/office/spreadsheetml/2009/9/main" objectType="GBox" noThreeD="1"/>
</file>

<file path=xl/ctrlProps/ctrlProp2951.xml><?xml version="1.0" encoding="utf-8"?>
<formControlPr xmlns="http://schemas.microsoft.com/office/spreadsheetml/2009/9/main" objectType="Radio" firstButton="1" fmlaLink="$F$115" lockText="1" noThreeD="1"/>
</file>

<file path=xl/ctrlProps/ctrlProp2952.xml><?xml version="1.0" encoding="utf-8"?>
<formControlPr xmlns="http://schemas.microsoft.com/office/spreadsheetml/2009/9/main" objectType="Radio" lockText="1" noThreeD="1"/>
</file>

<file path=xl/ctrlProps/ctrlProp2953.xml><?xml version="1.0" encoding="utf-8"?>
<formControlPr xmlns="http://schemas.microsoft.com/office/spreadsheetml/2009/9/main" objectType="Radio" lockText="1" noThreeD="1"/>
</file>

<file path=xl/ctrlProps/ctrlProp2954.xml><?xml version="1.0" encoding="utf-8"?>
<formControlPr xmlns="http://schemas.microsoft.com/office/spreadsheetml/2009/9/main" objectType="Radio" lockText="1" noThreeD="1"/>
</file>

<file path=xl/ctrlProps/ctrlProp2955.xml><?xml version="1.0" encoding="utf-8"?>
<formControlPr xmlns="http://schemas.microsoft.com/office/spreadsheetml/2009/9/main" objectType="GBox" noThreeD="1"/>
</file>

<file path=xl/ctrlProps/ctrlProp2956.xml><?xml version="1.0" encoding="utf-8"?>
<formControlPr xmlns="http://schemas.microsoft.com/office/spreadsheetml/2009/9/main" objectType="Radio" firstButton="1" fmlaLink="$F$116" lockText="1" noThreeD="1"/>
</file>

<file path=xl/ctrlProps/ctrlProp2957.xml><?xml version="1.0" encoding="utf-8"?>
<formControlPr xmlns="http://schemas.microsoft.com/office/spreadsheetml/2009/9/main" objectType="Radio" lockText="1" noThreeD="1"/>
</file>

<file path=xl/ctrlProps/ctrlProp2958.xml><?xml version="1.0" encoding="utf-8"?>
<formControlPr xmlns="http://schemas.microsoft.com/office/spreadsheetml/2009/9/main" objectType="Radio" lockText="1" noThreeD="1"/>
</file>

<file path=xl/ctrlProps/ctrlProp2959.xml><?xml version="1.0" encoding="utf-8"?>
<formControlPr xmlns="http://schemas.microsoft.com/office/spreadsheetml/2009/9/main" objectType="Radio" lockText="1" noThreeD="1"/>
</file>

<file path=xl/ctrlProps/ctrlProp2960.xml><?xml version="1.0" encoding="utf-8"?>
<formControlPr xmlns="http://schemas.microsoft.com/office/spreadsheetml/2009/9/main" objectType="GBox" noThreeD="1"/>
</file>

<file path=xl/ctrlProps/ctrlProp2961.xml><?xml version="1.0" encoding="utf-8"?>
<formControlPr xmlns="http://schemas.microsoft.com/office/spreadsheetml/2009/9/main" objectType="Radio" firstButton="1" fmlaLink="$F$118" lockText="1" noThreeD="1"/>
</file>

<file path=xl/ctrlProps/ctrlProp2962.xml><?xml version="1.0" encoding="utf-8"?>
<formControlPr xmlns="http://schemas.microsoft.com/office/spreadsheetml/2009/9/main" objectType="Radio" lockText="1" noThreeD="1"/>
</file>

<file path=xl/ctrlProps/ctrlProp2963.xml><?xml version="1.0" encoding="utf-8"?>
<formControlPr xmlns="http://schemas.microsoft.com/office/spreadsheetml/2009/9/main" objectType="Radio" lockText="1" noThreeD="1"/>
</file>

<file path=xl/ctrlProps/ctrlProp2964.xml><?xml version="1.0" encoding="utf-8"?>
<formControlPr xmlns="http://schemas.microsoft.com/office/spreadsheetml/2009/9/main" objectType="Radio" lockText="1" noThreeD="1"/>
</file>

<file path=xl/ctrlProps/ctrlProp2965.xml><?xml version="1.0" encoding="utf-8"?>
<formControlPr xmlns="http://schemas.microsoft.com/office/spreadsheetml/2009/9/main" objectType="GBox" noThreeD="1"/>
</file>

<file path=xl/ctrlProps/ctrlProp2966.xml><?xml version="1.0" encoding="utf-8"?>
<formControlPr xmlns="http://schemas.microsoft.com/office/spreadsheetml/2009/9/main" objectType="Radio" firstButton="1" fmlaLink="$F$120" lockText="1" noThreeD="1"/>
</file>

<file path=xl/ctrlProps/ctrlProp2967.xml><?xml version="1.0" encoding="utf-8"?>
<formControlPr xmlns="http://schemas.microsoft.com/office/spreadsheetml/2009/9/main" objectType="Radio" lockText="1" noThreeD="1"/>
</file>

<file path=xl/ctrlProps/ctrlProp2968.xml><?xml version="1.0" encoding="utf-8"?>
<formControlPr xmlns="http://schemas.microsoft.com/office/spreadsheetml/2009/9/main" objectType="Radio" lockText="1" noThreeD="1"/>
</file>

<file path=xl/ctrlProps/ctrlProp2969.xml><?xml version="1.0" encoding="utf-8"?>
<formControlPr xmlns="http://schemas.microsoft.com/office/spreadsheetml/2009/9/main" objectType="Radio" lockText="1" noThreeD="1"/>
</file>

<file path=xl/ctrlProps/ctrlProp2970.xml><?xml version="1.0" encoding="utf-8"?>
<formControlPr xmlns="http://schemas.microsoft.com/office/spreadsheetml/2009/9/main" objectType="GBox" noThreeD="1"/>
</file>

<file path=xl/ctrlProps/ctrlProp2971.xml><?xml version="1.0" encoding="utf-8"?>
<formControlPr xmlns="http://schemas.microsoft.com/office/spreadsheetml/2009/9/main" objectType="Radio" firstButton="1" fmlaLink="$F$122" lockText="1" noThreeD="1"/>
</file>

<file path=xl/ctrlProps/ctrlProp2972.xml><?xml version="1.0" encoding="utf-8"?>
<formControlPr xmlns="http://schemas.microsoft.com/office/spreadsheetml/2009/9/main" objectType="Radio" lockText="1" noThreeD="1"/>
</file>

<file path=xl/ctrlProps/ctrlProp2973.xml><?xml version="1.0" encoding="utf-8"?>
<formControlPr xmlns="http://schemas.microsoft.com/office/spreadsheetml/2009/9/main" objectType="Radio" lockText="1" noThreeD="1"/>
</file>

<file path=xl/ctrlProps/ctrlProp2974.xml><?xml version="1.0" encoding="utf-8"?>
<formControlPr xmlns="http://schemas.microsoft.com/office/spreadsheetml/2009/9/main" objectType="Radio" lockText="1" noThreeD="1"/>
</file>

<file path=xl/ctrlProps/ctrlProp2975.xml><?xml version="1.0" encoding="utf-8"?>
<formControlPr xmlns="http://schemas.microsoft.com/office/spreadsheetml/2009/9/main" objectType="GBox" noThreeD="1"/>
</file>

<file path=xl/ctrlProps/ctrlProp2976.xml><?xml version="1.0" encoding="utf-8"?>
<formControlPr xmlns="http://schemas.microsoft.com/office/spreadsheetml/2009/9/main" objectType="Radio" firstButton="1" fmlaLink="$F$119" lockText="1" noThreeD="1"/>
</file>

<file path=xl/ctrlProps/ctrlProp2977.xml><?xml version="1.0" encoding="utf-8"?>
<formControlPr xmlns="http://schemas.microsoft.com/office/spreadsheetml/2009/9/main" objectType="Radio" lockText="1" noThreeD="1"/>
</file>

<file path=xl/ctrlProps/ctrlProp2978.xml><?xml version="1.0" encoding="utf-8"?>
<formControlPr xmlns="http://schemas.microsoft.com/office/spreadsheetml/2009/9/main" objectType="Radio" lockText="1" noThreeD="1"/>
</file>

<file path=xl/ctrlProps/ctrlProp2979.xml><?xml version="1.0" encoding="utf-8"?>
<formControlPr xmlns="http://schemas.microsoft.com/office/spreadsheetml/2009/9/main" objectType="Radio" lockText="1" noThreeD="1"/>
</file>

<file path=xl/ctrlProps/ctrlProp2980.xml><?xml version="1.0" encoding="utf-8"?>
<formControlPr xmlns="http://schemas.microsoft.com/office/spreadsheetml/2009/9/main" objectType="GBox" noThreeD="1"/>
</file>

<file path=xl/ctrlProps/ctrlProp2981.xml><?xml version="1.0" encoding="utf-8"?>
<formControlPr xmlns="http://schemas.microsoft.com/office/spreadsheetml/2009/9/main" objectType="Radio" firstButton="1" fmlaLink="$F$123" lockText="1" noThreeD="1"/>
</file>

<file path=xl/ctrlProps/ctrlProp2982.xml><?xml version="1.0" encoding="utf-8"?>
<formControlPr xmlns="http://schemas.microsoft.com/office/spreadsheetml/2009/9/main" objectType="Radio" lockText="1" noThreeD="1"/>
</file>

<file path=xl/ctrlProps/ctrlProp2983.xml><?xml version="1.0" encoding="utf-8"?>
<formControlPr xmlns="http://schemas.microsoft.com/office/spreadsheetml/2009/9/main" objectType="Radio" lockText="1" noThreeD="1"/>
</file>

<file path=xl/ctrlProps/ctrlProp2984.xml><?xml version="1.0" encoding="utf-8"?>
<formControlPr xmlns="http://schemas.microsoft.com/office/spreadsheetml/2009/9/main" objectType="Radio" lockText="1" noThreeD="1"/>
</file>

<file path=xl/ctrlProps/ctrlProp2985.xml><?xml version="1.0" encoding="utf-8"?>
<formControlPr xmlns="http://schemas.microsoft.com/office/spreadsheetml/2009/9/main" objectType="GBox" noThreeD="1"/>
</file>

<file path=xl/ctrlProps/ctrlProp2986.xml><?xml version="1.0" encoding="utf-8"?>
<formControlPr xmlns="http://schemas.microsoft.com/office/spreadsheetml/2009/9/main" objectType="Radio" firstButton="1" fmlaLink="$F$124" lockText="1" noThreeD="1"/>
</file>

<file path=xl/ctrlProps/ctrlProp2987.xml><?xml version="1.0" encoding="utf-8"?>
<formControlPr xmlns="http://schemas.microsoft.com/office/spreadsheetml/2009/9/main" objectType="Radio" lockText="1" noThreeD="1"/>
</file>

<file path=xl/ctrlProps/ctrlProp2988.xml><?xml version="1.0" encoding="utf-8"?>
<formControlPr xmlns="http://schemas.microsoft.com/office/spreadsheetml/2009/9/main" objectType="Radio" lockText="1" noThreeD="1"/>
</file>

<file path=xl/ctrlProps/ctrlProp2989.xml><?xml version="1.0" encoding="utf-8"?>
<formControlPr xmlns="http://schemas.microsoft.com/office/spreadsheetml/2009/9/main" objectType="Radio" lockText="1" noThreeD="1"/>
</file>

<file path=xl/ctrlProps/ctrlProp2990.xml><?xml version="1.0" encoding="utf-8"?>
<formControlPr xmlns="http://schemas.microsoft.com/office/spreadsheetml/2009/9/main" objectType="GBox" noThreeD="1"/>
</file>

<file path=xl/ctrlProps/ctrlProp2991.xml><?xml version="1.0" encoding="utf-8"?>
<formControlPr xmlns="http://schemas.microsoft.com/office/spreadsheetml/2009/9/main" objectType="Radio" firstButton="1" fmlaLink="$F$125" lockText="1" noThreeD="1"/>
</file>

<file path=xl/ctrlProps/ctrlProp2992.xml><?xml version="1.0" encoding="utf-8"?>
<formControlPr xmlns="http://schemas.microsoft.com/office/spreadsheetml/2009/9/main" objectType="Radio" lockText="1" noThreeD="1"/>
</file>

<file path=xl/ctrlProps/ctrlProp2993.xml><?xml version="1.0" encoding="utf-8"?>
<formControlPr xmlns="http://schemas.microsoft.com/office/spreadsheetml/2009/9/main" objectType="Radio" lockText="1" noThreeD="1"/>
</file>

<file path=xl/ctrlProps/ctrlProp2994.xml><?xml version="1.0" encoding="utf-8"?>
<formControlPr xmlns="http://schemas.microsoft.com/office/spreadsheetml/2009/9/main" objectType="Radio" lockText="1" noThreeD="1"/>
</file>

<file path=xl/ctrlProps/ctrlProp2995.xml><?xml version="1.0" encoding="utf-8"?>
<formControlPr xmlns="http://schemas.microsoft.com/office/spreadsheetml/2009/9/main" objectType="GBox" noThreeD="1"/>
</file>

<file path=xl/ctrlProps/ctrlProp2996.xml><?xml version="1.0" encoding="utf-8"?>
<formControlPr xmlns="http://schemas.microsoft.com/office/spreadsheetml/2009/9/main" objectType="Radio" firstButton="1" fmlaLink="$F$134" lockText="1" noThreeD="1"/>
</file>

<file path=xl/ctrlProps/ctrlProp2997.xml><?xml version="1.0" encoding="utf-8"?>
<formControlPr xmlns="http://schemas.microsoft.com/office/spreadsheetml/2009/9/main" objectType="Radio" lockText="1" noThreeD="1"/>
</file>

<file path=xl/ctrlProps/ctrlProp2998.xml><?xml version="1.0" encoding="utf-8"?>
<formControlPr xmlns="http://schemas.microsoft.com/office/spreadsheetml/2009/9/main" objectType="Radio" lockText="1" noThreeD="1"/>
</file>

<file path=xl/ctrlProps/ctrlProp2999.xml><?xml version="1.0" encoding="utf-8"?>
<formControlPr xmlns="http://schemas.microsoft.com/office/spreadsheetml/2009/9/main" objectType="Radio" lockText="1" noThreeD="1"/>
</file>

<file path=xl/ctrlProps/ctrlProp3000.xml><?xml version="1.0" encoding="utf-8"?>
<formControlPr xmlns="http://schemas.microsoft.com/office/spreadsheetml/2009/9/main" objectType="GBox" noThreeD="1"/>
</file>

<file path=xl/ctrlProps/ctrlProp3001.xml><?xml version="1.0" encoding="utf-8"?>
<formControlPr xmlns="http://schemas.microsoft.com/office/spreadsheetml/2009/9/main" objectType="Radio" firstButton="1" fmlaLink="$F$135" lockText="1" noThreeD="1"/>
</file>

<file path=xl/ctrlProps/ctrlProp3002.xml><?xml version="1.0" encoding="utf-8"?>
<formControlPr xmlns="http://schemas.microsoft.com/office/spreadsheetml/2009/9/main" objectType="Radio" lockText="1" noThreeD="1"/>
</file>

<file path=xl/ctrlProps/ctrlProp3003.xml><?xml version="1.0" encoding="utf-8"?>
<formControlPr xmlns="http://schemas.microsoft.com/office/spreadsheetml/2009/9/main" objectType="Radio" lockText="1" noThreeD="1"/>
</file>

<file path=xl/ctrlProps/ctrlProp3004.xml><?xml version="1.0" encoding="utf-8"?>
<formControlPr xmlns="http://schemas.microsoft.com/office/spreadsheetml/2009/9/main" objectType="Radio" lockText="1" noThreeD="1"/>
</file>

<file path=xl/ctrlProps/ctrlProp3005.xml><?xml version="1.0" encoding="utf-8"?>
<formControlPr xmlns="http://schemas.microsoft.com/office/spreadsheetml/2009/9/main" objectType="GBox" noThreeD="1"/>
</file>

<file path=xl/ctrlProps/ctrlProp3006.xml><?xml version="1.0" encoding="utf-8"?>
<formControlPr xmlns="http://schemas.microsoft.com/office/spreadsheetml/2009/9/main" objectType="Radio" firstButton="1" fmlaLink="$F$136" lockText="1" noThreeD="1"/>
</file>

<file path=xl/ctrlProps/ctrlProp3007.xml><?xml version="1.0" encoding="utf-8"?>
<formControlPr xmlns="http://schemas.microsoft.com/office/spreadsheetml/2009/9/main" objectType="Radio" lockText="1" noThreeD="1"/>
</file>

<file path=xl/ctrlProps/ctrlProp3008.xml><?xml version="1.0" encoding="utf-8"?>
<formControlPr xmlns="http://schemas.microsoft.com/office/spreadsheetml/2009/9/main" objectType="Radio" lockText="1" noThreeD="1"/>
</file>

<file path=xl/ctrlProps/ctrlProp3009.xml><?xml version="1.0" encoding="utf-8"?>
<formControlPr xmlns="http://schemas.microsoft.com/office/spreadsheetml/2009/9/main" objectType="Radio" lockText="1" noThreeD="1"/>
</file>

<file path=xl/ctrlProps/ctrlProp3010.xml><?xml version="1.0" encoding="utf-8"?>
<formControlPr xmlns="http://schemas.microsoft.com/office/spreadsheetml/2009/9/main" objectType="GBox" noThreeD="1"/>
</file>

<file path=xl/ctrlProps/ctrlProp3011.xml><?xml version="1.0" encoding="utf-8"?>
<formControlPr xmlns="http://schemas.microsoft.com/office/spreadsheetml/2009/9/main" objectType="Radio" firstButton="1" fmlaLink="$F$137" lockText="1" noThreeD="1"/>
</file>

<file path=xl/ctrlProps/ctrlProp3012.xml><?xml version="1.0" encoding="utf-8"?>
<formControlPr xmlns="http://schemas.microsoft.com/office/spreadsheetml/2009/9/main" objectType="Radio" lockText="1" noThreeD="1"/>
</file>

<file path=xl/ctrlProps/ctrlProp3013.xml><?xml version="1.0" encoding="utf-8"?>
<formControlPr xmlns="http://schemas.microsoft.com/office/spreadsheetml/2009/9/main" objectType="Radio" lockText="1" noThreeD="1"/>
</file>

<file path=xl/ctrlProps/ctrlProp3014.xml><?xml version="1.0" encoding="utf-8"?>
<formControlPr xmlns="http://schemas.microsoft.com/office/spreadsheetml/2009/9/main" objectType="Radio" lockText="1" noThreeD="1"/>
</file>

<file path=xl/ctrlProps/ctrlProp3015.xml><?xml version="1.0" encoding="utf-8"?>
<formControlPr xmlns="http://schemas.microsoft.com/office/spreadsheetml/2009/9/main" objectType="GBox" noThreeD="1"/>
</file>

<file path=xl/ctrlProps/ctrlProp3016.xml><?xml version="1.0" encoding="utf-8"?>
<formControlPr xmlns="http://schemas.microsoft.com/office/spreadsheetml/2009/9/main" objectType="Radio" firstButton="1" fmlaLink="$F$139" lockText="1" noThreeD="1"/>
</file>

<file path=xl/ctrlProps/ctrlProp3017.xml><?xml version="1.0" encoding="utf-8"?>
<formControlPr xmlns="http://schemas.microsoft.com/office/spreadsheetml/2009/9/main" objectType="Radio" lockText="1" noThreeD="1"/>
</file>

<file path=xl/ctrlProps/ctrlProp3018.xml><?xml version="1.0" encoding="utf-8"?>
<formControlPr xmlns="http://schemas.microsoft.com/office/spreadsheetml/2009/9/main" objectType="Radio" lockText="1" noThreeD="1"/>
</file>

<file path=xl/ctrlProps/ctrlProp3019.xml><?xml version="1.0" encoding="utf-8"?>
<formControlPr xmlns="http://schemas.microsoft.com/office/spreadsheetml/2009/9/main" objectType="Radio" lockText="1" noThreeD="1"/>
</file>

<file path=xl/ctrlProps/ctrlProp3020.xml><?xml version="1.0" encoding="utf-8"?>
<formControlPr xmlns="http://schemas.microsoft.com/office/spreadsheetml/2009/9/main" objectType="GBox" noThreeD="1"/>
</file>

<file path=xl/ctrlProps/ctrlProp3021.xml><?xml version="1.0" encoding="utf-8"?>
<formControlPr xmlns="http://schemas.microsoft.com/office/spreadsheetml/2009/9/main" objectType="Radio" firstButton="1" fmlaLink="$F$140" lockText="1" noThreeD="1"/>
</file>

<file path=xl/ctrlProps/ctrlProp3022.xml><?xml version="1.0" encoding="utf-8"?>
<formControlPr xmlns="http://schemas.microsoft.com/office/spreadsheetml/2009/9/main" objectType="Radio" lockText="1" noThreeD="1"/>
</file>

<file path=xl/ctrlProps/ctrlProp3023.xml><?xml version="1.0" encoding="utf-8"?>
<formControlPr xmlns="http://schemas.microsoft.com/office/spreadsheetml/2009/9/main" objectType="Radio" lockText="1" noThreeD="1"/>
</file>

<file path=xl/ctrlProps/ctrlProp3024.xml><?xml version="1.0" encoding="utf-8"?>
<formControlPr xmlns="http://schemas.microsoft.com/office/spreadsheetml/2009/9/main" objectType="Radio" lockText="1" noThreeD="1"/>
</file>

<file path=xl/ctrlProps/ctrlProp3025.xml><?xml version="1.0" encoding="utf-8"?>
<formControlPr xmlns="http://schemas.microsoft.com/office/spreadsheetml/2009/9/main" objectType="GBox" noThreeD="1"/>
</file>

<file path=xl/ctrlProps/ctrlProp3026.xml><?xml version="1.0" encoding="utf-8"?>
<formControlPr xmlns="http://schemas.microsoft.com/office/spreadsheetml/2009/9/main" objectType="Radio" firstButton="1" fmlaLink="$F$141" lockText="1" noThreeD="1"/>
</file>

<file path=xl/ctrlProps/ctrlProp3027.xml><?xml version="1.0" encoding="utf-8"?>
<formControlPr xmlns="http://schemas.microsoft.com/office/spreadsheetml/2009/9/main" objectType="Radio" lockText="1" noThreeD="1"/>
</file>

<file path=xl/ctrlProps/ctrlProp3028.xml><?xml version="1.0" encoding="utf-8"?>
<formControlPr xmlns="http://schemas.microsoft.com/office/spreadsheetml/2009/9/main" objectType="Radio" lockText="1" noThreeD="1"/>
</file>

<file path=xl/ctrlProps/ctrlProp3029.xml><?xml version="1.0" encoding="utf-8"?>
<formControlPr xmlns="http://schemas.microsoft.com/office/spreadsheetml/2009/9/main" objectType="Radio" lockText="1" noThreeD="1"/>
</file>

<file path=xl/ctrlProps/ctrlProp3030.xml><?xml version="1.0" encoding="utf-8"?>
<formControlPr xmlns="http://schemas.microsoft.com/office/spreadsheetml/2009/9/main" objectType="GBox" noThreeD="1"/>
</file>

<file path=xl/ctrlProps/ctrlProp3031.xml><?xml version="1.0" encoding="utf-8"?>
<formControlPr xmlns="http://schemas.microsoft.com/office/spreadsheetml/2009/9/main" objectType="Radio" firstButton="1" fmlaLink="$F$142" lockText="1" noThreeD="1"/>
</file>

<file path=xl/ctrlProps/ctrlProp3032.xml><?xml version="1.0" encoding="utf-8"?>
<formControlPr xmlns="http://schemas.microsoft.com/office/spreadsheetml/2009/9/main" objectType="Radio" lockText="1" noThreeD="1"/>
</file>

<file path=xl/ctrlProps/ctrlProp3033.xml><?xml version="1.0" encoding="utf-8"?>
<formControlPr xmlns="http://schemas.microsoft.com/office/spreadsheetml/2009/9/main" objectType="Radio" lockText="1" noThreeD="1"/>
</file>

<file path=xl/ctrlProps/ctrlProp3034.xml><?xml version="1.0" encoding="utf-8"?>
<formControlPr xmlns="http://schemas.microsoft.com/office/spreadsheetml/2009/9/main" objectType="Radio" lockText="1" noThreeD="1"/>
</file>

<file path=xl/ctrlProps/ctrlProp3035.xml><?xml version="1.0" encoding="utf-8"?>
<formControlPr xmlns="http://schemas.microsoft.com/office/spreadsheetml/2009/9/main" objectType="GBox" noThreeD="1"/>
</file>

<file path=xl/ctrlProps/ctrlProp3036.xml><?xml version="1.0" encoding="utf-8"?>
<formControlPr xmlns="http://schemas.microsoft.com/office/spreadsheetml/2009/9/main" objectType="Radio" firstButton="1" fmlaLink="$F$144" lockText="1" noThreeD="1"/>
</file>

<file path=xl/ctrlProps/ctrlProp3037.xml><?xml version="1.0" encoding="utf-8"?>
<formControlPr xmlns="http://schemas.microsoft.com/office/spreadsheetml/2009/9/main" objectType="Radio" lockText="1" noThreeD="1"/>
</file>

<file path=xl/ctrlProps/ctrlProp3038.xml><?xml version="1.0" encoding="utf-8"?>
<formControlPr xmlns="http://schemas.microsoft.com/office/spreadsheetml/2009/9/main" objectType="Radio" lockText="1" noThreeD="1"/>
</file>

<file path=xl/ctrlProps/ctrlProp3039.xml><?xml version="1.0" encoding="utf-8"?>
<formControlPr xmlns="http://schemas.microsoft.com/office/spreadsheetml/2009/9/main" objectType="Radio" lockText="1" noThreeD="1"/>
</file>

<file path=xl/ctrlProps/ctrlProp3040.xml><?xml version="1.0" encoding="utf-8"?>
<formControlPr xmlns="http://schemas.microsoft.com/office/spreadsheetml/2009/9/main" objectType="GBox" noThreeD="1"/>
</file>

<file path=xl/ctrlProps/ctrlProp3041.xml><?xml version="1.0" encoding="utf-8"?>
<formControlPr xmlns="http://schemas.microsoft.com/office/spreadsheetml/2009/9/main" objectType="Radio" firstButton="1" fmlaLink="$F$145" lockText="1" noThreeD="1"/>
</file>

<file path=xl/ctrlProps/ctrlProp3042.xml><?xml version="1.0" encoding="utf-8"?>
<formControlPr xmlns="http://schemas.microsoft.com/office/spreadsheetml/2009/9/main" objectType="Radio" lockText="1" noThreeD="1"/>
</file>

<file path=xl/ctrlProps/ctrlProp3043.xml><?xml version="1.0" encoding="utf-8"?>
<formControlPr xmlns="http://schemas.microsoft.com/office/spreadsheetml/2009/9/main" objectType="Radio" lockText="1" noThreeD="1"/>
</file>

<file path=xl/ctrlProps/ctrlProp3044.xml><?xml version="1.0" encoding="utf-8"?>
<formControlPr xmlns="http://schemas.microsoft.com/office/spreadsheetml/2009/9/main" objectType="Radio" lockText="1" noThreeD="1"/>
</file>

<file path=xl/ctrlProps/ctrlProp3045.xml><?xml version="1.0" encoding="utf-8"?>
<formControlPr xmlns="http://schemas.microsoft.com/office/spreadsheetml/2009/9/main" objectType="GBox" noThreeD="1"/>
</file>

<file path=xl/ctrlProps/ctrlProp3046.xml><?xml version="1.0" encoding="utf-8"?>
<formControlPr xmlns="http://schemas.microsoft.com/office/spreadsheetml/2009/9/main" objectType="Radio" firstButton="1" fmlaLink="$F$146" lockText="1" noThreeD="1"/>
</file>

<file path=xl/ctrlProps/ctrlProp3047.xml><?xml version="1.0" encoding="utf-8"?>
<formControlPr xmlns="http://schemas.microsoft.com/office/spreadsheetml/2009/9/main" objectType="Radio" lockText="1" noThreeD="1"/>
</file>

<file path=xl/ctrlProps/ctrlProp3048.xml><?xml version="1.0" encoding="utf-8"?>
<formControlPr xmlns="http://schemas.microsoft.com/office/spreadsheetml/2009/9/main" objectType="Radio" lockText="1" noThreeD="1"/>
</file>

<file path=xl/ctrlProps/ctrlProp3049.xml><?xml version="1.0" encoding="utf-8"?>
<formControlPr xmlns="http://schemas.microsoft.com/office/spreadsheetml/2009/9/main" objectType="Radio" lockText="1" noThreeD="1"/>
</file>

<file path=xl/ctrlProps/ctrlProp3050.xml><?xml version="1.0" encoding="utf-8"?>
<formControlPr xmlns="http://schemas.microsoft.com/office/spreadsheetml/2009/9/main" objectType="GBox" noThreeD="1"/>
</file>

<file path=xl/ctrlProps/ctrlProp3051.xml><?xml version="1.0" encoding="utf-8"?>
<formControlPr xmlns="http://schemas.microsoft.com/office/spreadsheetml/2009/9/main" objectType="Radio" firstButton="1" fmlaLink="$F$148" lockText="1" noThreeD="1"/>
</file>

<file path=xl/ctrlProps/ctrlProp3052.xml><?xml version="1.0" encoding="utf-8"?>
<formControlPr xmlns="http://schemas.microsoft.com/office/spreadsheetml/2009/9/main" objectType="Radio" lockText="1" noThreeD="1"/>
</file>

<file path=xl/ctrlProps/ctrlProp3053.xml><?xml version="1.0" encoding="utf-8"?>
<formControlPr xmlns="http://schemas.microsoft.com/office/spreadsheetml/2009/9/main" objectType="Radio" lockText="1" noThreeD="1"/>
</file>

<file path=xl/ctrlProps/ctrlProp3054.xml><?xml version="1.0" encoding="utf-8"?>
<formControlPr xmlns="http://schemas.microsoft.com/office/spreadsheetml/2009/9/main" objectType="Radio" lockText="1" noThreeD="1"/>
</file>

<file path=xl/ctrlProps/ctrlProp3055.xml><?xml version="1.0" encoding="utf-8"?>
<formControlPr xmlns="http://schemas.microsoft.com/office/spreadsheetml/2009/9/main" objectType="GBox" noThreeD="1"/>
</file>

<file path=xl/ctrlProps/ctrlProp3056.xml><?xml version="1.0" encoding="utf-8"?>
<formControlPr xmlns="http://schemas.microsoft.com/office/spreadsheetml/2009/9/main" objectType="Radio" firstButton="1" fmlaLink="$F$149" lockText="1" noThreeD="1"/>
</file>

<file path=xl/ctrlProps/ctrlProp3057.xml><?xml version="1.0" encoding="utf-8"?>
<formControlPr xmlns="http://schemas.microsoft.com/office/spreadsheetml/2009/9/main" objectType="Radio" lockText="1" noThreeD="1"/>
</file>

<file path=xl/ctrlProps/ctrlProp3058.xml><?xml version="1.0" encoding="utf-8"?>
<formControlPr xmlns="http://schemas.microsoft.com/office/spreadsheetml/2009/9/main" objectType="Radio" lockText="1" noThreeD="1"/>
</file>

<file path=xl/ctrlProps/ctrlProp3059.xml><?xml version="1.0" encoding="utf-8"?>
<formControlPr xmlns="http://schemas.microsoft.com/office/spreadsheetml/2009/9/main" objectType="Radio" lockText="1" noThreeD="1"/>
</file>

<file path=xl/ctrlProps/ctrlProp3060.xml><?xml version="1.0" encoding="utf-8"?>
<formControlPr xmlns="http://schemas.microsoft.com/office/spreadsheetml/2009/9/main" objectType="GBox" noThreeD="1"/>
</file>

<file path=xl/ctrlProps/ctrlProp3061.xml><?xml version="1.0" encoding="utf-8"?>
<formControlPr xmlns="http://schemas.microsoft.com/office/spreadsheetml/2009/9/main" objectType="Radio" firstButton="1" fmlaLink="$F$150" lockText="1" noThreeD="1"/>
</file>

<file path=xl/ctrlProps/ctrlProp3062.xml><?xml version="1.0" encoding="utf-8"?>
<formControlPr xmlns="http://schemas.microsoft.com/office/spreadsheetml/2009/9/main" objectType="Radio" lockText="1" noThreeD="1"/>
</file>

<file path=xl/ctrlProps/ctrlProp3063.xml><?xml version="1.0" encoding="utf-8"?>
<formControlPr xmlns="http://schemas.microsoft.com/office/spreadsheetml/2009/9/main" objectType="Radio" lockText="1" noThreeD="1"/>
</file>

<file path=xl/ctrlProps/ctrlProp3064.xml><?xml version="1.0" encoding="utf-8"?>
<formControlPr xmlns="http://schemas.microsoft.com/office/spreadsheetml/2009/9/main" objectType="Radio" lockText="1" noThreeD="1"/>
</file>

<file path=xl/ctrlProps/ctrlProp3065.xml><?xml version="1.0" encoding="utf-8"?>
<formControlPr xmlns="http://schemas.microsoft.com/office/spreadsheetml/2009/9/main" objectType="GBox" noThreeD="1"/>
</file>

<file path=xl/ctrlProps/ctrlProp3066.xml><?xml version="1.0" encoding="utf-8"?>
<formControlPr xmlns="http://schemas.microsoft.com/office/spreadsheetml/2009/9/main" objectType="Radio" firstButton="1" fmlaLink="$F$152" lockText="1" noThreeD="1"/>
</file>

<file path=xl/ctrlProps/ctrlProp3067.xml><?xml version="1.0" encoding="utf-8"?>
<formControlPr xmlns="http://schemas.microsoft.com/office/spreadsheetml/2009/9/main" objectType="Radio" lockText="1" noThreeD="1"/>
</file>

<file path=xl/ctrlProps/ctrlProp3068.xml><?xml version="1.0" encoding="utf-8"?>
<formControlPr xmlns="http://schemas.microsoft.com/office/spreadsheetml/2009/9/main" objectType="Radio" lockText="1" noThreeD="1"/>
</file>

<file path=xl/ctrlProps/ctrlProp3069.xml><?xml version="1.0" encoding="utf-8"?>
<formControlPr xmlns="http://schemas.microsoft.com/office/spreadsheetml/2009/9/main" objectType="Radio" lockText="1" noThreeD="1"/>
</file>

<file path=xl/ctrlProps/ctrlProp3070.xml><?xml version="1.0" encoding="utf-8"?>
<formControlPr xmlns="http://schemas.microsoft.com/office/spreadsheetml/2009/9/main" objectType="GBox" noThreeD="1"/>
</file>

<file path=xl/ctrlProps/ctrlProp3071.xml><?xml version="1.0" encoding="utf-8"?>
<formControlPr xmlns="http://schemas.microsoft.com/office/spreadsheetml/2009/9/main" objectType="Radio" firstButton="1" fmlaLink="$F$153" lockText="1" noThreeD="1"/>
</file>

<file path=xl/ctrlProps/ctrlProp3072.xml><?xml version="1.0" encoding="utf-8"?>
<formControlPr xmlns="http://schemas.microsoft.com/office/spreadsheetml/2009/9/main" objectType="Radio" lockText="1" noThreeD="1"/>
</file>

<file path=xl/ctrlProps/ctrlProp3073.xml><?xml version="1.0" encoding="utf-8"?>
<formControlPr xmlns="http://schemas.microsoft.com/office/spreadsheetml/2009/9/main" objectType="Radio" lockText="1" noThreeD="1"/>
</file>

<file path=xl/ctrlProps/ctrlProp3074.xml><?xml version="1.0" encoding="utf-8"?>
<formControlPr xmlns="http://schemas.microsoft.com/office/spreadsheetml/2009/9/main" objectType="Radio" lockText="1" noThreeD="1"/>
</file>

<file path=xl/ctrlProps/ctrlProp3075.xml><?xml version="1.0" encoding="utf-8"?>
<formControlPr xmlns="http://schemas.microsoft.com/office/spreadsheetml/2009/9/main" objectType="GBox" noThreeD="1"/>
</file>

<file path=xl/ctrlProps/ctrlProp3076.xml><?xml version="1.0" encoding="utf-8"?>
<formControlPr xmlns="http://schemas.microsoft.com/office/spreadsheetml/2009/9/main" objectType="Radio" firstButton="1" fmlaLink="$F$154" lockText="1" noThreeD="1"/>
</file>

<file path=xl/ctrlProps/ctrlProp3077.xml><?xml version="1.0" encoding="utf-8"?>
<formControlPr xmlns="http://schemas.microsoft.com/office/spreadsheetml/2009/9/main" objectType="Radio" lockText="1" noThreeD="1"/>
</file>

<file path=xl/ctrlProps/ctrlProp3078.xml><?xml version="1.0" encoding="utf-8"?>
<formControlPr xmlns="http://schemas.microsoft.com/office/spreadsheetml/2009/9/main" objectType="Radio" lockText="1" noThreeD="1"/>
</file>

<file path=xl/ctrlProps/ctrlProp3079.xml><?xml version="1.0" encoding="utf-8"?>
<formControlPr xmlns="http://schemas.microsoft.com/office/spreadsheetml/2009/9/main" objectType="Radio" lockText="1" noThreeD="1"/>
</file>

<file path=xl/ctrlProps/ctrlProp3080.xml><?xml version="1.0" encoding="utf-8"?>
<formControlPr xmlns="http://schemas.microsoft.com/office/spreadsheetml/2009/9/main" objectType="GBox" noThreeD="1"/>
</file>

<file path=xl/ctrlProps/ctrlProp3081.xml><?xml version="1.0" encoding="utf-8"?>
<formControlPr xmlns="http://schemas.microsoft.com/office/spreadsheetml/2009/9/main" objectType="Radio" firstButton="1" fmlaLink="$F$155" lockText="1" noThreeD="1"/>
</file>

<file path=xl/ctrlProps/ctrlProp3082.xml><?xml version="1.0" encoding="utf-8"?>
<formControlPr xmlns="http://schemas.microsoft.com/office/spreadsheetml/2009/9/main" objectType="Radio" lockText="1" noThreeD="1"/>
</file>

<file path=xl/ctrlProps/ctrlProp3083.xml><?xml version="1.0" encoding="utf-8"?>
<formControlPr xmlns="http://schemas.microsoft.com/office/spreadsheetml/2009/9/main" objectType="Radio" lockText="1" noThreeD="1"/>
</file>

<file path=xl/ctrlProps/ctrlProp3084.xml><?xml version="1.0" encoding="utf-8"?>
<formControlPr xmlns="http://schemas.microsoft.com/office/spreadsheetml/2009/9/main" objectType="Radio" lockText="1" noThreeD="1"/>
</file>

<file path=xl/ctrlProps/ctrlProp3085.xml><?xml version="1.0" encoding="utf-8"?>
<formControlPr xmlns="http://schemas.microsoft.com/office/spreadsheetml/2009/9/main" objectType="GBox" noThreeD="1"/>
</file>

<file path=xl/ctrlProps/ctrlProp3086.xml><?xml version="1.0" encoding="utf-8"?>
<formControlPr xmlns="http://schemas.microsoft.com/office/spreadsheetml/2009/9/main" objectType="Radio" firstButton="1" fmlaLink="$F$164" lockText="1" noThreeD="1"/>
</file>

<file path=xl/ctrlProps/ctrlProp3087.xml><?xml version="1.0" encoding="utf-8"?>
<formControlPr xmlns="http://schemas.microsoft.com/office/spreadsheetml/2009/9/main" objectType="Radio" lockText="1" noThreeD="1"/>
</file>

<file path=xl/ctrlProps/ctrlProp3088.xml><?xml version="1.0" encoding="utf-8"?>
<formControlPr xmlns="http://schemas.microsoft.com/office/spreadsheetml/2009/9/main" objectType="Radio" lockText="1" noThreeD="1"/>
</file>

<file path=xl/ctrlProps/ctrlProp3089.xml><?xml version="1.0" encoding="utf-8"?>
<formControlPr xmlns="http://schemas.microsoft.com/office/spreadsheetml/2009/9/main" objectType="Radio" lockText="1" noThreeD="1"/>
</file>

<file path=xl/ctrlProps/ctrlProp3090.xml><?xml version="1.0" encoding="utf-8"?>
<formControlPr xmlns="http://schemas.microsoft.com/office/spreadsheetml/2009/9/main" objectType="GBox" noThreeD="1"/>
</file>

<file path=xl/ctrlProps/ctrlProp3091.xml><?xml version="1.0" encoding="utf-8"?>
<formControlPr xmlns="http://schemas.microsoft.com/office/spreadsheetml/2009/9/main" objectType="Radio" firstButton="1" fmlaLink="$F$165" lockText="1" noThreeD="1"/>
</file>

<file path=xl/ctrlProps/ctrlProp3092.xml><?xml version="1.0" encoding="utf-8"?>
<formControlPr xmlns="http://schemas.microsoft.com/office/spreadsheetml/2009/9/main" objectType="Radio" lockText="1" noThreeD="1"/>
</file>

<file path=xl/ctrlProps/ctrlProp3093.xml><?xml version="1.0" encoding="utf-8"?>
<formControlPr xmlns="http://schemas.microsoft.com/office/spreadsheetml/2009/9/main" objectType="Radio" lockText="1" noThreeD="1"/>
</file>

<file path=xl/ctrlProps/ctrlProp3094.xml><?xml version="1.0" encoding="utf-8"?>
<formControlPr xmlns="http://schemas.microsoft.com/office/spreadsheetml/2009/9/main" objectType="Radio" lockText="1" noThreeD="1"/>
</file>

<file path=xl/ctrlProps/ctrlProp3095.xml><?xml version="1.0" encoding="utf-8"?>
<formControlPr xmlns="http://schemas.microsoft.com/office/spreadsheetml/2009/9/main" objectType="GBox" noThreeD="1"/>
</file>

<file path=xl/ctrlProps/ctrlProp3096.xml><?xml version="1.0" encoding="utf-8"?>
<formControlPr xmlns="http://schemas.microsoft.com/office/spreadsheetml/2009/9/main" objectType="Radio" firstButton="1" fmlaLink="$F$166" lockText="1" noThreeD="1"/>
</file>

<file path=xl/ctrlProps/ctrlProp3097.xml><?xml version="1.0" encoding="utf-8"?>
<formControlPr xmlns="http://schemas.microsoft.com/office/spreadsheetml/2009/9/main" objectType="Radio" lockText="1" noThreeD="1"/>
</file>

<file path=xl/ctrlProps/ctrlProp3098.xml><?xml version="1.0" encoding="utf-8"?>
<formControlPr xmlns="http://schemas.microsoft.com/office/spreadsheetml/2009/9/main" objectType="Radio" lockText="1" noThreeD="1"/>
</file>

<file path=xl/ctrlProps/ctrlProp3099.xml><?xml version="1.0" encoding="utf-8"?>
<formControlPr xmlns="http://schemas.microsoft.com/office/spreadsheetml/2009/9/main" objectType="Radio" lockText="1" noThreeD="1"/>
</file>

<file path=xl/ctrlProps/ctrlProp3100.xml><?xml version="1.0" encoding="utf-8"?>
<formControlPr xmlns="http://schemas.microsoft.com/office/spreadsheetml/2009/9/main" objectType="GBox" noThreeD="1"/>
</file>

<file path=xl/ctrlProps/ctrlProp3101.xml><?xml version="1.0" encoding="utf-8"?>
<formControlPr xmlns="http://schemas.microsoft.com/office/spreadsheetml/2009/9/main" objectType="Radio" firstButton="1" fmlaLink="$F$168" lockText="1" noThreeD="1"/>
</file>

<file path=xl/ctrlProps/ctrlProp3102.xml><?xml version="1.0" encoding="utf-8"?>
<formControlPr xmlns="http://schemas.microsoft.com/office/spreadsheetml/2009/9/main" objectType="Radio" lockText="1" noThreeD="1"/>
</file>

<file path=xl/ctrlProps/ctrlProp3103.xml><?xml version="1.0" encoding="utf-8"?>
<formControlPr xmlns="http://schemas.microsoft.com/office/spreadsheetml/2009/9/main" objectType="Radio" lockText="1" noThreeD="1"/>
</file>

<file path=xl/ctrlProps/ctrlProp3104.xml><?xml version="1.0" encoding="utf-8"?>
<formControlPr xmlns="http://schemas.microsoft.com/office/spreadsheetml/2009/9/main" objectType="Radio" lockText="1" noThreeD="1"/>
</file>

<file path=xl/ctrlProps/ctrlProp3105.xml><?xml version="1.0" encoding="utf-8"?>
<formControlPr xmlns="http://schemas.microsoft.com/office/spreadsheetml/2009/9/main" objectType="GBox" noThreeD="1"/>
</file>

<file path=xl/ctrlProps/ctrlProp3106.xml><?xml version="1.0" encoding="utf-8"?>
<formControlPr xmlns="http://schemas.microsoft.com/office/spreadsheetml/2009/9/main" objectType="Radio" firstButton="1" fmlaLink="$F$169" lockText="1" noThreeD="1"/>
</file>

<file path=xl/ctrlProps/ctrlProp3107.xml><?xml version="1.0" encoding="utf-8"?>
<formControlPr xmlns="http://schemas.microsoft.com/office/spreadsheetml/2009/9/main" objectType="Radio" lockText="1" noThreeD="1"/>
</file>

<file path=xl/ctrlProps/ctrlProp3108.xml><?xml version="1.0" encoding="utf-8"?>
<formControlPr xmlns="http://schemas.microsoft.com/office/spreadsheetml/2009/9/main" objectType="Radio" lockText="1" noThreeD="1"/>
</file>

<file path=xl/ctrlProps/ctrlProp3109.xml><?xml version="1.0" encoding="utf-8"?>
<formControlPr xmlns="http://schemas.microsoft.com/office/spreadsheetml/2009/9/main" objectType="Radio" lockText="1" noThreeD="1"/>
</file>

<file path=xl/ctrlProps/ctrlProp3110.xml><?xml version="1.0" encoding="utf-8"?>
<formControlPr xmlns="http://schemas.microsoft.com/office/spreadsheetml/2009/9/main" objectType="GBox" noThreeD="1"/>
</file>

<file path=xl/ctrlProps/ctrlProp3111.xml><?xml version="1.0" encoding="utf-8"?>
<formControlPr xmlns="http://schemas.microsoft.com/office/spreadsheetml/2009/9/main" objectType="Radio" firstButton="1" fmlaLink="$F$170" lockText="1" noThreeD="1"/>
</file>

<file path=xl/ctrlProps/ctrlProp3112.xml><?xml version="1.0" encoding="utf-8"?>
<formControlPr xmlns="http://schemas.microsoft.com/office/spreadsheetml/2009/9/main" objectType="Radio" lockText="1" noThreeD="1"/>
</file>

<file path=xl/ctrlProps/ctrlProp3113.xml><?xml version="1.0" encoding="utf-8"?>
<formControlPr xmlns="http://schemas.microsoft.com/office/spreadsheetml/2009/9/main" objectType="Radio" lockText="1" noThreeD="1"/>
</file>

<file path=xl/ctrlProps/ctrlProp3114.xml><?xml version="1.0" encoding="utf-8"?>
<formControlPr xmlns="http://schemas.microsoft.com/office/spreadsheetml/2009/9/main" objectType="Radio" lockText="1" noThreeD="1"/>
</file>

<file path=xl/ctrlProps/ctrlProp3115.xml><?xml version="1.0" encoding="utf-8"?>
<formControlPr xmlns="http://schemas.microsoft.com/office/spreadsheetml/2009/9/main" objectType="GBox" noThreeD="1"/>
</file>

<file path=xl/ctrlProps/ctrlProp3116.xml><?xml version="1.0" encoding="utf-8"?>
<formControlPr xmlns="http://schemas.microsoft.com/office/spreadsheetml/2009/9/main" objectType="Radio" firstButton="1" fmlaLink="$F$171" lockText="1" noThreeD="1"/>
</file>

<file path=xl/ctrlProps/ctrlProp3117.xml><?xml version="1.0" encoding="utf-8"?>
<formControlPr xmlns="http://schemas.microsoft.com/office/spreadsheetml/2009/9/main" objectType="Radio" lockText="1" noThreeD="1"/>
</file>

<file path=xl/ctrlProps/ctrlProp3118.xml><?xml version="1.0" encoding="utf-8"?>
<formControlPr xmlns="http://schemas.microsoft.com/office/spreadsheetml/2009/9/main" objectType="Radio" lockText="1" noThreeD="1"/>
</file>

<file path=xl/ctrlProps/ctrlProp3119.xml><?xml version="1.0" encoding="utf-8"?>
<formControlPr xmlns="http://schemas.microsoft.com/office/spreadsheetml/2009/9/main" objectType="Radio" lockText="1" noThreeD="1"/>
</file>

<file path=xl/ctrlProps/ctrlProp3120.xml><?xml version="1.0" encoding="utf-8"?>
<formControlPr xmlns="http://schemas.microsoft.com/office/spreadsheetml/2009/9/main" objectType="GBox" noThreeD="1"/>
</file>

<file path=xl/ctrlProps/ctrlProp3121.xml><?xml version="1.0" encoding="utf-8"?>
<formControlPr xmlns="http://schemas.microsoft.com/office/spreadsheetml/2009/9/main" objectType="Radio" firstButton="1" fmlaLink="$F$173" lockText="1" noThreeD="1"/>
</file>

<file path=xl/ctrlProps/ctrlProp3122.xml><?xml version="1.0" encoding="utf-8"?>
<formControlPr xmlns="http://schemas.microsoft.com/office/spreadsheetml/2009/9/main" objectType="Radio" lockText="1" noThreeD="1"/>
</file>

<file path=xl/ctrlProps/ctrlProp3123.xml><?xml version="1.0" encoding="utf-8"?>
<formControlPr xmlns="http://schemas.microsoft.com/office/spreadsheetml/2009/9/main" objectType="Radio" lockText="1" noThreeD="1"/>
</file>

<file path=xl/ctrlProps/ctrlProp3124.xml><?xml version="1.0" encoding="utf-8"?>
<formControlPr xmlns="http://schemas.microsoft.com/office/spreadsheetml/2009/9/main" objectType="Radio" lockText="1" noThreeD="1"/>
</file>

<file path=xl/ctrlProps/ctrlProp3125.xml><?xml version="1.0" encoding="utf-8"?>
<formControlPr xmlns="http://schemas.microsoft.com/office/spreadsheetml/2009/9/main" objectType="GBox" noThreeD="1"/>
</file>

<file path=xl/ctrlProps/ctrlProp3126.xml><?xml version="1.0" encoding="utf-8"?>
<formControlPr xmlns="http://schemas.microsoft.com/office/spreadsheetml/2009/9/main" objectType="Radio" firstButton="1" fmlaLink="$F$174" lockText="1" noThreeD="1"/>
</file>

<file path=xl/ctrlProps/ctrlProp3127.xml><?xml version="1.0" encoding="utf-8"?>
<formControlPr xmlns="http://schemas.microsoft.com/office/spreadsheetml/2009/9/main" objectType="Radio" lockText="1" noThreeD="1"/>
</file>

<file path=xl/ctrlProps/ctrlProp3128.xml><?xml version="1.0" encoding="utf-8"?>
<formControlPr xmlns="http://schemas.microsoft.com/office/spreadsheetml/2009/9/main" objectType="Radio" lockText="1" noThreeD="1"/>
</file>

<file path=xl/ctrlProps/ctrlProp3129.xml><?xml version="1.0" encoding="utf-8"?>
<formControlPr xmlns="http://schemas.microsoft.com/office/spreadsheetml/2009/9/main" objectType="Radio" lockText="1" noThreeD="1"/>
</file>

<file path=xl/ctrlProps/ctrlProp3130.xml><?xml version="1.0" encoding="utf-8"?>
<formControlPr xmlns="http://schemas.microsoft.com/office/spreadsheetml/2009/9/main" objectType="GBox" noThreeD="1"/>
</file>

<file path=xl/ctrlProps/ctrlProp3131.xml><?xml version="1.0" encoding="utf-8"?>
<formControlPr xmlns="http://schemas.microsoft.com/office/spreadsheetml/2009/9/main" objectType="Radio" firstButton="1" fmlaLink="$F$175" lockText="1" noThreeD="1"/>
</file>

<file path=xl/ctrlProps/ctrlProp3132.xml><?xml version="1.0" encoding="utf-8"?>
<formControlPr xmlns="http://schemas.microsoft.com/office/spreadsheetml/2009/9/main" objectType="Radio" lockText="1" noThreeD="1"/>
</file>

<file path=xl/ctrlProps/ctrlProp3133.xml><?xml version="1.0" encoding="utf-8"?>
<formControlPr xmlns="http://schemas.microsoft.com/office/spreadsheetml/2009/9/main" objectType="Radio" lockText="1" noThreeD="1"/>
</file>

<file path=xl/ctrlProps/ctrlProp3134.xml><?xml version="1.0" encoding="utf-8"?>
<formControlPr xmlns="http://schemas.microsoft.com/office/spreadsheetml/2009/9/main" objectType="Radio" lockText="1" noThreeD="1"/>
</file>

<file path=xl/ctrlProps/ctrlProp3135.xml><?xml version="1.0" encoding="utf-8"?>
<formControlPr xmlns="http://schemas.microsoft.com/office/spreadsheetml/2009/9/main" objectType="GBox" noThreeD="1"/>
</file>

<file path=xl/ctrlProps/ctrlProp3136.xml><?xml version="1.0" encoding="utf-8"?>
<formControlPr xmlns="http://schemas.microsoft.com/office/spreadsheetml/2009/9/main" objectType="Radio" firstButton="1" fmlaLink="$F$176" lockText="1" noThreeD="1"/>
</file>

<file path=xl/ctrlProps/ctrlProp3137.xml><?xml version="1.0" encoding="utf-8"?>
<formControlPr xmlns="http://schemas.microsoft.com/office/spreadsheetml/2009/9/main" objectType="Radio" lockText="1" noThreeD="1"/>
</file>

<file path=xl/ctrlProps/ctrlProp3138.xml><?xml version="1.0" encoding="utf-8"?>
<formControlPr xmlns="http://schemas.microsoft.com/office/spreadsheetml/2009/9/main" objectType="Radio" lockText="1" noThreeD="1"/>
</file>

<file path=xl/ctrlProps/ctrlProp3139.xml><?xml version="1.0" encoding="utf-8"?>
<formControlPr xmlns="http://schemas.microsoft.com/office/spreadsheetml/2009/9/main" objectType="Radio" lockText="1" noThreeD="1"/>
</file>

<file path=xl/ctrlProps/ctrlProp3140.xml><?xml version="1.0" encoding="utf-8"?>
<formControlPr xmlns="http://schemas.microsoft.com/office/spreadsheetml/2009/9/main" objectType="GBox" noThreeD="1"/>
</file>

<file path=xl/ctrlProps/ctrlProp3141.xml><?xml version="1.0" encoding="utf-8"?>
<formControlPr xmlns="http://schemas.microsoft.com/office/spreadsheetml/2009/9/main" objectType="Radio" firstButton="1" fmlaLink="$F$190" lockText="1" noThreeD="1"/>
</file>

<file path=xl/ctrlProps/ctrlProp3142.xml><?xml version="1.0" encoding="utf-8"?>
<formControlPr xmlns="http://schemas.microsoft.com/office/spreadsheetml/2009/9/main" objectType="Radio" lockText="1" noThreeD="1"/>
</file>

<file path=xl/ctrlProps/ctrlProp3143.xml><?xml version="1.0" encoding="utf-8"?>
<formControlPr xmlns="http://schemas.microsoft.com/office/spreadsheetml/2009/9/main" objectType="Radio" lockText="1" noThreeD="1"/>
</file>

<file path=xl/ctrlProps/ctrlProp3144.xml><?xml version="1.0" encoding="utf-8"?>
<formControlPr xmlns="http://schemas.microsoft.com/office/spreadsheetml/2009/9/main" objectType="Radio" lockText="1" noThreeD="1"/>
</file>

<file path=xl/ctrlProps/ctrlProp3145.xml><?xml version="1.0" encoding="utf-8"?>
<formControlPr xmlns="http://schemas.microsoft.com/office/spreadsheetml/2009/9/main" objectType="GBox" noThreeD="1"/>
</file>

<file path=xl/ctrlProps/ctrlProp3146.xml><?xml version="1.0" encoding="utf-8"?>
<formControlPr xmlns="http://schemas.microsoft.com/office/spreadsheetml/2009/9/main" objectType="Radio" firstButton="1" fmlaLink="$F$192" lockText="1" noThreeD="1"/>
</file>

<file path=xl/ctrlProps/ctrlProp3147.xml><?xml version="1.0" encoding="utf-8"?>
<formControlPr xmlns="http://schemas.microsoft.com/office/spreadsheetml/2009/9/main" objectType="Radio" lockText="1" noThreeD="1"/>
</file>

<file path=xl/ctrlProps/ctrlProp3148.xml><?xml version="1.0" encoding="utf-8"?>
<formControlPr xmlns="http://schemas.microsoft.com/office/spreadsheetml/2009/9/main" objectType="Radio" lockText="1" noThreeD="1"/>
</file>

<file path=xl/ctrlProps/ctrlProp3149.xml><?xml version="1.0" encoding="utf-8"?>
<formControlPr xmlns="http://schemas.microsoft.com/office/spreadsheetml/2009/9/main" objectType="Radio" lockText="1" noThreeD="1"/>
</file>

<file path=xl/ctrlProps/ctrlProp3150.xml><?xml version="1.0" encoding="utf-8"?>
<formControlPr xmlns="http://schemas.microsoft.com/office/spreadsheetml/2009/9/main" objectType="GBox" noThreeD="1"/>
</file>

<file path=xl/ctrlProps/ctrlProp3151.xml><?xml version="1.0" encoding="utf-8"?>
<formControlPr xmlns="http://schemas.microsoft.com/office/spreadsheetml/2009/9/main" objectType="Radio" firstButton="1" fmlaLink="$F$201" lockText="1" noThreeD="1"/>
</file>

<file path=xl/ctrlProps/ctrlProp3152.xml><?xml version="1.0" encoding="utf-8"?>
<formControlPr xmlns="http://schemas.microsoft.com/office/spreadsheetml/2009/9/main" objectType="Radio" lockText="1" noThreeD="1"/>
</file>

<file path=xl/ctrlProps/ctrlProp3153.xml><?xml version="1.0" encoding="utf-8"?>
<formControlPr xmlns="http://schemas.microsoft.com/office/spreadsheetml/2009/9/main" objectType="Radio" lockText="1" noThreeD="1"/>
</file>

<file path=xl/ctrlProps/ctrlProp3154.xml><?xml version="1.0" encoding="utf-8"?>
<formControlPr xmlns="http://schemas.microsoft.com/office/spreadsheetml/2009/9/main" objectType="Radio" lockText="1" noThreeD="1"/>
</file>

<file path=xl/ctrlProps/ctrlProp3155.xml><?xml version="1.0" encoding="utf-8"?>
<formControlPr xmlns="http://schemas.microsoft.com/office/spreadsheetml/2009/9/main" objectType="GBox" noThreeD="1"/>
</file>

<file path=xl/ctrlProps/ctrlProp3156.xml><?xml version="1.0" encoding="utf-8"?>
<formControlPr xmlns="http://schemas.microsoft.com/office/spreadsheetml/2009/9/main" objectType="Radio" firstButton="1" fmlaLink="$F$203" lockText="1" noThreeD="1"/>
</file>

<file path=xl/ctrlProps/ctrlProp3157.xml><?xml version="1.0" encoding="utf-8"?>
<formControlPr xmlns="http://schemas.microsoft.com/office/spreadsheetml/2009/9/main" objectType="Radio" lockText="1" noThreeD="1"/>
</file>

<file path=xl/ctrlProps/ctrlProp3158.xml><?xml version="1.0" encoding="utf-8"?>
<formControlPr xmlns="http://schemas.microsoft.com/office/spreadsheetml/2009/9/main" objectType="Radio" lockText="1" noThreeD="1"/>
</file>

<file path=xl/ctrlProps/ctrlProp3159.xml><?xml version="1.0" encoding="utf-8"?>
<formControlPr xmlns="http://schemas.microsoft.com/office/spreadsheetml/2009/9/main" objectType="Radio" lockText="1" noThreeD="1"/>
</file>

<file path=xl/ctrlProps/ctrlProp3160.xml><?xml version="1.0" encoding="utf-8"?>
<formControlPr xmlns="http://schemas.microsoft.com/office/spreadsheetml/2009/9/main" objectType="GBox" noThreeD="1"/>
</file>

<file path=xl/ctrlProps/ctrlProp3161.xml><?xml version="1.0" encoding="utf-8"?>
<formControlPr xmlns="http://schemas.microsoft.com/office/spreadsheetml/2009/9/main" objectType="Radio" firstButton="1" fmlaLink="$F$212" lockText="1" noThreeD="1"/>
</file>

<file path=xl/ctrlProps/ctrlProp3162.xml><?xml version="1.0" encoding="utf-8"?>
<formControlPr xmlns="http://schemas.microsoft.com/office/spreadsheetml/2009/9/main" objectType="Radio" lockText="1" noThreeD="1"/>
</file>

<file path=xl/ctrlProps/ctrlProp3163.xml><?xml version="1.0" encoding="utf-8"?>
<formControlPr xmlns="http://schemas.microsoft.com/office/spreadsheetml/2009/9/main" objectType="Radio" lockText="1" noThreeD="1"/>
</file>

<file path=xl/ctrlProps/ctrlProp3164.xml><?xml version="1.0" encoding="utf-8"?>
<formControlPr xmlns="http://schemas.microsoft.com/office/spreadsheetml/2009/9/main" objectType="Radio" lockText="1" noThreeD="1"/>
</file>

<file path=xl/ctrlProps/ctrlProp3165.xml><?xml version="1.0" encoding="utf-8"?>
<formControlPr xmlns="http://schemas.microsoft.com/office/spreadsheetml/2009/9/main" objectType="GBox" noThreeD="1"/>
</file>

<file path=xl/ctrlProps/ctrlProp3166.xml><?xml version="1.0" encoding="utf-8"?>
<formControlPr xmlns="http://schemas.microsoft.com/office/spreadsheetml/2009/9/main" objectType="Radio" firstButton="1" fmlaLink="$F$214" lockText="1" noThreeD="1"/>
</file>

<file path=xl/ctrlProps/ctrlProp3167.xml><?xml version="1.0" encoding="utf-8"?>
<formControlPr xmlns="http://schemas.microsoft.com/office/spreadsheetml/2009/9/main" objectType="Radio" lockText="1" noThreeD="1"/>
</file>

<file path=xl/ctrlProps/ctrlProp3168.xml><?xml version="1.0" encoding="utf-8"?>
<formControlPr xmlns="http://schemas.microsoft.com/office/spreadsheetml/2009/9/main" objectType="Radio" lockText="1" noThreeD="1"/>
</file>

<file path=xl/ctrlProps/ctrlProp3169.xml><?xml version="1.0" encoding="utf-8"?>
<formControlPr xmlns="http://schemas.microsoft.com/office/spreadsheetml/2009/9/main" objectType="Radio" lockText="1" noThreeD="1"/>
</file>

<file path=xl/ctrlProps/ctrlProp3170.xml><?xml version="1.0" encoding="utf-8"?>
<formControlPr xmlns="http://schemas.microsoft.com/office/spreadsheetml/2009/9/main" objectType="GBox" noThreeD="1"/>
</file>

<file path=xl/ctrlProps/ctrlProp3171.xml><?xml version="1.0" encoding="utf-8"?>
<formControlPr xmlns="http://schemas.microsoft.com/office/spreadsheetml/2009/9/main" objectType="Radio" firstButton="1" fmlaLink="$F$216" lockText="1" noThreeD="1"/>
</file>

<file path=xl/ctrlProps/ctrlProp3172.xml><?xml version="1.0" encoding="utf-8"?>
<formControlPr xmlns="http://schemas.microsoft.com/office/spreadsheetml/2009/9/main" objectType="Radio" lockText="1" noThreeD="1"/>
</file>

<file path=xl/ctrlProps/ctrlProp3173.xml><?xml version="1.0" encoding="utf-8"?>
<formControlPr xmlns="http://schemas.microsoft.com/office/spreadsheetml/2009/9/main" objectType="Radio" lockText="1" noThreeD="1"/>
</file>

<file path=xl/ctrlProps/ctrlProp3174.xml><?xml version="1.0" encoding="utf-8"?>
<formControlPr xmlns="http://schemas.microsoft.com/office/spreadsheetml/2009/9/main" objectType="Radio" lockText="1" noThreeD="1"/>
</file>

<file path=xl/ctrlProps/ctrlProp3175.xml><?xml version="1.0" encoding="utf-8"?>
<formControlPr xmlns="http://schemas.microsoft.com/office/spreadsheetml/2009/9/main" objectType="GBox" noThreeD="1"/>
</file>

<file path=xl/ctrlProps/ctrlProp3176.xml><?xml version="1.0" encoding="utf-8"?>
<formControlPr xmlns="http://schemas.microsoft.com/office/spreadsheetml/2009/9/main" objectType="Radio" firstButton="1" fmlaLink="$F$225" lockText="1" noThreeD="1"/>
</file>

<file path=xl/ctrlProps/ctrlProp3177.xml><?xml version="1.0" encoding="utf-8"?>
<formControlPr xmlns="http://schemas.microsoft.com/office/spreadsheetml/2009/9/main" objectType="Radio" lockText="1" noThreeD="1"/>
</file>

<file path=xl/ctrlProps/ctrlProp3178.xml><?xml version="1.0" encoding="utf-8"?>
<formControlPr xmlns="http://schemas.microsoft.com/office/spreadsheetml/2009/9/main" objectType="Radio" lockText="1" noThreeD="1"/>
</file>

<file path=xl/ctrlProps/ctrlProp3179.xml><?xml version="1.0" encoding="utf-8"?>
<formControlPr xmlns="http://schemas.microsoft.com/office/spreadsheetml/2009/9/main" objectType="Radio" lockText="1" noThreeD="1"/>
</file>

<file path=xl/ctrlProps/ctrlProp3180.xml><?xml version="1.0" encoding="utf-8"?>
<formControlPr xmlns="http://schemas.microsoft.com/office/spreadsheetml/2009/9/main" objectType="GBox" noThreeD="1"/>
</file>

<file path=xl/ctrlProps/ctrlProp3181.xml><?xml version="1.0" encoding="utf-8"?>
<formControlPr xmlns="http://schemas.microsoft.com/office/spreadsheetml/2009/9/main" objectType="Radio" firstButton="1" fmlaLink="$F$227" lockText="1" noThreeD="1"/>
</file>

<file path=xl/ctrlProps/ctrlProp3182.xml><?xml version="1.0" encoding="utf-8"?>
<formControlPr xmlns="http://schemas.microsoft.com/office/spreadsheetml/2009/9/main" objectType="Radio" lockText="1" noThreeD="1"/>
</file>

<file path=xl/ctrlProps/ctrlProp3183.xml><?xml version="1.0" encoding="utf-8"?>
<formControlPr xmlns="http://schemas.microsoft.com/office/spreadsheetml/2009/9/main" objectType="Radio" lockText="1" noThreeD="1"/>
</file>

<file path=xl/ctrlProps/ctrlProp3184.xml><?xml version="1.0" encoding="utf-8"?>
<formControlPr xmlns="http://schemas.microsoft.com/office/spreadsheetml/2009/9/main" objectType="Radio" lockText="1" noThreeD="1"/>
</file>

<file path=xl/ctrlProps/ctrlProp3185.xml><?xml version="1.0" encoding="utf-8"?>
<formControlPr xmlns="http://schemas.microsoft.com/office/spreadsheetml/2009/9/main" objectType="GBox" noThreeD="1"/>
</file>

<file path=xl/ctrlProps/ctrlProp3186.xml><?xml version="1.0" encoding="utf-8"?>
<formControlPr xmlns="http://schemas.microsoft.com/office/spreadsheetml/2009/9/main" objectType="Radio" firstButton="1" fmlaLink="$F$229" lockText="1" noThreeD="1"/>
</file>

<file path=xl/ctrlProps/ctrlProp3187.xml><?xml version="1.0" encoding="utf-8"?>
<formControlPr xmlns="http://schemas.microsoft.com/office/spreadsheetml/2009/9/main" objectType="Radio" lockText="1" noThreeD="1"/>
</file>

<file path=xl/ctrlProps/ctrlProp3188.xml><?xml version="1.0" encoding="utf-8"?>
<formControlPr xmlns="http://schemas.microsoft.com/office/spreadsheetml/2009/9/main" objectType="Radio" lockText="1" noThreeD="1"/>
</file>

<file path=xl/ctrlProps/ctrlProp3189.xml><?xml version="1.0" encoding="utf-8"?>
<formControlPr xmlns="http://schemas.microsoft.com/office/spreadsheetml/2009/9/main" objectType="Radio" lockText="1" noThreeD="1"/>
</file>

<file path=xl/ctrlProps/ctrlProp3190.xml><?xml version="1.0" encoding="utf-8"?>
<formControlPr xmlns="http://schemas.microsoft.com/office/spreadsheetml/2009/9/main" objectType="GBox" noThreeD="1"/>
</file>

<file path=xl/ctrlProps/ctrlProp3191.xml><?xml version="1.0" encoding="utf-8"?>
<formControlPr xmlns="http://schemas.microsoft.com/office/spreadsheetml/2009/9/main" objectType="Radio" firstButton="1" fmlaLink="$F$231" lockText="1" noThreeD="1"/>
</file>

<file path=xl/ctrlProps/ctrlProp3192.xml><?xml version="1.0" encoding="utf-8"?>
<formControlPr xmlns="http://schemas.microsoft.com/office/spreadsheetml/2009/9/main" objectType="Radio" lockText="1" noThreeD="1"/>
</file>

<file path=xl/ctrlProps/ctrlProp3193.xml><?xml version="1.0" encoding="utf-8"?>
<formControlPr xmlns="http://schemas.microsoft.com/office/spreadsheetml/2009/9/main" objectType="Radio" lockText="1" noThreeD="1"/>
</file>

<file path=xl/ctrlProps/ctrlProp3194.xml><?xml version="1.0" encoding="utf-8"?>
<formControlPr xmlns="http://schemas.microsoft.com/office/spreadsheetml/2009/9/main" objectType="Radio" lockText="1" noThreeD="1"/>
</file>

<file path=xl/ctrlProps/ctrlProp3195.xml><?xml version="1.0" encoding="utf-8"?>
<formControlPr xmlns="http://schemas.microsoft.com/office/spreadsheetml/2009/9/main" objectType="GBox" noThreeD="1"/>
</file>

<file path=xl/ctrlProps/ctrlProp3196.xml><?xml version="1.0" encoding="utf-8"?>
<formControlPr xmlns="http://schemas.microsoft.com/office/spreadsheetml/2009/9/main" objectType="Radio" firstButton="1" fmlaLink="$F$233" lockText="1" noThreeD="1"/>
</file>

<file path=xl/ctrlProps/ctrlProp3197.xml><?xml version="1.0" encoding="utf-8"?>
<formControlPr xmlns="http://schemas.microsoft.com/office/spreadsheetml/2009/9/main" objectType="Radio" lockText="1" noThreeD="1"/>
</file>

<file path=xl/ctrlProps/ctrlProp3198.xml><?xml version="1.0" encoding="utf-8"?>
<formControlPr xmlns="http://schemas.microsoft.com/office/spreadsheetml/2009/9/main" objectType="Radio" lockText="1" noThreeD="1"/>
</file>

<file path=xl/ctrlProps/ctrlProp3199.xml><?xml version="1.0" encoding="utf-8"?>
<formControlPr xmlns="http://schemas.microsoft.com/office/spreadsheetml/2009/9/main" objectType="Radio" lockText="1" noThreeD="1"/>
</file>

<file path=xl/ctrlProps/ctrlProp3200.xml><?xml version="1.0" encoding="utf-8"?>
<formControlPr xmlns="http://schemas.microsoft.com/office/spreadsheetml/2009/9/main" objectType="GBox" noThreeD="1"/>
</file>

<file path=xl/ctrlProps/ctrlProp3201.xml><?xml version="1.0" encoding="utf-8"?>
<formControlPr xmlns="http://schemas.microsoft.com/office/spreadsheetml/2009/9/main" objectType="Radio" firstButton="1" fmlaLink="$F$235" lockText="1" noThreeD="1"/>
</file>

<file path=xl/ctrlProps/ctrlProp3202.xml><?xml version="1.0" encoding="utf-8"?>
<formControlPr xmlns="http://schemas.microsoft.com/office/spreadsheetml/2009/9/main" objectType="Radio" lockText="1" noThreeD="1"/>
</file>

<file path=xl/ctrlProps/ctrlProp3203.xml><?xml version="1.0" encoding="utf-8"?>
<formControlPr xmlns="http://schemas.microsoft.com/office/spreadsheetml/2009/9/main" objectType="Radio" lockText="1" noThreeD="1"/>
</file>

<file path=xl/ctrlProps/ctrlProp3204.xml><?xml version="1.0" encoding="utf-8"?>
<formControlPr xmlns="http://schemas.microsoft.com/office/spreadsheetml/2009/9/main" objectType="Radio" lockText="1" noThreeD="1"/>
</file>

<file path=xl/ctrlProps/ctrlProp3205.xml><?xml version="1.0" encoding="utf-8"?>
<formControlPr xmlns="http://schemas.microsoft.com/office/spreadsheetml/2009/9/main" objectType="GBox" noThreeD="1"/>
</file>

<file path=xl/ctrlProps/ctrlProp3206.xml><?xml version="1.0" encoding="utf-8"?>
<formControlPr xmlns="http://schemas.microsoft.com/office/spreadsheetml/2009/9/main" objectType="Radio" firstButton="1" fmlaLink="$F$237" lockText="1" noThreeD="1"/>
</file>

<file path=xl/ctrlProps/ctrlProp3207.xml><?xml version="1.0" encoding="utf-8"?>
<formControlPr xmlns="http://schemas.microsoft.com/office/spreadsheetml/2009/9/main" objectType="Radio" lockText="1" noThreeD="1"/>
</file>

<file path=xl/ctrlProps/ctrlProp3208.xml><?xml version="1.0" encoding="utf-8"?>
<formControlPr xmlns="http://schemas.microsoft.com/office/spreadsheetml/2009/9/main" objectType="Radio" lockText="1" noThreeD="1"/>
</file>

<file path=xl/ctrlProps/ctrlProp3209.xml><?xml version="1.0" encoding="utf-8"?>
<formControlPr xmlns="http://schemas.microsoft.com/office/spreadsheetml/2009/9/main" objectType="Radio" lockText="1" noThreeD="1"/>
</file>

<file path=xl/ctrlProps/ctrlProp3210.xml><?xml version="1.0" encoding="utf-8"?>
<formControlPr xmlns="http://schemas.microsoft.com/office/spreadsheetml/2009/9/main" objectType="GBox" noThreeD="1"/>
</file>

<file path=xl/ctrlProps/ctrlProp3211.xml><?xml version="1.0" encoding="utf-8"?>
<formControlPr xmlns="http://schemas.microsoft.com/office/spreadsheetml/2009/9/main" objectType="Radio" firstButton="1" fmlaLink="$F$111" lockText="1" noThreeD="1"/>
</file>

<file path=xl/ctrlProps/ctrlProp3212.xml><?xml version="1.0" encoding="utf-8"?>
<formControlPr xmlns="http://schemas.microsoft.com/office/spreadsheetml/2009/9/main" objectType="Radio" lockText="1" noThreeD="1"/>
</file>

<file path=xl/ctrlProps/ctrlProp3213.xml><?xml version="1.0" encoding="utf-8"?>
<formControlPr xmlns="http://schemas.microsoft.com/office/spreadsheetml/2009/9/main" objectType="Radio" lockText="1" noThreeD="1"/>
</file>

<file path=xl/ctrlProps/ctrlProp3214.xml><?xml version="1.0" encoding="utf-8"?>
<formControlPr xmlns="http://schemas.microsoft.com/office/spreadsheetml/2009/9/main" objectType="Radio" lockText="1" noThreeD="1"/>
</file>

<file path=xl/ctrlProps/ctrlProp3215.xml><?xml version="1.0" encoding="utf-8"?>
<formControlPr xmlns="http://schemas.microsoft.com/office/spreadsheetml/2009/9/main" objectType="GBox" noThreeD="1"/>
</file>

<file path=xl/ctrlProps/ctrlProp3216.xml><?xml version="1.0" encoding="utf-8"?>
<formControlPr xmlns="http://schemas.microsoft.com/office/spreadsheetml/2009/9/main" objectType="Radio" firstButton="1" fmlaLink="$F$105" lockText="1" noThreeD="1"/>
</file>

<file path=xl/ctrlProps/ctrlProp3217.xml><?xml version="1.0" encoding="utf-8"?>
<formControlPr xmlns="http://schemas.microsoft.com/office/spreadsheetml/2009/9/main" objectType="Radio" lockText="1" noThreeD="1"/>
</file>

<file path=xl/ctrlProps/ctrlProp3218.xml><?xml version="1.0" encoding="utf-8"?>
<formControlPr xmlns="http://schemas.microsoft.com/office/spreadsheetml/2009/9/main" objectType="Radio" lockText="1" noThreeD="1"/>
</file>

<file path=xl/ctrlProps/ctrlProp3219.xml><?xml version="1.0" encoding="utf-8"?>
<formControlPr xmlns="http://schemas.microsoft.com/office/spreadsheetml/2009/9/main" objectType="Radio" lockText="1" noThreeD="1"/>
</file>

<file path=xl/ctrlProps/ctrlProp3220.xml><?xml version="1.0" encoding="utf-8"?>
<formControlPr xmlns="http://schemas.microsoft.com/office/spreadsheetml/2009/9/main" objectType="GBox" noThreeD="1"/>
</file>

<file path=xl/ctrlProps/ctrlProp3221.xml><?xml version="1.0" encoding="utf-8"?>
<formControlPr xmlns="http://schemas.microsoft.com/office/spreadsheetml/2009/9/main" objectType="Radio" firstButton="1" fmlaLink="$F$106" lockText="1" noThreeD="1"/>
</file>

<file path=xl/ctrlProps/ctrlProp3222.xml><?xml version="1.0" encoding="utf-8"?>
<formControlPr xmlns="http://schemas.microsoft.com/office/spreadsheetml/2009/9/main" objectType="Radio" lockText="1" noThreeD="1"/>
</file>

<file path=xl/ctrlProps/ctrlProp3223.xml><?xml version="1.0" encoding="utf-8"?>
<formControlPr xmlns="http://schemas.microsoft.com/office/spreadsheetml/2009/9/main" objectType="Radio" lockText="1" noThreeD="1"/>
</file>

<file path=xl/ctrlProps/ctrlProp3224.xml><?xml version="1.0" encoding="utf-8"?>
<formControlPr xmlns="http://schemas.microsoft.com/office/spreadsheetml/2009/9/main" objectType="Radio" lockText="1" noThreeD="1"/>
</file>

<file path=xl/ctrlProps/ctrlProp3225.xml><?xml version="1.0" encoding="utf-8"?>
<formControlPr xmlns="http://schemas.microsoft.com/office/spreadsheetml/2009/9/main" objectType="GBox" noThreeD="1"/>
</file>

<file path=xl/ctrlProps/ctrlProp3226.xml><?xml version="1.0" encoding="utf-8"?>
<formControlPr xmlns="http://schemas.microsoft.com/office/spreadsheetml/2009/9/main" objectType="Radio" firstButton="1" fmlaLink="$F$11" lockText="1" noThreeD="1"/>
</file>

<file path=xl/ctrlProps/ctrlProp3227.xml><?xml version="1.0" encoding="utf-8"?>
<formControlPr xmlns="http://schemas.microsoft.com/office/spreadsheetml/2009/9/main" objectType="Radio" lockText="1" noThreeD="1"/>
</file>

<file path=xl/ctrlProps/ctrlProp3228.xml><?xml version="1.0" encoding="utf-8"?>
<formControlPr xmlns="http://schemas.microsoft.com/office/spreadsheetml/2009/9/main" objectType="Radio" lockText="1" noThreeD="1"/>
</file>

<file path=xl/ctrlProps/ctrlProp3229.xml><?xml version="1.0" encoding="utf-8"?>
<formControlPr xmlns="http://schemas.microsoft.com/office/spreadsheetml/2009/9/main" objectType="Radio" lockText="1" noThreeD="1"/>
</file>

<file path=xl/ctrlProps/ctrlProp3230.xml><?xml version="1.0" encoding="utf-8"?>
<formControlPr xmlns="http://schemas.microsoft.com/office/spreadsheetml/2009/9/main" objectType="GBox" noThreeD="1"/>
</file>

<file path=xl/ctrlProps/ctrlProp3231.xml><?xml version="1.0" encoding="utf-8"?>
<formControlPr xmlns="http://schemas.microsoft.com/office/spreadsheetml/2009/9/main" objectType="Radio" firstButton="1" fmlaLink="$F$12" lockText="1" noThreeD="1"/>
</file>

<file path=xl/ctrlProps/ctrlProp3232.xml><?xml version="1.0" encoding="utf-8"?>
<formControlPr xmlns="http://schemas.microsoft.com/office/spreadsheetml/2009/9/main" objectType="Radio" lockText="1" noThreeD="1"/>
</file>

<file path=xl/ctrlProps/ctrlProp3233.xml><?xml version="1.0" encoding="utf-8"?>
<formControlPr xmlns="http://schemas.microsoft.com/office/spreadsheetml/2009/9/main" objectType="Radio" lockText="1" noThreeD="1"/>
</file>

<file path=xl/ctrlProps/ctrlProp3234.xml><?xml version="1.0" encoding="utf-8"?>
<formControlPr xmlns="http://schemas.microsoft.com/office/spreadsheetml/2009/9/main" objectType="Radio" lockText="1" noThreeD="1"/>
</file>

<file path=xl/ctrlProps/ctrlProp3235.xml><?xml version="1.0" encoding="utf-8"?>
<formControlPr xmlns="http://schemas.microsoft.com/office/spreadsheetml/2009/9/main" objectType="GBox" noThreeD="1"/>
</file>

<file path=xl/ctrlProps/ctrlProp3236.xml><?xml version="1.0" encoding="utf-8"?>
<formControlPr xmlns="http://schemas.microsoft.com/office/spreadsheetml/2009/9/main" objectType="Radio" firstButton="1" fmlaLink="$F$13" lockText="1" noThreeD="1"/>
</file>

<file path=xl/ctrlProps/ctrlProp3237.xml><?xml version="1.0" encoding="utf-8"?>
<formControlPr xmlns="http://schemas.microsoft.com/office/spreadsheetml/2009/9/main" objectType="Radio" lockText="1" noThreeD="1"/>
</file>

<file path=xl/ctrlProps/ctrlProp3238.xml><?xml version="1.0" encoding="utf-8"?>
<formControlPr xmlns="http://schemas.microsoft.com/office/spreadsheetml/2009/9/main" objectType="Radio" lockText="1" noThreeD="1"/>
</file>

<file path=xl/ctrlProps/ctrlProp3239.xml><?xml version="1.0" encoding="utf-8"?>
<formControlPr xmlns="http://schemas.microsoft.com/office/spreadsheetml/2009/9/main" objectType="Radio" lockText="1" noThreeD="1"/>
</file>

<file path=xl/ctrlProps/ctrlProp3240.xml><?xml version="1.0" encoding="utf-8"?>
<formControlPr xmlns="http://schemas.microsoft.com/office/spreadsheetml/2009/9/main" objectType="GBox" noThreeD="1"/>
</file>

<file path=xl/ctrlProps/ctrlProp3241.xml><?xml version="1.0" encoding="utf-8"?>
<formControlPr xmlns="http://schemas.microsoft.com/office/spreadsheetml/2009/9/main" objectType="Radio" firstButton="1" fmlaLink="$F$15" lockText="1" noThreeD="1"/>
</file>

<file path=xl/ctrlProps/ctrlProp3242.xml><?xml version="1.0" encoding="utf-8"?>
<formControlPr xmlns="http://schemas.microsoft.com/office/spreadsheetml/2009/9/main" objectType="Radio" lockText="1" noThreeD="1"/>
</file>

<file path=xl/ctrlProps/ctrlProp3243.xml><?xml version="1.0" encoding="utf-8"?>
<formControlPr xmlns="http://schemas.microsoft.com/office/spreadsheetml/2009/9/main" objectType="Radio" lockText="1" noThreeD="1"/>
</file>

<file path=xl/ctrlProps/ctrlProp3244.xml><?xml version="1.0" encoding="utf-8"?>
<formControlPr xmlns="http://schemas.microsoft.com/office/spreadsheetml/2009/9/main" objectType="Radio" lockText="1" noThreeD="1"/>
</file>

<file path=xl/ctrlProps/ctrlProp3245.xml><?xml version="1.0" encoding="utf-8"?>
<formControlPr xmlns="http://schemas.microsoft.com/office/spreadsheetml/2009/9/main" objectType="GBox" noThreeD="1"/>
</file>

<file path=xl/ctrlProps/ctrlProp3246.xml><?xml version="1.0" encoding="utf-8"?>
<formControlPr xmlns="http://schemas.microsoft.com/office/spreadsheetml/2009/9/main" objectType="Radio" firstButton="1" fmlaLink="$F$16" lockText="1" noThreeD="1"/>
</file>

<file path=xl/ctrlProps/ctrlProp3247.xml><?xml version="1.0" encoding="utf-8"?>
<formControlPr xmlns="http://schemas.microsoft.com/office/spreadsheetml/2009/9/main" objectType="Radio" lockText="1" noThreeD="1"/>
</file>

<file path=xl/ctrlProps/ctrlProp3248.xml><?xml version="1.0" encoding="utf-8"?>
<formControlPr xmlns="http://schemas.microsoft.com/office/spreadsheetml/2009/9/main" objectType="Radio" lockText="1" noThreeD="1"/>
</file>

<file path=xl/ctrlProps/ctrlProp3249.xml><?xml version="1.0" encoding="utf-8"?>
<formControlPr xmlns="http://schemas.microsoft.com/office/spreadsheetml/2009/9/main" objectType="Radio" lockText="1" noThreeD="1"/>
</file>

<file path=xl/ctrlProps/ctrlProp3250.xml><?xml version="1.0" encoding="utf-8"?>
<formControlPr xmlns="http://schemas.microsoft.com/office/spreadsheetml/2009/9/main" objectType="GBox" noThreeD="1"/>
</file>

<file path=xl/ctrlProps/ctrlProp3251.xml><?xml version="1.0" encoding="utf-8"?>
<formControlPr xmlns="http://schemas.microsoft.com/office/spreadsheetml/2009/9/main" objectType="Radio" firstButton="1" fmlaLink="$F$17" lockText="1" noThreeD="1"/>
</file>

<file path=xl/ctrlProps/ctrlProp3252.xml><?xml version="1.0" encoding="utf-8"?>
<formControlPr xmlns="http://schemas.microsoft.com/office/spreadsheetml/2009/9/main" objectType="Radio" lockText="1" noThreeD="1"/>
</file>

<file path=xl/ctrlProps/ctrlProp3253.xml><?xml version="1.0" encoding="utf-8"?>
<formControlPr xmlns="http://schemas.microsoft.com/office/spreadsheetml/2009/9/main" objectType="Radio" lockText="1" noThreeD="1"/>
</file>

<file path=xl/ctrlProps/ctrlProp3254.xml><?xml version="1.0" encoding="utf-8"?>
<formControlPr xmlns="http://schemas.microsoft.com/office/spreadsheetml/2009/9/main" objectType="Radio" lockText="1" noThreeD="1"/>
</file>

<file path=xl/ctrlProps/ctrlProp3255.xml><?xml version="1.0" encoding="utf-8"?>
<formControlPr xmlns="http://schemas.microsoft.com/office/spreadsheetml/2009/9/main" objectType="GBox" noThreeD="1"/>
</file>

<file path=xl/ctrlProps/ctrlProp3256.xml><?xml version="1.0" encoding="utf-8"?>
<formControlPr xmlns="http://schemas.microsoft.com/office/spreadsheetml/2009/9/main" objectType="Radio" firstButton="1" fmlaLink="$F$18" lockText="1" noThreeD="1"/>
</file>

<file path=xl/ctrlProps/ctrlProp3257.xml><?xml version="1.0" encoding="utf-8"?>
<formControlPr xmlns="http://schemas.microsoft.com/office/spreadsheetml/2009/9/main" objectType="Radio" lockText="1" noThreeD="1"/>
</file>

<file path=xl/ctrlProps/ctrlProp3258.xml><?xml version="1.0" encoding="utf-8"?>
<formControlPr xmlns="http://schemas.microsoft.com/office/spreadsheetml/2009/9/main" objectType="Radio" lockText="1" noThreeD="1"/>
</file>

<file path=xl/ctrlProps/ctrlProp3259.xml><?xml version="1.0" encoding="utf-8"?>
<formControlPr xmlns="http://schemas.microsoft.com/office/spreadsheetml/2009/9/main" objectType="Radio" lockText="1" noThreeD="1"/>
</file>

<file path=xl/ctrlProps/ctrlProp3260.xml><?xml version="1.0" encoding="utf-8"?>
<formControlPr xmlns="http://schemas.microsoft.com/office/spreadsheetml/2009/9/main" objectType="GBox" noThreeD="1"/>
</file>

<file path=xl/ctrlProps/ctrlProp3261.xml><?xml version="1.0" encoding="utf-8"?>
<formControlPr xmlns="http://schemas.microsoft.com/office/spreadsheetml/2009/9/main" objectType="Radio" firstButton="1" fmlaLink="$F$20" lockText="1" noThreeD="1"/>
</file>

<file path=xl/ctrlProps/ctrlProp3262.xml><?xml version="1.0" encoding="utf-8"?>
<formControlPr xmlns="http://schemas.microsoft.com/office/spreadsheetml/2009/9/main" objectType="Radio" lockText="1" noThreeD="1"/>
</file>

<file path=xl/ctrlProps/ctrlProp3263.xml><?xml version="1.0" encoding="utf-8"?>
<formControlPr xmlns="http://schemas.microsoft.com/office/spreadsheetml/2009/9/main" objectType="Radio" lockText="1" noThreeD="1"/>
</file>

<file path=xl/ctrlProps/ctrlProp3264.xml><?xml version="1.0" encoding="utf-8"?>
<formControlPr xmlns="http://schemas.microsoft.com/office/spreadsheetml/2009/9/main" objectType="Radio" lockText="1" noThreeD="1"/>
</file>

<file path=xl/ctrlProps/ctrlProp3265.xml><?xml version="1.0" encoding="utf-8"?>
<formControlPr xmlns="http://schemas.microsoft.com/office/spreadsheetml/2009/9/main" objectType="GBox" noThreeD="1"/>
</file>

<file path=xl/ctrlProps/ctrlProp3266.xml><?xml version="1.0" encoding="utf-8"?>
<formControlPr xmlns="http://schemas.microsoft.com/office/spreadsheetml/2009/9/main" objectType="Radio" firstButton="1" fmlaLink="$F$21" lockText="1" noThreeD="1"/>
</file>

<file path=xl/ctrlProps/ctrlProp3267.xml><?xml version="1.0" encoding="utf-8"?>
<formControlPr xmlns="http://schemas.microsoft.com/office/spreadsheetml/2009/9/main" objectType="Radio" lockText="1" noThreeD="1"/>
</file>

<file path=xl/ctrlProps/ctrlProp3268.xml><?xml version="1.0" encoding="utf-8"?>
<formControlPr xmlns="http://schemas.microsoft.com/office/spreadsheetml/2009/9/main" objectType="Radio" lockText="1" noThreeD="1"/>
</file>

<file path=xl/ctrlProps/ctrlProp3269.xml><?xml version="1.0" encoding="utf-8"?>
<formControlPr xmlns="http://schemas.microsoft.com/office/spreadsheetml/2009/9/main" objectType="Radio" lockText="1" noThreeD="1"/>
</file>

<file path=xl/ctrlProps/ctrlProp3270.xml><?xml version="1.0" encoding="utf-8"?>
<formControlPr xmlns="http://schemas.microsoft.com/office/spreadsheetml/2009/9/main" objectType="GBox" noThreeD="1"/>
</file>

<file path=xl/ctrlProps/ctrlProp3271.xml><?xml version="1.0" encoding="utf-8"?>
<formControlPr xmlns="http://schemas.microsoft.com/office/spreadsheetml/2009/9/main" objectType="Radio" firstButton="1" fmlaLink="$F$23" lockText="1" noThreeD="1"/>
</file>

<file path=xl/ctrlProps/ctrlProp3272.xml><?xml version="1.0" encoding="utf-8"?>
<formControlPr xmlns="http://schemas.microsoft.com/office/spreadsheetml/2009/9/main" objectType="Radio" lockText="1" noThreeD="1"/>
</file>

<file path=xl/ctrlProps/ctrlProp3273.xml><?xml version="1.0" encoding="utf-8"?>
<formControlPr xmlns="http://schemas.microsoft.com/office/spreadsheetml/2009/9/main" objectType="Radio" lockText="1" noThreeD="1"/>
</file>

<file path=xl/ctrlProps/ctrlProp3274.xml><?xml version="1.0" encoding="utf-8"?>
<formControlPr xmlns="http://schemas.microsoft.com/office/spreadsheetml/2009/9/main" objectType="Radio" lockText="1" noThreeD="1"/>
</file>

<file path=xl/ctrlProps/ctrlProp3275.xml><?xml version="1.0" encoding="utf-8"?>
<formControlPr xmlns="http://schemas.microsoft.com/office/spreadsheetml/2009/9/main" objectType="GBox" noThreeD="1"/>
</file>

<file path=xl/ctrlProps/ctrlProp3276.xml><?xml version="1.0" encoding="utf-8"?>
<formControlPr xmlns="http://schemas.microsoft.com/office/spreadsheetml/2009/9/main" objectType="Radio" firstButton="1" fmlaLink="$F$24" lockText="1" noThreeD="1"/>
</file>

<file path=xl/ctrlProps/ctrlProp3277.xml><?xml version="1.0" encoding="utf-8"?>
<formControlPr xmlns="http://schemas.microsoft.com/office/spreadsheetml/2009/9/main" objectType="Radio" lockText="1" noThreeD="1"/>
</file>

<file path=xl/ctrlProps/ctrlProp3278.xml><?xml version="1.0" encoding="utf-8"?>
<formControlPr xmlns="http://schemas.microsoft.com/office/spreadsheetml/2009/9/main" objectType="Radio" lockText="1" noThreeD="1"/>
</file>

<file path=xl/ctrlProps/ctrlProp3279.xml><?xml version="1.0" encoding="utf-8"?>
<formControlPr xmlns="http://schemas.microsoft.com/office/spreadsheetml/2009/9/main" objectType="Radio" lockText="1" noThreeD="1"/>
</file>

<file path=xl/ctrlProps/ctrlProp3280.xml><?xml version="1.0" encoding="utf-8"?>
<formControlPr xmlns="http://schemas.microsoft.com/office/spreadsheetml/2009/9/main" objectType="GBox" noThreeD="1"/>
</file>

<file path=xl/ctrlProps/ctrlProp3281.xml><?xml version="1.0" encoding="utf-8"?>
<formControlPr xmlns="http://schemas.microsoft.com/office/spreadsheetml/2009/9/main" objectType="Radio" firstButton="1" fmlaLink="$F$25" lockText="1" noThreeD="1"/>
</file>

<file path=xl/ctrlProps/ctrlProp3282.xml><?xml version="1.0" encoding="utf-8"?>
<formControlPr xmlns="http://schemas.microsoft.com/office/spreadsheetml/2009/9/main" objectType="Radio" lockText="1" noThreeD="1"/>
</file>

<file path=xl/ctrlProps/ctrlProp3283.xml><?xml version="1.0" encoding="utf-8"?>
<formControlPr xmlns="http://schemas.microsoft.com/office/spreadsheetml/2009/9/main" objectType="Radio" lockText="1" noThreeD="1"/>
</file>

<file path=xl/ctrlProps/ctrlProp3284.xml><?xml version="1.0" encoding="utf-8"?>
<formControlPr xmlns="http://schemas.microsoft.com/office/spreadsheetml/2009/9/main" objectType="Radio" lockText="1" noThreeD="1"/>
</file>

<file path=xl/ctrlProps/ctrlProp3285.xml><?xml version="1.0" encoding="utf-8"?>
<formControlPr xmlns="http://schemas.microsoft.com/office/spreadsheetml/2009/9/main" objectType="GBox" noThreeD="1"/>
</file>

<file path=xl/ctrlProps/ctrlProp3286.xml><?xml version="1.0" encoding="utf-8"?>
<formControlPr xmlns="http://schemas.microsoft.com/office/spreadsheetml/2009/9/main" objectType="Radio" firstButton="1" fmlaLink="$F$26" lockText="1" noThreeD="1"/>
</file>

<file path=xl/ctrlProps/ctrlProp3287.xml><?xml version="1.0" encoding="utf-8"?>
<formControlPr xmlns="http://schemas.microsoft.com/office/spreadsheetml/2009/9/main" objectType="Radio" lockText="1" noThreeD="1"/>
</file>

<file path=xl/ctrlProps/ctrlProp3288.xml><?xml version="1.0" encoding="utf-8"?>
<formControlPr xmlns="http://schemas.microsoft.com/office/spreadsheetml/2009/9/main" objectType="Radio" lockText="1" noThreeD="1"/>
</file>

<file path=xl/ctrlProps/ctrlProp3289.xml><?xml version="1.0" encoding="utf-8"?>
<formControlPr xmlns="http://schemas.microsoft.com/office/spreadsheetml/2009/9/main" objectType="Radio" lockText="1" noThreeD="1"/>
</file>

<file path=xl/ctrlProps/ctrlProp3290.xml><?xml version="1.0" encoding="utf-8"?>
<formControlPr xmlns="http://schemas.microsoft.com/office/spreadsheetml/2009/9/main" objectType="GBox" noThreeD="1"/>
</file>

<file path=xl/ctrlProps/ctrlProp3291.xml><?xml version="1.0" encoding="utf-8"?>
<formControlPr xmlns="http://schemas.microsoft.com/office/spreadsheetml/2009/9/main" objectType="Radio" firstButton="1" fmlaLink="$F$28" lockText="1" noThreeD="1"/>
</file>

<file path=xl/ctrlProps/ctrlProp3292.xml><?xml version="1.0" encoding="utf-8"?>
<formControlPr xmlns="http://schemas.microsoft.com/office/spreadsheetml/2009/9/main" objectType="Radio" lockText="1" noThreeD="1"/>
</file>

<file path=xl/ctrlProps/ctrlProp3293.xml><?xml version="1.0" encoding="utf-8"?>
<formControlPr xmlns="http://schemas.microsoft.com/office/spreadsheetml/2009/9/main" objectType="Radio" lockText="1" noThreeD="1"/>
</file>

<file path=xl/ctrlProps/ctrlProp3294.xml><?xml version="1.0" encoding="utf-8"?>
<formControlPr xmlns="http://schemas.microsoft.com/office/spreadsheetml/2009/9/main" objectType="Radio" lockText="1" noThreeD="1"/>
</file>

<file path=xl/ctrlProps/ctrlProp3295.xml><?xml version="1.0" encoding="utf-8"?>
<formControlPr xmlns="http://schemas.microsoft.com/office/spreadsheetml/2009/9/main" objectType="GBox" noThreeD="1"/>
</file>

<file path=xl/ctrlProps/ctrlProp3296.xml><?xml version="1.0" encoding="utf-8"?>
<formControlPr xmlns="http://schemas.microsoft.com/office/spreadsheetml/2009/9/main" objectType="Radio" firstButton="1" fmlaLink="$F$29" lockText="1" noThreeD="1"/>
</file>

<file path=xl/ctrlProps/ctrlProp3297.xml><?xml version="1.0" encoding="utf-8"?>
<formControlPr xmlns="http://schemas.microsoft.com/office/spreadsheetml/2009/9/main" objectType="Radio" lockText="1" noThreeD="1"/>
</file>

<file path=xl/ctrlProps/ctrlProp3298.xml><?xml version="1.0" encoding="utf-8"?>
<formControlPr xmlns="http://schemas.microsoft.com/office/spreadsheetml/2009/9/main" objectType="Radio" lockText="1" noThreeD="1"/>
</file>

<file path=xl/ctrlProps/ctrlProp3299.xml><?xml version="1.0" encoding="utf-8"?>
<formControlPr xmlns="http://schemas.microsoft.com/office/spreadsheetml/2009/9/main" objectType="Radio" lockText="1" noThreeD="1"/>
</file>

<file path=xl/ctrlProps/ctrlProp3300.xml><?xml version="1.0" encoding="utf-8"?>
<formControlPr xmlns="http://schemas.microsoft.com/office/spreadsheetml/2009/9/main" objectType="GBox" noThreeD="1"/>
</file>

<file path=xl/ctrlProps/ctrlProp3301.xml><?xml version="1.0" encoding="utf-8"?>
<formControlPr xmlns="http://schemas.microsoft.com/office/spreadsheetml/2009/9/main" objectType="Radio" firstButton="1" fmlaLink="$F$30" lockText="1" noThreeD="1"/>
</file>

<file path=xl/ctrlProps/ctrlProp3302.xml><?xml version="1.0" encoding="utf-8"?>
<formControlPr xmlns="http://schemas.microsoft.com/office/spreadsheetml/2009/9/main" objectType="Radio" lockText="1" noThreeD="1"/>
</file>

<file path=xl/ctrlProps/ctrlProp3303.xml><?xml version="1.0" encoding="utf-8"?>
<formControlPr xmlns="http://schemas.microsoft.com/office/spreadsheetml/2009/9/main" objectType="Radio" lockText="1" noThreeD="1"/>
</file>

<file path=xl/ctrlProps/ctrlProp3304.xml><?xml version="1.0" encoding="utf-8"?>
<formControlPr xmlns="http://schemas.microsoft.com/office/spreadsheetml/2009/9/main" objectType="Radio" lockText="1" noThreeD="1"/>
</file>

<file path=xl/ctrlProps/ctrlProp3305.xml><?xml version="1.0" encoding="utf-8"?>
<formControlPr xmlns="http://schemas.microsoft.com/office/spreadsheetml/2009/9/main" objectType="GBox" noThreeD="1"/>
</file>

<file path=xl/ctrlProps/ctrlProp3306.xml><?xml version="1.0" encoding="utf-8"?>
<formControlPr xmlns="http://schemas.microsoft.com/office/spreadsheetml/2009/9/main" objectType="Radio" firstButton="1" fmlaLink="$F$32" lockText="1" noThreeD="1"/>
</file>

<file path=xl/ctrlProps/ctrlProp3307.xml><?xml version="1.0" encoding="utf-8"?>
<formControlPr xmlns="http://schemas.microsoft.com/office/spreadsheetml/2009/9/main" objectType="Radio" lockText="1" noThreeD="1"/>
</file>

<file path=xl/ctrlProps/ctrlProp3308.xml><?xml version="1.0" encoding="utf-8"?>
<formControlPr xmlns="http://schemas.microsoft.com/office/spreadsheetml/2009/9/main" objectType="Radio" lockText="1" noThreeD="1"/>
</file>

<file path=xl/ctrlProps/ctrlProp3309.xml><?xml version="1.0" encoding="utf-8"?>
<formControlPr xmlns="http://schemas.microsoft.com/office/spreadsheetml/2009/9/main" objectType="Radio" lockText="1" noThreeD="1"/>
</file>

<file path=xl/ctrlProps/ctrlProp3310.xml><?xml version="1.0" encoding="utf-8"?>
<formControlPr xmlns="http://schemas.microsoft.com/office/spreadsheetml/2009/9/main" objectType="GBox" noThreeD="1"/>
</file>

<file path=xl/ctrlProps/ctrlProp3311.xml><?xml version="1.0" encoding="utf-8"?>
<formControlPr xmlns="http://schemas.microsoft.com/office/spreadsheetml/2009/9/main" objectType="Radio" firstButton="1" fmlaLink="$F$33" lockText="1" noThreeD="1"/>
</file>

<file path=xl/ctrlProps/ctrlProp3312.xml><?xml version="1.0" encoding="utf-8"?>
<formControlPr xmlns="http://schemas.microsoft.com/office/spreadsheetml/2009/9/main" objectType="Radio" lockText="1" noThreeD="1"/>
</file>

<file path=xl/ctrlProps/ctrlProp3313.xml><?xml version="1.0" encoding="utf-8"?>
<formControlPr xmlns="http://schemas.microsoft.com/office/spreadsheetml/2009/9/main" objectType="Radio" lockText="1" noThreeD="1"/>
</file>

<file path=xl/ctrlProps/ctrlProp3314.xml><?xml version="1.0" encoding="utf-8"?>
<formControlPr xmlns="http://schemas.microsoft.com/office/spreadsheetml/2009/9/main" objectType="Radio" lockText="1" noThreeD="1"/>
</file>

<file path=xl/ctrlProps/ctrlProp3315.xml><?xml version="1.0" encoding="utf-8"?>
<formControlPr xmlns="http://schemas.microsoft.com/office/spreadsheetml/2009/9/main" objectType="GBox" noThreeD="1"/>
</file>

<file path=xl/ctrlProps/ctrlProp3316.xml><?xml version="1.0" encoding="utf-8"?>
<formControlPr xmlns="http://schemas.microsoft.com/office/spreadsheetml/2009/9/main" objectType="Radio" firstButton="1" fmlaLink="$F$34" lockText="1" noThreeD="1"/>
</file>

<file path=xl/ctrlProps/ctrlProp3317.xml><?xml version="1.0" encoding="utf-8"?>
<formControlPr xmlns="http://schemas.microsoft.com/office/spreadsheetml/2009/9/main" objectType="Radio" lockText="1" noThreeD="1"/>
</file>

<file path=xl/ctrlProps/ctrlProp3318.xml><?xml version="1.0" encoding="utf-8"?>
<formControlPr xmlns="http://schemas.microsoft.com/office/spreadsheetml/2009/9/main" objectType="Radio" lockText="1" noThreeD="1"/>
</file>

<file path=xl/ctrlProps/ctrlProp3319.xml><?xml version="1.0" encoding="utf-8"?>
<formControlPr xmlns="http://schemas.microsoft.com/office/spreadsheetml/2009/9/main" objectType="Radio" lockText="1" noThreeD="1"/>
</file>

<file path=xl/ctrlProps/ctrlProp3320.xml><?xml version="1.0" encoding="utf-8"?>
<formControlPr xmlns="http://schemas.microsoft.com/office/spreadsheetml/2009/9/main" objectType="GBox" noThreeD="1"/>
</file>

<file path=xl/ctrlProps/ctrlProp3321.xml><?xml version="1.0" encoding="utf-8"?>
<formControlPr xmlns="http://schemas.microsoft.com/office/spreadsheetml/2009/9/main" objectType="Radio" firstButton="1" fmlaLink="$F$35" lockText="1" noThreeD="1"/>
</file>

<file path=xl/ctrlProps/ctrlProp3322.xml><?xml version="1.0" encoding="utf-8"?>
<formControlPr xmlns="http://schemas.microsoft.com/office/spreadsheetml/2009/9/main" objectType="Radio" lockText="1" noThreeD="1"/>
</file>

<file path=xl/ctrlProps/ctrlProp3323.xml><?xml version="1.0" encoding="utf-8"?>
<formControlPr xmlns="http://schemas.microsoft.com/office/spreadsheetml/2009/9/main" objectType="Radio" lockText="1" noThreeD="1"/>
</file>

<file path=xl/ctrlProps/ctrlProp3324.xml><?xml version="1.0" encoding="utf-8"?>
<formControlPr xmlns="http://schemas.microsoft.com/office/spreadsheetml/2009/9/main" objectType="Radio" lockText="1" noThreeD="1"/>
</file>

<file path=xl/ctrlProps/ctrlProp3325.xml><?xml version="1.0" encoding="utf-8"?>
<formControlPr xmlns="http://schemas.microsoft.com/office/spreadsheetml/2009/9/main" objectType="GBox" noThreeD="1"/>
</file>

<file path=xl/ctrlProps/ctrlProp3326.xml><?xml version="1.0" encoding="utf-8"?>
<formControlPr xmlns="http://schemas.microsoft.com/office/spreadsheetml/2009/9/main" objectType="Radio" firstButton="1" fmlaLink="$F$37" lockText="1" noThreeD="1"/>
</file>

<file path=xl/ctrlProps/ctrlProp3327.xml><?xml version="1.0" encoding="utf-8"?>
<formControlPr xmlns="http://schemas.microsoft.com/office/spreadsheetml/2009/9/main" objectType="Radio" lockText="1" noThreeD="1"/>
</file>

<file path=xl/ctrlProps/ctrlProp3328.xml><?xml version="1.0" encoding="utf-8"?>
<formControlPr xmlns="http://schemas.microsoft.com/office/spreadsheetml/2009/9/main" objectType="Radio" lockText="1" noThreeD="1"/>
</file>

<file path=xl/ctrlProps/ctrlProp3329.xml><?xml version="1.0" encoding="utf-8"?>
<formControlPr xmlns="http://schemas.microsoft.com/office/spreadsheetml/2009/9/main" objectType="Radio" lockText="1" noThreeD="1"/>
</file>

<file path=xl/ctrlProps/ctrlProp3330.xml><?xml version="1.0" encoding="utf-8"?>
<formControlPr xmlns="http://schemas.microsoft.com/office/spreadsheetml/2009/9/main" objectType="GBox" noThreeD="1"/>
</file>

<file path=xl/ctrlProps/ctrlProp3331.xml><?xml version="1.0" encoding="utf-8"?>
<formControlPr xmlns="http://schemas.microsoft.com/office/spreadsheetml/2009/9/main" objectType="Radio" firstButton="1" fmlaLink="$F$38" lockText="1" noThreeD="1"/>
</file>

<file path=xl/ctrlProps/ctrlProp3332.xml><?xml version="1.0" encoding="utf-8"?>
<formControlPr xmlns="http://schemas.microsoft.com/office/spreadsheetml/2009/9/main" objectType="Radio" lockText="1" noThreeD="1"/>
</file>

<file path=xl/ctrlProps/ctrlProp3333.xml><?xml version="1.0" encoding="utf-8"?>
<formControlPr xmlns="http://schemas.microsoft.com/office/spreadsheetml/2009/9/main" objectType="Radio" lockText="1" noThreeD="1"/>
</file>

<file path=xl/ctrlProps/ctrlProp3334.xml><?xml version="1.0" encoding="utf-8"?>
<formControlPr xmlns="http://schemas.microsoft.com/office/spreadsheetml/2009/9/main" objectType="Radio" lockText="1" noThreeD="1"/>
</file>

<file path=xl/ctrlProps/ctrlProp3335.xml><?xml version="1.0" encoding="utf-8"?>
<formControlPr xmlns="http://schemas.microsoft.com/office/spreadsheetml/2009/9/main" objectType="GBox" noThreeD="1"/>
</file>

<file path=xl/ctrlProps/ctrlProp3336.xml><?xml version="1.0" encoding="utf-8"?>
<formControlPr xmlns="http://schemas.microsoft.com/office/spreadsheetml/2009/9/main" objectType="Radio" firstButton="1" fmlaLink="$F$39" lockText="1" noThreeD="1"/>
</file>

<file path=xl/ctrlProps/ctrlProp3337.xml><?xml version="1.0" encoding="utf-8"?>
<formControlPr xmlns="http://schemas.microsoft.com/office/spreadsheetml/2009/9/main" objectType="Radio" lockText="1" noThreeD="1"/>
</file>

<file path=xl/ctrlProps/ctrlProp3338.xml><?xml version="1.0" encoding="utf-8"?>
<formControlPr xmlns="http://schemas.microsoft.com/office/spreadsheetml/2009/9/main" objectType="Radio" lockText="1" noThreeD="1"/>
</file>

<file path=xl/ctrlProps/ctrlProp3339.xml><?xml version="1.0" encoding="utf-8"?>
<formControlPr xmlns="http://schemas.microsoft.com/office/spreadsheetml/2009/9/main" objectType="Radio" lockText="1" noThreeD="1"/>
</file>

<file path=xl/ctrlProps/ctrlProp3340.xml><?xml version="1.0" encoding="utf-8"?>
<formControlPr xmlns="http://schemas.microsoft.com/office/spreadsheetml/2009/9/main" objectType="GBox" noThreeD="1"/>
</file>

<file path=xl/ctrlProps/ctrlProp3341.xml><?xml version="1.0" encoding="utf-8"?>
<formControlPr xmlns="http://schemas.microsoft.com/office/spreadsheetml/2009/9/main" objectType="Radio" firstButton="1" fmlaLink="$F$40" lockText="1" noThreeD="1"/>
</file>

<file path=xl/ctrlProps/ctrlProp3342.xml><?xml version="1.0" encoding="utf-8"?>
<formControlPr xmlns="http://schemas.microsoft.com/office/spreadsheetml/2009/9/main" objectType="Radio" lockText="1" noThreeD="1"/>
</file>

<file path=xl/ctrlProps/ctrlProp3343.xml><?xml version="1.0" encoding="utf-8"?>
<formControlPr xmlns="http://schemas.microsoft.com/office/spreadsheetml/2009/9/main" objectType="Radio" lockText="1" noThreeD="1"/>
</file>

<file path=xl/ctrlProps/ctrlProp3344.xml><?xml version="1.0" encoding="utf-8"?>
<formControlPr xmlns="http://schemas.microsoft.com/office/spreadsheetml/2009/9/main" objectType="Radio" lockText="1" noThreeD="1"/>
</file>

<file path=xl/ctrlProps/ctrlProp3345.xml><?xml version="1.0" encoding="utf-8"?>
<formControlPr xmlns="http://schemas.microsoft.com/office/spreadsheetml/2009/9/main" objectType="GBox" noThreeD="1"/>
</file>

<file path=xl/ctrlProps/ctrlProp3346.xml><?xml version="1.0" encoding="utf-8"?>
<formControlPr xmlns="http://schemas.microsoft.com/office/spreadsheetml/2009/9/main" objectType="Radio" firstButton="1" fmlaLink="$F$49" lockText="1" noThreeD="1"/>
</file>

<file path=xl/ctrlProps/ctrlProp3347.xml><?xml version="1.0" encoding="utf-8"?>
<formControlPr xmlns="http://schemas.microsoft.com/office/spreadsheetml/2009/9/main" objectType="Radio" lockText="1" noThreeD="1"/>
</file>

<file path=xl/ctrlProps/ctrlProp3348.xml><?xml version="1.0" encoding="utf-8"?>
<formControlPr xmlns="http://schemas.microsoft.com/office/spreadsheetml/2009/9/main" objectType="Radio" lockText="1" noThreeD="1"/>
</file>

<file path=xl/ctrlProps/ctrlProp3349.xml><?xml version="1.0" encoding="utf-8"?>
<formControlPr xmlns="http://schemas.microsoft.com/office/spreadsheetml/2009/9/main" objectType="Radio" lockText="1" noThreeD="1"/>
</file>

<file path=xl/ctrlProps/ctrlProp3350.xml><?xml version="1.0" encoding="utf-8"?>
<formControlPr xmlns="http://schemas.microsoft.com/office/spreadsheetml/2009/9/main" objectType="GBox" noThreeD="1"/>
</file>

<file path=xl/ctrlProps/ctrlProp3351.xml><?xml version="1.0" encoding="utf-8"?>
<formControlPr xmlns="http://schemas.microsoft.com/office/spreadsheetml/2009/9/main" objectType="Radio" firstButton="1" fmlaLink="$F$50" lockText="1" noThreeD="1"/>
</file>

<file path=xl/ctrlProps/ctrlProp3352.xml><?xml version="1.0" encoding="utf-8"?>
<formControlPr xmlns="http://schemas.microsoft.com/office/spreadsheetml/2009/9/main" objectType="Radio" lockText="1" noThreeD="1"/>
</file>

<file path=xl/ctrlProps/ctrlProp3353.xml><?xml version="1.0" encoding="utf-8"?>
<formControlPr xmlns="http://schemas.microsoft.com/office/spreadsheetml/2009/9/main" objectType="Radio" lockText="1" noThreeD="1"/>
</file>

<file path=xl/ctrlProps/ctrlProp3354.xml><?xml version="1.0" encoding="utf-8"?>
<formControlPr xmlns="http://schemas.microsoft.com/office/spreadsheetml/2009/9/main" objectType="Radio" lockText="1" noThreeD="1"/>
</file>

<file path=xl/ctrlProps/ctrlProp3355.xml><?xml version="1.0" encoding="utf-8"?>
<formControlPr xmlns="http://schemas.microsoft.com/office/spreadsheetml/2009/9/main" objectType="GBox" noThreeD="1"/>
</file>

<file path=xl/ctrlProps/ctrlProp3356.xml><?xml version="1.0" encoding="utf-8"?>
<formControlPr xmlns="http://schemas.microsoft.com/office/spreadsheetml/2009/9/main" objectType="Radio" firstButton="1" fmlaLink="$F$51" lockText="1" noThreeD="1"/>
</file>

<file path=xl/ctrlProps/ctrlProp3357.xml><?xml version="1.0" encoding="utf-8"?>
<formControlPr xmlns="http://schemas.microsoft.com/office/spreadsheetml/2009/9/main" objectType="Radio" lockText="1" noThreeD="1"/>
</file>

<file path=xl/ctrlProps/ctrlProp3358.xml><?xml version="1.0" encoding="utf-8"?>
<formControlPr xmlns="http://schemas.microsoft.com/office/spreadsheetml/2009/9/main" objectType="Radio" lockText="1" noThreeD="1"/>
</file>

<file path=xl/ctrlProps/ctrlProp3359.xml><?xml version="1.0" encoding="utf-8"?>
<formControlPr xmlns="http://schemas.microsoft.com/office/spreadsheetml/2009/9/main" objectType="Radio" lockText="1" noThreeD="1"/>
</file>

<file path=xl/ctrlProps/ctrlProp3360.xml><?xml version="1.0" encoding="utf-8"?>
<formControlPr xmlns="http://schemas.microsoft.com/office/spreadsheetml/2009/9/main" objectType="GBox" noThreeD="1"/>
</file>

<file path=xl/ctrlProps/ctrlProp3361.xml><?xml version="1.0" encoding="utf-8"?>
<formControlPr xmlns="http://schemas.microsoft.com/office/spreadsheetml/2009/9/main" objectType="Radio" firstButton="1" fmlaLink="$F$52" lockText="1" noThreeD="1"/>
</file>

<file path=xl/ctrlProps/ctrlProp3362.xml><?xml version="1.0" encoding="utf-8"?>
<formControlPr xmlns="http://schemas.microsoft.com/office/spreadsheetml/2009/9/main" objectType="Radio" lockText="1" noThreeD="1"/>
</file>

<file path=xl/ctrlProps/ctrlProp3363.xml><?xml version="1.0" encoding="utf-8"?>
<formControlPr xmlns="http://schemas.microsoft.com/office/spreadsheetml/2009/9/main" objectType="Radio" lockText="1" noThreeD="1"/>
</file>

<file path=xl/ctrlProps/ctrlProp3364.xml><?xml version="1.0" encoding="utf-8"?>
<formControlPr xmlns="http://schemas.microsoft.com/office/spreadsheetml/2009/9/main" objectType="Radio" lockText="1" noThreeD="1"/>
</file>

<file path=xl/ctrlProps/ctrlProp3365.xml><?xml version="1.0" encoding="utf-8"?>
<formControlPr xmlns="http://schemas.microsoft.com/office/spreadsheetml/2009/9/main" objectType="GBox" noThreeD="1"/>
</file>

<file path=xl/ctrlProps/ctrlProp3366.xml><?xml version="1.0" encoding="utf-8"?>
<formControlPr xmlns="http://schemas.microsoft.com/office/spreadsheetml/2009/9/main" objectType="Radio" firstButton="1" fmlaLink="$F$54" lockText="1" noThreeD="1"/>
</file>

<file path=xl/ctrlProps/ctrlProp3367.xml><?xml version="1.0" encoding="utf-8"?>
<formControlPr xmlns="http://schemas.microsoft.com/office/spreadsheetml/2009/9/main" objectType="Radio" lockText="1" noThreeD="1"/>
</file>

<file path=xl/ctrlProps/ctrlProp3368.xml><?xml version="1.0" encoding="utf-8"?>
<formControlPr xmlns="http://schemas.microsoft.com/office/spreadsheetml/2009/9/main" objectType="Radio" lockText="1" noThreeD="1"/>
</file>

<file path=xl/ctrlProps/ctrlProp3369.xml><?xml version="1.0" encoding="utf-8"?>
<formControlPr xmlns="http://schemas.microsoft.com/office/spreadsheetml/2009/9/main" objectType="Radio" lockText="1" noThreeD="1"/>
</file>

<file path=xl/ctrlProps/ctrlProp3370.xml><?xml version="1.0" encoding="utf-8"?>
<formControlPr xmlns="http://schemas.microsoft.com/office/spreadsheetml/2009/9/main" objectType="GBox" noThreeD="1"/>
</file>

<file path=xl/ctrlProps/ctrlProp3371.xml><?xml version="1.0" encoding="utf-8"?>
<formControlPr xmlns="http://schemas.microsoft.com/office/spreadsheetml/2009/9/main" objectType="Radio" firstButton="1" fmlaLink="$F$55" lockText="1" noThreeD="1"/>
</file>

<file path=xl/ctrlProps/ctrlProp3372.xml><?xml version="1.0" encoding="utf-8"?>
<formControlPr xmlns="http://schemas.microsoft.com/office/spreadsheetml/2009/9/main" objectType="Radio" lockText="1" noThreeD="1"/>
</file>

<file path=xl/ctrlProps/ctrlProp3373.xml><?xml version="1.0" encoding="utf-8"?>
<formControlPr xmlns="http://schemas.microsoft.com/office/spreadsheetml/2009/9/main" objectType="Radio" lockText="1" noThreeD="1"/>
</file>

<file path=xl/ctrlProps/ctrlProp3374.xml><?xml version="1.0" encoding="utf-8"?>
<formControlPr xmlns="http://schemas.microsoft.com/office/spreadsheetml/2009/9/main" objectType="Radio" lockText="1" noThreeD="1"/>
</file>

<file path=xl/ctrlProps/ctrlProp3375.xml><?xml version="1.0" encoding="utf-8"?>
<formControlPr xmlns="http://schemas.microsoft.com/office/spreadsheetml/2009/9/main" objectType="GBox" noThreeD="1"/>
</file>

<file path=xl/ctrlProps/ctrlProp3376.xml><?xml version="1.0" encoding="utf-8"?>
<formControlPr xmlns="http://schemas.microsoft.com/office/spreadsheetml/2009/9/main" objectType="Radio" firstButton="1" fmlaLink="$F$56" lockText="1" noThreeD="1"/>
</file>

<file path=xl/ctrlProps/ctrlProp3377.xml><?xml version="1.0" encoding="utf-8"?>
<formControlPr xmlns="http://schemas.microsoft.com/office/spreadsheetml/2009/9/main" objectType="Radio" lockText="1" noThreeD="1"/>
</file>

<file path=xl/ctrlProps/ctrlProp3378.xml><?xml version="1.0" encoding="utf-8"?>
<formControlPr xmlns="http://schemas.microsoft.com/office/spreadsheetml/2009/9/main" objectType="Radio" lockText="1" noThreeD="1"/>
</file>

<file path=xl/ctrlProps/ctrlProp3379.xml><?xml version="1.0" encoding="utf-8"?>
<formControlPr xmlns="http://schemas.microsoft.com/office/spreadsheetml/2009/9/main" objectType="Radio" lockText="1" noThreeD="1"/>
</file>

<file path=xl/ctrlProps/ctrlProp3380.xml><?xml version="1.0" encoding="utf-8"?>
<formControlPr xmlns="http://schemas.microsoft.com/office/spreadsheetml/2009/9/main" objectType="GBox" noThreeD="1"/>
</file>

<file path=xl/ctrlProps/ctrlProp3381.xml><?xml version="1.0" encoding="utf-8"?>
<formControlPr xmlns="http://schemas.microsoft.com/office/spreadsheetml/2009/9/main" objectType="Radio" firstButton="1" fmlaLink="$F$58" lockText="1" noThreeD="1"/>
</file>

<file path=xl/ctrlProps/ctrlProp3382.xml><?xml version="1.0" encoding="utf-8"?>
<formControlPr xmlns="http://schemas.microsoft.com/office/spreadsheetml/2009/9/main" objectType="Radio" lockText="1" noThreeD="1"/>
</file>

<file path=xl/ctrlProps/ctrlProp3383.xml><?xml version="1.0" encoding="utf-8"?>
<formControlPr xmlns="http://schemas.microsoft.com/office/spreadsheetml/2009/9/main" objectType="Radio" lockText="1" noThreeD="1"/>
</file>

<file path=xl/ctrlProps/ctrlProp3384.xml><?xml version="1.0" encoding="utf-8"?>
<formControlPr xmlns="http://schemas.microsoft.com/office/spreadsheetml/2009/9/main" objectType="Radio" lockText="1" noThreeD="1"/>
</file>

<file path=xl/ctrlProps/ctrlProp3385.xml><?xml version="1.0" encoding="utf-8"?>
<formControlPr xmlns="http://schemas.microsoft.com/office/spreadsheetml/2009/9/main" objectType="GBox" noThreeD="1"/>
</file>

<file path=xl/ctrlProps/ctrlProp3386.xml><?xml version="1.0" encoding="utf-8"?>
<formControlPr xmlns="http://schemas.microsoft.com/office/spreadsheetml/2009/9/main" objectType="Radio" firstButton="1" fmlaLink="$F$59" lockText="1" noThreeD="1"/>
</file>

<file path=xl/ctrlProps/ctrlProp3387.xml><?xml version="1.0" encoding="utf-8"?>
<formControlPr xmlns="http://schemas.microsoft.com/office/spreadsheetml/2009/9/main" objectType="Radio" lockText="1" noThreeD="1"/>
</file>

<file path=xl/ctrlProps/ctrlProp3388.xml><?xml version="1.0" encoding="utf-8"?>
<formControlPr xmlns="http://schemas.microsoft.com/office/spreadsheetml/2009/9/main" objectType="Radio" lockText="1" noThreeD="1"/>
</file>

<file path=xl/ctrlProps/ctrlProp3389.xml><?xml version="1.0" encoding="utf-8"?>
<formControlPr xmlns="http://schemas.microsoft.com/office/spreadsheetml/2009/9/main" objectType="Radio" lockText="1" noThreeD="1"/>
</file>

<file path=xl/ctrlProps/ctrlProp3390.xml><?xml version="1.0" encoding="utf-8"?>
<formControlPr xmlns="http://schemas.microsoft.com/office/spreadsheetml/2009/9/main" objectType="GBox" noThreeD="1"/>
</file>

<file path=xl/ctrlProps/ctrlProp3391.xml><?xml version="1.0" encoding="utf-8"?>
<formControlPr xmlns="http://schemas.microsoft.com/office/spreadsheetml/2009/9/main" objectType="Radio" firstButton="1" fmlaLink="$F$60" lockText="1" noThreeD="1"/>
</file>

<file path=xl/ctrlProps/ctrlProp3392.xml><?xml version="1.0" encoding="utf-8"?>
<formControlPr xmlns="http://schemas.microsoft.com/office/spreadsheetml/2009/9/main" objectType="Radio" lockText="1" noThreeD="1"/>
</file>

<file path=xl/ctrlProps/ctrlProp3393.xml><?xml version="1.0" encoding="utf-8"?>
<formControlPr xmlns="http://schemas.microsoft.com/office/spreadsheetml/2009/9/main" objectType="Radio" lockText="1" noThreeD="1"/>
</file>

<file path=xl/ctrlProps/ctrlProp3394.xml><?xml version="1.0" encoding="utf-8"?>
<formControlPr xmlns="http://schemas.microsoft.com/office/spreadsheetml/2009/9/main" objectType="Radio" lockText="1" noThreeD="1"/>
</file>

<file path=xl/ctrlProps/ctrlProp3395.xml><?xml version="1.0" encoding="utf-8"?>
<formControlPr xmlns="http://schemas.microsoft.com/office/spreadsheetml/2009/9/main" objectType="GBox" noThreeD="1"/>
</file>

<file path=xl/ctrlProps/ctrlProp3396.xml><?xml version="1.0" encoding="utf-8"?>
<formControlPr xmlns="http://schemas.microsoft.com/office/spreadsheetml/2009/9/main" objectType="Radio" firstButton="1" fmlaLink="$F$61" lockText="1" noThreeD="1"/>
</file>

<file path=xl/ctrlProps/ctrlProp3397.xml><?xml version="1.0" encoding="utf-8"?>
<formControlPr xmlns="http://schemas.microsoft.com/office/spreadsheetml/2009/9/main" objectType="Radio" lockText="1" noThreeD="1"/>
</file>

<file path=xl/ctrlProps/ctrlProp3398.xml><?xml version="1.0" encoding="utf-8"?>
<formControlPr xmlns="http://schemas.microsoft.com/office/spreadsheetml/2009/9/main" objectType="Radio" lockText="1" noThreeD="1"/>
</file>

<file path=xl/ctrlProps/ctrlProp3399.xml><?xml version="1.0" encoding="utf-8"?>
<formControlPr xmlns="http://schemas.microsoft.com/office/spreadsheetml/2009/9/main" objectType="Radio" lockText="1" noThreeD="1"/>
</file>

<file path=xl/ctrlProps/ctrlProp3400.xml><?xml version="1.0" encoding="utf-8"?>
<formControlPr xmlns="http://schemas.microsoft.com/office/spreadsheetml/2009/9/main" objectType="GBox" noThreeD="1"/>
</file>

<file path=xl/ctrlProps/ctrlProp3401.xml><?xml version="1.0" encoding="utf-8"?>
<formControlPr xmlns="http://schemas.microsoft.com/office/spreadsheetml/2009/9/main" objectType="Radio" firstButton="1" fmlaLink="$F$63" lockText="1" noThreeD="1"/>
</file>

<file path=xl/ctrlProps/ctrlProp3402.xml><?xml version="1.0" encoding="utf-8"?>
<formControlPr xmlns="http://schemas.microsoft.com/office/spreadsheetml/2009/9/main" objectType="Radio" lockText="1" noThreeD="1"/>
</file>

<file path=xl/ctrlProps/ctrlProp3403.xml><?xml version="1.0" encoding="utf-8"?>
<formControlPr xmlns="http://schemas.microsoft.com/office/spreadsheetml/2009/9/main" objectType="Radio" lockText="1" noThreeD="1"/>
</file>

<file path=xl/ctrlProps/ctrlProp3404.xml><?xml version="1.0" encoding="utf-8"?>
<formControlPr xmlns="http://schemas.microsoft.com/office/spreadsheetml/2009/9/main" objectType="Radio" lockText="1" noThreeD="1"/>
</file>

<file path=xl/ctrlProps/ctrlProp3405.xml><?xml version="1.0" encoding="utf-8"?>
<formControlPr xmlns="http://schemas.microsoft.com/office/spreadsheetml/2009/9/main" objectType="GBox" noThreeD="1"/>
</file>

<file path=xl/ctrlProps/ctrlProp3406.xml><?xml version="1.0" encoding="utf-8"?>
<formControlPr xmlns="http://schemas.microsoft.com/office/spreadsheetml/2009/9/main" objectType="Radio" firstButton="1" fmlaLink="$F$65" lockText="1" noThreeD="1"/>
</file>

<file path=xl/ctrlProps/ctrlProp3407.xml><?xml version="1.0" encoding="utf-8"?>
<formControlPr xmlns="http://schemas.microsoft.com/office/spreadsheetml/2009/9/main" objectType="Radio" lockText="1" noThreeD="1"/>
</file>

<file path=xl/ctrlProps/ctrlProp3408.xml><?xml version="1.0" encoding="utf-8"?>
<formControlPr xmlns="http://schemas.microsoft.com/office/spreadsheetml/2009/9/main" objectType="Radio" lockText="1" noThreeD="1"/>
</file>

<file path=xl/ctrlProps/ctrlProp3409.xml><?xml version="1.0" encoding="utf-8"?>
<formControlPr xmlns="http://schemas.microsoft.com/office/spreadsheetml/2009/9/main" objectType="Radio" lockText="1" noThreeD="1"/>
</file>

<file path=xl/ctrlProps/ctrlProp3410.xml><?xml version="1.0" encoding="utf-8"?>
<formControlPr xmlns="http://schemas.microsoft.com/office/spreadsheetml/2009/9/main" objectType="GBox" noThreeD="1"/>
</file>

<file path=xl/ctrlProps/ctrlProp3411.xml><?xml version="1.0" encoding="utf-8"?>
<formControlPr xmlns="http://schemas.microsoft.com/office/spreadsheetml/2009/9/main" objectType="Radio" firstButton="1" fmlaLink="$F$64" lockText="1" noThreeD="1"/>
</file>

<file path=xl/ctrlProps/ctrlProp3412.xml><?xml version="1.0" encoding="utf-8"?>
<formControlPr xmlns="http://schemas.microsoft.com/office/spreadsheetml/2009/9/main" objectType="Radio" lockText="1" noThreeD="1"/>
</file>

<file path=xl/ctrlProps/ctrlProp3413.xml><?xml version="1.0" encoding="utf-8"?>
<formControlPr xmlns="http://schemas.microsoft.com/office/spreadsheetml/2009/9/main" objectType="Radio" lockText="1" noThreeD="1"/>
</file>

<file path=xl/ctrlProps/ctrlProp3414.xml><?xml version="1.0" encoding="utf-8"?>
<formControlPr xmlns="http://schemas.microsoft.com/office/spreadsheetml/2009/9/main" objectType="Radio" lockText="1" noThreeD="1"/>
</file>

<file path=xl/ctrlProps/ctrlProp3415.xml><?xml version="1.0" encoding="utf-8"?>
<formControlPr xmlns="http://schemas.microsoft.com/office/spreadsheetml/2009/9/main" objectType="GBox" noThreeD="1"/>
</file>

<file path=xl/ctrlProps/ctrlProp3416.xml><?xml version="1.0" encoding="utf-8"?>
<formControlPr xmlns="http://schemas.microsoft.com/office/spreadsheetml/2009/9/main" objectType="Radio" firstButton="1" fmlaLink="$F$66" lockText="1" noThreeD="1"/>
</file>

<file path=xl/ctrlProps/ctrlProp3417.xml><?xml version="1.0" encoding="utf-8"?>
<formControlPr xmlns="http://schemas.microsoft.com/office/spreadsheetml/2009/9/main" objectType="Radio" lockText="1" noThreeD="1"/>
</file>

<file path=xl/ctrlProps/ctrlProp3418.xml><?xml version="1.0" encoding="utf-8"?>
<formControlPr xmlns="http://schemas.microsoft.com/office/spreadsheetml/2009/9/main" objectType="Radio" lockText="1" noThreeD="1"/>
</file>

<file path=xl/ctrlProps/ctrlProp3419.xml><?xml version="1.0" encoding="utf-8"?>
<formControlPr xmlns="http://schemas.microsoft.com/office/spreadsheetml/2009/9/main" objectType="Radio" lockText="1" noThreeD="1"/>
</file>

<file path=xl/ctrlProps/ctrlProp3420.xml><?xml version="1.0" encoding="utf-8"?>
<formControlPr xmlns="http://schemas.microsoft.com/office/spreadsheetml/2009/9/main" objectType="GBox" noThreeD="1"/>
</file>

<file path=xl/ctrlProps/ctrlProp3421.xml><?xml version="1.0" encoding="utf-8"?>
<formControlPr xmlns="http://schemas.microsoft.com/office/spreadsheetml/2009/9/main" objectType="Radio" firstButton="1" fmlaLink="$F$68" lockText="1" noThreeD="1"/>
</file>

<file path=xl/ctrlProps/ctrlProp3422.xml><?xml version="1.0" encoding="utf-8"?>
<formControlPr xmlns="http://schemas.microsoft.com/office/spreadsheetml/2009/9/main" objectType="Radio" lockText="1" noThreeD="1"/>
</file>

<file path=xl/ctrlProps/ctrlProp3423.xml><?xml version="1.0" encoding="utf-8"?>
<formControlPr xmlns="http://schemas.microsoft.com/office/spreadsheetml/2009/9/main" objectType="Radio" lockText="1" noThreeD="1"/>
</file>

<file path=xl/ctrlProps/ctrlProp3424.xml><?xml version="1.0" encoding="utf-8"?>
<formControlPr xmlns="http://schemas.microsoft.com/office/spreadsheetml/2009/9/main" objectType="Radio" lockText="1" noThreeD="1"/>
</file>

<file path=xl/ctrlProps/ctrlProp3425.xml><?xml version="1.0" encoding="utf-8"?>
<formControlPr xmlns="http://schemas.microsoft.com/office/spreadsheetml/2009/9/main" objectType="GBox" noThreeD="1"/>
</file>

<file path=xl/ctrlProps/ctrlProp3426.xml><?xml version="1.0" encoding="utf-8"?>
<formControlPr xmlns="http://schemas.microsoft.com/office/spreadsheetml/2009/9/main" objectType="Radio" firstButton="1" fmlaLink="$F$69" lockText="1" noThreeD="1"/>
</file>

<file path=xl/ctrlProps/ctrlProp3427.xml><?xml version="1.0" encoding="utf-8"?>
<formControlPr xmlns="http://schemas.microsoft.com/office/spreadsheetml/2009/9/main" objectType="Radio" lockText="1" noThreeD="1"/>
</file>

<file path=xl/ctrlProps/ctrlProp3428.xml><?xml version="1.0" encoding="utf-8"?>
<formControlPr xmlns="http://schemas.microsoft.com/office/spreadsheetml/2009/9/main" objectType="Radio" lockText="1" noThreeD="1"/>
</file>

<file path=xl/ctrlProps/ctrlProp3429.xml><?xml version="1.0" encoding="utf-8"?>
<formControlPr xmlns="http://schemas.microsoft.com/office/spreadsheetml/2009/9/main" objectType="Radio" lockText="1" noThreeD="1"/>
</file>

<file path=xl/ctrlProps/ctrlProp3430.xml><?xml version="1.0" encoding="utf-8"?>
<formControlPr xmlns="http://schemas.microsoft.com/office/spreadsheetml/2009/9/main" objectType="GBox" noThreeD="1"/>
</file>

<file path=xl/ctrlProps/ctrlProp3431.xml><?xml version="1.0" encoding="utf-8"?>
<formControlPr xmlns="http://schemas.microsoft.com/office/spreadsheetml/2009/9/main" objectType="Radio" firstButton="1" fmlaLink="$F$70" lockText="1" noThreeD="1"/>
</file>

<file path=xl/ctrlProps/ctrlProp3432.xml><?xml version="1.0" encoding="utf-8"?>
<formControlPr xmlns="http://schemas.microsoft.com/office/spreadsheetml/2009/9/main" objectType="Radio" lockText="1" noThreeD="1"/>
</file>

<file path=xl/ctrlProps/ctrlProp3433.xml><?xml version="1.0" encoding="utf-8"?>
<formControlPr xmlns="http://schemas.microsoft.com/office/spreadsheetml/2009/9/main" objectType="Radio" lockText="1" noThreeD="1"/>
</file>

<file path=xl/ctrlProps/ctrlProp3434.xml><?xml version="1.0" encoding="utf-8"?>
<formControlPr xmlns="http://schemas.microsoft.com/office/spreadsheetml/2009/9/main" objectType="Radio" lockText="1" noThreeD="1"/>
</file>

<file path=xl/ctrlProps/ctrlProp3435.xml><?xml version="1.0" encoding="utf-8"?>
<formControlPr xmlns="http://schemas.microsoft.com/office/spreadsheetml/2009/9/main" objectType="GBox" noThreeD="1"/>
</file>

<file path=xl/ctrlProps/ctrlProp3436.xml><?xml version="1.0" encoding="utf-8"?>
<formControlPr xmlns="http://schemas.microsoft.com/office/spreadsheetml/2009/9/main" objectType="Radio" firstButton="1" fmlaLink="$F$71" lockText="1" noThreeD="1"/>
</file>

<file path=xl/ctrlProps/ctrlProp3437.xml><?xml version="1.0" encoding="utf-8"?>
<formControlPr xmlns="http://schemas.microsoft.com/office/spreadsheetml/2009/9/main" objectType="Radio" lockText="1" noThreeD="1"/>
</file>

<file path=xl/ctrlProps/ctrlProp3438.xml><?xml version="1.0" encoding="utf-8"?>
<formControlPr xmlns="http://schemas.microsoft.com/office/spreadsheetml/2009/9/main" objectType="Radio" lockText="1" noThreeD="1"/>
</file>

<file path=xl/ctrlProps/ctrlProp3439.xml><?xml version="1.0" encoding="utf-8"?>
<formControlPr xmlns="http://schemas.microsoft.com/office/spreadsheetml/2009/9/main" objectType="Radio" lockText="1" noThreeD="1"/>
</file>

<file path=xl/ctrlProps/ctrlProp3440.xml><?xml version="1.0" encoding="utf-8"?>
<formControlPr xmlns="http://schemas.microsoft.com/office/spreadsheetml/2009/9/main" objectType="GBox" noThreeD="1"/>
</file>

<file path=xl/ctrlProps/ctrlProp3441.xml><?xml version="1.0" encoding="utf-8"?>
<formControlPr xmlns="http://schemas.microsoft.com/office/spreadsheetml/2009/9/main" objectType="Radio" firstButton="1" fmlaLink="$F$73" lockText="1" noThreeD="1"/>
</file>

<file path=xl/ctrlProps/ctrlProp3442.xml><?xml version="1.0" encoding="utf-8"?>
<formControlPr xmlns="http://schemas.microsoft.com/office/spreadsheetml/2009/9/main" objectType="Radio" lockText="1" noThreeD="1"/>
</file>

<file path=xl/ctrlProps/ctrlProp3443.xml><?xml version="1.0" encoding="utf-8"?>
<formControlPr xmlns="http://schemas.microsoft.com/office/spreadsheetml/2009/9/main" objectType="Radio" lockText="1" noThreeD="1"/>
</file>

<file path=xl/ctrlProps/ctrlProp3444.xml><?xml version="1.0" encoding="utf-8"?>
<formControlPr xmlns="http://schemas.microsoft.com/office/spreadsheetml/2009/9/main" objectType="Radio" lockText="1" noThreeD="1"/>
</file>

<file path=xl/ctrlProps/ctrlProp3445.xml><?xml version="1.0" encoding="utf-8"?>
<formControlPr xmlns="http://schemas.microsoft.com/office/spreadsheetml/2009/9/main" objectType="GBox" noThreeD="1"/>
</file>

<file path=xl/ctrlProps/ctrlProp3446.xml><?xml version="1.0" encoding="utf-8"?>
<formControlPr xmlns="http://schemas.microsoft.com/office/spreadsheetml/2009/9/main" objectType="Radio" firstButton="1" fmlaLink="$F$74" lockText="1" noThreeD="1"/>
</file>

<file path=xl/ctrlProps/ctrlProp3447.xml><?xml version="1.0" encoding="utf-8"?>
<formControlPr xmlns="http://schemas.microsoft.com/office/spreadsheetml/2009/9/main" objectType="Radio" lockText="1" noThreeD="1"/>
</file>

<file path=xl/ctrlProps/ctrlProp3448.xml><?xml version="1.0" encoding="utf-8"?>
<formControlPr xmlns="http://schemas.microsoft.com/office/spreadsheetml/2009/9/main" objectType="Radio" lockText="1" noThreeD="1"/>
</file>

<file path=xl/ctrlProps/ctrlProp3449.xml><?xml version="1.0" encoding="utf-8"?>
<formControlPr xmlns="http://schemas.microsoft.com/office/spreadsheetml/2009/9/main" objectType="Radio" lockText="1" noThreeD="1"/>
</file>

<file path=xl/ctrlProps/ctrlProp3450.xml><?xml version="1.0" encoding="utf-8"?>
<formControlPr xmlns="http://schemas.microsoft.com/office/spreadsheetml/2009/9/main" objectType="GBox" noThreeD="1"/>
</file>

<file path=xl/ctrlProps/ctrlProp3451.xml><?xml version="1.0" encoding="utf-8"?>
<formControlPr xmlns="http://schemas.microsoft.com/office/spreadsheetml/2009/9/main" objectType="Radio" firstButton="1" fmlaLink="$F$75" lockText="1" noThreeD="1"/>
</file>

<file path=xl/ctrlProps/ctrlProp3452.xml><?xml version="1.0" encoding="utf-8"?>
<formControlPr xmlns="http://schemas.microsoft.com/office/spreadsheetml/2009/9/main" objectType="Radio" lockText="1" noThreeD="1"/>
</file>

<file path=xl/ctrlProps/ctrlProp3453.xml><?xml version="1.0" encoding="utf-8"?>
<formControlPr xmlns="http://schemas.microsoft.com/office/spreadsheetml/2009/9/main" objectType="Radio" lockText="1" noThreeD="1"/>
</file>

<file path=xl/ctrlProps/ctrlProp3454.xml><?xml version="1.0" encoding="utf-8"?>
<formControlPr xmlns="http://schemas.microsoft.com/office/spreadsheetml/2009/9/main" objectType="Radio" lockText="1" noThreeD="1"/>
</file>

<file path=xl/ctrlProps/ctrlProp3455.xml><?xml version="1.0" encoding="utf-8"?>
<formControlPr xmlns="http://schemas.microsoft.com/office/spreadsheetml/2009/9/main" objectType="GBox" noThreeD="1"/>
</file>

<file path=xl/ctrlProps/ctrlProp3456.xml><?xml version="1.0" encoding="utf-8"?>
<formControlPr xmlns="http://schemas.microsoft.com/office/spreadsheetml/2009/9/main" objectType="Radio" firstButton="1" fmlaLink="$F$76" lockText="1" noThreeD="1"/>
</file>

<file path=xl/ctrlProps/ctrlProp3457.xml><?xml version="1.0" encoding="utf-8"?>
<formControlPr xmlns="http://schemas.microsoft.com/office/spreadsheetml/2009/9/main" objectType="Radio" lockText="1" noThreeD="1"/>
</file>

<file path=xl/ctrlProps/ctrlProp3458.xml><?xml version="1.0" encoding="utf-8"?>
<formControlPr xmlns="http://schemas.microsoft.com/office/spreadsheetml/2009/9/main" objectType="Radio" lockText="1" noThreeD="1"/>
</file>

<file path=xl/ctrlProps/ctrlProp3459.xml><?xml version="1.0" encoding="utf-8"?>
<formControlPr xmlns="http://schemas.microsoft.com/office/spreadsheetml/2009/9/main" objectType="Radio" lockText="1" noThreeD="1"/>
</file>

<file path=xl/ctrlProps/ctrlProp3460.xml><?xml version="1.0" encoding="utf-8"?>
<formControlPr xmlns="http://schemas.microsoft.com/office/spreadsheetml/2009/9/main" objectType="GBox" noThreeD="1"/>
</file>

<file path=xl/ctrlProps/ctrlProp3461.xml><?xml version="1.0" encoding="utf-8"?>
<formControlPr xmlns="http://schemas.microsoft.com/office/spreadsheetml/2009/9/main" objectType="Radio" firstButton="1" fmlaLink="$F$78" lockText="1" noThreeD="1"/>
</file>

<file path=xl/ctrlProps/ctrlProp3462.xml><?xml version="1.0" encoding="utf-8"?>
<formControlPr xmlns="http://schemas.microsoft.com/office/spreadsheetml/2009/9/main" objectType="Radio" lockText="1" noThreeD="1"/>
</file>

<file path=xl/ctrlProps/ctrlProp3463.xml><?xml version="1.0" encoding="utf-8"?>
<formControlPr xmlns="http://schemas.microsoft.com/office/spreadsheetml/2009/9/main" objectType="Radio" lockText="1" noThreeD="1"/>
</file>

<file path=xl/ctrlProps/ctrlProp3464.xml><?xml version="1.0" encoding="utf-8"?>
<formControlPr xmlns="http://schemas.microsoft.com/office/spreadsheetml/2009/9/main" objectType="Radio" lockText="1" noThreeD="1"/>
</file>

<file path=xl/ctrlProps/ctrlProp3465.xml><?xml version="1.0" encoding="utf-8"?>
<formControlPr xmlns="http://schemas.microsoft.com/office/spreadsheetml/2009/9/main" objectType="GBox" noThreeD="1"/>
</file>

<file path=xl/ctrlProps/ctrlProp3466.xml><?xml version="1.0" encoding="utf-8"?>
<formControlPr xmlns="http://schemas.microsoft.com/office/spreadsheetml/2009/9/main" objectType="Radio" firstButton="1" fmlaLink="$F$79" lockText="1" noThreeD="1"/>
</file>

<file path=xl/ctrlProps/ctrlProp3467.xml><?xml version="1.0" encoding="utf-8"?>
<formControlPr xmlns="http://schemas.microsoft.com/office/spreadsheetml/2009/9/main" objectType="Radio" lockText="1" noThreeD="1"/>
</file>

<file path=xl/ctrlProps/ctrlProp3468.xml><?xml version="1.0" encoding="utf-8"?>
<formControlPr xmlns="http://schemas.microsoft.com/office/spreadsheetml/2009/9/main" objectType="Radio" lockText="1" noThreeD="1"/>
</file>

<file path=xl/ctrlProps/ctrlProp3469.xml><?xml version="1.0" encoding="utf-8"?>
<formControlPr xmlns="http://schemas.microsoft.com/office/spreadsheetml/2009/9/main" objectType="Radio" lockText="1" noThreeD="1"/>
</file>

<file path=xl/ctrlProps/ctrlProp3470.xml><?xml version="1.0" encoding="utf-8"?>
<formControlPr xmlns="http://schemas.microsoft.com/office/spreadsheetml/2009/9/main" objectType="GBox" noThreeD="1"/>
</file>

<file path=xl/ctrlProps/ctrlProp3471.xml><?xml version="1.0" encoding="utf-8"?>
<formControlPr xmlns="http://schemas.microsoft.com/office/spreadsheetml/2009/9/main" objectType="Radio" firstButton="1" fmlaLink="$F$80" lockText="1" noThreeD="1"/>
</file>

<file path=xl/ctrlProps/ctrlProp3472.xml><?xml version="1.0" encoding="utf-8"?>
<formControlPr xmlns="http://schemas.microsoft.com/office/spreadsheetml/2009/9/main" objectType="Radio" lockText="1" noThreeD="1"/>
</file>

<file path=xl/ctrlProps/ctrlProp3473.xml><?xml version="1.0" encoding="utf-8"?>
<formControlPr xmlns="http://schemas.microsoft.com/office/spreadsheetml/2009/9/main" objectType="Radio" lockText="1" noThreeD="1"/>
</file>

<file path=xl/ctrlProps/ctrlProp3474.xml><?xml version="1.0" encoding="utf-8"?>
<formControlPr xmlns="http://schemas.microsoft.com/office/spreadsheetml/2009/9/main" objectType="Radio" lockText="1" noThreeD="1"/>
</file>

<file path=xl/ctrlProps/ctrlProp3475.xml><?xml version="1.0" encoding="utf-8"?>
<formControlPr xmlns="http://schemas.microsoft.com/office/spreadsheetml/2009/9/main" objectType="GBox" noThreeD="1"/>
</file>

<file path=xl/ctrlProps/ctrlProp3476.xml><?xml version="1.0" encoding="utf-8"?>
<formControlPr xmlns="http://schemas.microsoft.com/office/spreadsheetml/2009/9/main" objectType="Radio" firstButton="1" fmlaLink="$F$81" lockText="1" noThreeD="1"/>
</file>

<file path=xl/ctrlProps/ctrlProp3477.xml><?xml version="1.0" encoding="utf-8"?>
<formControlPr xmlns="http://schemas.microsoft.com/office/spreadsheetml/2009/9/main" objectType="Radio" lockText="1" noThreeD="1"/>
</file>

<file path=xl/ctrlProps/ctrlProp3478.xml><?xml version="1.0" encoding="utf-8"?>
<formControlPr xmlns="http://schemas.microsoft.com/office/spreadsheetml/2009/9/main" objectType="Radio" lockText="1" noThreeD="1"/>
</file>

<file path=xl/ctrlProps/ctrlProp3479.xml><?xml version="1.0" encoding="utf-8"?>
<formControlPr xmlns="http://schemas.microsoft.com/office/spreadsheetml/2009/9/main" objectType="Radio" lockText="1" noThreeD="1"/>
</file>

<file path=xl/ctrlProps/ctrlProp3480.xml><?xml version="1.0" encoding="utf-8"?>
<formControlPr xmlns="http://schemas.microsoft.com/office/spreadsheetml/2009/9/main" objectType="GBox" noThreeD="1"/>
</file>

<file path=xl/ctrlProps/ctrlProp3481.xml><?xml version="1.0" encoding="utf-8"?>
<formControlPr xmlns="http://schemas.microsoft.com/office/spreadsheetml/2009/9/main" objectType="Radio" firstButton="1" fmlaLink="$F$83" lockText="1" noThreeD="1"/>
</file>

<file path=xl/ctrlProps/ctrlProp3482.xml><?xml version="1.0" encoding="utf-8"?>
<formControlPr xmlns="http://schemas.microsoft.com/office/spreadsheetml/2009/9/main" objectType="Radio" lockText="1" noThreeD="1"/>
</file>

<file path=xl/ctrlProps/ctrlProp3483.xml><?xml version="1.0" encoding="utf-8"?>
<formControlPr xmlns="http://schemas.microsoft.com/office/spreadsheetml/2009/9/main" objectType="Radio" lockText="1" noThreeD="1"/>
</file>

<file path=xl/ctrlProps/ctrlProp3484.xml><?xml version="1.0" encoding="utf-8"?>
<formControlPr xmlns="http://schemas.microsoft.com/office/spreadsheetml/2009/9/main" objectType="Radio" lockText="1" noThreeD="1"/>
</file>

<file path=xl/ctrlProps/ctrlProp3485.xml><?xml version="1.0" encoding="utf-8"?>
<formControlPr xmlns="http://schemas.microsoft.com/office/spreadsheetml/2009/9/main" objectType="GBox" noThreeD="1"/>
</file>

<file path=xl/ctrlProps/ctrlProp3486.xml><?xml version="1.0" encoding="utf-8"?>
<formControlPr xmlns="http://schemas.microsoft.com/office/spreadsheetml/2009/9/main" objectType="Radio" firstButton="1" fmlaLink="$F$84" lockText="1" noThreeD="1"/>
</file>

<file path=xl/ctrlProps/ctrlProp3487.xml><?xml version="1.0" encoding="utf-8"?>
<formControlPr xmlns="http://schemas.microsoft.com/office/spreadsheetml/2009/9/main" objectType="Radio" lockText="1" noThreeD="1"/>
</file>

<file path=xl/ctrlProps/ctrlProp3488.xml><?xml version="1.0" encoding="utf-8"?>
<formControlPr xmlns="http://schemas.microsoft.com/office/spreadsheetml/2009/9/main" objectType="Radio" lockText="1" noThreeD="1"/>
</file>

<file path=xl/ctrlProps/ctrlProp3489.xml><?xml version="1.0" encoding="utf-8"?>
<formControlPr xmlns="http://schemas.microsoft.com/office/spreadsheetml/2009/9/main" objectType="Radio" lockText="1" noThreeD="1"/>
</file>

<file path=xl/ctrlProps/ctrlProp3490.xml><?xml version="1.0" encoding="utf-8"?>
<formControlPr xmlns="http://schemas.microsoft.com/office/spreadsheetml/2009/9/main" objectType="GBox" noThreeD="1"/>
</file>

<file path=xl/ctrlProps/ctrlProp3491.xml><?xml version="1.0" encoding="utf-8"?>
<formControlPr xmlns="http://schemas.microsoft.com/office/spreadsheetml/2009/9/main" objectType="Radio" firstButton="1" fmlaLink="$F$85" lockText="1" noThreeD="1"/>
</file>

<file path=xl/ctrlProps/ctrlProp3492.xml><?xml version="1.0" encoding="utf-8"?>
<formControlPr xmlns="http://schemas.microsoft.com/office/spreadsheetml/2009/9/main" objectType="Radio" lockText="1" noThreeD="1"/>
</file>

<file path=xl/ctrlProps/ctrlProp3493.xml><?xml version="1.0" encoding="utf-8"?>
<formControlPr xmlns="http://schemas.microsoft.com/office/spreadsheetml/2009/9/main" objectType="Radio" lockText="1" noThreeD="1"/>
</file>

<file path=xl/ctrlProps/ctrlProp3494.xml><?xml version="1.0" encoding="utf-8"?>
<formControlPr xmlns="http://schemas.microsoft.com/office/spreadsheetml/2009/9/main" objectType="Radio" lockText="1" noThreeD="1"/>
</file>

<file path=xl/ctrlProps/ctrlProp3495.xml><?xml version="1.0" encoding="utf-8"?>
<formControlPr xmlns="http://schemas.microsoft.com/office/spreadsheetml/2009/9/main" objectType="GBox" noThreeD="1"/>
</file>

<file path=xl/ctrlProps/ctrlProp3496.xml><?xml version="1.0" encoding="utf-8"?>
<formControlPr xmlns="http://schemas.microsoft.com/office/spreadsheetml/2009/9/main" objectType="Radio" firstButton="1" fmlaLink="$F$87" lockText="1" noThreeD="1"/>
</file>

<file path=xl/ctrlProps/ctrlProp3497.xml><?xml version="1.0" encoding="utf-8"?>
<formControlPr xmlns="http://schemas.microsoft.com/office/spreadsheetml/2009/9/main" objectType="Radio" lockText="1" noThreeD="1"/>
</file>

<file path=xl/ctrlProps/ctrlProp3498.xml><?xml version="1.0" encoding="utf-8"?>
<formControlPr xmlns="http://schemas.microsoft.com/office/spreadsheetml/2009/9/main" objectType="Radio" lockText="1" noThreeD="1"/>
</file>

<file path=xl/ctrlProps/ctrlProp3499.xml><?xml version="1.0" encoding="utf-8"?>
<formControlPr xmlns="http://schemas.microsoft.com/office/spreadsheetml/2009/9/main" objectType="Radio" lockText="1" noThreeD="1"/>
</file>

<file path=xl/ctrlProps/ctrlProp3500.xml><?xml version="1.0" encoding="utf-8"?>
<formControlPr xmlns="http://schemas.microsoft.com/office/spreadsheetml/2009/9/main" objectType="GBox" noThreeD="1"/>
</file>

<file path=xl/ctrlProps/ctrlProp3501.xml><?xml version="1.0" encoding="utf-8"?>
<formControlPr xmlns="http://schemas.microsoft.com/office/spreadsheetml/2009/9/main" objectType="Radio" firstButton="1" fmlaLink="$F$88" lockText="1" noThreeD="1"/>
</file>

<file path=xl/ctrlProps/ctrlProp3502.xml><?xml version="1.0" encoding="utf-8"?>
<formControlPr xmlns="http://schemas.microsoft.com/office/spreadsheetml/2009/9/main" objectType="Radio" lockText="1" noThreeD="1"/>
</file>

<file path=xl/ctrlProps/ctrlProp3503.xml><?xml version="1.0" encoding="utf-8"?>
<formControlPr xmlns="http://schemas.microsoft.com/office/spreadsheetml/2009/9/main" objectType="Radio" lockText="1" noThreeD="1"/>
</file>

<file path=xl/ctrlProps/ctrlProp3504.xml><?xml version="1.0" encoding="utf-8"?>
<formControlPr xmlns="http://schemas.microsoft.com/office/spreadsheetml/2009/9/main" objectType="Radio" lockText="1" noThreeD="1"/>
</file>

<file path=xl/ctrlProps/ctrlProp3505.xml><?xml version="1.0" encoding="utf-8"?>
<formControlPr xmlns="http://schemas.microsoft.com/office/spreadsheetml/2009/9/main" objectType="GBox" noThreeD="1"/>
</file>

<file path=xl/ctrlProps/ctrlProp3506.xml><?xml version="1.0" encoding="utf-8"?>
<formControlPr xmlns="http://schemas.microsoft.com/office/spreadsheetml/2009/9/main" objectType="Radio" firstButton="1" fmlaLink="$F$89" lockText="1" noThreeD="1"/>
</file>

<file path=xl/ctrlProps/ctrlProp3507.xml><?xml version="1.0" encoding="utf-8"?>
<formControlPr xmlns="http://schemas.microsoft.com/office/spreadsheetml/2009/9/main" objectType="Radio" lockText="1" noThreeD="1"/>
</file>

<file path=xl/ctrlProps/ctrlProp3508.xml><?xml version="1.0" encoding="utf-8"?>
<formControlPr xmlns="http://schemas.microsoft.com/office/spreadsheetml/2009/9/main" objectType="Radio" lockText="1" noThreeD="1"/>
</file>

<file path=xl/ctrlProps/ctrlProp3509.xml><?xml version="1.0" encoding="utf-8"?>
<formControlPr xmlns="http://schemas.microsoft.com/office/spreadsheetml/2009/9/main" objectType="Radio" lockText="1" noThreeD="1"/>
</file>

<file path=xl/ctrlProps/ctrlProp3510.xml><?xml version="1.0" encoding="utf-8"?>
<formControlPr xmlns="http://schemas.microsoft.com/office/spreadsheetml/2009/9/main" objectType="GBox" noThreeD="1"/>
</file>

<file path=xl/ctrlProps/ctrlProp3511.xml><?xml version="1.0" encoding="utf-8"?>
<formControlPr xmlns="http://schemas.microsoft.com/office/spreadsheetml/2009/9/main" objectType="Radio" firstButton="1" fmlaLink="$F$90" lockText="1" noThreeD="1"/>
</file>

<file path=xl/ctrlProps/ctrlProp3512.xml><?xml version="1.0" encoding="utf-8"?>
<formControlPr xmlns="http://schemas.microsoft.com/office/spreadsheetml/2009/9/main" objectType="Radio" lockText="1" noThreeD="1"/>
</file>

<file path=xl/ctrlProps/ctrlProp3513.xml><?xml version="1.0" encoding="utf-8"?>
<formControlPr xmlns="http://schemas.microsoft.com/office/spreadsheetml/2009/9/main" objectType="Radio" lockText="1" noThreeD="1"/>
</file>

<file path=xl/ctrlProps/ctrlProp3514.xml><?xml version="1.0" encoding="utf-8"?>
<formControlPr xmlns="http://schemas.microsoft.com/office/spreadsheetml/2009/9/main" objectType="Radio" lockText="1" noThreeD="1"/>
</file>

<file path=xl/ctrlProps/ctrlProp3515.xml><?xml version="1.0" encoding="utf-8"?>
<formControlPr xmlns="http://schemas.microsoft.com/office/spreadsheetml/2009/9/main" objectType="GBox" noThreeD="1"/>
</file>

<file path=xl/ctrlProps/ctrlProp3516.xml><?xml version="1.0" encoding="utf-8"?>
<formControlPr xmlns="http://schemas.microsoft.com/office/spreadsheetml/2009/9/main" objectType="Radio" firstButton="1" fmlaLink="$F$92" lockText="1" noThreeD="1"/>
</file>

<file path=xl/ctrlProps/ctrlProp3517.xml><?xml version="1.0" encoding="utf-8"?>
<formControlPr xmlns="http://schemas.microsoft.com/office/spreadsheetml/2009/9/main" objectType="Radio" lockText="1" noThreeD="1"/>
</file>

<file path=xl/ctrlProps/ctrlProp3518.xml><?xml version="1.0" encoding="utf-8"?>
<formControlPr xmlns="http://schemas.microsoft.com/office/spreadsheetml/2009/9/main" objectType="Radio" lockText="1" noThreeD="1"/>
</file>

<file path=xl/ctrlProps/ctrlProp3519.xml><?xml version="1.0" encoding="utf-8"?>
<formControlPr xmlns="http://schemas.microsoft.com/office/spreadsheetml/2009/9/main" objectType="Radio" lockText="1" noThreeD="1"/>
</file>

<file path=xl/ctrlProps/ctrlProp3520.xml><?xml version="1.0" encoding="utf-8"?>
<formControlPr xmlns="http://schemas.microsoft.com/office/spreadsheetml/2009/9/main" objectType="GBox" noThreeD="1"/>
</file>

<file path=xl/ctrlProps/ctrlProp3521.xml><?xml version="1.0" encoding="utf-8"?>
<formControlPr xmlns="http://schemas.microsoft.com/office/spreadsheetml/2009/9/main" objectType="Radio" firstButton="1" fmlaLink="$F$93" lockText="1" noThreeD="1"/>
</file>

<file path=xl/ctrlProps/ctrlProp3522.xml><?xml version="1.0" encoding="utf-8"?>
<formControlPr xmlns="http://schemas.microsoft.com/office/spreadsheetml/2009/9/main" objectType="Radio" lockText="1" noThreeD="1"/>
</file>

<file path=xl/ctrlProps/ctrlProp3523.xml><?xml version="1.0" encoding="utf-8"?>
<formControlPr xmlns="http://schemas.microsoft.com/office/spreadsheetml/2009/9/main" objectType="Radio" lockText="1" noThreeD="1"/>
</file>

<file path=xl/ctrlProps/ctrlProp3524.xml><?xml version="1.0" encoding="utf-8"?>
<formControlPr xmlns="http://schemas.microsoft.com/office/spreadsheetml/2009/9/main" objectType="Radio" lockText="1" noThreeD="1"/>
</file>

<file path=xl/ctrlProps/ctrlProp3525.xml><?xml version="1.0" encoding="utf-8"?>
<formControlPr xmlns="http://schemas.microsoft.com/office/spreadsheetml/2009/9/main" objectType="GBox" noThreeD="1"/>
</file>

<file path=xl/ctrlProps/ctrlProp3526.xml><?xml version="1.0" encoding="utf-8"?>
<formControlPr xmlns="http://schemas.microsoft.com/office/spreadsheetml/2009/9/main" objectType="Radio" firstButton="1" fmlaLink="$F$94" lockText="1" noThreeD="1"/>
</file>

<file path=xl/ctrlProps/ctrlProp3527.xml><?xml version="1.0" encoding="utf-8"?>
<formControlPr xmlns="http://schemas.microsoft.com/office/spreadsheetml/2009/9/main" objectType="Radio" lockText="1" noThreeD="1"/>
</file>

<file path=xl/ctrlProps/ctrlProp3528.xml><?xml version="1.0" encoding="utf-8"?>
<formControlPr xmlns="http://schemas.microsoft.com/office/spreadsheetml/2009/9/main" objectType="Radio" lockText="1" noThreeD="1"/>
</file>

<file path=xl/ctrlProps/ctrlProp3529.xml><?xml version="1.0" encoding="utf-8"?>
<formControlPr xmlns="http://schemas.microsoft.com/office/spreadsheetml/2009/9/main" objectType="Radio" lockText="1" noThreeD="1"/>
</file>

<file path=xl/ctrlProps/ctrlProp3530.xml><?xml version="1.0" encoding="utf-8"?>
<formControlPr xmlns="http://schemas.microsoft.com/office/spreadsheetml/2009/9/main" objectType="GBox" noThreeD="1"/>
</file>

<file path=xl/ctrlProps/ctrlProp3531.xml><?xml version="1.0" encoding="utf-8"?>
<formControlPr xmlns="http://schemas.microsoft.com/office/spreadsheetml/2009/9/main" objectType="Radio" firstButton="1" fmlaLink="$F$95" lockText="1" noThreeD="1"/>
</file>

<file path=xl/ctrlProps/ctrlProp3532.xml><?xml version="1.0" encoding="utf-8"?>
<formControlPr xmlns="http://schemas.microsoft.com/office/spreadsheetml/2009/9/main" objectType="Radio" lockText="1" noThreeD="1"/>
</file>

<file path=xl/ctrlProps/ctrlProp3533.xml><?xml version="1.0" encoding="utf-8"?>
<formControlPr xmlns="http://schemas.microsoft.com/office/spreadsheetml/2009/9/main" objectType="Radio" lockText="1" noThreeD="1"/>
</file>

<file path=xl/ctrlProps/ctrlProp3534.xml><?xml version="1.0" encoding="utf-8"?>
<formControlPr xmlns="http://schemas.microsoft.com/office/spreadsheetml/2009/9/main" objectType="Radio" lockText="1" noThreeD="1"/>
</file>

<file path=xl/ctrlProps/ctrlProp3535.xml><?xml version="1.0" encoding="utf-8"?>
<formControlPr xmlns="http://schemas.microsoft.com/office/spreadsheetml/2009/9/main" objectType="GBox" noThreeD="1"/>
</file>

<file path=xl/ctrlProps/ctrlProp3536.xml><?xml version="1.0" encoding="utf-8"?>
<formControlPr xmlns="http://schemas.microsoft.com/office/spreadsheetml/2009/9/main" objectType="Radio" firstButton="1" fmlaLink="$F$96" lockText="1" noThreeD="1"/>
</file>

<file path=xl/ctrlProps/ctrlProp3537.xml><?xml version="1.0" encoding="utf-8"?>
<formControlPr xmlns="http://schemas.microsoft.com/office/spreadsheetml/2009/9/main" objectType="Radio" lockText="1" noThreeD="1"/>
</file>

<file path=xl/ctrlProps/ctrlProp3538.xml><?xml version="1.0" encoding="utf-8"?>
<formControlPr xmlns="http://schemas.microsoft.com/office/spreadsheetml/2009/9/main" objectType="Radio" lockText="1" noThreeD="1"/>
</file>

<file path=xl/ctrlProps/ctrlProp3539.xml><?xml version="1.0" encoding="utf-8"?>
<formControlPr xmlns="http://schemas.microsoft.com/office/spreadsheetml/2009/9/main" objectType="Radio" lockText="1" noThreeD="1"/>
</file>

<file path=xl/ctrlProps/ctrlProp3540.xml><?xml version="1.0" encoding="utf-8"?>
<formControlPr xmlns="http://schemas.microsoft.com/office/spreadsheetml/2009/9/main" objectType="GBox" noThreeD="1"/>
</file>

<file path=xl/ctrlProps/ctrlProp3541.xml><?xml version="1.0" encoding="utf-8"?>
<formControlPr xmlns="http://schemas.microsoft.com/office/spreadsheetml/2009/9/main" objectType="Radio" firstButton="1" fmlaLink="$F$98" lockText="1" noThreeD="1"/>
</file>

<file path=xl/ctrlProps/ctrlProp3542.xml><?xml version="1.0" encoding="utf-8"?>
<formControlPr xmlns="http://schemas.microsoft.com/office/spreadsheetml/2009/9/main" objectType="Radio" lockText="1" noThreeD="1"/>
</file>

<file path=xl/ctrlProps/ctrlProp3543.xml><?xml version="1.0" encoding="utf-8"?>
<formControlPr xmlns="http://schemas.microsoft.com/office/spreadsheetml/2009/9/main" objectType="Radio" lockText="1" noThreeD="1"/>
</file>

<file path=xl/ctrlProps/ctrlProp3544.xml><?xml version="1.0" encoding="utf-8"?>
<formControlPr xmlns="http://schemas.microsoft.com/office/spreadsheetml/2009/9/main" objectType="Radio" lockText="1" noThreeD="1"/>
</file>

<file path=xl/ctrlProps/ctrlProp3545.xml><?xml version="1.0" encoding="utf-8"?>
<formControlPr xmlns="http://schemas.microsoft.com/office/spreadsheetml/2009/9/main" objectType="GBox" noThreeD="1"/>
</file>

<file path=xl/ctrlProps/ctrlProp3546.xml><?xml version="1.0" encoding="utf-8"?>
<formControlPr xmlns="http://schemas.microsoft.com/office/spreadsheetml/2009/9/main" objectType="Radio" firstButton="1" fmlaLink="$F$99" lockText="1" noThreeD="1"/>
</file>

<file path=xl/ctrlProps/ctrlProp3547.xml><?xml version="1.0" encoding="utf-8"?>
<formControlPr xmlns="http://schemas.microsoft.com/office/spreadsheetml/2009/9/main" objectType="Radio" lockText="1" noThreeD="1"/>
</file>

<file path=xl/ctrlProps/ctrlProp3548.xml><?xml version="1.0" encoding="utf-8"?>
<formControlPr xmlns="http://schemas.microsoft.com/office/spreadsheetml/2009/9/main" objectType="Radio" lockText="1" noThreeD="1"/>
</file>

<file path=xl/ctrlProps/ctrlProp3549.xml><?xml version="1.0" encoding="utf-8"?>
<formControlPr xmlns="http://schemas.microsoft.com/office/spreadsheetml/2009/9/main" objectType="Radio" lockText="1" noThreeD="1"/>
</file>

<file path=xl/ctrlProps/ctrlProp3550.xml><?xml version="1.0" encoding="utf-8"?>
<formControlPr xmlns="http://schemas.microsoft.com/office/spreadsheetml/2009/9/main" objectType="GBox" noThreeD="1"/>
</file>

<file path=xl/ctrlProps/ctrlProp3551.xml><?xml version="1.0" encoding="utf-8"?>
<formControlPr xmlns="http://schemas.microsoft.com/office/spreadsheetml/2009/9/main" objectType="Radio" firstButton="1" fmlaLink="$F$100" lockText="1" noThreeD="1"/>
</file>

<file path=xl/ctrlProps/ctrlProp3552.xml><?xml version="1.0" encoding="utf-8"?>
<formControlPr xmlns="http://schemas.microsoft.com/office/spreadsheetml/2009/9/main" objectType="Radio" lockText="1" noThreeD="1"/>
</file>

<file path=xl/ctrlProps/ctrlProp3553.xml><?xml version="1.0" encoding="utf-8"?>
<formControlPr xmlns="http://schemas.microsoft.com/office/spreadsheetml/2009/9/main" objectType="Radio" lockText="1" noThreeD="1"/>
</file>

<file path=xl/ctrlProps/ctrlProp3554.xml><?xml version="1.0" encoding="utf-8"?>
<formControlPr xmlns="http://schemas.microsoft.com/office/spreadsheetml/2009/9/main" objectType="Radio" lockText="1" noThreeD="1"/>
</file>

<file path=xl/ctrlProps/ctrlProp3555.xml><?xml version="1.0" encoding="utf-8"?>
<formControlPr xmlns="http://schemas.microsoft.com/office/spreadsheetml/2009/9/main" objectType="GBox" noThreeD="1"/>
</file>

<file path=xl/ctrlProps/ctrlProp3556.xml><?xml version="1.0" encoding="utf-8"?>
<formControlPr xmlns="http://schemas.microsoft.com/office/spreadsheetml/2009/9/main" objectType="Radio" firstButton="1" fmlaLink="$F$101" lockText="1" noThreeD="1"/>
</file>

<file path=xl/ctrlProps/ctrlProp3557.xml><?xml version="1.0" encoding="utf-8"?>
<formControlPr xmlns="http://schemas.microsoft.com/office/spreadsheetml/2009/9/main" objectType="Radio" lockText="1" noThreeD="1"/>
</file>

<file path=xl/ctrlProps/ctrlProp3558.xml><?xml version="1.0" encoding="utf-8"?>
<formControlPr xmlns="http://schemas.microsoft.com/office/spreadsheetml/2009/9/main" objectType="Radio" lockText="1" noThreeD="1"/>
</file>

<file path=xl/ctrlProps/ctrlProp3559.xml><?xml version="1.0" encoding="utf-8"?>
<formControlPr xmlns="http://schemas.microsoft.com/office/spreadsheetml/2009/9/main" objectType="Radio" lockText="1" noThreeD="1"/>
</file>

<file path=xl/ctrlProps/ctrlProp3560.xml><?xml version="1.0" encoding="utf-8"?>
<formControlPr xmlns="http://schemas.microsoft.com/office/spreadsheetml/2009/9/main" objectType="GBox" noThreeD="1"/>
</file>

<file path=xl/ctrlProps/ctrlProp3561.xml><?xml version="1.0" encoding="utf-8"?>
<formControlPr xmlns="http://schemas.microsoft.com/office/spreadsheetml/2009/9/main" objectType="Radio" firstButton="1" fmlaLink="$F$103" lockText="1" noThreeD="1"/>
</file>

<file path=xl/ctrlProps/ctrlProp3562.xml><?xml version="1.0" encoding="utf-8"?>
<formControlPr xmlns="http://schemas.microsoft.com/office/spreadsheetml/2009/9/main" objectType="Radio" lockText="1" noThreeD="1"/>
</file>

<file path=xl/ctrlProps/ctrlProp3563.xml><?xml version="1.0" encoding="utf-8"?>
<formControlPr xmlns="http://schemas.microsoft.com/office/spreadsheetml/2009/9/main" objectType="Radio" lockText="1" noThreeD="1"/>
</file>

<file path=xl/ctrlProps/ctrlProp3564.xml><?xml version="1.0" encoding="utf-8"?>
<formControlPr xmlns="http://schemas.microsoft.com/office/spreadsheetml/2009/9/main" objectType="Radio" lockText="1" noThreeD="1"/>
</file>

<file path=xl/ctrlProps/ctrlProp3565.xml><?xml version="1.0" encoding="utf-8"?>
<formControlPr xmlns="http://schemas.microsoft.com/office/spreadsheetml/2009/9/main" objectType="GBox" noThreeD="1"/>
</file>

<file path=xl/ctrlProps/ctrlProp3566.xml><?xml version="1.0" encoding="utf-8"?>
<formControlPr xmlns="http://schemas.microsoft.com/office/spreadsheetml/2009/9/main" objectType="Radio" firstButton="1" fmlaLink="$F$104" lockText="1" noThreeD="1"/>
</file>

<file path=xl/ctrlProps/ctrlProp3567.xml><?xml version="1.0" encoding="utf-8"?>
<formControlPr xmlns="http://schemas.microsoft.com/office/spreadsheetml/2009/9/main" objectType="Radio" lockText="1" noThreeD="1"/>
</file>

<file path=xl/ctrlProps/ctrlProp3568.xml><?xml version="1.0" encoding="utf-8"?>
<formControlPr xmlns="http://schemas.microsoft.com/office/spreadsheetml/2009/9/main" objectType="Radio" lockText="1" noThreeD="1"/>
</file>

<file path=xl/ctrlProps/ctrlProp3569.xml><?xml version="1.0" encoding="utf-8"?>
<formControlPr xmlns="http://schemas.microsoft.com/office/spreadsheetml/2009/9/main" objectType="Radio" lockText="1" noThreeD="1"/>
</file>

<file path=xl/ctrlProps/ctrlProp3570.xml><?xml version="1.0" encoding="utf-8"?>
<formControlPr xmlns="http://schemas.microsoft.com/office/spreadsheetml/2009/9/main" objectType="GBox" noThreeD="1"/>
</file>

<file path=xl/ctrlProps/ctrlProp3571.xml><?xml version="1.0" encoding="utf-8"?>
<formControlPr xmlns="http://schemas.microsoft.com/office/spreadsheetml/2009/9/main" objectType="Radio" firstButton="1" fmlaLink="$F$108" lockText="1" noThreeD="1"/>
</file>

<file path=xl/ctrlProps/ctrlProp3572.xml><?xml version="1.0" encoding="utf-8"?>
<formControlPr xmlns="http://schemas.microsoft.com/office/spreadsheetml/2009/9/main" objectType="Radio" lockText="1" noThreeD="1"/>
</file>

<file path=xl/ctrlProps/ctrlProp3573.xml><?xml version="1.0" encoding="utf-8"?>
<formControlPr xmlns="http://schemas.microsoft.com/office/spreadsheetml/2009/9/main" objectType="Radio" lockText="1" noThreeD="1"/>
</file>

<file path=xl/ctrlProps/ctrlProp3574.xml><?xml version="1.0" encoding="utf-8"?>
<formControlPr xmlns="http://schemas.microsoft.com/office/spreadsheetml/2009/9/main" objectType="Radio" lockText="1" noThreeD="1"/>
</file>

<file path=xl/ctrlProps/ctrlProp3575.xml><?xml version="1.0" encoding="utf-8"?>
<formControlPr xmlns="http://schemas.microsoft.com/office/spreadsheetml/2009/9/main" objectType="GBox" noThreeD="1"/>
</file>

<file path=xl/ctrlProps/ctrlProp3576.xml><?xml version="1.0" encoding="utf-8"?>
<formControlPr xmlns="http://schemas.microsoft.com/office/spreadsheetml/2009/9/main" objectType="Radio" firstButton="1" fmlaLink="$F$109" lockText="1" noThreeD="1"/>
</file>

<file path=xl/ctrlProps/ctrlProp3577.xml><?xml version="1.0" encoding="utf-8"?>
<formControlPr xmlns="http://schemas.microsoft.com/office/spreadsheetml/2009/9/main" objectType="Radio" lockText="1" noThreeD="1"/>
</file>

<file path=xl/ctrlProps/ctrlProp3578.xml><?xml version="1.0" encoding="utf-8"?>
<formControlPr xmlns="http://schemas.microsoft.com/office/spreadsheetml/2009/9/main" objectType="Radio" lockText="1" noThreeD="1"/>
</file>

<file path=xl/ctrlProps/ctrlProp3579.xml><?xml version="1.0" encoding="utf-8"?>
<formControlPr xmlns="http://schemas.microsoft.com/office/spreadsheetml/2009/9/main" objectType="Radio" lockText="1" noThreeD="1"/>
</file>

<file path=xl/ctrlProps/ctrlProp3580.xml><?xml version="1.0" encoding="utf-8"?>
<formControlPr xmlns="http://schemas.microsoft.com/office/spreadsheetml/2009/9/main" objectType="GBox" noThreeD="1"/>
</file>

<file path=xl/ctrlProps/ctrlProp3581.xml><?xml version="1.0" encoding="utf-8"?>
<formControlPr xmlns="http://schemas.microsoft.com/office/spreadsheetml/2009/9/main" objectType="Radio" firstButton="1" fmlaLink="$F$113" lockText="1" noThreeD="1"/>
</file>

<file path=xl/ctrlProps/ctrlProp3582.xml><?xml version="1.0" encoding="utf-8"?>
<formControlPr xmlns="http://schemas.microsoft.com/office/spreadsheetml/2009/9/main" objectType="Radio" lockText="1" noThreeD="1"/>
</file>

<file path=xl/ctrlProps/ctrlProp3583.xml><?xml version="1.0" encoding="utf-8"?>
<formControlPr xmlns="http://schemas.microsoft.com/office/spreadsheetml/2009/9/main" objectType="Radio" lockText="1" noThreeD="1"/>
</file>

<file path=xl/ctrlProps/ctrlProp3584.xml><?xml version="1.0" encoding="utf-8"?>
<formControlPr xmlns="http://schemas.microsoft.com/office/spreadsheetml/2009/9/main" objectType="Radio" lockText="1" noThreeD="1"/>
</file>

<file path=xl/ctrlProps/ctrlProp3585.xml><?xml version="1.0" encoding="utf-8"?>
<formControlPr xmlns="http://schemas.microsoft.com/office/spreadsheetml/2009/9/main" objectType="GBox" noThreeD="1"/>
</file>

<file path=xl/ctrlProps/ctrlProp3586.xml><?xml version="1.0" encoding="utf-8"?>
<formControlPr xmlns="http://schemas.microsoft.com/office/spreadsheetml/2009/9/main" objectType="Radio" firstButton="1" fmlaLink="$F$114" lockText="1" noThreeD="1"/>
</file>

<file path=xl/ctrlProps/ctrlProp3587.xml><?xml version="1.0" encoding="utf-8"?>
<formControlPr xmlns="http://schemas.microsoft.com/office/spreadsheetml/2009/9/main" objectType="Radio" lockText="1" noThreeD="1"/>
</file>

<file path=xl/ctrlProps/ctrlProp3588.xml><?xml version="1.0" encoding="utf-8"?>
<formControlPr xmlns="http://schemas.microsoft.com/office/spreadsheetml/2009/9/main" objectType="Radio" lockText="1" noThreeD="1"/>
</file>

<file path=xl/ctrlProps/ctrlProp3589.xml><?xml version="1.0" encoding="utf-8"?>
<formControlPr xmlns="http://schemas.microsoft.com/office/spreadsheetml/2009/9/main" objectType="Radio" lockText="1" noThreeD="1"/>
</file>

<file path=xl/ctrlProps/ctrlProp3590.xml><?xml version="1.0" encoding="utf-8"?>
<formControlPr xmlns="http://schemas.microsoft.com/office/spreadsheetml/2009/9/main" objectType="GBox" noThreeD="1"/>
</file>

<file path=xl/ctrlProps/ctrlProp3591.xml><?xml version="1.0" encoding="utf-8"?>
<formControlPr xmlns="http://schemas.microsoft.com/office/spreadsheetml/2009/9/main" objectType="Radio" firstButton="1" fmlaLink="$F$110" lockText="1" noThreeD="1"/>
</file>

<file path=xl/ctrlProps/ctrlProp3592.xml><?xml version="1.0" encoding="utf-8"?>
<formControlPr xmlns="http://schemas.microsoft.com/office/spreadsheetml/2009/9/main" objectType="Radio" lockText="1" noThreeD="1"/>
</file>

<file path=xl/ctrlProps/ctrlProp3593.xml><?xml version="1.0" encoding="utf-8"?>
<formControlPr xmlns="http://schemas.microsoft.com/office/spreadsheetml/2009/9/main" objectType="Radio" lockText="1" noThreeD="1"/>
</file>

<file path=xl/ctrlProps/ctrlProp3594.xml><?xml version="1.0" encoding="utf-8"?>
<formControlPr xmlns="http://schemas.microsoft.com/office/spreadsheetml/2009/9/main" objectType="Radio" lockText="1" noThreeD="1"/>
</file>

<file path=xl/ctrlProps/ctrlProp3595.xml><?xml version="1.0" encoding="utf-8"?>
<formControlPr xmlns="http://schemas.microsoft.com/office/spreadsheetml/2009/9/main" objectType="GBox" noThreeD="1"/>
</file>

<file path=xl/ctrlProps/ctrlProp3596.xml><?xml version="1.0" encoding="utf-8"?>
<formControlPr xmlns="http://schemas.microsoft.com/office/spreadsheetml/2009/9/main" objectType="Radio" firstButton="1" fmlaLink="$F$115" lockText="1" noThreeD="1"/>
</file>

<file path=xl/ctrlProps/ctrlProp3597.xml><?xml version="1.0" encoding="utf-8"?>
<formControlPr xmlns="http://schemas.microsoft.com/office/spreadsheetml/2009/9/main" objectType="Radio" lockText="1" noThreeD="1"/>
</file>

<file path=xl/ctrlProps/ctrlProp3598.xml><?xml version="1.0" encoding="utf-8"?>
<formControlPr xmlns="http://schemas.microsoft.com/office/spreadsheetml/2009/9/main" objectType="Radio" lockText="1" noThreeD="1"/>
</file>

<file path=xl/ctrlProps/ctrlProp3599.xml><?xml version="1.0" encoding="utf-8"?>
<formControlPr xmlns="http://schemas.microsoft.com/office/spreadsheetml/2009/9/main" objectType="Radio" lockText="1" noThreeD="1"/>
</file>

<file path=xl/ctrlProps/ctrlProp3600.xml><?xml version="1.0" encoding="utf-8"?>
<formControlPr xmlns="http://schemas.microsoft.com/office/spreadsheetml/2009/9/main" objectType="GBox" noThreeD="1"/>
</file>

<file path=xl/ctrlProps/ctrlProp3601.xml><?xml version="1.0" encoding="utf-8"?>
<formControlPr xmlns="http://schemas.microsoft.com/office/spreadsheetml/2009/9/main" objectType="Radio" firstButton="1" fmlaLink="$F$116" lockText="1" noThreeD="1"/>
</file>

<file path=xl/ctrlProps/ctrlProp3602.xml><?xml version="1.0" encoding="utf-8"?>
<formControlPr xmlns="http://schemas.microsoft.com/office/spreadsheetml/2009/9/main" objectType="Radio" lockText="1" noThreeD="1"/>
</file>

<file path=xl/ctrlProps/ctrlProp3603.xml><?xml version="1.0" encoding="utf-8"?>
<formControlPr xmlns="http://schemas.microsoft.com/office/spreadsheetml/2009/9/main" objectType="Radio" lockText="1" noThreeD="1"/>
</file>

<file path=xl/ctrlProps/ctrlProp3604.xml><?xml version="1.0" encoding="utf-8"?>
<formControlPr xmlns="http://schemas.microsoft.com/office/spreadsheetml/2009/9/main" objectType="Radio" lockText="1" noThreeD="1"/>
</file>

<file path=xl/ctrlProps/ctrlProp3605.xml><?xml version="1.0" encoding="utf-8"?>
<formControlPr xmlns="http://schemas.microsoft.com/office/spreadsheetml/2009/9/main" objectType="GBox" noThreeD="1"/>
</file>

<file path=xl/ctrlProps/ctrlProp3606.xml><?xml version="1.0" encoding="utf-8"?>
<formControlPr xmlns="http://schemas.microsoft.com/office/spreadsheetml/2009/9/main" objectType="Radio" firstButton="1" fmlaLink="$F$118" lockText="1" noThreeD="1"/>
</file>

<file path=xl/ctrlProps/ctrlProp3607.xml><?xml version="1.0" encoding="utf-8"?>
<formControlPr xmlns="http://schemas.microsoft.com/office/spreadsheetml/2009/9/main" objectType="Radio" lockText="1" noThreeD="1"/>
</file>

<file path=xl/ctrlProps/ctrlProp3608.xml><?xml version="1.0" encoding="utf-8"?>
<formControlPr xmlns="http://schemas.microsoft.com/office/spreadsheetml/2009/9/main" objectType="Radio" lockText="1" noThreeD="1"/>
</file>

<file path=xl/ctrlProps/ctrlProp3609.xml><?xml version="1.0" encoding="utf-8"?>
<formControlPr xmlns="http://schemas.microsoft.com/office/spreadsheetml/2009/9/main" objectType="Radio" lockText="1" noThreeD="1"/>
</file>

<file path=xl/ctrlProps/ctrlProp3610.xml><?xml version="1.0" encoding="utf-8"?>
<formControlPr xmlns="http://schemas.microsoft.com/office/spreadsheetml/2009/9/main" objectType="GBox" noThreeD="1"/>
</file>

<file path=xl/ctrlProps/ctrlProp3611.xml><?xml version="1.0" encoding="utf-8"?>
<formControlPr xmlns="http://schemas.microsoft.com/office/spreadsheetml/2009/9/main" objectType="Radio" firstButton="1" fmlaLink="$F$120" lockText="1" noThreeD="1"/>
</file>

<file path=xl/ctrlProps/ctrlProp3612.xml><?xml version="1.0" encoding="utf-8"?>
<formControlPr xmlns="http://schemas.microsoft.com/office/spreadsheetml/2009/9/main" objectType="Radio" lockText="1" noThreeD="1"/>
</file>

<file path=xl/ctrlProps/ctrlProp3613.xml><?xml version="1.0" encoding="utf-8"?>
<formControlPr xmlns="http://schemas.microsoft.com/office/spreadsheetml/2009/9/main" objectType="Radio" lockText="1" noThreeD="1"/>
</file>

<file path=xl/ctrlProps/ctrlProp3614.xml><?xml version="1.0" encoding="utf-8"?>
<formControlPr xmlns="http://schemas.microsoft.com/office/spreadsheetml/2009/9/main" objectType="Radio" lockText="1" noThreeD="1"/>
</file>

<file path=xl/ctrlProps/ctrlProp3615.xml><?xml version="1.0" encoding="utf-8"?>
<formControlPr xmlns="http://schemas.microsoft.com/office/spreadsheetml/2009/9/main" objectType="GBox" noThreeD="1"/>
</file>

<file path=xl/ctrlProps/ctrlProp3616.xml><?xml version="1.0" encoding="utf-8"?>
<formControlPr xmlns="http://schemas.microsoft.com/office/spreadsheetml/2009/9/main" objectType="Radio" firstButton="1" fmlaLink="$F$122" lockText="1" noThreeD="1"/>
</file>

<file path=xl/ctrlProps/ctrlProp3617.xml><?xml version="1.0" encoding="utf-8"?>
<formControlPr xmlns="http://schemas.microsoft.com/office/spreadsheetml/2009/9/main" objectType="Radio" lockText="1" noThreeD="1"/>
</file>

<file path=xl/ctrlProps/ctrlProp3618.xml><?xml version="1.0" encoding="utf-8"?>
<formControlPr xmlns="http://schemas.microsoft.com/office/spreadsheetml/2009/9/main" objectType="Radio" lockText="1" noThreeD="1"/>
</file>

<file path=xl/ctrlProps/ctrlProp3619.xml><?xml version="1.0" encoding="utf-8"?>
<formControlPr xmlns="http://schemas.microsoft.com/office/spreadsheetml/2009/9/main" objectType="Radio" lockText="1" noThreeD="1"/>
</file>

<file path=xl/ctrlProps/ctrlProp3620.xml><?xml version="1.0" encoding="utf-8"?>
<formControlPr xmlns="http://schemas.microsoft.com/office/spreadsheetml/2009/9/main" objectType="GBox" noThreeD="1"/>
</file>

<file path=xl/ctrlProps/ctrlProp3621.xml><?xml version="1.0" encoding="utf-8"?>
<formControlPr xmlns="http://schemas.microsoft.com/office/spreadsheetml/2009/9/main" objectType="Radio" firstButton="1" fmlaLink="$F$119" lockText="1" noThreeD="1"/>
</file>

<file path=xl/ctrlProps/ctrlProp3622.xml><?xml version="1.0" encoding="utf-8"?>
<formControlPr xmlns="http://schemas.microsoft.com/office/spreadsheetml/2009/9/main" objectType="Radio" lockText="1" noThreeD="1"/>
</file>

<file path=xl/ctrlProps/ctrlProp3623.xml><?xml version="1.0" encoding="utf-8"?>
<formControlPr xmlns="http://schemas.microsoft.com/office/spreadsheetml/2009/9/main" objectType="Radio" lockText="1" noThreeD="1"/>
</file>

<file path=xl/ctrlProps/ctrlProp3624.xml><?xml version="1.0" encoding="utf-8"?>
<formControlPr xmlns="http://schemas.microsoft.com/office/spreadsheetml/2009/9/main" objectType="Radio" lockText="1" noThreeD="1"/>
</file>

<file path=xl/ctrlProps/ctrlProp3625.xml><?xml version="1.0" encoding="utf-8"?>
<formControlPr xmlns="http://schemas.microsoft.com/office/spreadsheetml/2009/9/main" objectType="GBox" noThreeD="1"/>
</file>

<file path=xl/ctrlProps/ctrlProp3626.xml><?xml version="1.0" encoding="utf-8"?>
<formControlPr xmlns="http://schemas.microsoft.com/office/spreadsheetml/2009/9/main" objectType="Radio" firstButton="1" fmlaLink="$F$123" lockText="1" noThreeD="1"/>
</file>

<file path=xl/ctrlProps/ctrlProp3627.xml><?xml version="1.0" encoding="utf-8"?>
<formControlPr xmlns="http://schemas.microsoft.com/office/spreadsheetml/2009/9/main" objectType="Radio" lockText="1" noThreeD="1"/>
</file>

<file path=xl/ctrlProps/ctrlProp3628.xml><?xml version="1.0" encoding="utf-8"?>
<formControlPr xmlns="http://schemas.microsoft.com/office/spreadsheetml/2009/9/main" objectType="Radio" lockText="1" noThreeD="1"/>
</file>

<file path=xl/ctrlProps/ctrlProp3629.xml><?xml version="1.0" encoding="utf-8"?>
<formControlPr xmlns="http://schemas.microsoft.com/office/spreadsheetml/2009/9/main" objectType="Radio" lockText="1" noThreeD="1"/>
</file>

<file path=xl/ctrlProps/ctrlProp3630.xml><?xml version="1.0" encoding="utf-8"?>
<formControlPr xmlns="http://schemas.microsoft.com/office/spreadsheetml/2009/9/main" objectType="GBox" noThreeD="1"/>
</file>

<file path=xl/ctrlProps/ctrlProp3631.xml><?xml version="1.0" encoding="utf-8"?>
<formControlPr xmlns="http://schemas.microsoft.com/office/spreadsheetml/2009/9/main" objectType="Radio" firstButton="1" fmlaLink="$F$124" lockText="1" noThreeD="1"/>
</file>

<file path=xl/ctrlProps/ctrlProp3632.xml><?xml version="1.0" encoding="utf-8"?>
<formControlPr xmlns="http://schemas.microsoft.com/office/spreadsheetml/2009/9/main" objectType="Radio" lockText="1" noThreeD="1"/>
</file>

<file path=xl/ctrlProps/ctrlProp3633.xml><?xml version="1.0" encoding="utf-8"?>
<formControlPr xmlns="http://schemas.microsoft.com/office/spreadsheetml/2009/9/main" objectType="Radio" lockText="1" noThreeD="1"/>
</file>

<file path=xl/ctrlProps/ctrlProp3634.xml><?xml version="1.0" encoding="utf-8"?>
<formControlPr xmlns="http://schemas.microsoft.com/office/spreadsheetml/2009/9/main" objectType="Radio" lockText="1" noThreeD="1"/>
</file>

<file path=xl/ctrlProps/ctrlProp3635.xml><?xml version="1.0" encoding="utf-8"?>
<formControlPr xmlns="http://schemas.microsoft.com/office/spreadsheetml/2009/9/main" objectType="GBox" noThreeD="1"/>
</file>

<file path=xl/ctrlProps/ctrlProp3636.xml><?xml version="1.0" encoding="utf-8"?>
<formControlPr xmlns="http://schemas.microsoft.com/office/spreadsheetml/2009/9/main" objectType="Radio" firstButton="1" fmlaLink="$F$125" lockText="1" noThreeD="1"/>
</file>

<file path=xl/ctrlProps/ctrlProp3637.xml><?xml version="1.0" encoding="utf-8"?>
<formControlPr xmlns="http://schemas.microsoft.com/office/spreadsheetml/2009/9/main" objectType="Radio" lockText="1" noThreeD="1"/>
</file>

<file path=xl/ctrlProps/ctrlProp3638.xml><?xml version="1.0" encoding="utf-8"?>
<formControlPr xmlns="http://schemas.microsoft.com/office/spreadsheetml/2009/9/main" objectType="Radio" lockText="1" noThreeD="1"/>
</file>

<file path=xl/ctrlProps/ctrlProp3639.xml><?xml version="1.0" encoding="utf-8"?>
<formControlPr xmlns="http://schemas.microsoft.com/office/spreadsheetml/2009/9/main" objectType="Radio" lockText="1" noThreeD="1"/>
</file>

<file path=xl/ctrlProps/ctrlProp3640.xml><?xml version="1.0" encoding="utf-8"?>
<formControlPr xmlns="http://schemas.microsoft.com/office/spreadsheetml/2009/9/main" objectType="GBox" noThreeD="1"/>
</file>

<file path=xl/ctrlProps/ctrlProp3641.xml><?xml version="1.0" encoding="utf-8"?>
<formControlPr xmlns="http://schemas.microsoft.com/office/spreadsheetml/2009/9/main" objectType="Radio" firstButton="1" fmlaLink="$F$134" lockText="1" noThreeD="1"/>
</file>

<file path=xl/ctrlProps/ctrlProp3642.xml><?xml version="1.0" encoding="utf-8"?>
<formControlPr xmlns="http://schemas.microsoft.com/office/spreadsheetml/2009/9/main" objectType="Radio" lockText="1" noThreeD="1"/>
</file>

<file path=xl/ctrlProps/ctrlProp3643.xml><?xml version="1.0" encoding="utf-8"?>
<formControlPr xmlns="http://schemas.microsoft.com/office/spreadsheetml/2009/9/main" objectType="Radio" lockText="1" noThreeD="1"/>
</file>

<file path=xl/ctrlProps/ctrlProp3644.xml><?xml version="1.0" encoding="utf-8"?>
<formControlPr xmlns="http://schemas.microsoft.com/office/spreadsheetml/2009/9/main" objectType="Radio" lockText="1" noThreeD="1"/>
</file>

<file path=xl/ctrlProps/ctrlProp3645.xml><?xml version="1.0" encoding="utf-8"?>
<formControlPr xmlns="http://schemas.microsoft.com/office/spreadsheetml/2009/9/main" objectType="GBox" noThreeD="1"/>
</file>

<file path=xl/ctrlProps/ctrlProp3646.xml><?xml version="1.0" encoding="utf-8"?>
<formControlPr xmlns="http://schemas.microsoft.com/office/spreadsheetml/2009/9/main" objectType="Radio" firstButton="1" fmlaLink="$F$135" lockText="1" noThreeD="1"/>
</file>

<file path=xl/ctrlProps/ctrlProp3647.xml><?xml version="1.0" encoding="utf-8"?>
<formControlPr xmlns="http://schemas.microsoft.com/office/spreadsheetml/2009/9/main" objectType="Radio" lockText="1" noThreeD="1"/>
</file>

<file path=xl/ctrlProps/ctrlProp3648.xml><?xml version="1.0" encoding="utf-8"?>
<formControlPr xmlns="http://schemas.microsoft.com/office/spreadsheetml/2009/9/main" objectType="Radio" lockText="1" noThreeD="1"/>
</file>

<file path=xl/ctrlProps/ctrlProp3649.xml><?xml version="1.0" encoding="utf-8"?>
<formControlPr xmlns="http://schemas.microsoft.com/office/spreadsheetml/2009/9/main" objectType="Radio" lockText="1" noThreeD="1"/>
</file>

<file path=xl/ctrlProps/ctrlProp3650.xml><?xml version="1.0" encoding="utf-8"?>
<formControlPr xmlns="http://schemas.microsoft.com/office/spreadsheetml/2009/9/main" objectType="GBox" noThreeD="1"/>
</file>

<file path=xl/ctrlProps/ctrlProp3651.xml><?xml version="1.0" encoding="utf-8"?>
<formControlPr xmlns="http://schemas.microsoft.com/office/spreadsheetml/2009/9/main" objectType="Radio" firstButton="1" fmlaLink="$F$136" lockText="1" noThreeD="1"/>
</file>

<file path=xl/ctrlProps/ctrlProp3652.xml><?xml version="1.0" encoding="utf-8"?>
<formControlPr xmlns="http://schemas.microsoft.com/office/spreadsheetml/2009/9/main" objectType="Radio" lockText="1" noThreeD="1"/>
</file>

<file path=xl/ctrlProps/ctrlProp3653.xml><?xml version="1.0" encoding="utf-8"?>
<formControlPr xmlns="http://schemas.microsoft.com/office/spreadsheetml/2009/9/main" objectType="Radio" lockText="1" noThreeD="1"/>
</file>

<file path=xl/ctrlProps/ctrlProp3654.xml><?xml version="1.0" encoding="utf-8"?>
<formControlPr xmlns="http://schemas.microsoft.com/office/spreadsheetml/2009/9/main" objectType="Radio" lockText="1" noThreeD="1"/>
</file>

<file path=xl/ctrlProps/ctrlProp3655.xml><?xml version="1.0" encoding="utf-8"?>
<formControlPr xmlns="http://schemas.microsoft.com/office/spreadsheetml/2009/9/main" objectType="GBox" noThreeD="1"/>
</file>

<file path=xl/ctrlProps/ctrlProp3656.xml><?xml version="1.0" encoding="utf-8"?>
<formControlPr xmlns="http://schemas.microsoft.com/office/spreadsheetml/2009/9/main" objectType="Radio" firstButton="1" fmlaLink="$F$137" lockText="1" noThreeD="1"/>
</file>

<file path=xl/ctrlProps/ctrlProp3657.xml><?xml version="1.0" encoding="utf-8"?>
<formControlPr xmlns="http://schemas.microsoft.com/office/spreadsheetml/2009/9/main" objectType="Radio" lockText="1" noThreeD="1"/>
</file>

<file path=xl/ctrlProps/ctrlProp3658.xml><?xml version="1.0" encoding="utf-8"?>
<formControlPr xmlns="http://schemas.microsoft.com/office/spreadsheetml/2009/9/main" objectType="Radio" lockText="1" noThreeD="1"/>
</file>

<file path=xl/ctrlProps/ctrlProp3659.xml><?xml version="1.0" encoding="utf-8"?>
<formControlPr xmlns="http://schemas.microsoft.com/office/spreadsheetml/2009/9/main" objectType="Radio" lockText="1" noThreeD="1"/>
</file>

<file path=xl/ctrlProps/ctrlProp3660.xml><?xml version="1.0" encoding="utf-8"?>
<formControlPr xmlns="http://schemas.microsoft.com/office/spreadsheetml/2009/9/main" objectType="GBox" noThreeD="1"/>
</file>

<file path=xl/ctrlProps/ctrlProp3661.xml><?xml version="1.0" encoding="utf-8"?>
<formControlPr xmlns="http://schemas.microsoft.com/office/spreadsheetml/2009/9/main" objectType="Radio" firstButton="1" fmlaLink="$F$139" lockText="1" noThreeD="1"/>
</file>

<file path=xl/ctrlProps/ctrlProp3662.xml><?xml version="1.0" encoding="utf-8"?>
<formControlPr xmlns="http://schemas.microsoft.com/office/spreadsheetml/2009/9/main" objectType="Radio" lockText="1" noThreeD="1"/>
</file>

<file path=xl/ctrlProps/ctrlProp3663.xml><?xml version="1.0" encoding="utf-8"?>
<formControlPr xmlns="http://schemas.microsoft.com/office/spreadsheetml/2009/9/main" objectType="Radio" lockText="1" noThreeD="1"/>
</file>

<file path=xl/ctrlProps/ctrlProp3664.xml><?xml version="1.0" encoding="utf-8"?>
<formControlPr xmlns="http://schemas.microsoft.com/office/spreadsheetml/2009/9/main" objectType="Radio" lockText="1" noThreeD="1"/>
</file>

<file path=xl/ctrlProps/ctrlProp3665.xml><?xml version="1.0" encoding="utf-8"?>
<formControlPr xmlns="http://schemas.microsoft.com/office/spreadsheetml/2009/9/main" objectType="GBox" noThreeD="1"/>
</file>

<file path=xl/ctrlProps/ctrlProp3666.xml><?xml version="1.0" encoding="utf-8"?>
<formControlPr xmlns="http://schemas.microsoft.com/office/spreadsheetml/2009/9/main" objectType="Radio" firstButton="1" fmlaLink="$F$140" lockText="1" noThreeD="1"/>
</file>

<file path=xl/ctrlProps/ctrlProp3667.xml><?xml version="1.0" encoding="utf-8"?>
<formControlPr xmlns="http://schemas.microsoft.com/office/spreadsheetml/2009/9/main" objectType="Radio" lockText="1" noThreeD="1"/>
</file>

<file path=xl/ctrlProps/ctrlProp3668.xml><?xml version="1.0" encoding="utf-8"?>
<formControlPr xmlns="http://schemas.microsoft.com/office/spreadsheetml/2009/9/main" objectType="Radio" lockText="1" noThreeD="1"/>
</file>

<file path=xl/ctrlProps/ctrlProp3669.xml><?xml version="1.0" encoding="utf-8"?>
<formControlPr xmlns="http://schemas.microsoft.com/office/spreadsheetml/2009/9/main" objectType="Radio" lockText="1" noThreeD="1"/>
</file>

<file path=xl/ctrlProps/ctrlProp3670.xml><?xml version="1.0" encoding="utf-8"?>
<formControlPr xmlns="http://schemas.microsoft.com/office/spreadsheetml/2009/9/main" objectType="GBox" noThreeD="1"/>
</file>

<file path=xl/ctrlProps/ctrlProp3671.xml><?xml version="1.0" encoding="utf-8"?>
<formControlPr xmlns="http://schemas.microsoft.com/office/spreadsheetml/2009/9/main" objectType="Radio" firstButton="1" fmlaLink="$F$141" lockText="1" noThreeD="1"/>
</file>

<file path=xl/ctrlProps/ctrlProp3672.xml><?xml version="1.0" encoding="utf-8"?>
<formControlPr xmlns="http://schemas.microsoft.com/office/spreadsheetml/2009/9/main" objectType="Radio" lockText="1" noThreeD="1"/>
</file>

<file path=xl/ctrlProps/ctrlProp3673.xml><?xml version="1.0" encoding="utf-8"?>
<formControlPr xmlns="http://schemas.microsoft.com/office/spreadsheetml/2009/9/main" objectType="Radio" lockText="1" noThreeD="1"/>
</file>

<file path=xl/ctrlProps/ctrlProp3674.xml><?xml version="1.0" encoding="utf-8"?>
<formControlPr xmlns="http://schemas.microsoft.com/office/spreadsheetml/2009/9/main" objectType="Radio" lockText="1" noThreeD="1"/>
</file>

<file path=xl/ctrlProps/ctrlProp3675.xml><?xml version="1.0" encoding="utf-8"?>
<formControlPr xmlns="http://schemas.microsoft.com/office/spreadsheetml/2009/9/main" objectType="GBox" noThreeD="1"/>
</file>

<file path=xl/ctrlProps/ctrlProp3676.xml><?xml version="1.0" encoding="utf-8"?>
<formControlPr xmlns="http://schemas.microsoft.com/office/spreadsheetml/2009/9/main" objectType="Radio" firstButton="1" fmlaLink="$F$142" lockText="1" noThreeD="1"/>
</file>

<file path=xl/ctrlProps/ctrlProp3677.xml><?xml version="1.0" encoding="utf-8"?>
<formControlPr xmlns="http://schemas.microsoft.com/office/spreadsheetml/2009/9/main" objectType="Radio" lockText="1" noThreeD="1"/>
</file>

<file path=xl/ctrlProps/ctrlProp3678.xml><?xml version="1.0" encoding="utf-8"?>
<formControlPr xmlns="http://schemas.microsoft.com/office/spreadsheetml/2009/9/main" objectType="Radio" lockText="1" noThreeD="1"/>
</file>

<file path=xl/ctrlProps/ctrlProp3679.xml><?xml version="1.0" encoding="utf-8"?>
<formControlPr xmlns="http://schemas.microsoft.com/office/spreadsheetml/2009/9/main" objectType="Radio" lockText="1" noThreeD="1"/>
</file>

<file path=xl/ctrlProps/ctrlProp3680.xml><?xml version="1.0" encoding="utf-8"?>
<formControlPr xmlns="http://schemas.microsoft.com/office/spreadsheetml/2009/9/main" objectType="GBox" noThreeD="1"/>
</file>

<file path=xl/ctrlProps/ctrlProp3681.xml><?xml version="1.0" encoding="utf-8"?>
<formControlPr xmlns="http://schemas.microsoft.com/office/spreadsheetml/2009/9/main" objectType="Radio" firstButton="1" fmlaLink="$F$144" lockText="1" noThreeD="1"/>
</file>

<file path=xl/ctrlProps/ctrlProp3682.xml><?xml version="1.0" encoding="utf-8"?>
<formControlPr xmlns="http://schemas.microsoft.com/office/spreadsheetml/2009/9/main" objectType="Radio" lockText="1" noThreeD="1"/>
</file>

<file path=xl/ctrlProps/ctrlProp3683.xml><?xml version="1.0" encoding="utf-8"?>
<formControlPr xmlns="http://schemas.microsoft.com/office/spreadsheetml/2009/9/main" objectType="Radio" lockText="1" noThreeD="1"/>
</file>

<file path=xl/ctrlProps/ctrlProp3684.xml><?xml version="1.0" encoding="utf-8"?>
<formControlPr xmlns="http://schemas.microsoft.com/office/spreadsheetml/2009/9/main" objectType="Radio" lockText="1" noThreeD="1"/>
</file>

<file path=xl/ctrlProps/ctrlProp3685.xml><?xml version="1.0" encoding="utf-8"?>
<formControlPr xmlns="http://schemas.microsoft.com/office/spreadsheetml/2009/9/main" objectType="GBox" noThreeD="1"/>
</file>

<file path=xl/ctrlProps/ctrlProp3686.xml><?xml version="1.0" encoding="utf-8"?>
<formControlPr xmlns="http://schemas.microsoft.com/office/spreadsheetml/2009/9/main" objectType="Radio" firstButton="1" fmlaLink="$F$145" lockText="1" noThreeD="1"/>
</file>

<file path=xl/ctrlProps/ctrlProp3687.xml><?xml version="1.0" encoding="utf-8"?>
<formControlPr xmlns="http://schemas.microsoft.com/office/spreadsheetml/2009/9/main" objectType="Radio" lockText="1" noThreeD="1"/>
</file>

<file path=xl/ctrlProps/ctrlProp3688.xml><?xml version="1.0" encoding="utf-8"?>
<formControlPr xmlns="http://schemas.microsoft.com/office/spreadsheetml/2009/9/main" objectType="Radio" lockText="1" noThreeD="1"/>
</file>

<file path=xl/ctrlProps/ctrlProp3689.xml><?xml version="1.0" encoding="utf-8"?>
<formControlPr xmlns="http://schemas.microsoft.com/office/spreadsheetml/2009/9/main" objectType="Radio" lockText="1" noThreeD="1"/>
</file>

<file path=xl/ctrlProps/ctrlProp3690.xml><?xml version="1.0" encoding="utf-8"?>
<formControlPr xmlns="http://schemas.microsoft.com/office/spreadsheetml/2009/9/main" objectType="GBox" noThreeD="1"/>
</file>

<file path=xl/ctrlProps/ctrlProp3691.xml><?xml version="1.0" encoding="utf-8"?>
<formControlPr xmlns="http://schemas.microsoft.com/office/spreadsheetml/2009/9/main" objectType="Radio" firstButton="1" fmlaLink="$F$146" lockText="1" noThreeD="1"/>
</file>

<file path=xl/ctrlProps/ctrlProp3692.xml><?xml version="1.0" encoding="utf-8"?>
<formControlPr xmlns="http://schemas.microsoft.com/office/spreadsheetml/2009/9/main" objectType="Radio" lockText="1" noThreeD="1"/>
</file>

<file path=xl/ctrlProps/ctrlProp3693.xml><?xml version="1.0" encoding="utf-8"?>
<formControlPr xmlns="http://schemas.microsoft.com/office/spreadsheetml/2009/9/main" objectType="Radio" lockText="1" noThreeD="1"/>
</file>

<file path=xl/ctrlProps/ctrlProp3694.xml><?xml version="1.0" encoding="utf-8"?>
<formControlPr xmlns="http://schemas.microsoft.com/office/spreadsheetml/2009/9/main" objectType="Radio" lockText="1" noThreeD="1"/>
</file>

<file path=xl/ctrlProps/ctrlProp3695.xml><?xml version="1.0" encoding="utf-8"?>
<formControlPr xmlns="http://schemas.microsoft.com/office/spreadsheetml/2009/9/main" objectType="GBox" noThreeD="1"/>
</file>

<file path=xl/ctrlProps/ctrlProp3696.xml><?xml version="1.0" encoding="utf-8"?>
<formControlPr xmlns="http://schemas.microsoft.com/office/spreadsheetml/2009/9/main" objectType="Radio" firstButton="1" fmlaLink="$F$148" lockText="1" noThreeD="1"/>
</file>

<file path=xl/ctrlProps/ctrlProp3697.xml><?xml version="1.0" encoding="utf-8"?>
<formControlPr xmlns="http://schemas.microsoft.com/office/spreadsheetml/2009/9/main" objectType="Radio" lockText="1" noThreeD="1"/>
</file>

<file path=xl/ctrlProps/ctrlProp3698.xml><?xml version="1.0" encoding="utf-8"?>
<formControlPr xmlns="http://schemas.microsoft.com/office/spreadsheetml/2009/9/main" objectType="Radio" lockText="1" noThreeD="1"/>
</file>

<file path=xl/ctrlProps/ctrlProp3699.xml><?xml version="1.0" encoding="utf-8"?>
<formControlPr xmlns="http://schemas.microsoft.com/office/spreadsheetml/2009/9/main" objectType="Radio" lockText="1" noThreeD="1"/>
</file>

<file path=xl/ctrlProps/ctrlProp3700.xml><?xml version="1.0" encoding="utf-8"?>
<formControlPr xmlns="http://schemas.microsoft.com/office/spreadsheetml/2009/9/main" objectType="GBox" noThreeD="1"/>
</file>

<file path=xl/ctrlProps/ctrlProp3701.xml><?xml version="1.0" encoding="utf-8"?>
<formControlPr xmlns="http://schemas.microsoft.com/office/spreadsheetml/2009/9/main" objectType="Radio" firstButton="1" fmlaLink="$F$149" lockText="1" noThreeD="1"/>
</file>

<file path=xl/ctrlProps/ctrlProp3702.xml><?xml version="1.0" encoding="utf-8"?>
<formControlPr xmlns="http://schemas.microsoft.com/office/spreadsheetml/2009/9/main" objectType="Radio" lockText="1" noThreeD="1"/>
</file>

<file path=xl/ctrlProps/ctrlProp3703.xml><?xml version="1.0" encoding="utf-8"?>
<formControlPr xmlns="http://schemas.microsoft.com/office/spreadsheetml/2009/9/main" objectType="Radio" lockText="1" noThreeD="1"/>
</file>

<file path=xl/ctrlProps/ctrlProp3704.xml><?xml version="1.0" encoding="utf-8"?>
<formControlPr xmlns="http://schemas.microsoft.com/office/spreadsheetml/2009/9/main" objectType="Radio" lockText="1" noThreeD="1"/>
</file>

<file path=xl/ctrlProps/ctrlProp3705.xml><?xml version="1.0" encoding="utf-8"?>
<formControlPr xmlns="http://schemas.microsoft.com/office/spreadsheetml/2009/9/main" objectType="GBox" noThreeD="1"/>
</file>

<file path=xl/ctrlProps/ctrlProp3706.xml><?xml version="1.0" encoding="utf-8"?>
<formControlPr xmlns="http://schemas.microsoft.com/office/spreadsheetml/2009/9/main" objectType="Radio" firstButton="1" fmlaLink="$F$150" lockText="1" noThreeD="1"/>
</file>

<file path=xl/ctrlProps/ctrlProp3707.xml><?xml version="1.0" encoding="utf-8"?>
<formControlPr xmlns="http://schemas.microsoft.com/office/spreadsheetml/2009/9/main" objectType="Radio" lockText="1" noThreeD="1"/>
</file>

<file path=xl/ctrlProps/ctrlProp3708.xml><?xml version="1.0" encoding="utf-8"?>
<formControlPr xmlns="http://schemas.microsoft.com/office/spreadsheetml/2009/9/main" objectType="Radio" lockText="1" noThreeD="1"/>
</file>

<file path=xl/ctrlProps/ctrlProp3709.xml><?xml version="1.0" encoding="utf-8"?>
<formControlPr xmlns="http://schemas.microsoft.com/office/spreadsheetml/2009/9/main" objectType="Radio" lockText="1" noThreeD="1"/>
</file>

<file path=xl/ctrlProps/ctrlProp3710.xml><?xml version="1.0" encoding="utf-8"?>
<formControlPr xmlns="http://schemas.microsoft.com/office/spreadsheetml/2009/9/main" objectType="GBox" noThreeD="1"/>
</file>

<file path=xl/ctrlProps/ctrlProp3711.xml><?xml version="1.0" encoding="utf-8"?>
<formControlPr xmlns="http://schemas.microsoft.com/office/spreadsheetml/2009/9/main" objectType="Radio" firstButton="1" fmlaLink="$F$152" lockText="1" noThreeD="1"/>
</file>

<file path=xl/ctrlProps/ctrlProp3712.xml><?xml version="1.0" encoding="utf-8"?>
<formControlPr xmlns="http://schemas.microsoft.com/office/spreadsheetml/2009/9/main" objectType="Radio" lockText="1" noThreeD="1"/>
</file>

<file path=xl/ctrlProps/ctrlProp3713.xml><?xml version="1.0" encoding="utf-8"?>
<formControlPr xmlns="http://schemas.microsoft.com/office/spreadsheetml/2009/9/main" objectType="Radio" lockText="1" noThreeD="1"/>
</file>

<file path=xl/ctrlProps/ctrlProp3714.xml><?xml version="1.0" encoding="utf-8"?>
<formControlPr xmlns="http://schemas.microsoft.com/office/spreadsheetml/2009/9/main" objectType="Radio" lockText="1" noThreeD="1"/>
</file>

<file path=xl/ctrlProps/ctrlProp3715.xml><?xml version="1.0" encoding="utf-8"?>
<formControlPr xmlns="http://schemas.microsoft.com/office/spreadsheetml/2009/9/main" objectType="GBox" noThreeD="1"/>
</file>

<file path=xl/ctrlProps/ctrlProp3716.xml><?xml version="1.0" encoding="utf-8"?>
<formControlPr xmlns="http://schemas.microsoft.com/office/spreadsheetml/2009/9/main" objectType="Radio" firstButton="1" fmlaLink="$F$153" lockText="1" noThreeD="1"/>
</file>

<file path=xl/ctrlProps/ctrlProp3717.xml><?xml version="1.0" encoding="utf-8"?>
<formControlPr xmlns="http://schemas.microsoft.com/office/spreadsheetml/2009/9/main" objectType="Radio" lockText="1" noThreeD="1"/>
</file>

<file path=xl/ctrlProps/ctrlProp3718.xml><?xml version="1.0" encoding="utf-8"?>
<formControlPr xmlns="http://schemas.microsoft.com/office/spreadsheetml/2009/9/main" objectType="Radio" lockText="1" noThreeD="1"/>
</file>

<file path=xl/ctrlProps/ctrlProp3719.xml><?xml version="1.0" encoding="utf-8"?>
<formControlPr xmlns="http://schemas.microsoft.com/office/spreadsheetml/2009/9/main" objectType="Radio" lockText="1" noThreeD="1"/>
</file>

<file path=xl/ctrlProps/ctrlProp3720.xml><?xml version="1.0" encoding="utf-8"?>
<formControlPr xmlns="http://schemas.microsoft.com/office/spreadsheetml/2009/9/main" objectType="GBox" noThreeD="1"/>
</file>

<file path=xl/ctrlProps/ctrlProp3721.xml><?xml version="1.0" encoding="utf-8"?>
<formControlPr xmlns="http://schemas.microsoft.com/office/spreadsheetml/2009/9/main" objectType="Radio" firstButton="1" fmlaLink="$F$154" lockText="1" noThreeD="1"/>
</file>

<file path=xl/ctrlProps/ctrlProp3722.xml><?xml version="1.0" encoding="utf-8"?>
<formControlPr xmlns="http://schemas.microsoft.com/office/spreadsheetml/2009/9/main" objectType="Radio" lockText="1" noThreeD="1"/>
</file>

<file path=xl/ctrlProps/ctrlProp3723.xml><?xml version="1.0" encoding="utf-8"?>
<formControlPr xmlns="http://schemas.microsoft.com/office/spreadsheetml/2009/9/main" objectType="Radio" lockText="1" noThreeD="1"/>
</file>

<file path=xl/ctrlProps/ctrlProp3724.xml><?xml version="1.0" encoding="utf-8"?>
<formControlPr xmlns="http://schemas.microsoft.com/office/spreadsheetml/2009/9/main" objectType="Radio" lockText="1" noThreeD="1"/>
</file>

<file path=xl/ctrlProps/ctrlProp3725.xml><?xml version="1.0" encoding="utf-8"?>
<formControlPr xmlns="http://schemas.microsoft.com/office/spreadsheetml/2009/9/main" objectType="GBox" noThreeD="1"/>
</file>

<file path=xl/ctrlProps/ctrlProp3726.xml><?xml version="1.0" encoding="utf-8"?>
<formControlPr xmlns="http://schemas.microsoft.com/office/spreadsheetml/2009/9/main" objectType="Radio" firstButton="1" fmlaLink="$F$155" lockText="1" noThreeD="1"/>
</file>

<file path=xl/ctrlProps/ctrlProp3727.xml><?xml version="1.0" encoding="utf-8"?>
<formControlPr xmlns="http://schemas.microsoft.com/office/spreadsheetml/2009/9/main" objectType="Radio" lockText="1" noThreeD="1"/>
</file>

<file path=xl/ctrlProps/ctrlProp3728.xml><?xml version="1.0" encoding="utf-8"?>
<formControlPr xmlns="http://schemas.microsoft.com/office/spreadsheetml/2009/9/main" objectType="Radio" lockText="1" noThreeD="1"/>
</file>

<file path=xl/ctrlProps/ctrlProp3729.xml><?xml version="1.0" encoding="utf-8"?>
<formControlPr xmlns="http://schemas.microsoft.com/office/spreadsheetml/2009/9/main" objectType="Radio" lockText="1" noThreeD="1"/>
</file>

<file path=xl/ctrlProps/ctrlProp3730.xml><?xml version="1.0" encoding="utf-8"?>
<formControlPr xmlns="http://schemas.microsoft.com/office/spreadsheetml/2009/9/main" objectType="GBox" noThreeD="1"/>
</file>

<file path=xl/ctrlProps/ctrlProp3731.xml><?xml version="1.0" encoding="utf-8"?>
<formControlPr xmlns="http://schemas.microsoft.com/office/spreadsheetml/2009/9/main" objectType="Radio" firstButton="1" fmlaLink="$F$164" lockText="1" noThreeD="1"/>
</file>

<file path=xl/ctrlProps/ctrlProp3732.xml><?xml version="1.0" encoding="utf-8"?>
<formControlPr xmlns="http://schemas.microsoft.com/office/spreadsheetml/2009/9/main" objectType="Radio" lockText="1" noThreeD="1"/>
</file>

<file path=xl/ctrlProps/ctrlProp3733.xml><?xml version="1.0" encoding="utf-8"?>
<formControlPr xmlns="http://schemas.microsoft.com/office/spreadsheetml/2009/9/main" objectType="Radio" lockText="1" noThreeD="1"/>
</file>

<file path=xl/ctrlProps/ctrlProp3734.xml><?xml version="1.0" encoding="utf-8"?>
<formControlPr xmlns="http://schemas.microsoft.com/office/spreadsheetml/2009/9/main" objectType="Radio" lockText="1" noThreeD="1"/>
</file>

<file path=xl/ctrlProps/ctrlProp3735.xml><?xml version="1.0" encoding="utf-8"?>
<formControlPr xmlns="http://schemas.microsoft.com/office/spreadsheetml/2009/9/main" objectType="GBox" noThreeD="1"/>
</file>

<file path=xl/ctrlProps/ctrlProp3736.xml><?xml version="1.0" encoding="utf-8"?>
<formControlPr xmlns="http://schemas.microsoft.com/office/spreadsheetml/2009/9/main" objectType="Radio" firstButton="1" fmlaLink="$F$165" lockText="1" noThreeD="1"/>
</file>

<file path=xl/ctrlProps/ctrlProp3737.xml><?xml version="1.0" encoding="utf-8"?>
<formControlPr xmlns="http://schemas.microsoft.com/office/spreadsheetml/2009/9/main" objectType="Radio" lockText="1" noThreeD="1"/>
</file>

<file path=xl/ctrlProps/ctrlProp3738.xml><?xml version="1.0" encoding="utf-8"?>
<formControlPr xmlns="http://schemas.microsoft.com/office/spreadsheetml/2009/9/main" objectType="Radio" lockText="1" noThreeD="1"/>
</file>

<file path=xl/ctrlProps/ctrlProp3739.xml><?xml version="1.0" encoding="utf-8"?>
<formControlPr xmlns="http://schemas.microsoft.com/office/spreadsheetml/2009/9/main" objectType="Radio" lockText="1" noThreeD="1"/>
</file>

<file path=xl/ctrlProps/ctrlProp3740.xml><?xml version="1.0" encoding="utf-8"?>
<formControlPr xmlns="http://schemas.microsoft.com/office/spreadsheetml/2009/9/main" objectType="GBox" noThreeD="1"/>
</file>

<file path=xl/ctrlProps/ctrlProp3741.xml><?xml version="1.0" encoding="utf-8"?>
<formControlPr xmlns="http://schemas.microsoft.com/office/spreadsheetml/2009/9/main" objectType="Radio" firstButton="1" fmlaLink="$F$166" lockText="1" noThreeD="1"/>
</file>

<file path=xl/ctrlProps/ctrlProp3742.xml><?xml version="1.0" encoding="utf-8"?>
<formControlPr xmlns="http://schemas.microsoft.com/office/spreadsheetml/2009/9/main" objectType="Radio" lockText="1" noThreeD="1"/>
</file>

<file path=xl/ctrlProps/ctrlProp3743.xml><?xml version="1.0" encoding="utf-8"?>
<formControlPr xmlns="http://schemas.microsoft.com/office/spreadsheetml/2009/9/main" objectType="Radio" lockText="1" noThreeD="1"/>
</file>

<file path=xl/ctrlProps/ctrlProp3744.xml><?xml version="1.0" encoding="utf-8"?>
<formControlPr xmlns="http://schemas.microsoft.com/office/spreadsheetml/2009/9/main" objectType="Radio" lockText="1" noThreeD="1"/>
</file>

<file path=xl/ctrlProps/ctrlProp3745.xml><?xml version="1.0" encoding="utf-8"?>
<formControlPr xmlns="http://schemas.microsoft.com/office/spreadsheetml/2009/9/main" objectType="GBox" noThreeD="1"/>
</file>

<file path=xl/ctrlProps/ctrlProp3746.xml><?xml version="1.0" encoding="utf-8"?>
<formControlPr xmlns="http://schemas.microsoft.com/office/spreadsheetml/2009/9/main" objectType="Radio" firstButton="1" fmlaLink="$F$168" lockText="1" noThreeD="1"/>
</file>

<file path=xl/ctrlProps/ctrlProp3747.xml><?xml version="1.0" encoding="utf-8"?>
<formControlPr xmlns="http://schemas.microsoft.com/office/spreadsheetml/2009/9/main" objectType="Radio" lockText="1" noThreeD="1"/>
</file>

<file path=xl/ctrlProps/ctrlProp3748.xml><?xml version="1.0" encoding="utf-8"?>
<formControlPr xmlns="http://schemas.microsoft.com/office/spreadsheetml/2009/9/main" objectType="Radio" lockText="1" noThreeD="1"/>
</file>

<file path=xl/ctrlProps/ctrlProp3749.xml><?xml version="1.0" encoding="utf-8"?>
<formControlPr xmlns="http://schemas.microsoft.com/office/spreadsheetml/2009/9/main" objectType="Radio" lockText="1" noThreeD="1"/>
</file>

<file path=xl/ctrlProps/ctrlProp3750.xml><?xml version="1.0" encoding="utf-8"?>
<formControlPr xmlns="http://schemas.microsoft.com/office/spreadsheetml/2009/9/main" objectType="GBox" noThreeD="1"/>
</file>

<file path=xl/ctrlProps/ctrlProp3751.xml><?xml version="1.0" encoding="utf-8"?>
<formControlPr xmlns="http://schemas.microsoft.com/office/spreadsheetml/2009/9/main" objectType="Radio" firstButton="1" fmlaLink="$F$169" lockText="1" noThreeD="1"/>
</file>

<file path=xl/ctrlProps/ctrlProp3752.xml><?xml version="1.0" encoding="utf-8"?>
<formControlPr xmlns="http://schemas.microsoft.com/office/spreadsheetml/2009/9/main" objectType="Radio" lockText="1" noThreeD="1"/>
</file>

<file path=xl/ctrlProps/ctrlProp3753.xml><?xml version="1.0" encoding="utf-8"?>
<formControlPr xmlns="http://schemas.microsoft.com/office/spreadsheetml/2009/9/main" objectType="Radio" lockText="1" noThreeD="1"/>
</file>

<file path=xl/ctrlProps/ctrlProp3754.xml><?xml version="1.0" encoding="utf-8"?>
<formControlPr xmlns="http://schemas.microsoft.com/office/spreadsheetml/2009/9/main" objectType="Radio" lockText="1" noThreeD="1"/>
</file>

<file path=xl/ctrlProps/ctrlProp3755.xml><?xml version="1.0" encoding="utf-8"?>
<formControlPr xmlns="http://schemas.microsoft.com/office/spreadsheetml/2009/9/main" objectType="GBox" noThreeD="1"/>
</file>

<file path=xl/ctrlProps/ctrlProp3756.xml><?xml version="1.0" encoding="utf-8"?>
<formControlPr xmlns="http://schemas.microsoft.com/office/spreadsheetml/2009/9/main" objectType="Radio" firstButton="1" fmlaLink="$F$170" lockText="1" noThreeD="1"/>
</file>

<file path=xl/ctrlProps/ctrlProp3757.xml><?xml version="1.0" encoding="utf-8"?>
<formControlPr xmlns="http://schemas.microsoft.com/office/spreadsheetml/2009/9/main" objectType="Radio" lockText="1" noThreeD="1"/>
</file>

<file path=xl/ctrlProps/ctrlProp3758.xml><?xml version="1.0" encoding="utf-8"?>
<formControlPr xmlns="http://schemas.microsoft.com/office/spreadsheetml/2009/9/main" objectType="Radio" lockText="1" noThreeD="1"/>
</file>

<file path=xl/ctrlProps/ctrlProp3759.xml><?xml version="1.0" encoding="utf-8"?>
<formControlPr xmlns="http://schemas.microsoft.com/office/spreadsheetml/2009/9/main" objectType="Radio" lockText="1" noThreeD="1"/>
</file>

<file path=xl/ctrlProps/ctrlProp3760.xml><?xml version="1.0" encoding="utf-8"?>
<formControlPr xmlns="http://schemas.microsoft.com/office/spreadsheetml/2009/9/main" objectType="GBox" noThreeD="1"/>
</file>

<file path=xl/ctrlProps/ctrlProp3761.xml><?xml version="1.0" encoding="utf-8"?>
<formControlPr xmlns="http://schemas.microsoft.com/office/spreadsheetml/2009/9/main" objectType="Radio" firstButton="1" fmlaLink="$F$171" lockText="1" noThreeD="1"/>
</file>

<file path=xl/ctrlProps/ctrlProp3762.xml><?xml version="1.0" encoding="utf-8"?>
<formControlPr xmlns="http://schemas.microsoft.com/office/spreadsheetml/2009/9/main" objectType="Radio" lockText="1" noThreeD="1"/>
</file>

<file path=xl/ctrlProps/ctrlProp3763.xml><?xml version="1.0" encoding="utf-8"?>
<formControlPr xmlns="http://schemas.microsoft.com/office/spreadsheetml/2009/9/main" objectType="Radio" lockText="1" noThreeD="1"/>
</file>

<file path=xl/ctrlProps/ctrlProp3764.xml><?xml version="1.0" encoding="utf-8"?>
<formControlPr xmlns="http://schemas.microsoft.com/office/spreadsheetml/2009/9/main" objectType="Radio" lockText="1" noThreeD="1"/>
</file>

<file path=xl/ctrlProps/ctrlProp3765.xml><?xml version="1.0" encoding="utf-8"?>
<formControlPr xmlns="http://schemas.microsoft.com/office/spreadsheetml/2009/9/main" objectType="GBox" noThreeD="1"/>
</file>

<file path=xl/ctrlProps/ctrlProp3766.xml><?xml version="1.0" encoding="utf-8"?>
<formControlPr xmlns="http://schemas.microsoft.com/office/spreadsheetml/2009/9/main" objectType="Radio" firstButton="1" fmlaLink="$F$173" lockText="1" noThreeD="1"/>
</file>

<file path=xl/ctrlProps/ctrlProp3767.xml><?xml version="1.0" encoding="utf-8"?>
<formControlPr xmlns="http://schemas.microsoft.com/office/spreadsheetml/2009/9/main" objectType="Radio" lockText="1" noThreeD="1"/>
</file>

<file path=xl/ctrlProps/ctrlProp3768.xml><?xml version="1.0" encoding="utf-8"?>
<formControlPr xmlns="http://schemas.microsoft.com/office/spreadsheetml/2009/9/main" objectType="Radio" lockText="1" noThreeD="1"/>
</file>

<file path=xl/ctrlProps/ctrlProp3769.xml><?xml version="1.0" encoding="utf-8"?>
<formControlPr xmlns="http://schemas.microsoft.com/office/spreadsheetml/2009/9/main" objectType="Radio" lockText="1" noThreeD="1"/>
</file>

<file path=xl/ctrlProps/ctrlProp3770.xml><?xml version="1.0" encoding="utf-8"?>
<formControlPr xmlns="http://schemas.microsoft.com/office/spreadsheetml/2009/9/main" objectType="GBox" noThreeD="1"/>
</file>

<file path=xl/ctrlProps/ctrlProp3771.xml><?xml version="1.0" encoding="utf-8"?>
<formControlPr xmlns="http://schemas.microsoft.com/office/spreadsheetml/2009/9/main" objectType="Radio" firstButton="1" fmlaLink="$F$174" lockText="1" noThreeD="1"/>
</file>

<file path=xl/ctrlProps/ctrlProp3772.xml><?xml version="1.0" encoding="utf-8"?>
<formControlPr xmlns="http://schemas.microsoft.com/office/spreadsheetml/2009/9/main" objectType="Radio" lockText="1" noThreeD="1"/>
</file>

<file path=xl/ctrlProps/ctrlProp3773.xml><?xml version="1.0" encoding="utf-8"?>
<formControlPr xmlns="http://schemas.microsoft.com/office/spreadsheetml/2009/9/main" objectType="Radio" lockText="1" noThreeD="1"/>
</file>

<file path=xl/ctrlProps/ctrlProp3774.xml><?xml version="1.0" encoding="utf-8"?>
<formControlPr xmlns="http://schemas.microsoft.com/office/spreadsheetml/2009/9/main" objectType="Radio" lockText="1" noThreeD="1"/>
</file>

<file path=xl/ctrlProps/ctrlProp3775.xml><?xml version="1.0" encoding="utf-8"?>
<formControlPr xmlns="http://schemas.microsoft.com/office/spreadsheetml/2009/9/main" objectType="GBox" noThreeD="1"/>
</file>

<file path=xl/ctrlProps/ctrlProp3776.xml><?xml version="1.0" encoding="utf-8"?>
<formControlPr xmlns="http://schemas.microsoft.com/office/spreadsheetml/2009/9/main" objectType="Radio" firstButton="1" fmlaLink="$F$175" lockText="1" noThreeD="1"/>
</file>

<file path=xl/ctrlProps/ctrlProp3777.xml><?xml version="1.0" encoding="utf-8"?>
<formControlPr xmlns="http://schemas.microsoft.com/office/spreadsheetml/2009/9/main" objectType="Radio" lockText="1" noThreeD="1"/>
</file>

<file path=xl/ctrlProps/ctrlProp3778.xml><?xml version="1.0" encoding="utf-8"?>
<formControlPr xmlns="http://schemas.microsoft.com/office/spreadsheetml/2009/9/main" objectType="Radio" lockText="1" noThreeD="1"/>
</file>

<file path=xl/ctrlProps/ctrlProp3779.xml><?xml version="1.0" encoding="utf-8"?>
<formControlPr xmlns="http://schemas.microsoft.com/office/spreadsheetml/2009/9/main" objectType="Radio" lockText="1" noThreeD="1"/>
</file>

<file path=xl/ctrlProps/ctrlProp3780.xml><?xml version="1.0" encoding="utf-8"?>
<formControlPr xmlns="http://schemas.microsoft.com/office/spreadsheetml/2009/9/main" objectType="GBox" noThreeD="1"/>
</file>

<file path=xl/ctrlProps/ctrlProp3781.xml><?xml version="1.0" encoding="utf-8"?>
<formControlPr xmlns="http://schemas.microsoft.com/office/spreadsheetml/2009/9/main" objectType="Radio" firstButton="1" fmlaLink="$F$176" lockText="1" noThreeD="1"/>
</file>

<file path=xl/ctrlProps/ctrlProp3782.xml><?xml version="1.0" encoding="utf-8"?>
<formControlPr xmlns="http://schemas.microsoft.com/office/spreadsheetml/2009/9/main" objectType="Radio" lockText="1" noThreeD="1"/>
</file>

<file path=xl/ctrlProps/ctrlProp3783.xml><?xml version="1.0" encoding="utf-8"?>
<formControlPr xmlns="http://schemas.microsoft.com/office/spreadsheetml/2009/9/main" objectType="Radio" lockText="1" noThreeD="1"/>
</file>

<file path=xl/ctrlProps/ctrlProp3784.xml><?xml version="1.0" encoding="utf-8"?>
<formControlPr xmlns="http://schemas.microsoft.com/office/spreadsheetml/2009/9/main" objectType="Radio" lockText="1" noThreeD="1"/>
</file>

<file path=xl/ctrlProps/ctrlProp3785.xml><?xml version="1.0" encoding="utf-8"?>
<formControlPr xmlns="http://schemas.microsoft.com/office/spreadsheetml/2009/9/main" objectType="GBox" noThreeD="1"/>
</file>

<file path=xl/ctrlProps/ctrlProp3786.xml><?xml version="1.0" encoding="utf-8"?>
<formControlPr xmlns="http://schemas.microsoft.com/office/spreadsheetml/2009/9/main" objectType="Radio" firstButton="1" fmlaLink="$F$190" lockText="1" noThreeD="1"/>
</file>

<file path=xl/ctrlProps/ctrlProp3787.xml><?xml version="1.0" encoding="utf-8"?>
<formControlPr xmlns="http://schemas.microsoft.com/office/spreadsheetml/2009/9/main" objectType="Radio" lockText="1" noThreeD="1"/>
</file>

<file path=xl/ctrlProps/ctrlProp3788.xml><?xml version="1.0" encoding="utf-8"?>
<formControlPr xmlns="http://schemas.microsoft.com/office/spreadsheetml/2009/9/main" objectType="Radio" lockText="1" noThreeD="1"/>
</file>

<file path=xl/ctrlProps/ctrlProp3789.xml><?xml version="1.0" encoding="utf-8"?>
<formControlPr xmlns="http://schemas.microsoft.com/office/spreadsheetml/2009/9/main" objectType="Radio" lockText="1" noThreeD="1"/>
</file>

<file path=xl/ctrlProps/ctrlProp3790.xml><?xml version="1.0" encoding="utf-8"?>
<formControlPr xmlns="http://schemas.microsoft.com/office/spreadsheetml/2009/9/main" objectType="GBox" noThreeD="1"/>
</file>

<file path=xl/ctrlProps/ctrlProp3791.xml><?xml version="1.0" encoding="utf-8"?>
<formControlPr xmlns="http://schemas.microsoft.com/office/spreadsheetml/2009/9/main" objectType="Radio" firstButton="1" fmlaLink="$F$192" lockText="1" noThreeD="1"/>
</file>

<file path=xl/ctrlProps/ctrlProp3792.xml><?xml version="1.0" encoding="utf-8"?>
<formControlPr xmlns="http://schemas.microsoft.com/office/spreadsheetml/2009/9/main" objectType="Radio" lockText="1" noThreeD="1"/>
</file>

<file path=xl/ctrlProps/ctrlProp3793.xml><?xml version="1.0" encoding="utf-8"?>
<formControlPr xmlns="http://schemas.microsoft.com/office/spreadsheetml/2009/9/main" objectType="Radio" lockText="1" noThreeD="1"/>
</file>

<file path=xl/ctrlProps/ctrlProp3794.xml><?xml version="1.0" encoding="utf-8"?>
<formControlPr xmlns="http://schemas.microsoft.com/office/spreadsheetml/2009/9/main" objectType="Radio" lockText="1" noThreeD="1"/>
</file>

<file path=xl/ctrlProps/ctrlProp3795.xml><?xml version="1.0" encoding="utf-8"?>
<formControlPr xmlns="http://schemas.microsoft.com/office/spreadsheetml/2009/9/main" objectType="GBox" noThreeD="1"/>
</file>

<file path=xl/ctrlProps/ctrlProp3796.xml><?xml version="1.0" encoding="utf-8"?>
<formControlPr xmlns="http://schemas.microsoft.com/office/spreadsheetml/2009/9/main" objectType="Radio" firstButton="1" fmlaLink="$F$201" lockText="1" noThreeD="1"/>
</file>

<file path=xl/ctrlProps/ctrlProp3797.xml><?xml version="1.0" encoding="utf-8"?>
<formControlPr xmlns="http://schemas.microsoft.com/office/spreadsheetml/2009/9/main" objectType="Radio" lockText="1" noThreeD="1"/>
</file>

<file path=xl/ctrlProps/ctrlProp3798.xml><?xml version="1.0" encoding="utf-8"?>
<formControlPr xmlns="http://schemas.microsoft.com/office/spreadsheetml/2009/9/main" objectType="Radio" lockText="1" noThreeD="1"/>
</file>

<file path=xl/ctrlProps/ctrlProp3799.xml><?xml version="1.0" encoding="utf-8"?>
<formControlPr xmlns="http://schemas.microsoft.com/office/spreadsheetml/2009/9/main" objectType="Radio" lockText="1" noThreeD="1"/>
</file>

<file path=xl/ctrlProps/ctrlProp3800.xml><?xml version="1.0" encoding="utf-8"?>
<formControlPr xmlns="http://schemas.microsoft.com/office/spreadsheetml/2009/9/main" objectType="GBox" noThreeD="1"/>
</file>

<file path=xl/ctrlProps/ctrlProp3801.xml><?xml version="1.0" encoding="utf-8"?>
<formControlPr xmlns="http://schemas.microsoft.com/office/spreadsheetml/2009/9/main" objectType="Radio" firstButton="1" fmlaLink="$F$203" lockText="1" noThreeD="1"/>
</file>

<file path=xl/ctrlProps/ctrlProp3802.xml><?xml version="1.0" encoding="utf-8"?>
<formControlPr xmlns="http://schemas.microsoft.com/office/spreadsheetml/2009/9/main" objectType="Radio" lockText="1" noThreeD="1"/>
</file>

<file path=xl/ctrlProps/ctrlProp3803.xml><?xml version="1.0" encoding="utf-8"?>
<formControlPr xmlns="http://schemas.microsoft.com/office/spreadsheetml/2009/9/main" objectType="Radio" lockText="1" noThreeD="1"/>
</file>

<file path=xl/ctrlProps/ctrlProp3804.xml><?xml version="1.0" encoding="utf-8"?>
<formControlPr xmlns="http://schemas.microsoft.com/office/spreadsheetml/2009/9/main" objectType="Radio" lockText="1" noThreeD="1"/>
</file>

<file path=xl/ctrlProps/ctrlProp3805.xml><?xml version="1.0" encoding="utf-8"?>
<formControlPr xmlns="http://schemas.microsoft.com/office/spreadsheetml/2009/9/main" objectType="GBox" noThreeD="1"/>
</file>

<file path=xl/ctrlProps/ctrlProp3806.xml><?xml version="1.0" encoding="utf-8"?>
<formControlPr xmlns="http://schemas.microsoft.com/office/spreadsheetml/2009/9/main" objectType="Radio" firstButton="1" fmlaLink="$F$212" lockText="1" noThreeD="1"/>
</file>

<file path=xl/ctrlProps/ctrlProp3807.xml><?xml version="1.0" encoding="utf-8"?>
<formControlPr xmlns="http://schemas.microsoft.com/office/spreadsheetml/2009/9/main" objectType="Radio" lockText="1" noThreeD="1"/>
</file>

<file path=xl/ctrlProps/ctrlProp3808.xml><?xml version="1.0" encoding="utf-8"?>
<formControlPr xmlns="http://schemas.microsoft.com/office/spreadsheetml/2009/9/main" objectType="Radio" lockText="1" noThreeD="1"/>
</file>

<file path=xl/ctrlProps/ctrlProp3809.xml><?xml version="1.0" encoding="utf-8"?>
<formControlPr xmlns="http://schemas.microsoft.com/office/spreadsheetml/2009/9/main" objectType="Radio" lockText="1" noThreeD="1"/>
</file>

<file path=xl/ctrlProps/ctrlProp3810.xml><?xml version="1.0" encoding="utf-8"?>
<formControlPr xmlns="http://schemas.microsoft.com/office/spreadsheetml/2009/9/main" objectType="GBox" noThreeD="1"/>
</file>

<file path=xl/ctrlProps/ctrlProp3811.xml><?xml version="1.0" encoding="utf-8"?>
<formControlPr xmlns="http://schemas.microsoft.com/office/spreadsheetml/2009/9/main" objectType="Radio" firstButton="1" fmlaLink="$F$214" lockText="1" noThreeD="1"/>
</file>

<file path=xl/ctrlProps/ctrlProp3812.xml><?xml version="1.0" encoding="utf-8"?>
<formControlPr xmlns="http://schemas.microsoft.com/office/spreadsheetml/2009/9/main" objectType="Radio" lockText="1" noThreeD="1"/>
</file>

<file path=xl/ctrlProps/ctrlProp3813.xml><?xml version="1.0" encoding="utf-8"?>
<formControlPr xmlns="http://schemas.microsoft.com/office/spreadsheetml/2009/9/main" objectType="Radio" lockText="1" noThreeD="1"/>
</file>

<file path=xl/ctrlProps/ctrlProp3814.xml><?xml version="1.0" encoding="utf-8"?>
<formControlPr xmlns="http://schemas.microsoft.com/office/spreadsheetml/2009/9/main" objectType="Radio" lockText="1" noThreeD="1"/>
</file>

<file path=xl/ctrlProps/ctrlProp3815.xml><?xml version="1.0" encoding="utf-8"?>
<formControlPr xmlns="http://schemas.microsoft.com/office/spreadsheetml/2009/9/main" objectType="GBox" noThreeD="1"/>
</file>

<file path=xl/ctrlProps/ctrlProp3816.xml><?xml version="1.0" encoding="utf-8"?>
<formControlPr xmlns="http://schemas.microsoft.com/office/spreadsheetml/2009/9/main" objectType="Radio" firstButton="1" fmlaLink="$F$216" lockText="1" noThreeD="1"/>
</file>

<file path=xl/ctrlProps/ctrlProp3817.xml><?xml version="1.0" encoding="utf-8"?>
<formControlPr xmlns="http://schemas.microsoft.com/office/spreadsheetml/2009/9/main" objectType="Radio" lockText="1" noThreeD="1"/>
</file>

<file path=xl/ctrlProps/ctrlProp3818.xml><?xml version="1.0" encoding="utf-8"?>
<formControlPr xmlns="http://schemas.microsoft.com/office/spreadsheetml/2009/9/main" objectType="Radio" lockText="1" noThreeD="1"/>
</file>

<file path=xl/ctrlProps/ctrlProp3819.xml><?xml version="1.0" encoding="utf-8"?>
<formControlPr xmlns="http://schemas.microsoft.com/office/spreadsheetml/2009/9/main" objectType="Radio" lockText="1" noThreeD="1"/>
</file>

<file path=xl/ctrlProps/ctrlProp3820.xml><?xml version="1.0" encoding="utf-8"?>
<formControlPr xmlns="http://schemas.microsoft.com/office/spreadsheetml/2009/9/main" objectType="GBox" noThreeD="1"/>
</file>

<file path=xl/ctrlProps/ctrlProp3821.xml><?xml version="1.0" encoding="utf-8"?>
<formControlPr xmlns="http://schemas.microsoft.com/office/spreadsheetml/2009/9/main" objectType="Radio" firstButton="1" fmlaLink="$F$225" lockText="1" noThreeD="1"/>
</file>

<file path=xl/ctrlProps/ctrlProp3822.xml><?xml version="1.0" encoding="utf-8"?>
<formControlPr xmlns="http://schemas.microsoft.com/office/spreadsheetml/2009/9/main" objectType="Radio" lockText="1" noThreeD="1"/>
</file>

<file path=xl/ctrlProps/ctrlProp3823.xml><?xml version="1.0" encoding="utf-8"?>
<formControlPr xmlns="http://schemas.microsoft.com/office/spreadsheetml/2009/9/main" objectType="Radio" lockText="1" noThreeD="1"/>
</file>

<file path=xl/ctrlProps/ctrlProp3824.xml><?xml version="1.0" encoding="utf-8"?>
<formControlPr xmlns="http://schemas.microsoft.com/office/spreadsheetml/2009/9/main" objectType="Radio" lockText="1" noThreeD="1"/>
</file>

<file path=xl/ctrlProps/ctrlProp3825.xml><?xml version="1.0" encoding="utf-8"?>
<formControlPr xmlns="http://schemas.microsoft.com/office/spreadsheetml/2009/9/main" objectType="GBox" noThreeD="1"/>
</file>

<file path=xl/ctrlProps/ctrlProp3826.xml><?xml version="1.0" encoding="utf-8"?>
<formControlPr xmlns="http://schemas.microsoft.com/office/spreadsheetml/2009/9/main" objectType="Radio" firstButton="1" fmlaLink="$F$227" lockText="1" noThreeD="1"/>
</file>

<file path=xl/ctrlProps/ctrlProp3827.xml><?xml version="1.0" encoding="utf-8"?>
<formControlPr xmlns="http://schemas.microsoft.com/office/spreadsheetml/2009/9/main" objectType="Radio" lockText="1" noThreeD="1"/>
</file>

<file path=xl/ctrlProps/ctrlProp3828.xml><?xml version="1.0" encoding="utf-8"?>
<formControlPr xmlns="http://schemas.microsoft.com/office/spreadsheetml/2009/9/main" objectType="Radio" lockText="1" noThreeD="1"/>
</file>

<file path=xl/ctrlProps/ctrlProp3829.xml><?xml version="1.0" encoding="utf-8"?>
<formControlPr xmlns="http://schemas.microsoft.com/office/spreadsheetml/2009/9/main" objectType="Radio" lockText="1" noThreeD="1"/>
</file>

<file path=xl/ctrlProps/ctrlProp3830.xml><?xml version="1.0" encoding="utf-8"?>
<formControlPr xmlns="http://schemas.microsoft.com/office/spreadsheetml/2009/9/main" objectType="GBox" noThreeD="1"/>
</file>

<file path=xl/ctrlProps/ctrlProp3831.xml><?xml version="1.0" encoding="utf-8"?>
<formControlPr xmlns="http://schemas.microsoft.com/office/spreadsheetml/2009/9/main" objectType="Radio" firstButton="1" fmlaLink="$F$229" lockText="1" noThreeD="1"/>
</file>

<file path=xl/ctrlProps/ctrlProp3832.xml><?xml version="1.0" encoding="utf-8"?>
<formControlPr xmlns="http://schemas.microsoft.com/office/spreadsheetml/2009/9/main" objectType="Radio" lockText="1" noThreeD="1"/>
</file>

<file path=xl/ctrlProps/ctrlProp3833.xml><?xml version="1.0" encoding="utf-8"?>
<formControlPr xmlns="http://schemas.microsoft.com/office/spreadsheetml/2009/9/main" objectType="Radio" lockText="1" noThreeD="1"/>
</file>

<file path=xl/ctrlProps/ctrlProp3834.xml><?xml version="1.0" encoding="utf-8"?>
<formControlPr xmlns="http://schemas.microsoft.com/office/spreadsheetml/2009/9/main" objectType="Radio" lockText="1" noThreeD="1"/>
</file>

<file path=xl/ctrlProps/ctrlProp3835.xml><?xml version="1.0" encoding="utf-8"?>
<formControlPr xmlns="http://schemas.microsoft.com/office/spreadsheetml/2009/9/main" objectType="GBox" noThreeD="1"/>
</file>

<file path=xl/ctrlProps/ctrlProp3836.xml><?xml version="1.0" encoding="utf-8"?>
<formControlPr xmlns="http://schemas.microsoft.com/office/spreadsheetml/2009/9/main" objectType="Radio" firstButton="1" fmlaLink="$F$231" lockText="1" noThreeD="1"/>
</file>

<file path=xl/ctrlProps/ctrlProp3837.xml><?xml version="1.0" encoding="utf-8"?>
<formControlPr xmlns="http://schemas.microsoft.com/office/spreadsheetml/2009/9/main" objectType="Radio" lockText="1" noThreeD="1"/>
</file>

<file path=xl/ctrlProps/ctrlProp3838.xml><?xml version="1.0" encoding="utf-8"?>
<formControlPr xmlns="http://schemas.microsoft.com/office/spreadsheetml/2009/9/main" objectType="Radio" lockText="1" noThreeD="1"/>
</file>

<file path=xl/ctrlProps/ctrlProp3839.xml><?xml version="1.0" encoding="utf-8"?>
<formControlPr xmlns="http://schemas.microsoft.com/office/spreadsheetml/2009/9/main" objectType="Radio" lockText="1" noThreeD="1"/>
</file>

<file path=xl/ctrlProps/ctrlProp3840.xml><?xml version="1.0" encoding="utf-8"?>
<formControlPr xmlns="http://schemas.microsoft.com/office/spreadsheetml/2009/9/main" objectType="GBox" noThreeD="1"/>
</file>

<file path=xl/ctrlProps/ctrlProp3841.xml><?xml version="1.0" encoding="utf-8"?>
<formControlPr xmlns="http://schemas.microsoft.com/office/spreadsheetml/2009/9/main" objectType="Radio" firstButton="1" fmlaLink="$F$233" lockText="1" noThreeD="1"/>
</file>

<file path=xl/ctrlProps/ctrlProp3842.xml><?xml version="1.0" encoding="utf-8"?>
<formControlPr xmlns="http://schemas.microsoft.com/office/spreadsheetml/2009/9/main" objectType="Radio" lockText="1" noThreeD="1"/>
</file>

<file path=xl/ctrlProps/ctrlProp3843.xml><?xml version="1.0" encoding="utf-8"?>
<formControlPr xmlns="http://schemas.microsoft.com/office/spreadsheetml/2009/9/main" objectType="Radio" lockText="1" noThreeD="1"/>
</file>

<file path=xl/ctrlProps/ctrlProp3844.xml><?xml version="1.0" encoding="utf-8"?>
<formControlPr xmlns="http://schemas.microsoft.com/office/spreadsheetml/2009/9/main" objectType="Radio" lockText="1" noThreeD="1"/>
</file>

<file path=xl/ctrlProps/ctrlProp3845.xml><?xml version="1.0" encoding="utf-8"?>
<formControlPr xmlns="http://schemas.microsoft.com/office/spreadsheetml/2009/9/main" objectType="GBox" noThreeD="1"/>
</file>

<file path=xl/ctrlProps/ctrlProp3846.xml><?xml version="1.0" encoding="utf-8"?>
<formControlPr xmlns="http://schemas.microsoft.com/office/spreadsheetml/2009/9/main" objectType="Radio" firstButton="1" fmlaLink="$F$235" lockText="1" noThreeD="1"/>
</file>

<file path=xl/ctrlProps/ctrlProp3847.xml><?xml version="1.0" encoding="utf-8"?>
<formControlPr xmlns="http://schemas.microsoft.com/office/spreadsheetml/2009/9/main" objectType="Radio" lockText="1" noThreeD="1"/>
</file>

<file path=xl/ctrlProps/ctrlProp3848.xml><?xml version="1.0" encoding="utf-8"?>
<formControlPr xmlns="http://schemas.microsoft.com/office/spreadsheetml/2009/9/main" objectType="Radio" lockText="1" noThreeD="1"/>
</file>

<file path=xl/ctrlProps/ctrlProp3849.xml><?xml version="1.0" encoding="utf-8"?>
<formControlPr xmlns="http://schemas.microsoft.com/office/spreadsheetml/2009/9/main" objectType="Radio" lockText="1" noThreeD="1"/>
</file>

<file path=xl/ctrlProps/ctrlProp3850.xml><?xml version="1.0" encoding="utf-8"?>
<formControlPr xmlns="http://schemas.microsoft.com/office/spreadsheetml/2009/9/main" objectType="GBox" noThreeD="1"/>
</file>

<file path=xl/ctrlProps/ctrlProp3851.xml><?xml version="1.0" encoding="utf-8"?>
<formControlPr xmlns="http://schemas.microsoft.com/office/spreadsheetml/2009/9/main" objectType="Radio" firstButton="1" fmlaLink="$F$237" lockText="1" noThreeD="1"/>
</file>

<file path=xl/ctrlProps/ctrlProp3852.xml><?xml version="1.0" encoding="utf-8"?>
<formControlPr xmlns="http://schemas.microsoft.com/office/spreadsheetml/2009/9/main" objectType="Radio" lockText="1" noThreeD="1"/>
</file>

<file path=xl/ctrlProps/ctrlProp3853.xml><?xml version="1.0" encoding="utf-8"?>
<formControlPr xmlns="http://schemas.microsoft.com/office/spreadsheetml/2009/9/main" objectType="Radio" lockText="1" noThreeD="1"/>
</file>

<file path=xl/ctrlProps/ctrlProp3854.xml><?xml version="1.0" encoding="utf-8"?>
<formControlPr xmlns="http://schemas.microsoft.com/office/spreadsheetml/2009/9/main" objectType="Radio" lockText="1" noThreeD="1"/>
</file>

<file path=xl/ctrlProps/ctrlProp3855.xml><?xml version="1.0" encoding="utf-8"?>
<formControlPr xmlns="http://schemas.microsoft.com/office/spreadsheetml/2009/9/main" objectType="GBox" noThreeD="1"/>
</file>

<file path=xl/ctrlProps/ctrlProp3856.xml><?xml version="1.0" encoding="utf-8"?>
<formControlPr xmlns="http://schemas.microsoft.com/office/spreadsheetml/2009/9/main" objectType="Radio" firstButton="1" fmlaLink="$F$111" lockText="1" noThreeD="1"/>
</file>

<file path=xl/ctrlProps/ctrlProp3857.xml><?xml version="1.0" encoding="utf-8"?>
<formControlPr xmlns="http://schemas.microsoft.com/office/spreadsheetml/2009/9/main" objectType="Radio" lockText="1" noThreeD="1"/>
</file>

<file path=xl/ctrlProps/ctrlProp3858.xml><?xml version="1.0" encoding="utf-8"?>
<formControlPr xmlns="http://schemas.microsoft.com/office/spreadsheetml/2009/9/main" objectType="Radio" lockText="1" noThreeD="1"/>
</file>

<file path=xl/ctrlProps/ctrlProp3859.xml><?xml version="1.0" encoding="utf-8"?>
<formControlPr xmlns="http://schemas.microsoft.com/office/spreadsheetml/2009/9/main" objectType="Radio" lockText="1" noThreeD="1"/>
</file>

<file path=xl/ctrlProps/ctrlProp3860.xml><?xml version="1.0" encoding="utf-8"?>
<formControlPr xmlns="http://schemas.microsoft.com/office/spreadsheetml/2009/9/main" objectType="GBox" noThreeD="1"/>
</file>

<file path=xl/ctrlProps/ctrlProp3861.xml><?xml version="1.0" encoding="utf-8"?>
<formControlPr xmlns="http://schemas.microsoft.com/office/spreadsheetml/2009/9/main" objectType="Radio" firstButton="1" fmlaLink="$F$105" lockText="1" noThreeD="1"/>
</file>

<file path=xl/ctrlProps/ctrlProp3862.xml><?xml version="1.0" encoding="utf-8"?>
<formControlPr xmlns="http://schemas.microsoft.com/office/spreadsheetml/2009/9/main" objectType="Radio" lockText="1" noThreeD="1"/>
</file>

<file path=xl/ctrlProps/ctrlProp3863.xml><?xml version="1.0" encoding="utf-8"?>
<formControlPr xmlns="http://schemas.microsoft.com/office/spreadsheetml/2009/9/main" objectType="Radio" lockText="1" noThreeD="1"/>
</file>

<file path=xl/ctrlProps/ctrlProp3864.xml><?xml version="1.0" encoding="utf-8"?>
<formControlPr xmlns="http://schemas.microsoft.com/office/spreadsheetml/2009/9/main" objectType="Radio" lockText="1" noThreeD="1"/>
</file>

<file path=xl/ctrlProps/ctrlProp3865.xml><?xml version="1.0" encoding="utf-8"?>
<formControlPr xmlns="http://schemas.microsoft.com/office/spreadsheetml/2009/9/main" objectType="GBox" noThreeD="1"/>
</file>

<file path=xl/ctrlProps/ctrlProp3866.xml><?xml version="1.0" encoding="utf-8"?>
<formControlPr xmlns="http://schemas.microsoft.com/office/spreadsheetml/2009/9/main" objectType="Radio" firstButton="1" fmlaLink="$F$106" lockText="1" noThreeD="1"/>
</file>

<file path=xl/ctrlProps/ctrlProp3867.xml><?xml version="1.0" encoding="utf-8"?>
<formControlPr xmlns="http://schemas.microsoft.com/office/spreadsheetml/2009/9/main" objectType="Radio" lockText="1" noThreeD="1"/>
</file>

<file path=xl/ctrlProps/ctrlProp3868.xml><?xml version="1.0" encoding="utf-8"?>
<formControlPr xmlns="http://schemas.microsoft.com/office/spreadsheetml/2009/9/main" objectType="Radio" lockText="1" noThreeD="1"/>
</file>

<file path=xl/ctrlProps/ctrlProp3869.xml><?xml version="1.0" encoding="utf-8"?>
<formControlPr xmlns="http://schemas.microsoft.com/office/spreadsheetml/2009/9/main" objectType="Radio" lockText="1" noThreeD="1"/>
</file>

<file path=xl/ctrlProps/ctrlProp3870.xml><?xml version="1.0" encoding="utf-8"?>
<formControlPr xmlns="http://schemas.microsoft.com/office/spreadsheetml/2009/9/main" objectType="GBox" noThreeD="1"/>
</file>

<file path=xl/ctrlProps/ctrlProp3871.xml><?xml version="1.0" encoding="utf-8"?>
<formControlPr xmlns="http://schemas.microsoft.com/office/spreadsheetml/2009/9/main" objectType="Radio" firstButton="1" fmlaLink="$F$11" lockText="1" noThreeD="1"/>
</file>

<file path=xl/ctrlProps/ctrlProp3872.xml><?xml version="1.0" encoding="utf-8"?>
<formControlPr xmlns="http://schemas.microsoft.com/office/spreadsheetml/2009/9/main" objectType="Radio" lockText="1" noThreeD="1"/>
</file>

<file path=xl/ctrlProps/ctrlProp3873.xml><?xml version="1.0" encoding="utf-8"?>
<formControlPr xmlns="http://schemas.microsoft.com/office/spreadsheetml/2009/9/main" objectType="Radio" lockText="1" noThreeD="1"/>
</file>

<file path=xl/ctrlProps/ctrlProp3874.xml><?xml version="1.0" encoding="utf-8"?>
<formControlPr xmlns="http://schemas.microsoft.com/office/spreadsheetml/2009/9/main" objectType="Radio" lockText="1" noThreeD="1"/>
</file>

<file path=xl/ctrlProps/ctrlProp3875.xml><?xml version="1.0" encoding="utf-8"?>
<formControlPr xmlns="http://schemas.microsoft.com/office/spreadsheetml/2009/9/main" objectType="GBox" noThreeD="1"/>
</file>

<file path=xl/ctrlProps/ctrlProp3876.xml><?xml version="1.0" encoding="utf-8"?>
<formControlPr xmlns="http://schemas.microsoft.com/office/spreadsheetml/2009/9/main" objectType="Radio" firstButton="1" fmlaLink="$F$12" lockText="1" noThreeD="1"/>
</file>

<file path=xl/ctrlProps/ctrlProp3877.xml><?xml version="1.0" encoding="utf-8"?>
<formControlPr xmlns="http://schemas.microsoft.com/office/spreadsheetml/2009/9/main" objectType="Radio" lockText="1" noThreeD="1"/>
</file>

<file path=xl/ctrlProps/ctrlProp3878.xml><?xml version="1.0" encoding="utf-8"?>
<formControlPr xmlns="http://schemas.microsoft.com/office/spreadsheetml/2009/9/main" objectType="Radio" lockText="1" noThreeD="1"/>
</file>

<file path=xl/ctrlProps/ctrlProp3879.xml><?xml version="1.0" encoding="utf-8"?>
<formControlPr xmlns="http://schemas.microsoft.com/office/spreadsheetml/2009/9/main" objectType="Radio" lockText="1" noThreeD="1"/>
</file>

<file path=xl/ctrlProps/ctrlProp3880.xml><?xml version="1.0" encoding="utf-8"?>
<formControlPr xmlns="http://schemas.microsoft.com/office/spreadsheetml/2009/9/main" objectType="GBox" noThreeD="1"/>
</file>

<file path=xl/ctrlProps/ctrlProp3881.xml><?xml version="1.0" encoding="utf-8"?>
<formControlPr xmlns="http://schemas.microsoft.com/office/spreadsheetml/2009/9/main" objectType="Radio" firstButton="1" fmlaLink="$F$13" lockText="1" noThreeD="1"/>
</file>

<file path=xl/ctrlProps/ctrlProp3882.xml><?xml version="1.0" encoding="utf-8"?>
<formControlPr xmlns="http://schemas.microsoft.com/office/spreadsheetml/2009/9/main" objectType="Radio" lockText="1" noThreeD="1"/>
</file>

<file path=xl/ctrlProps/ctrlProp3883.xml><?xml version="1.0" encoding="utf-8"?>
<formControlPr xmlns="http://schemas.microsoft.com/office/spreadsheetml/2009/9/main" objectType="Radio" lockText="1" noThreeD="1"/>
</file>

<file path=xl/ctrlProps/ctrlProp3884.xml><?xml version="1.0" encoding="utf-8"?>
<formControlPr xmlns="http://schemas.microsoft.com/office/spreadsheetml/2009/9/main" objectType="Radio" lockText="1" noThreeD="1"/>
</file>

<file path=xl/ctrlProps/ctrlProp3885.xml><?xml version="1.0" encoding="utf-8"?>
<formControlPr xmlns="http://schemas.microsoft.com/office/spreadsheetml/2009/9/main" objectType="GBox" noThreeD="1"/>
</file>

<file path=xl/ctrlProps/ctrlProp3886.xml><?xml version="1.0" encoding="utf-8"?>
<formControlPr xmlns="http://schemas.microsoft.com/office/spreadsheetml/2009/9/main" objectType="Radio" firstButton="1" fmlaLink="$F$15" lockText="1" noThreeD="1"/>
</file>

<file path=xl/ctrlProps/ctrlProp3887.xml><?xml version="1.0" encoding="utf-8"?>
<formControlPr xmlns="http://schemas.microsoft.com/office/spreadsheetml/2009/9/main" objectType="Radio" lockText="1" noThreeD="1"/>
</file>

<file path=xl/ctrlProps/ctrlProp3888.xml><?xml version="1.0" encoding="utf-8"?>
<formControlPr xmlns="http://schemas.microsoft.com/office/spreadsheetml/2009/9/main" objectType="Radio" lockText="1" noThreeD="1"/>
</file>

<file path=xl/ctrlProps/ctrlProp3889.xml><?xml version="1.0" encoding="utf-8"?>
<formControlPr xmlns="http://schemas.microsoft.com/office/spreadsheetml/2009/9/main" objectType="Radio" lockText="1" noThreeD="1"/>
</file>

<file path=xl/ctrlProps/ctrlProp3890.xml><?xml version="1.0" encoding="utf-8"?>
<formControlPr xmlns="http://schemas.microsoft.com/office/spreadsheetml/2009/9/main" objectType="GBox" noThreeD="1"/>
</file>

<file path=xl/ctrlProps/ctrlProp3891.xml><?xml version="1.0" encoding="utf-8"?>
<formControlPr xmlns="http://schemas.microsoft.com/office/spreadsheetml/2009/9/main" objectType="Radio" firstButton="1" fmlaLink="$F$16" lockText="1" noThreeD="1"/>
</file>

<file path=xl/ctrlProps/ctrlProp3892.xml><?xml version="1.0" encoding="utf-8"?>
<formControlPr xmlns="http://schemas.microsoft.com/office/spreadsheetml/2009/9/main" objectType="Radio" lockText="1" noThreeD="1"/>
</file>

<file path=xl/ctrlProps/ctrlProp3893.xml><?xml version="1.0" encoding="utf-8"?>
<formControlPr xmlns="http://schemas.microsoft.com/office/spreadsheetml/2009/9/main" objectType="Radio" lockText="1" noThreeD="1"/>
</file>

<file path=xl/ctrlProps/ctrlProp3894.xml><?xml version="1.0" encoding="utf-8"?>
<formControlPr xmlns="http://schemas.microsoft.com/office/spreadsheetml/2009/9/main" objectType="Radio" lockText="1" noThreeD="1"/>
</file>

<file path=xl/ctrlProps/ctrlProp3895.xml><?xml version="1.0" encoding="utf-8"?>
<formControlPr xmlns="http://schemas.microsoft.com/office/spreadsheetml/2009/9/main" objectType="GBox" noThreeD="1"/>
</file>

<file path=xl/ctrlProps/ctrlProp3896.xml><?xml version="1.0" encoding="utf-8"?>
<formControlPr xmlns="http://schemas.microsoft.com/office/spreadsheetml/2009/9/main" objectType="Radio" firstButton="1" fmlaLink="$F$17" lockText="1" noThreeD="1"/>
</file>

<file path=xl/ctrlProps/ctrlProp3897.xml><?xml version="1.0" encoding="utf-8"?>
<formControlPr xmlns="http://schemas.microsoft.com/office/spreadsheetml/2009/9/main" objectType="Radio" lockText="1" noThreeD="1"/>
</file>

<file path=xl/ctrlProps/ctrlProp3898.xml><?xml version="1.0" encoding="utf-8"?>
<formControlPr xmlns="http://schemas.microsoft.com/office/spreadsheetml/2009/9/main" objectType="Radio" lockText="1" noThreeD="1"/>
</file>

<file path=xl/ctrlProps/ctrlProp3899.xml><?xml version="1.0" encoding="utf-8"?>
<formControlPr xmlns="http://schemas.microsoft.com/office/spreadsheetml/2009/9/main" objectType="Radio" lockText="1" noThreeD="1"/>
</file>

<file path=xl/ctrlProps/ctrlProp3900.xml><?xml version="1.0" encoding="utf-8"?>
<formControlPr xmlns="http://schemas.microsoft.com/office/spreadsheetml/2009/9/main" objectType="GBox" noThreeD="1"/>
</file>

<file path=xl/ctrlProps/ctrlProp3901.xml><?xml version="1.0" encoding="utf-8"?>
<formControlPr xmlns="http://schemas.microsoft.com/office/spreadsheetml/2009/9/main" objectType="Radio" firstButton="1" fmlaLink="$F$18" lockText="1" noThreeD="1"/>
</file>

<file path=xl/ctrlProps/ctrlProp3902.xml><?xml version="1.0" encoding="utf-8"?>
<formControlPr xmlns="http://schemas.microsoft.com/office/spreadsheetml/2009/9/main" objectType="Radio" lockText="1" noThreeD="1"/>
</file>

<file path=xl/ctrlProps/ctrlProp3903.xml><?xml version="1.0" encoding="utf-8"?>
<formControlPr xmlns="http://schemas.microsoft.com/office/spreadsheetml/2009/9/main" objectType="Radio" lockText="1" noThreeD="1"/>
</file>

<file path=xl/ctrlProps/ctrlProp3904.xml><?xml version="1.0" encoding="utf-8"?>
<formControlPr xmlns="http://schemas.microsoft.com/office/spreadsheetml/2009/9/main" objectType="Radio" lockText="1" noThreeD="1"/>
</file>

<file path=xl/ctrlProps/ctrlProp3905.xml><?xml version="1.0" encoding="utf-8"?>
<formControlPr xmlns="http://schemas.microsoft.com/office/spreadsheetml/2009/9/main" objectType="GBox" noThreeD="1"/>
</file>

<file path=xl/ctrlProps/ctrlProp3906.xml><?xml version="1.0" encoding="utf-8"?>
<formControlPr xmlns="http://schemas.microsoft.com/office/spreadsheetml/2009/9/main" objectType="Radio" firstButton="1" fmlaLink="$F$20" lockText="1" noThreeD="1"/>
</file>

<file path=xl/ctrlProps/ctrlProp3907.xml><?xml version="1.0" encoding="utf-8"?>
<formControlPr xmlns="http://schemas.microsoft.com/office/spreadsheetml/2009/9/main" objectType="Radio" lockText="1" noThreeD="1"/>
</file>

<file path=xl/ctrlProps/ctrlProp3908.xml><?xml version="1.0" encoding="utf-8"?>
<formControlPr xmlns="http://schemas.microsoft.com/office/spreadsheetml/2009/9/main" objectType="Radio" lockText="1" noThreeD="1"/>
</file>

<file path=xl/ctrlProps/ctrlProp3909.xml><?xml version="1.0" encoding="utf-8"?>
<formControlPr xmlns="http://schemas.microsoft.com/office/spreadsheetml/2009/9/main" objectType="Radio" lockText="1" noThreeD="1"/>
</file>

<file path=xl/ctrlProps/ctrlProp3910.xml><?xml version="1.0" encoding="utf-8"?>
<formControlPr xmlns="http://schemas.microsoft.com/office/spreadsheetml/2009/9/main" objectType="GBox" noThreeD="1"/>
</file>

<file path=xl/ctrlProps/ctrlProp3911.xml><?xml version="1.0" encoding="utf-8"?>
<formControlPr xmlns="http://schemas.microsoft.com/office/spreadsheetml/2009/9/main" objectType="Radio" firstButton="1" fmlaLink="$F$21" lockText="1" noThreeD="1"/>
</file>

<file path=xl/ctrlProps/ctrlProp3912.xml><?xml version="1.0" encoding="utf-8"?>
<formControlPr xmlns="http://schemas.microsoft.com/office/spreadsheetml/2009/9/main" objectType="Radio" lockText="1" noThreeD="1"/>
</file>

<file path=xl/ctrlProps/ctrlProp3913.xml><?xml version="1.0" encoding="utf-8"?>
<formControlPr xmlns="http://schemas.microsoft.com/office/spreadsheetml/2009/9/main" objectType="Radio" lockText="1" noThreeD="1"/>
</file>

<file path=xl/ctrlProps/ctrlProp3914.xml><?xml version="1.0" encoding="utf-8"?>
<formControlPr xmlns="http://schemas.microsoft.com/office/spreadsheetml/2009/9/main" objectType="Radio" lockText="1" noThreeD="1"/>
</file>

<file path=xl/ctrlProps/ctrlProp3915.xml><?xml version="1.0" encoding="utf-8"?>
<formControlPr xmlns="http://schemas.microsoft.com/office/spreadsheetml/2009/9/main" objectType="GBox" noThreeD="1"/>
</file>

<file path=xl/ctrlProps/ctrlProp3916.xml><?xml version="1.0" encoding="utf-8"?>
<formControlPr xmlns="http://schemas.microsoft.com/office/spreadsheetml/2009/9/main" objectType="Radio" firstButton="1" fmlaLink="$F$23" lockText="1" noThreeD="1"/>
</file>

<file path=xl/ctrlProps/ctrlProp3917.xml><?xml version="1.0" encoding="utf-8"?>
<formControlPr xmlns="http://schemas.microsoft.com/office/spreadsheetml/2009/9/main" objectType="Radio" lockText="1" noThreeD="1"/>
</file>

<file path=xl/ctrlProps/ctrlProp3918.xml><?xml version="1.0" encoding="utf-8"?>
<formControlPr xmlns="http://schemas.microsoft.com/office/spreadsheetml/2009/9/main" objectType="Radio" lockText="1" noThreeD="1"/>
</file>

<file path=xl/ctrlProps/ctrlProp3919.xml><?xml version="1.0" encoding="utf-8"?>
<formControlPr xmlns="http://schemas.microsoft.com/office/spreadsheetml/2009/9/main" objectType="Radio" lockText="1" noThreeD="1"/>
</file>

<file path=xl/ctrlProps/ctrlProp3920.xml><?xml version="1.0" encoding="utf-8"?>
<formControlPr xmlns="http://schemas.microsoft.com/office/spreadsheetml/2009/9/main" objectType="GBox" noThreeD="1"/>
</file>

<file path=xl/ctrlProps/ctrlProp3921.xml><?xml version="1.0" encoding="utf-8"?>
<formControlPr xmlns="http://schemas.microsoft.com/office/spreadsheetml/2009/9/main" objectType="Radio" firstButton="1" fmlaLink="$F$24" lockText="1" noThreeD="1"/>
</file>

<file path=xl/ctrlProps/ctrlProp3922.xml><?xml version="1.0" encoding="utf-8"?>
<formControlPr xmlns="http://schemas.microsoft.com/office/spreadsheetml/2009/9/main" objectType="Radio" lockText="1" noThreeD="1"/>
</file>

<file path=xl/ctrlProps/ctrlProp3923.xml><?xml version="1.0" encoding="utf-8"?>
<formControlPr xmlns="http://schemas.microsoft.com/office/spreadsheetml/2009/9/main" objectType="Radio" lockText="1" noThreeD="1"/>
</file>

<file path=xl/ctrlProps/ctrlProp3924.xml><?xml version="1.0" encoding="utf-8"?>
<formControlPr xmlns="http://schemas.microsoft.com/office/spreadsheetml/2009/9/main" objectType="Radio" lockText="1" noThreeD="1"/>
</file>

<file path=xl/ctrlProps/ctrlProp3925.xml><?xml version="1.0" encoding="utf-8"?>
<formControlPr xmlns="http://schemas.microsoft.com/office/spreadsheetml/2009/9/main" objectType="GBox" noThreeD="1"/>
</file>

<file path=xl/ctrlProps/ctrlProp3926.xml><?xml version="1.0" encoding="utf-8"?>
<formControlPr xmlns="http://schemas.microsoft.com/office/spreadsheetml/2009/9/main" objectType="Radio" firstButton="1" fmlaLink="$F$25" lockText="1" noThreeD="1"/>
</file>

<file path=xl/ctrlProps/ctrlProp3927.xml><?xml version="1.0" encoding="utf-8"?>
<formControlPr xmlns="http://schemas.microsoft.com/office/spreadsheetml/2009/9/main" objectType="Radio" lockText="1" noThreeD="1"/>
</file>

<file path=xl/ctrlProps/ctrlProp3928.xml><?xml version="1.0" encoding="utf-8"?>
<formControlPr xmlns="http://schemas.microsoft.com/office/spreadsheetml/2009/9/main" objectType="Radio" lockText="1" noThreeD="1"/>
</file>

<file path=xl/ctrlProps/ctrlProp3929.xml><?xml version="1.0" encoding="utf-8"?>
<formControlPr xmlns="http://schemas.microsoft.com/office/spreadsheetml/2009/9/main" objectType="Radio" lockText="1" noThreeD="1"/>
</file>

<file path=xl/ctrlProps/ctrlProp3930.xml><?xml version="1.0" encoding="utf-8"?>
<formControlPr xmlns="http://schemas.microsoft.com/office/spreadsheetml/2009/9/main" objectType="GBox" noThreeD="1"/>
</file>

<file path=xl/ctrlProps/ctrlProp3931.xml><?xml version="1.0" encoding="utf-8"?>
<formControlPr xmlns="http://schemas.microsoft.com/office/spreadsheetml/2009/9/main" objectType="Radio" firstButton="1" fmlaLink="$F$26" lockText="1" noThreeD="1"/>
</file>

<file path=xl/ctrlProps/ctrlProp3932.xml><?xml version="1.0" encoding="utf-8"?>
<formControlPr xmlns="http://schemas.microsoft.com/office/spreadsheetml/2009/9/main" objectType="Radio" lockText="1" noThreeD="1"/>
</file>

<file path=xl/ctrlProps/ctrlProp3933.xml><?xml version="1.0" encoding="utf-8"?>
<formControlPr xmlns="http://schemas.microsoft.com/office/spreadsheetml/2009/9/main" objectType="Radio" lockText="1" noThreeD="1"/>
</file>

<file path=xl/ctrlProps/ctrlProp3934.xml><?xml version="1.0" encoding="utf-8"?>
<formControlPr xmlns="http://schemas.microsoft.com/office/spreadsheetml/2009/9/main" objectType="Radio" lockText="1" noThreeD="1"/>
</file>

<file path=xl/ctrlProps/ctrlProp3935.xml><?xml version="1.0" encoding="utf-8"?>
<formControlPr xmlns="http://schemas.microsoft.com/office/spreadsheetml/2009/9/main" objectType="GBox" noThreeD="1"/>
</file>

<file path=xl/ctrlProps/ctrlProp3936.xml><?xml version="1.0" encoding="utf-8"?>
<formControlPr xmlns="http://schemas.microsoft.com/office/spreadsheetml/2009/9/main" objectType="Radio" firstButton="1" fmlaLink="$F$28" lockText="1" noThreeD="1"/>
</file>

<file path=xl/ctrlProps/ctrlProp3937.xml><?xml version="1.0" encoding="utf-8"?>
<formControlPr xmlns="http://schemas.microsoft.com/office/spreadsheetml/2009/9/main" objectType="Radio" lockText="1" noThreeD="1"/>
</file>

<file path=xl/ctrlProps/ctrlProp3938.xml><?xml version="1.0" encoding="utf-8"?>
<formControlPr xmlns="http://schemas.microsoft.com/office/spreadsheetml/2009/9/main" objectType="Radio" lockText="1" noThreeD="1"/>
</file>

<file path=xl/ctrlProps/ctrlProp3939.xml><?xml version="1.0" encoding="utf-8"?>
<formControlPr xmlns="http://schemas.microsoft.com/office/spreadsheetml/2009/9/main" objectType="Radio" lockText="1" noThreeD="1"/>
</file>

<file path=xl/ctrlProps/ctrlProp3940.xml><?xml version="1.0" encoding="utf-8"?>
<formControlPr xmlns="http://schemas.microsoft.com/office/spreadsheetml/2009/9/main" objectType="GBox" noThreeD="1"/>
</file>

<file path=xl/ctrlProps/ctrlProp3941.xml><?xml version="1.0" encoding="utf-8"?>
<formControlPr xmlns="http://schemas.microsoft.com/office/spreadsheetml/2009/9/main" objectType="Radio" firstButton="1" fmlaLink="$F$29" lockText="1" noThreeD="1"/>
</file>

<file path=xl/ctrlProps/ctrlProp3942.xml><?xml version="1.0" encoding="utf-8"?>
<formControlPr xmlns="http://schemas.microsoft.com/office/spreadsheetml/2009/9/main" objectType="Radio" lockText="1" noThreeD="1"/>
</file>

<file path=xl/ctrlProps/ctrlProp3943.xml><?xml version="1.0" encoding="utf-8"?>
<formControlPr xmlns="http://schemas.microsoft.com/office/spreadsheetml/2009/9/main" objectType="Radio" lockText="1" noThreeD="1"/>
</file>

<file path=xl/ctrlProps/ctrlProp3944.xml><?xml version="1.0" encoding="utf-8"?>
<formControlPr xmlns="http://schemas.microsoft.com/office/spreadsheetml/2009/9/main" objectType="Radio" lockText="1" noThreeD="1"/>
</file>

<file path=xl/ctrlProps/ctrlProp3945.xml><?xml version="1.0" encoding="utf-8"?>
<formControlPr xmlns="http://schemas.microsoft.com/office/spreadsheetml/2009/9/main" objectType="GBox" noThreeD="1"/>
</file>

<file path=xl/ctrlProps/ctrlProp3946.xml><?xml version="1.0" encoding="utf-8"?>
<formControlPr xmlns="http://schemas.microsoft.com/office/spreadsheetml/2009/9/main" objectType="Radio" firstButton="1" fmlaLink="$F$30" lockText="1" noThreeD="1"/>
</file>

<file path=xl/ctrlProps/ctrlProp3947.xml><?xml version="1.0" encoding="utf-8"?>
<formControlPr xmlns="http://schemas.microsoft.com/office/spreadsheetml/2009/9/main" objectType="Radio" lockText="1" noThreeD="1"/>
</file>

<file path=xl/ctrlProps/ctrlProp3948.xml><?xml version="1.0" encoding="utf-8"?>
<formControlPr xmlns="http://schemas.microsoft.com/office/spreadsheetml/2009/9/main" objectType="Radio" lockText="1" noThreeD="1"/>
</file>

<file path=xl/ctrlProps/ctrlProp3949.xml><?xml version="1.0" encoding="utf-8"?>
<formControlPr xmlns="http://schemas.microsoft.com/office/spreadsheetml/2009/9/main" objectType="Radio" lockText="1" noThreeD="1"/>
</file>

<file path=xl/ctrlProps/ctrlProp3950.xml><?xml version="1.0" encoding="utf-8"?>
<formControlPr xmlns="http://schemas.microsoft.com/office/spreadsheetml/2009/9/main" objectType="GBox" noThreeD="1"/>
</file>

<file path=xl/ctrlProps/ctrlProp3951.xml><?xml version="1.0" encoding="utf-8"?>
<formControlPr xmlns="http://schemas.microsoft.com/office/spreadsheetml/2009/9/main" objectType="Radio" firstButton="1" fmlaLink="$F$32" lockText="1" noThreeD="1"/>
</file>

<file path=xl/ctrlProps/ctrlProp3952.xml><?xml version="1.0" encoding="utf-8"?>
<formControlPr xmlns="http://schemas.microsoft.com/office/spreadsheetml/2009/9/main" objectType="Radio" lockText="1" noThreeD="1"/>
</file>

<file path=xl/ctrlProps/ctrlProp3953.xml><?xml version="1.0" encoding="utf-8"?>
<formControlPr xmlns="http://schemas.microsoft.com/office/spreadsheetml/2009/9/main" objectType="Radio" lockText="1" noThreeD="1"/>
</file>

<file path=xl/ctrlProps/ctrlProp3954.xml><?xml version="1.0" encoding="utf-8"?>
<formControlPr xmlns="http://schemas.microsoft.com/office/spreadsheetml/2009/9/main" objectType="Radio" lockText="1" noThreeD="1"/>
</file>

<file path=xl/ctrlProps/ctrlProp3955.xml><?xml version="1.0" encoding="utf-8"?>
<formControlPr xmlns="http://schemas.microsoft.com/office/spreadsheetml/2009/9/main" objectType="GBox" noThreeD="1"/>
</file>

<file path=xl/ctrlProps/ctrlProp3956.xml><?xml version="1.0" encoding="utf-8"?>
<formControlPr xmlns="http://schemas.microsoft.com/office/spreadsheetml/2009/9/main" objectType="Radio" firstButton="1" fmlaLink="$F$33" lockText="1" noThreeD="1"/>
</file>

<file path=xl/ctrlProps/ctrlProp3957.xml><?xml version="1.0" encoding="utf-8"?>
<formControlPr xmlns="http://schemas.microsoft.com/office/spreadsheetml/2009/9/main" objectType="Radio" lockText="1" noThreeD="1"/>
</file>

<file path=xl/ctrlProps/ctrlProp3958.xml><?xml version="1.0" encoding="utf-8"?>
<formControlPr xmlns="http://schemas.microsoft.com/office/spreadsheetml/2009/9/main" objectType="Radio" lockText="1" noThreeD="1"/>
</file>

<file path=xl/ctrlProps/ctrlProp3959.xml><?xml version="1.0" encoding="utf-8"?>
<formControlPr xmlns="http://schemas.microsoft.com/office/spreadsheetml/2009/9/main" objectType="Radio" lockText="1" noThreeD="1"/>
</file>

<file path=xl/ctrlProps/ctrlProp3960.xml><?xml version="1.0" encoding="utf-8"?>
<formControlPr xmlns="http://schemas.microsoft.com/office/spreadsheetml/2009/9/main" objectType="GBox" noThreeD="1"/>
</file>

<file path=xl/ctrlProps/ctrlProp3961.xml><?xml version="1.0" encoding="utf-8"?>
<formControlPr xmlns="http://schemas.microsoft.com/office/spreadsheetml/2009/9/main" objectType="Radio" firstButton="1" fmlaLink="$F$34" lockText="1" noThreeD="1"/>
</file>

<file path=xl/ctrlProps/ctrlProp3962.xml><?xml version="1.0" encoding="utf-8"?>
<formControlPr xmlns="http://schemas.microsoft.com/office/spreadsheetml/2009/9/main" objectType="Radio" lockText="1" noThreeD="1"/>
</file>

<file path=xl/ctrlProps/ctrlProp3963.xml><?xml version="1.0" encoding="utf-8"?>
<formControlPr xmlns="http://schemas.microsoft.com/office/spreadsheetml/2009/9/main" objectType="Radio" lockText="1" noThreeD="1"/>
</file>

<file path=xl/ctrlProps/ctrlProp3964.xml><?xml version="1.0" encoding="utf-8"?>
<formControlPr xmlns="http://schemas.microsoft.com/office/spreadsheetml/2009/9/main" objectType="Radio" lockText="1" noThreeD="1"/>
</file>

<file path=xl/ctrlProps/ctrlProp3965.xml><?xml version="1.0" encoding="utf-8"?>
<formControlPr xmlns="http://schemas.microsoft.com/office/spreadsheetml/2009/9/main" objectType="GBox" noThreeD="1"/>
</file>

<file path=xl/ctrlProps/ctrlProp3966.xml><?xml version="1.0" encoding="utf-8"?>
<formControlPr xmlns="http://schemas.microsoft.com/office/spreadsheetml/2009/9/main" objectType="Radio" firstButton="1" fmlaLink="$F$35" lockText="1" noThreeD="1"/>
</file>

<file path=xl/ctrlProps/ctrlProp3967.xml><?xml version="1.0" encoding="utf-8"?>
<formControlPr xmlns="http://schemas.microsoft.com/office/spreadsheetml/2009/9/main" objectType="Radio" lockText="1" noThreeD="1"/>
</file>

<file path=xl/ctrlProps/ctrlProp3968.xml><?xml version="1.0" encoding="utf-8"?>
<formControlPr xmlns="http://schemas.microsoft.com/office/spreadsheetml/2009/9/main" objectType="Radio" lockText="1" noThreeD="1"/>
</file>

<file path=xl/ctrlProps/ctrlProp3969.xml><?xml version="1.0" encoding="utf-8"?>
<formControlPr xmlns="http://schemas.microsoft.com/office/spreadsheetml/2009/9/main" objectType="Radio" lockText="1" noThreeD="1"/>
</file>

<file path=xl/ctrlProps/ctrlProp3970.xml><?xml version="1.0" encoding="utf-8"?>
<formControlPr xmlns="http://schemas.microsoft.com/office/spreadsheetml/2009/9/main" objectType="GBox" noThreeD="1"/>
</file>

<file path=xl/ctrlProps/ctrlProp3971.xml><?xml version="1.0" encoding="utf-8"?>
<formControlPr xmlns="http://schemas.microsoft.com/office/spreadsheetml/2009/9/main" objectType="Radio" firstButton="1" fmlaLink="$F$37" lockText="1" noThreeD="1"/>
</file>

<file path=xl/ctrlProps/ctrlProp3972.xml><?xml version="1.0" encoding="utf-8"?>
<formControlPr xmlns="http://schemas.microsoft.com/office/spreadsheetml/2009/9/main" objectType="Radio" lockText="1" noThreeD="1"/>
</file>

<file path=xl/ctrlProps/ctrlProp3973.xml><?xml version="1.0" encoding="utf-8"?>
<formControlPr xmlns="http://schemas.microsoft.com/office/spreadsheetml/2009/9/main" objectType="Radio" lockText="1" noThreeD="1"/>
</file>

<file path=xl/ctrlProps/ctrlProp3974.xml><?xml version="1.0" encoding="utf-8"?>
<formControlPr xmlns="http://schemas.microsoft.com/office/spreadsheetml/2009/9/main" objectType="Radio" lockText="1" noThreeD="1"/>
</file>

<file path=xl/ctrlProps/ctrlProp3975.xml><?xml version="1.0" encoding="utf-8"?>
<formControlPr xmlns="http://schemas.microsoft.com/office/spreadsheetml/2009/9/main" objectType="GBox" noThreeD="1"/>
</file>

<file path=xl/ctrlProps/ctrlProp3976.xml><?xml version="1.0" encoding="utf-8"?>
<formControlPr xmlns="http://schemas.microsoft.com/office/spreadsheetml/2009/9/main" objectType="Radio" firstButton="1" fmlaLink="$F$38" lockText="1" noThreeD="1"/>
</file>

<file path=xl/ctrlProps/ctrlProp3977.xml><?xml version="1.0" encoding="utf-8"?>
<formControlPr xmlns="http://schemas.microsoft.com/office/spreadsheetml/2009/9/main" objectType="Radio" lockText="1" noThreeD="1"/>
</file>

<file path=xl/ctrlProps/ctrlProp3978.xml><?xml version="1.0" encoding="utf-8"?>
<formControlPr xmlns="http://schemas.microsoft.com/office/spreadsheetml/2009/9/main" objectType="Radio" lockText="1" noThreeD="1"/>
</file>

<file path=xl/ctrlProps/ctrlProp3979.xml><?xml version="1.0" encoding="utf-8"?>
<formControlPr xmlns="http://schemas.microsoft.com/office/spreadsheetml/2009/9/main" objectType="Radio" lockText="1" noThreeD="1"/>
</file>

<file path=xl/ctrlProps/ctrlProp3980.xml><?xml version="1.0" encoding="utf-8"?>
<formControlPr xmlns="http://schemas.microsoft.com/office/spreadsheetml/2009/9/main" objectType="GBox" noThreeD="1"/>
</file>

<file path=xl/ctrlProps/ctrlProp3981.xml><?xml version="1.0" encoding="utf-8"?>
<formControlPr xmlns="http://schemas.microsoft.com/office/spreadsheetml/2009/9/main" objectType="Radio" firstButton="1" fmlaLink="$F$39" lockText="1" noThreeD="1"/>
</file>

<file path=xl/ctrlProps/ctrlProp3982.xml><?xml version="1.0" encoding="utf-8"?>
<formControlPr xmlns="http://schemas.microsoft.com/office/spreadsheetml/2009/9/main" objectType="Radio" lockText="1" noThreeD="1"/>
</file>

<file path=xl/ctrlProps/ctrlProp3983.xml><?xml version="1.0" encoding="utf-8"?>
<formControlPr xmlns="http://schemas.microsoft.com/office/spreadsheetml/2009/9/main" objectType="Radio" lockText="1" noThreeD="1"/>
</file>

<file path=xl/ctrlProps/ctrlProp3984.xml><?xml version="1.0" encoding="utf-8"?>
<formControlPr xmlns="http://schemas.microsoft.com/office/spreadsheetml/2009/9/main" objectType="Radio" lockText="1" noThreeD="1"/>
</file>

<file path=xl/ctrlProps/ctrlProp3985.xml><?xml version="1.0" encoding="utf-8"?>
<formControlPr xmlns="http://schemas.microsoft.com/office/spreadsheetml/2009/9/main" objectType="GBox" noThreeD="1"/>
</file>

<file path=xl/ctrlProps/ctrlProp3986.xml><?xml version="1.0" encoding="utf-8"?>
<formControlPr xmlns="http://schemas.microsoft.com/office/spreadsheetml/2009/9/main" objectType="Radio" firstButton="1" fmlaLink="$F$40" lockText="1" noThreeD="1"/>
</file>

<file path=xl/ctrlProps/ctrlProp3987.xml><?xml version="1.0" encoding="utf-8"?>
<formControlPr xmlns="http://schemas.microsoft.com/office/spreadsheetml/2009/9/main" objectType="Radio" lockText="1" noThreeD="1"/>
</file>

<file path=xl/ctrlProps/ctrlProp3988.xml><?xml version="1.0" encoding="utf-8"?>
<formControlPr xmlns="http://schemas.microsoft.com/office/spreadsheetml/2009/9/main" objectType="Radio" lockText="1" noThreeD="1"/>
</file>

<file path=xl/ctrlProps/ctrlProp3989.xml><?xml version="1.0" encoding="utf-8"?>
<formControlPr xmlns="http://schemas.microsoft.com/office/spreadsheetml/2009/9/main" objectType="Radio" lockText="1" noThreeD="1"/>
</file>

<file path=xl/ctrlProps/ctrlProp3990.xml><?xml version="1.0" encoding="utf-8"?>
<formControlPr xmlns="http://schemas.microsoft.com/office/spreadsheetml/2009/9/main" objectType="GBox" noThreeD="1"/>
</file>

<file path=xl/ctrlProps/ctrlProp3991.xml><?xml version="1.0" encoding="utf-8"?>
<formControlPr xmlns="http://schemas.microsoft.com/office/spreadsheetml/2009/9/main" objectType="Radio" firstButton="1" fmlaLink="$F$49" lockText="1" noThreeD="1"/>
</file>

<file path=xl/ctrlProps/ctrlProp3992.xml><?xml version="1.0" encoding="utf-8"?>
<formControlPr xmlns="http://schemas.microsoft.com/office/spreadsheetml/2009/9/main" objectType="Radio" lockText="1" noThreeD="1"/>
</file>

<file path=xl/ctrlProps/ctrlProp3993.xml><?xml version="1.0" encoding="utf-8"?>
<formControlPr xmlns="http://schemas.microsoft.com/office/spreadsheetml/2009/9/main" objectType="Radio" lockText="1" noThreeD="1"/>
</file>

<file path=xl/ctrlProps/ctrlProp3994.xml><?xml version="1.0" encoding="utf-8"?>
<formControlPr xmlns="http://schemas.microsoft.com/office/spreadsheetml/2009/9/main" objectType="Radio" lockText="1" noThreeD="1"/>
</file>

<file path=xl/ctrlProps/ctrlProp3995.xml><?xml version="1.0" encoding="utf-8"?>
<formControlPr xmlns="http://schemas.microsoft.com/office/spreadsheetml/2009/9/main" objectType="GBox" noThreeD="1"/>
</file>

<file path=xl/ctrlProps/ctrlProp3996.xml><?xml version="1.0" encoding="utf-8"?>
<formControlPr xmlns="http://schemas.microsoft.com/office/spreadsheetml/2009/9/main" objectType="Radio" firstButton="1" fmlaLink="$F$50" lockText="1" noThreeD="1"/>
</file>

<file path=xl/ctrlProps/ctrlProp3997.xml><?xml version="1.0" encoding="utf-8"?>
<formControlPr xmlns="http://schemas.microsoft.com/office/spreadsheetml/2009/9/main" objectType="Radio" lockText="1" noThreeD="1"/>
</file>

<file path=xl/ctrlProps/ctrlProp3998.xml><?xml version="1.0" encoding="utf-8"?>
<formControlPr xmlns="http://schemas.microsoft.com/office/spreadsheetml/2009/9/main" objectType="Radio" lockText="1" noThreeD="1"/>
</file>

<file path=xl/ctrlProps/ctrlProp3999.xml><?xml version="1.0" encoding="utf-8"?>
<formControlPr xmlns="http://schemas.microsoft.com/office/spreadsheetml/2009/9/main" objectType="Radio" lockText="1" noThreeD="1"/>
</file>

<file path=xl/ctrlProps/ctrlProp4000.xml><?xml version="1.0" encoding="utf-8"?>
<formControlPr xmlns="http://schemas.microsoft.com/office/spreadsheetml/2009/9/main" objectType="GBox" noThreeD="1"/>
</file>

<file path=xl/ctrlProps/ctrlProp4001.xml><?xml version="1.0" encoding="utf-8"?>
<formControlPr xmlns="http://schemas.microsoft.com/office/spreadsheetml/2009/9/main" objectType="Radio" firstButton="1" fmlaLink="$F$51" lockText="1" noThreeD="1"/>
</file>

<file path=xl/ctrlProps/ctrlProp4002.xml><?xml version="1.0" encoding="utf-8"?>
<formControlPr xmlns="http://schemas.microsoft.com/office/spreadsheetml/2009/9/main" objectType="Radio" lockText="1" noThreeD="1"/>
</file>

<file path=xl/ctrlProps/ctrlProp4003.xml><?xml version="1.0" encoding="utf-8"?>
<formControlPr xmlns="http://schemas.microsoft.com/office/spreadsheetml/2009/9/main" objectType="Radio" lockText="1" noThreeD="1"/>
</file>

<file path=xl/ctrlProps/ctrlProp4004.xml><?xml version="1.0" encoding="utf-8"?>
<formControlPr xmlns="http://schemas.microsoft.com/office/spreadsheetml/2009/9/main" objectType="Radio" lockText="1" noThreeD="1"/>
</file>

<file path=xl/ctrlProps/ctrlProp4005.xml><?xml version="1.0" encoding="utf-8"?>
<formControlPr xmlns="http://schemas.microsoft.com/office/spreadsheetml/2009/9/main" objectType="GBox" noThreeD="1"/>
</file>

<file path=xl/ctrlProps/ctrlProp4006.xml><?xml version="1.0" encoding="utf-8"?>
<formControlPr xmlns="http://schemas.microsoft.com/office/spreadsheetml/2009/9/main" objectType="Radio" firstButton="1" fmlaLink="$F$52" lockText="1" noThreeD="1"/>
</file>

<file path=xl/ctrlProps/ctrlProp4007.xml><?xml version="1.0" encoding="utf-8"?>
<formControlPr xmlns="http://schemas.microsoft.com/office/spreadsheetml/2009/9/main" objectType="Radio" lockText="1" noThreeD="1"/>
</file>

<file path=xl/ctrlProps/ctrlProp4008.xml><?xml version="1.0" encoding="utf-8"?>
<formControlPr xmlns="http://schemas.microsoft.com/office/spreadsheetml/2009/9/main" objectType="Radio" lockText="1" noThreeD="1"/>
</file>

<file path=xl/ctrlProps/ctrlProp4009.xml><?xml version="1.0" encoding="utf-8"?>
<formControlPr xmlns="http://schemas.microsoft.com/office/spreadsheetml/2009/9/main" objectType="Radio" lockText="1" noThreeD="1"/>
</file>

<file path=xl/ctrlProps/ctrlProp4010.xml><?xml version="1.0" encoding="utf-8"?>
<formControlPr xmlns="http://schemas.microsoft.com/office/spreadsheetml/2009/9/main" objectType="GBox" noThreeD="1"/>
</file>

<file path=xl/ctrlProps/ctrlProp4011.xml><?xml version="1.0" encoding="utf-8"?>
<formControlPr xmlns="http://schemas.microsoft.com/office/spreadsheetml/2009/9/main" objectType="Radio" firstButton="1" fmlaLink="$F$54" lockText="1" noThreeD="1"/>
</file>

<file path=xl/ctrlProps/ctrlProp4012.xml><?xml version="1.0" encoding="utf-8"?>
<formControlPr xmlns="http://schemas.microsoft.com/office/spreadsheetml/2009/9/main" objectType="Radio" lockText="1" noThreeD="1"/>
</file>

<file path=xl/ctrlProps/ctrlProp4013.xml><?xml version="1.0" encoding="utf-8"?>
<formControlPr xmlns="http://schemas.microsoft.com/office/spreadsheetml/2009/9/main" objectType="Radio" lockText="1" noThreeD="1"/>
</file>

<file path=xl/ctrlProps/ctrlProp4014.xml><?xml version="1.0" encoding="utf-8"?>
<formControlPr xmlns="http://schemas.microsoft.com/office/spreadsheetml/2009/9/main" objectType="Radio" lockText="1" noThreeD="1"/>
</file>

<file path=xl/ctrlProps/ctrlProp4015.xml><?xml version="1.0" encoding="utf-8"?>
<formControlPr xmlns="http://schemas.microsoft.com/office/spreadsheetml/2009/9/main" objectType="GBox" noThreeD="1"/>
</file>

<file path=xl/ctrlProps/ctrlProp4016.xml><?xml version="1.0" encoding="utf-8"?>
<formControlPr xmlns="http://schemas.microsoft.com/office/spreadsheetml/2009/9/main" objectType="Radio" firstButton="1" fmlaLink="$F$55" lockText="1" noThreeD="1"/>
</file>

<file path=xl/ctrlProps/ctrlProp4017.xml><?xml version="1.0" encoding="utf-8"?>
<formControlPr xmlns="http://schemas.microsoft.com/office/spreadsheetml/2009/9/main" objectType="Radio" lockText="1" noThreeD="1"/>
</file>

<file path=xl/ctrlProps/ctrlProp4018.xml><?xml version="1.0" encoding="utf-8"?>
<formControlPr xmlns="http://schemas.microsoft.com/office/spreadsheetml/2009/9/main" objectType="Radio" lockText="1" noThreeD="1"/>
</file>

<file path=xl/ctrlProps/ctrlProp4019.xml><?xml version="1.0" encoding="utf-8"?>
<formControlPr xmlns="http://schemas.microsoft.com/office/spreadsheetml/2009/9/main" objectType="Radio" lockText="1" noThreeD="1"/>
</file>

<file path=xl/ctrlProps/ctrlProp4020.xml><?xml version="1.0" encoding="utf-8"?>
<formControlPr xmlns="http://schemas.microsoft.com/office/spreadsheetml/2009/9/main" objectType="GBox" noThreeD="1"/>
</file>

<file path=xl/ctrlProps/ctrlProp4021.xml><?xml version="1.0" encoding="utf-8"?>
<formControlPr xmlns="http://schemas.microsoft.com/office/spreadsheetml/2009/9/main" objectType="Radio" firstButton="1" fmlaLink="$F$56" lockText="1" noThreeD="1"/>
</file>

<file path=xl/ctrlProps/ctrlProp4022.xml><?xml version="1.0" encoding="utf-8"?>
<formControlPr xmlns="http://schemas.microsoft.com/office/spreadsheetml/2009/9/main" objectType="Radio" lockText="1" noThreeD="1"/>
</file>

<file path=xl/ctrlProps/ctrlProp4023.xml><?xml version="1.0" encoding="utf-8"?>
<formControlPr xmlns="http://schemas.microsoft.com/office/spreadsheetml/2009/9/main" objectType="Radio" lockText="1" noThreeD="1"/>
</file>

<file path=xl/ctrlProps/ctrlProp4024.xml><?xml version="1.0" encoding="utf-8"?>
<formControlPr xmlns="http://schemas.microsoft.com/office/spreadsheetml/2009/9/main" objectType="Radio" lockText="1" noThreeD="1"/>
</file>

<file path=xl/ctrlProps/ctrlProp4025.xml><?xml version="1.0" encoding="utf-8"?>
<formControlPr xmlns="http://schemas.microsoft.com/office/spreadsheetml/2009/9/main" objectType="GBox" noThreeD="1"/>
</file>

<file path=xl/ctrlProps/ctrlProp4026.xml><?xml version="1.0" encoding="utf-8"?>
<formControlPr xmlns="http://schemas.microsoft.com/office/spreadsheetml/2009/9/main" objectType="Radio" firstButton="1" fmlaLink="$F$58" lockText="1" noThreeD="1"/>
</file>

<file path=xl/ctrlProps/ctrlProp4027.xml><?xml version="1.0" encoding="utf-8"?>
<formControlPr xmlns="http://schemas.microsoft.com/office/spreadsheetml/2009/9/main" objectType="Radio" lockText="1" noThreeD="1"/>
</file>

<file path=xl/ctrlProps/ctrlProp4028.xml><?xml version="1.0" encoding="utf-8"?>
<formControlPr xmlns="http://schemas.microsoft.com/office/spreadsheetml/2009/9/main" objectType="Radio" lockText="1" noThreeD="1"/>
</file>

<file path=xl/ctrlProps/ctrlProp4029.xml><?xml version="1.0" encoding="utf-8"?>
<formControlPr xmlns="http://schemas.microsoft.com/office/spreadsheetml/2009/9/main" objectType="Radio" lockText="1" noThreeD="1"/>
</file>

<file path=xl/ctrlProps/ctrlProp4030.xml><?xml version="1.0" encoding="utf-8"?>
<formControlPr xmlns="http://schemas.microsoft.com/office/spreadsheetml/2009/9/main" objectType="GBox" noThreeD="1"/>
</file>

<file path=xl/ctrlProps/ctrlProp4031.xml><?xml version="1.0" encoding="utf-8"?>
<formControlPr xmlns="http://schemas.microsoft.com/office/spreadsheetml/2009/9/main" objectType="Radio" firstButton="1" fmlaLink="$F$59" lockText="1" noThreeD="1"/>
</file>

<file path=xl/ctrlProps/ctrlProp4032.xml><?xml version="1.0" encoding="utf-8"?>
<formControlPr xmlns="http://schemas.microsoft.com/office/spreadsheetml/2009/9/main" objectType="Radio" lockText="1" noThreeD="1"/>
</file>

<file path=xl/ctrlProps/ctrlProp4033.xml><?xml version="1.0" encoding="utf-8"?>
<formControlPr xmlns="http://schemas.microsoft.com/office/spreadsheetml/2009/9/main" objectType="Radio" lockText="1" noThreeD="1"/>
</file>

<file path=xl/ctrlProps/ctrlProp4034.xml><?xml version="1.0" encoding="utf-8"?>
<formControlPr xmlns="http://schemas.microsoft.com/office/spreadsheetml/2009/9/main" objectType="Radio" lockText="1" noThreeD="1"/>
</file>

<file path=xl/ctrlProps/ctrlProp4035.xml><?xml version="1.0" encoding="utf-8"?>
<formControlPr xmlns="http://schemas.microsoft.com/office/spreadsheetml/2009/9/main" objectType="GBox" noThreeD="1"/>
</file>

<file path=xl/ctrlProps/ctrlProp4036.xml><?xml version="1.0" encoding="utf-8"?>
<formControlPr xmlns="http://schemas.microsoft.com/office/spreadsheetml/2009/9/main" objectType="Radio" firstButton="1" fmlaLink="$F$60" lockText="1" noThreeD="1"/>
</file>

<file path=xl/ctrlProps/ctrlProp4037.xml><?xml version="1.0" encoding="utf-8"?>
<formControlPr xmlns="http://schemas.microsoft.com/office/spreadsheetml/2009/9/main" objectType="Radio" lockText="1" noThreeD="1"/>
</file>

<file path=xl/ctrlProps/ctrlProp4038.xml><?xml version="1.0" encoding="utf-8"?>
<formControlPr xmlns="http://schemas.microsoft.com/office/spreadsheetml/2009/9/main" objectType="Radio" lockText="1" noThreeD="1"/>
</file>

<file path=xl/ctrlProps/ctrlProp4039.xml><?xml version="1.0" encoding="utf-8"?>
<formControlPr xmlns="http://schemas.microsoft.com/office/spreadsheetml/2009/9/main" objectType="Radio" lockText="1" noThreeD="1"/>
</file>

<file path=xl/ctrlProps/ctrlProp4040.xml><?xml version="1.0" encoding="utf-8"?>
<formControlPr xmlns="http://schemas.microsoft.com/office/spreadsheetml/2009/9/main" objectType="GBox" noThreeD="1"/>
</file>

<file path=xl/ctrlProps/ctrlProp4041.xml><?xml version="1.0" encoding="utf-8"?>
<formControlPr xmlns="http://schemas.microsoft.com/office/spreadsheetml/2009/9/main" objectType="Radio" firstButton="1" fmlaLink="$F$61" lockText="1" noThreeD="1"/>
</file>

<file path=xl/ctrlProps/ctrlProp4042.xml><?xml version="1.0" encoding="utf-8"?>
<formControlPr xmlns="http://schemas.microsoft.com/office/spreadsheetml/2009/9/main" objectType="Radio" lockText="1" noThreeD="1"/>
</file>

<file path=xl/ctrlProps/ctrlProp4043.xml><?xml version="1.0" encoding="utf-8"?>
<formControlPr xmlns="http://schemas.microsoft.com/office/spreadsheetml/2009/9/main" objectType="Radio" lockText="1" noThreeD="1"/>
</file>

<file path=xl/ctrlProps/ctrlProp4044.xml><?xml version="1.0" encoding="utf-8"?>
<formControlPr xmlns="http://schemas.microsoft.com/office/spreadsheetml/2009/9/main" objectType="Radio" lockText="1" noThreeD="1"/>
</file>

<file path=xl/ctrlProps/ctrlProp4045.xml><?xml version="1.0" encoding="utf-8"?>
<formControlPr xmlns="http://schemas.microsoft.com/office/spreadsheetml/2009/9/main" objectType="GBox" noThreeD="1"/>
</file>

<file path=xl/ctrlProps/ctrlProp4046.xml><?xml version="1.0" encoding="utf-8"?>
<formControlPr xmlns="http://schemas.microsoft.com/office/spreadsheetml/2009/9/main" objectType="Radio" firstButton="1" fmlaLink="$F$63" lockText="1" noThreeD="1"/>
</file>

<file path=xl/ctrlProps/ctrlProp4047.xml><?xml version="1.0" encoding="utf-8"?>
<formControlPr xmlns="http://schemas.microsoft.com/office/spreadsheetml/2009/9/main" objectType="Radio" lockText="1" noThreeD="1"/>
</file>

<file path=xl/ctrlProps/ctrlProp4048.xml><?xml version="1.0" encoding="utf-8"?>
<formControlPr xmlns="http://schemas.microsoft.com/office/spreadsheetml/2009/9/main" objectType="Radio" lockText="1" noThreeD="1"/>
</file>

<file path=xl/ctrlProps/ctrlProp4049.xml><?xml version="1.0" encoding="utf-8"?>
<formControlPr xmlns="http://schemas.microsoft.com/office/spreadsheetml/2009/9/main" objectType="Radio" lockText="1" noThreeD="1"/>
</file>

<file path=xl/ctrlProps/ctrlProp4050.xml><?xml version="1.0" encoding="utf-8"?>
<formControlPr xmlns="http://schemas.microsoft.com/office/spreadsheetml/2009/9/main" objectType="GBox" noThreeD="1"/>
</file>

<file path=xl/ctrlProps/ctrlProp4051.xml><?xml version="1.0" encoding="utf-8"?>
<formControlPr xmlns="http://schemas.microsoft.com/office/spreadsheetml/2009/9/main" objectType="Radio" firstButton="1" fmlaLink="$F$65" lockText="1" noThreeD="1"/>
</file>

<file path=xl/ctrlProps/ctrlProp4052.xml><?xml version="1.0" encoding="utf-8"?>
<formControlPr xmlns="http://schemas.microsoft.com/office/spreadsheetml/2009/9/main" objectType="Radio" lockText="1" noThreeD="1"/>
</file>

<file path=xl/ctrlProps/ctrlProp4053.xml><?xml version="1.0" encoding="utf-8"?>
<formControlPr xmlns="http://schemas.microsoft.com/office/spreadsheetml/2009/9/main" objectType="Radio" lockText="1" noThreeD="1"/>
</file>

<file path=xl/ctrlProps/ctrlProp4054.xml><?xml version="1.0" encoding="utf-8"?>
<formControlPr xmlns="http://schemas.microsoft.com/office/spreadsheetml/2009/9/main" objectType="Radio" lockText="1" noThreeD="1"/>
</file>

<file path=xl/ctrlProps/ctrlProp4055.xml><?xml version="1.0" encoding="utf-8"?>
<formControlPr xmlns="http://schemas.microsoft.com/office/spreadsheetml/2009/9/main" objectType="GBox" noThreeD="1"/>
</file>

<file path=xl/ctrlProps/ctrlProp4056.xml><?xml version="1.0" encoding="utf-8"?>
<formControlPr xmlns="http://schemas.microsoft.com/office/spreadsheetml/2009/9/main" objectType="Radio" firstButton="1" fmlaLink="$F$64" lockText="1" noThreeD="1"/>
</file>

<file path=xl/ctrlProps/ctrlProp4057.xml><?xml version="1.0" encoding="utf-8"?>
<formControlPr xmlns="http://schemas.microsoft.com/office/spreadsheetml/2009/9/main" objectType="Radio" lockText="1" noThreeD="1"/>
</file>

<file path=xl/ctrlProps/ctrlProp4058.xml><?xml version="1.0" encoding="utf-8"?>
<formControlPr xmlns="http://schemas.microsoft.com/office/spreadsheetml/2009/9/main" objectType="Radio" lockText="1" noThreeD="1"/>
</file>

<file path=xl/ctrlProps/ctrlProp4059.xml><?xml version="1.0" encoding="utf-8"?>
<formControlPr xmlns="http://schemas.microsoft.com/office/spreadsheetml/2009/9/main" objectType="Radio" lockText="1" noThreeD="1"/>
</file>

<file path=xl/ctrlProps/ctrlProp4060.xml><?xml version="1.0" encoding="utf-8"?>
<formControlPr xmlns="http://schemas.microsoft.com/office/spreadsheetml/2009/9/main" objectType="GBox" noThreeD="1"/>
</file>

<file path=xl/ctrlProps/ctrlProp4061.xml><?xml version="1.0" encoding="utf-8"?>
<formControlPr xmlns="http://schemas.microsoft.com/office/spreadsheetml/2009/9/main" objectType="Radio" firstButton="1" fmlaLink="$F$66" lockText="1" noThreeD="1"/>
</file>

<file path=xl/ctrlProps/ctrlProp4062.xml><?xml version="1.0" encoding="utf-8"?>
<formControlPr xmlns="http://schemas.microsoft.com/office/spreadsheetml/2009/9/main" objectType="Radio" lockText="1" noThreeD="1"/>
</file>

<file path=xl/ctrlProps/ctrlProp4063.xml><?xml version="1.0" encoding="utf-8"?>
<formControlPr xmlns="http://schemas.microsoft.com/office/spreadsheetml/2009/9/main" objectType="Radio" lockText="1" noThreeD="1"/>
</file>

<file path=xl/ctrlProps/ctrlProp4064.xml><?xml version="1.0" encoding="utf-8"?>
<formControlPr xmlns="http://schemas.microsoft.com/office/spreadsheetml/2009/9/main" objectType="Radio" lockText="1" noThreeD="1"/>
</file>

<file path=xl/ctrlProps/ctrlProp4065.xml><?xml version="1.0" encoding="utf-8"?>
<formControlPr xmlns="http://schemas.microsoft.com/office/spreadsheetml/2009/9/main" objectType="GBox" noThreeD="1"/>
</file>

<file path=xl/ctrlProps/ctrlProp4066.xml><?xml version="1.0" encoding="utf-8"?>
<formControlPr xmlns="http://schemas.microsoft.com/office/spreadsheetml/2009/9/main" objectType="Radio" firstButton="1" fmlaLink="$F$68" lockText="1" noThreeD="1"/>
</file>

<file path=xl/ctrlProps/ctrlProp4067.xml><?xml version="1.0" encoding="utf-8"?>
<formControlPr xmlns="http://schemas.microsoft.com/office/spreadsheetml/2009/9/main" objectType="Radio" lockText="1" noThreeD="1"/>
</file>

<file path=xl/ctrlProps/ctrlProp4068.xml><?xml version="1.0" encoding="utf-8"?>
<formControlPr xmlns="http://schemas.microsoft.com/office/spreadsheetml/2009/9/main" objectType="Radio" lockText="1" noThreeD="1"/>
</file>

<file path=xl/ctrlProps/ctrlProp4069.xml><?xml version="1.0" encoding="utf-8"?>
<formControlPr xmlns="http://schemas.microsoft.com/office/spreadsheetml/2009/9/main" objectType="Radio" lockText="1" noThreeD="1"/>
</file>

<file path=xl/ctrlProps/ctrlProp4070.xml><?xml version="1.0" encoding="utf-8"?>
<formControlPr xmlns="http://schemas.microsoft.com/office/spreadsheetml/2009/9/main" objectType="GBox" noThreeD="1"/>
</file>

<file path=xl/ctrlProps/ctrlProp4071.xml><?xml version="1.0" encoding="utf-8"?>
<formControlPr xmlns="http://schemas.microsoft.com/office/spreadsheetml/2009/9/main" objectType="Radio" firstButton="1" fmlaLink="$F$69" lockText="1" noThreeD="1"/>
</file>

<file path=xl/ctrlProps/ctrlProp4072.xml><?xml version="1.0" encoding="utf-8"?>
<formControlPr xmlns="http://schemas.microsoft.com/office/spreadsheetml/2009/9/main" objectType="Radio" lockText="1" noThreeD="1"/>
</file>

<file path=xl/ctrlProps/ctrlProp4073.xml><?xml version="1.0" encoding="utf-8"?>
<formControlPr xmlns="http://schemas.microsoft.com/office/spreadsheetml/2009/9/main" objectType="Radio" lockText="1" noThreeD="1"/>
</file>

<file path=xl/ctrlProps/ctrlProp4074.xml><?xml version="1.0" encoding="utf-8"?>
<formControlPr xmlns="http://schemas.microsoft.com/office/spreadsheetml/2009/9/main" objectType="Radio" lockText="1" noThreeD="1"/>
</file>

<file path=xl/ctrlProps/ctrlProp4075.xml><?xml version="1.0" encoding="utf-8"?>
<formControlPr xmlns="http://schemas.microsoft.com/office/spreadsheetml/2009/9/main" objectType="GBox" noThreeD="1"/>
</file>

<file path=xl/ctrlProps/ctrlProp4076.xml><?xml version="1.0" encoding="utf-8"?>
<formControlPr xmlns="http://schemas.microsoft.com/office/spreadsheetml/2009/9/main" objectType="Radio" firstButton="1" fmlaLink="$F$70" lockText="1" noThreeD="1"/>
</file>

<file path=xl/ctrlProps/ctrlProp4077.xml><?xml version="1.0" encoding="utf-8"?>
<formControlPr xmlns="http://schemas.microsoft.com/office/spreadsheetml/2009/9/main" objectType="Radio" lockText="1" noThreeD="1"/>
</file>

<file path=xl/ctrlProps/ctrlProp4078.xml><?xml version="1.0" encoding="utf-8"?>
<formControlPr xmlns="http://schemas.microsoft.com/office/spreadsheetml/2009/9/main" objectType="Radio" lockText="1" noThreeD="1"/>
</file>

<file path=xl/ctrlProps/ctrlProp4079.xml><?xml version="1.0" encoding="utf-8"?>
<formControlPr xmlns="http://schemas.microsoft.com/office/spreadsheetml/2009/9/main" objectType="Radio" lockText="1" noThreeD="1"/>
</file>

<file path=xl/ctrlProps/ctrlProp4080.xml><?xml version="1.0" encoding="utf-8"?>
<formControlPr xmlns="http://schemas.microsoft.com/office/spreadsheetml/2009/9/main" objectType="GBox" noThreeD="1"/>
</file>

<file path=xl/ctrlProps/ctrlProp4081.xml><?xml version="1.0" encoding="utf-8"?>
<formControlPr xmlns="http://schemas.microsoft.com/office/spreadsheetml/2009/9/main" objectType="Radio" firstButton="1" fmlaLink="$F$71" lockText="1" noThreeD="1"/>
</file>

<file path=xl/ctrlProps/ctrlProp4082.xml><?xml version="1.0" encoding="utf-8"?>
<formControlPr xmlns="http://schemas.microsoft.com/office/spreadsheetml/2009/9/main" objectType="Radio" lockText="1" noThreeD="1"/>
</file>

<file path=xl/ctrlProps/ctrlProp4083.xml><?xml version="1.0" encoding="utf-8"?>
<formControlPr xmlns="http://schemas.microsoft.com/office/spreadsheetml/2009/9/main" objectType="Radio" lockText="1" noThreeD="1"/>
</file>

<file path=xl/ctrlProps/ctrlProp4084.xml><?xml version="1.0" encoding="utf-8"?>
<formControlPr xmlns="http://schemas.microsoft.com/office/spreadsheetml/2009/9/main" objectType="Radio" lockText="1" noThreeD="1"/>
</file>

<file path=xl/ctrlProps/ctrlProp4085.xml><?xml version="1.0" encoding="utf-8"?>
<formControlPr xmlns="http://schemas.microsoft.com/office/spreadsheetml/2009/9/main" objectType="GBox" noThreeD="1"/>
</file>

<file path=xl/ctrlProps/ctrlProp4086.xml><?xml version="1.0" encoding="utf-8"?>
<formControlPr xmlns="http://schemas.microsoft.com/office/spreadsheetml/2009/9/main" objectType="Radio" firstButton="1" fmlaLink="$F$73" lockText="1" noThreeD="1"/>
</file>

<file path=xl/ctrlProps/ctrlProp4087.xml><?xml version="1.0" encoding="utf-8"?>
<formControlPr xmlns="http://schemas.microsoft.com/office/spreadsheetml/2009/9/main" objectType="Radio" lockText="1" noThreeD="1"/>
</file>

<file path=xl/ctrlProps/ctrlProp4088.xml><?xml version="1.0" encoding="utf-8"?>
<formControlPr xmlns="http://schemas.microsoft.com/office/spreadsheetml/2009/9/main" objectType="Radio" lockText="1" noThreeD="1"/>
</file>

<file path=xl/ctrlProps/ctrlProp4089.xml><?xml version="1.0" encoding="utf-8"?>
<formControlPr xmlns="http://schemas.microsoft.com/office/spreadsheetml/2009/9/main" objectType="Radio" lockText="1" noThreeD="1"/>
</file>

<file path=xl/ctrlProps/ctrlProp4090.xml><?xml version="1.0" encoding="utf-8"?>
<formControlPr xmlns="http://schemas.microsoft.com/office/spreadsheetml/2009/9/main" objectType="GBox" noThreeD="1"/>
</file>

<file path=xl/ctrlProps/ctrlProp4091.xml><?xml version="1.0" encoding="utf-8"?>
<formControlPr xmlns="http://schemas.microsoft.com/office/spreadsheetml/2009/9/main" objectType="Radio" firstButton="1" fmlaLink="$F$74" lockText="1" noThreeD="1"/>
</file>

<file path=xl/ctrlProps/ctrlProp4092.xml><?xml version="1.0" encoding="utf-8"?>
<formControlPr xmlns="http://schemas.microsoft.com/office/spreadsheetml/2009/9/main" objectType="Radio" lockText="1" noThreeD="1"/>
</file>

<file path=xl/ctrlProps/ctrlProp4093.xml><?xml version="1.0" encoding="utf-8"?>
<formControlPr xmlns="http://schemas.microsoft.com/office/spreadsheetml/2009/9/main" objectType="Radio" lockText="1" noThreeD="1"/>
</file>

<file path=xl/ctrlProps/ctrlProp4094.xml><?xml version="1.0" encoding="utf-8"?>
<formControlPr xmlns="http://schemas.microsoft.com/office/spreadsheetml/2009/9/main" objectType="Radio" lockText="1" noThreeD="1"/>
</file>

<file path=xl/ctrlProps/ctrlProp4095.xml><?xml version="1.0" encoding="utf-8"?>
<formControlPr xmlns="http://schemas.microsoft.com/office/spreadsheetml/2009/9/main" objectType="GBox" noThreeD="1"/>
</file>

<file path=xl/ctrlProps/ctrlProp4096.xml><?xml version="1.0" encoding="utf-8"?>
<formControlPr xmlns="http://schemas.microsoft.com/office/spreadsheetml/2009/9/main" objectType="Radio" firstButton="1" fmlaLink="$F$75" lockText="1" noThreeD="1"/>
</file>

<file path=xl/ctrlProps/ctrlProp4097.xml><?xml version="1.0" encoding="utf-8"?>
<formControlPr xmlns="http://schemas.microsoft.com/office/spreadsheetml/2009/9/main" objectType="Radio" lockText="1" noThreeD="1"/>
</file>

<file path=xl/ctrlProps/ctrlProp4098.xml><?xml version="1.0" encoding="utf-8"?>
<formControlPr xmlns="http://schemas.microsoft.com/office/spreadsheetml/2009/9/main" objectType="Radio" lockText="1" noThreeD="1"/>
</file>

<file path=xl/ctrlProps/ctrlProp4099.xml><?xml version="1.0" encoding="utf-8"?>
<formControlPr xmlns="http://schemas.microsoft.com/office/spreadsheetml/2009/9/main" objectType="Radio" lockText="1" noThreeD="1"/>
</file>

<file path=xl/ctrlProps/ctrlProp4100.xml><?xml version="1.0" encoding="utf-8"?>
<formControlPr xmlns="http://schemas.microsoft.com/office/spreadsheetml/2009/9/main" objectType="GBox" noThreeD="1"/>
</file>

<file path=xl/ctrlProps/ctrlProp4101.xml><?xml version="1.0" encoding="utf-8"?>
<formControlPr xmlns="http://schemas.microsoft.com/office/spreadsheetml/2009/9/main" objectType="Radio" firstButton="1" fmlaLink="$F$76" lockText="1" noThreeD="1"/>
</file>

<file path=xl/ctrlProps/ctrlProp4102.xml><?xml version="1.0" encoding="utf-8"?>
<formControlPr xmlns="http://schemas.microsoft.com/office/spreadsheetml/2009/9/main" objectType="Radio" lockText="1" noThreeD="1"/>
</file>

<file path=xl/ctrlProps/ctrlProp4103.xml><?xml version="1.0" encoding="utf-8"?>
<formControlPr xmlns="http://schemas.microsoft.com/office/spreadsheetml/2009/9/main" objectType="Radio" lockText="1" noThreeD="1"/>
</file>

<file path=xl/ctrlProps/ctrlProp4104.xml><?xml version="1.0" encoding="utf-8"?>
<formControlPr xmlns="http://schemas.microsoft.com/office/spreadsheetml/2009/9/main" objectType="Radio" lockText="1" noThreeD="1"/>
</file>

<file path=xl/ctrlProps/ctrlProp4105.xml><?xml version="1.0" encoding="utf-8"?>
<formControlPr xmlns="http://schemas.microsoft.com/office/spreadsheetml/2009/9/main" objectType="GBox" noThreeD="1"/>
</file>

<file path=xl/ctrlProps/ctrlProp4106.xml><?xml version="1.0" encoding="utf-8"?>
<formControlPr xmlns="http://schemas.microsoft.com/office/spreadsheetml/2009/9/main" objectType="Radio" firstButton="1" fmlaLink="$F$78" lockText="1" noThreeD="1"/>
</file>

<file path=xl/ctrlProps/ctrlProp4107.xml><?xml version="1.0" encoding="utf-8"?>
<formControlPr xmlns="http://schemas.microsoft.com/office/spreadsheetml/2009/9/main" objectType="Radio" lockText="1" noThreeD="1"/>
</file>

<file path=xl/ctrlProps/ctrlProp4108.xml><?xml version="1.0" encoding="utf-8"?>
<formControlPr xmlns="http://schemas.microsoft.com/office/spreadsheetml/2009/9/main" objectType="Radio" lockText="1" noThreeD="1"/>
</file>

<file path=xl/ctrlProps/ctrlProp4109.xml><?xml version="1.0" encoding="utf-8"?>
<formControlPr xmlns="http://schemas.microsoft.com/office/spreadsheetml/2009/9/main" objectType="Radio" lockText="1" noThreeD="1"/>
</file>

<file path=xl/ctrlProps/ctrlProp4110.xml><?xml version="1.0" encoding="utf-8"?>
<formControlPr xmlns="http://schemas.microsoft.com/office/spreadsheetml/2009/9/main" objectType="GBox" noThreeD="1"/>
</file>

<file path=xl/ctrlProps/ctrlProp4111.xml><?xml version="1.0" encoding="utf-8"?>
<formControlPr xmlns="http://schemas.microsoft.com/office/spreadsheetml/2009/9/main" objectType="Radio" firstButton="1" fmlaLink="$F$79" lockText="1" noThreeD="1"/>
</file>

<file path=xl/ctrlProps/ctrlProp4112.xml><?xml version="1.0" encoding="utf-8"?>
<formControlPr xmlns="http://schemas.microsoft.com/office/spreadsheetml/2009/9/main" objectType="Radio" lockText="1" noThreeD="1"/>
</file>

<file path=xl/ctrlProps/ctrlProp4113.xml><?xml version="1.0" encoding="utf-8"?>
<formControlPr xmlns="http://schemas.microsoft.com/office/spreadsheetml/2009/9/main" objectType="Radio" lockText="1" noThreeD="1"/>
</file>

<file path=xl/ctrlProps/ctrlProp4114.xml><?xml version="1.0" encoding="utf-8"?>
<formControlPr xmlns="http://schemas.microsoft.com/office/spreadsheetml/2009/9/main" objectType="Radio" lockText="1" noThreeD="1"/>
</file>

<file path=xl/ctrlProps/ctrlProp4115.xml><?xml version="1.0" encoding="utf-8"?>
<formControlPr xmlns="http://schemas.microsoft.com/office/spreadsheetml/2009/9/main" objectType="GBox" noThreeD="1"/>
</file>

<file path=xl/ctrlProps/ctrlProp4116.xml><?xml version="1.0" encoding="utf-8"?>
<formControlPr xmlns="http://schemas.microsoft.com/office/spreadsheetml/2009/9/main" objectType="Radio" firstButton="1" fmlaLink="$F$80" lockText="1" noThreeD="1"/>
</file>

<file path=xl/ctrlProps/ctrlProp4117.xml><?xml version="1.0" encoding="utf-8"?>
<formControlPr xmlns="http://schemas.microsoft.com/office/spreadsheetml/2009/9/main" objectType="Radio" lockText="1" noThreeD="1"/>
</file>

<file path=xl/ctrlProps/ctrlProp4118.xml><?xml version="1.0" encoding="utf-8"?>
<formControlPr xmlns="http://schemas.microsoft.com/office/spreadsheetml/2009/9/main" objectType="Radio" lockText="1" noThreeD="1"/>
</file>

<file path=xl/ctrlProps/ctrlProp4119.xml><?xml version="1.0" encoding="utf-8"?>
<formControlPr xmlns="http://schemas.microsoft.com/office/spreadsheetml/2009/9/main" objectType="Radio" lockText="1" noThreeD="1"/>
</file>

<file path=xl/ctrlProps/ctrlProp4120.xml><?xml version="1.0" encoding="utf-8"?>
<formControlPr xmlns="http://schemas.microsoft.com/office/spreadsheetml/2009/9/main" objectType="GBox" noThreeD="1"/>
</file>

<file path=xl/ctrlProps/ctrlProp4121.xml><?xml version="1.0" encoding="utf-8"?>
<formControlPr xmlns="http://schemas.microsoft.com/office/spreadsheetml/2009/9/main" objectType="Radio" firstButton="1" fmlaLink="$F$81" lockText="1" noThreeD="1"/>
</file>

<file path=xl/ctrlProps/ctrlProp4122.xml><?xml version="1.0" encoding="utf-8"?>
<formControlPr xmlns="http://schemas.microsoft.com/office/spreadsheetml/2009/9/main" objectType="Radio" lockText="1" noThreeD="1"/>
</file>

<file path=xl/ctrlProps/ctrlProp4123.xml><?xml version="1.0" encoding="utf-8"?>
<formControlPr xmlns="http://schemas.microsoft.com/office/spreadsheetml/2009/9/main" objectType="Radio" lockText="1" noThreeD="1"/>
</file>

<file path=xl/ctrlProps/ctrlProp4124.xml><?xml version="1.0" encoding="utf-8"?>
<formControlPr xmlns="http://schemas.microsoft.com/office/spreadsheetml/2009/9/main" objectType="Radio" lockText="1" noThreeD="1"/>
</file>

<file path=xl/ctrlProps/ctrlProp4125.xml><?xml version="1.0" encoding="utf-8"?>
<formControlPr xmlns="http://schemas.microsoft.com/office/spreadsheetml/2009/9/main" objectType="GBox" noThreeD="1"/>
</file>

<file path=xl/ctrlProps/ctrlProp4126.xml><?xml version="1.0" encoding="utf-8"?>
<formControlPr xmlns="http://schemas.microsoft.com/office/spreadsheetml/2009/9/main" objectType="Radio" firstButton="1" fmlaLink="$F$83" lockText="1" noThreeD="1"/>
</file>

<file path=xl/ctrlProps/ctrlProp4127.xml><?xml version="1.0" encoding="utf-8"?>
<formControlPr xmlns="http://schemas.microsoft.com/office/spreadsheetml/2009/9/main" objectType="Radio" lockText="1" noThreeD="1"/>
</file>

<file path=xl/ctrlProps/ctrlProp4128.xml><?xml version="1.0" encoding="utf-8"?>
<formControlPr xmlns="http://schemas.microsoft.com/office/spreadsheetml/2009/9/main" objectType="Radio" lockText="1" noThreeD="1"/>
</file>

<file path=xl/ctrlProps/ctrlProp4129.xml><?xml version="1.0" encoding="utf-8"?>
<formControlPr xmlns="http://schemas.microsoft.com/office/spreadsheetml/2009/9/main" objectType="Radio" lockText="1" noThreeD="1"/>
</file>

<file path=xl/ctrlProps/ctrlProp4130.xml><?xml version="1.0" encoding="utf-8"?>
<formControlPr xmlns="http://schemas.microsoft.com/office/spreadsheetml/2009/9/main" objectType="GBox" noThreeD="1"/>
</file>

<file path=xl/ctrlProps/ctrlProp4131.xml><?xml version="1.0" encoding="utf-8"?>
<formControlPr xmlns="http://schemas.microsoft.com/office/spreadsheetml/2009/9/main" objectType="Radio" firstButton="1" fmlaLink="$F$84" lockText="1" noThreeD="1"/>
</file>

<file path=xl/ctrlProps/ctrlProp4132.xml><?xml version="1.0" encoding="utf-8"?>
<formControlPr xmlns="http://schemas.microsoft.com/office/spreadsheetml/2009/9/main" objectType="Radio" lockText="1" noThreeD="1"/>
</file>

<file path=xl/ctrlProps/ctrlProp4133.xml><?xml version="1.0" encoding="utf-8"?>
<formControlPr xmlns="http://schemas.microsoft.com/office/spreadsheetml/2009/9/main" objectType="Radio" lockText="1" noThreeD="1"/>
</file>

<file path=xl/ctrlProps/ctrlProp4134.xml><?xml version="1.0" encoding="utf-8"?>
<formControlPr xmlns="http://schemas.microsoft.com/office/spreadsheetml/2009/9/main" objectType="Radio" lockText="1" noThreeD="1"/>
</file>

<file path=xl/ctrlProps/ctrlProp4135.xml><?xml version="1.0" encoding="utf-8"?>
<formControlPr xmlns="http://schemas.microsoft.com/office/spreadsheetml/2009/9/main" objectType="GBox" noThreeD="1"/>
</file>

<file path=xl/ctrlProps/ctrlProp4136.xml><?xml version="1.0" encoding="utf-8"?>
<formControlPr xmlns="http://schemas.microsoft.com/office/spreadsheetml/2009/9/main" objectType="Radio" firstButton="1" fmlaLink="$F$85" lockText="1" noThreeD="1"/>
</file>

<file path=xl/ctrlProps/ctrlProp4137.xml><?xml version="1.0" encoding="utf-8"?>
<formControlPr xmlns="http://schemas.microsoft.com/office/spreadsheetml/2009/9/main" objectType="Radio" lockText="1" noThreeD="1"/>
</file>

<file path=xl/ctrlProps/ctrlProp4138.xml><?xml version="1.0" encoding="utf-8"?>
<formControlPr xmlns="http://schemas.microsoft.com/office/spreadsheetml/2009/9/main" objectType="Radio" lockText="1" noThreeD="1"/>
</file>

<file path=xl/ctrlProps/ctrlProp4139.xml><?xml version="1.0" encoding="utf-8"?>
<formControlPr xmlns="http://schemas.microsoft.com/office/spreadsheetml/2009/9/main" objectType="Radio" lockText="1" noThreeD="1"/>
</file>

<file path=xl/ctrlProps/ctrlProp4140.xml><?xml version="1.0" encoding="utf-8"?>
<formControlPr xmlns="http://schemas.microsoft.com/office/spreadsheetml/2009/9/main" objectType="GBox" noThreeD="1"/>
</file>

<file path=xl/ctrlProps/ctrlProp4141.xml><?xml version="1.0" encoding="utf-8"?>
<formControlPr xmlns="http://schemas.microsoft.com/office/spreadsheetml/2009/9/main" objectType="Radio" firstButton="1" fmlaLink="$F$87" lockText="1" noThreeD="1"/>
</file>

<file path=xl/ctrlProps/ctrlProp4142.xml><?xml version="1.0" encoding="utf-8"?>
<formControlPr xmlns="http://schemas.microsoft.com/office/spreadsheetml/2009/9/main" objectType="Radio" lockText="1" noThreeD="1"/>
</file>

<file path=xl/ctrlProps/ctrlProp4143.xml><?xml version="1.0" encoding="utf-8"?>
<formControlPr xmlns="http://schemas.microsoft.com/office/spreadsheetml/2009/9/main" objectType="Radio" lockText="1" noThreeD="1"/>
</file>

<file path=xl/ctrlProps/ctrlProp4144.xml><?xml version="1.0" encoding="utf-8"?>
<formControlPr xmlns="http://schemas.microsoft.com/office/spreadsheetml/2009/9/main" objectType="Radio" lockText="1" noThreeD="1"/>
</file>

<file path=xl/ctrlProps/ctrlProp4145.xml><?xml version="1.0" encoding="utf-8"?>
<formControlPr xmlns="http://schemas.microsoft.com/office/spreadsheetml/2009/9/main" objectType="GBox" noThreeD="1"/>
</file>

<file path=xl/ctrlProps/ctrlProp4146.xml><?xml version="1.0" encoding="utf-8"?>
<formControlPr xmlns="http://schemas.microsoft.com/office/spreadsheetml/2009/9/main" objectType="Radio" firstButton="1" fmlaLink="$F$88" lockText="1" noThreeD="1"/>
</file>

<file path=xl/ctrlProps/ctrlProp4147.xml><?xml version="1.0" encoding="utf-8"?>
<formControlPr xmlns="http://schemas.microsoft.com/office/spreadsheetml/2009/9/main" objectType="Radio" lockText="1" noThreeD="1"/>
</file>

<file path=xl/ctrlProps/ctrlProp4148.xml><?xml version="1.0" encoding="utf-8"?>
<formControlPr xmlns="http://schemas.microsoft.com/office/spreadsheetml/2009/9/main" objectType="Radio" lockText="1" noThreeD="1"/>
</file>

<file path=xl/ctrlProps/ctrlProp4149.xml><?xml version="1.0" encoding="utf-8"?>
<formControlPr xmlns="http://schemas.microsoft.com/office/spreadsheetml/2009/9/main" objectType="Radio" lockText="1" noThreeD="1"/>
</file>

<file path=xl/ctrlProps/ctrlProp4150.xml><?xml version="1.0" encoding="utf-8"?>
<formControlPr xmlns="http://schemas.microsoft.com/office/spreadsheetml/2009/9/main" objectType="GBox" noThreeD="1"/>
</file>

<file path=xl/ctrlProps/ctrlProp4151.xml><?xml version="1.0" encoding="utf-8"?>
<formControlPr xmlns="http://schemas.microsoft.com/office/spreadsheetml/2009/9/main" objectType="Radio" firstButton="1" fmlaLink="$F$89" lockText="1" noThreeD="1"/>
</file>

<file path=xl/ctrlProps/ctrlProp4152.xml><?xml version="1.0" encoding="utf-8"?>
<formControlPr xmlns="http://schemas.microsoft.com/office/spreadsheetml/2009/9/main" objectType="Radio" lockText="1" noThreeD="1"/>
</file>

<file path=xl/ctrlProps/ctrlProp4153.xml><?xml version="1.0" encoding="utf-8"?>
<formControlPr xmlns="http://schemas.microsoft.com/office/spreadsheetml/2009/9/main" objectType="Radio" lockText="1" noThreeD="1"/>
</file>

<file path=xl/ctrlProps/ctrlProp4154.xml><?xml version="1.0" encoding="utf-8"?>
<formControlPr xmlns="http://schemas.microsoft.com/office/spreadsheetml/2009/9/main" objectType="Radio" lockText="1" noThreeD="1"/>
</file>

<file path=xl/ctrlProps/ctrlProp4155.xml><?xml version="1.0" encoding="utf-8"?>
<formControlPr xmlns="http://schemas.microsoft.com/office/spreadsheetml/2009/9/main" objectType="GBox" noThreeD="1"/>
</file>

<file path=xl/ctrlProps/ctrlProp4156.xml><?xml version="1.0" encoding="utf-8"?>
<formControlPr xmlns="http://schemas.microsoft.com/office/spreadsheetml/2009/9/main" objectType="Radio" firstButton="1" fmlaLink="$F$90" lockText="1" noThreeD="1"/>
</file>

<file path=xl/ctrlProps/ctrlProp4157.xml><?xml version="1.0" encoding="utf-8"?>
<formControlPr xmlns="http://schemas.microsoft.com/office/spreadsheetml/2009/9/main" objectType="Radio" lockText="1" noThreeD="1"/>
</file>

<file path=xl/ctrlProps/ctrlProp4158.xml><?xml version="1.0" encoding="utf-8"?>
<formControlPr xmlns="http://schemas.microsoft.com/office/spreadsheetml/2009/9/main" objectType="Radio" lockText="1" noThreeD="1"/>
</file>

<file path=xl/ctrlProps/ctrlProp4159.xml><?xml version="1.0" encoding="utf-8"?>
<formControlPr xmlns="http://schemas.microsoft.com/office/spreadsheetml/2009/9/main" objectType="Radio" lockText="1" noThreeD="1"/>
</file>

<file path=xl/ctrlProps/ctrlProp4160.xml><?xml version="1.0" encoding="utf-8"?>
<formControlPr xmlns="http://schemas.microsoft.com/office/spreadsheetml/2009/9/main" objectType="GBox" noThreeD="1"/>
</file>

<file path=xl/ctrlProps/ctrlProp4161.xml><?xml version="1.0" encoding="utf-8"?>
<formControlPr xmlns="http://schemas.microsoft.com/office/spreadsheetml/2009/9/main" objectType="Radio" firstButton="1" fmlaLink="$F$92" lockText="1" noThreeD="1"/>
</file>

<file path=xl/ctrlProps/ctrlProp4162.xml><?xml version="1.0" encoding="utf-8"?>
<formControlPr xmlns="http://schemas.microsoft.com/office/spreadsheetml/2009/9/main" objectType="Radio" lockText="1" noThreeD="1"/>
</file>

<file path=xl/ctrlProps/ctrlProp4163.xml><?xml version="1.0" encoding="utf-8"?>
<formControlPr xmlns="http://schemas.microsoft.com/office/spreadsheetml/2009/9/main" objectType="Radio" lockText="1" noThreeD="1"/>
</file>

<file path=xl/ctrlProps/ctrlProp4164.xml><?xml version="1.0" encoding="utf-8"?>
<formControlPr xmlns="http://schemas.microsoft.com/office/spreadsheetml/2009/9/main" objectType="Radio" lockText="1" noThreeD="1"/>
</file>

<file path=xl/ctrlProps/ctrlProp4165.xml><?xml version="1.0" encoding="utf-8"?>
<formControlPr xmlns="http://schemas.microsoft.com/office/spreadsheetml/2009/9/main" objectType="GBox" noThreeD="1"/>
</file>

<file path=xl/ctrlProps/ctrlProp4166.xml><?xml version="1.0" encoding="utf-8"?>
<formControlPr xmlns="http://schemas.microsoft.com/office/spreadsheetml/2009/9/main" objectType="Radio" firstButton="1" fmlaLink="$F$93" lockText="1" noThreeD="1"/>
</file>

<file path=xl/ctrlProps/ctrlProp4167.xml><?xml version="1.0" encoding="utf-8"?>
<formControlPr xmlns="http://schemas.microsoft.com/office/spreadsheetml/2009/9/main" objectType="Radio" lockText="1" noThreeD="1"/>
</file>

<file path=xl/ctrlProps/ctrlProp4168.xml><?xml version="1.0" encoding="utf-8"?>
<formControlPr xmlns="http://schemas.microsoft.com/office/spreadsheetml/2009/9/main" objectType="Radio" lockText="1" noThreeD="1"/>
</file>

<file path=xl/ctrlProps/ctrlProp4169.xml><?xml version="1.0" encoding="utf-8"?>
<formControlPr xmlns="http://schemas.microsoft.com/office/spreadsheetml/2009/9/main" objectType="Radio" lockText="1" noThreeD="1"/>
</file>

<file path=xl/ctrlProps/ctrlProp4170.xml><?xml version="1.0" encoding="utf-8"?>
<formControlPr xmlns="http://schemas.microsoft.com/office/spreadsheetml/2009/9/main" objectType="GBox" noThreeD="1"/>
</file>

<file path=xl/ctrlProps/ctrlProp4171.xml><?xml version="1.0" encoding="utf-8"?>
<formControlPr xmlns="http://schemas.microsoft.com/office/spreadsheetml/2009/9/main" objectType="Radio" firstButton="1" fmlaLink="$F$94" lockText="1" noThreeD="1"/>
</file>

<file path=xl/ctrlProps/ctrlProp4172.xml><?xml version="1.0" encoding="utf-8"?>
<formControlPr xmlns="http://schemas.microsoft.com/office/spreadsheetml/2009/9/main" objectType="Radio" lockText="1" noThreeD="1"/>
</file>

<file path=xl/ctrlProps/ctrlProp4173.xml><?xml version="1.0" encoding="utf-8"?>
<formControlPr xmlns="http://schemas.microsoft.com/office/spreadsheetml/2009/9/main" objectType="Radio" lockText="1" noThreeD="1"/>
</file>

<file path=xl/ctrlProps/ctrlProp4174.xml><?xml version="1.0" encoding="utf-8"?>
<formControlPr xmlns="http://schemas.microsoft.com/office/spreadsheetml/2009/9/main" objectType="Radio" lockText="1" noThreeD="1"/>
</file>

<file path=xl/ctrlProps/ctrlProp4175.xml><?xml version="1.0" encoding="utf-8"?>
<formControlPr xmlns="http://schemas.microsoft.com/office/spreadsheetml/2009/9/main" objectType="GBox" noThreeD="1"/>
</file>

<file path=xl/ctrlProps/ctrlProp4176.xml><?xml version="1.0" encoding="utf-8"?>
<formControlPr xmlns="http://schemas.microsoft.com/office/spreadsheetml/2009/9/main" objectType="Radio" firstButton="1" fmlaLink="$F$95" lockText="1" noThreeD="1"/>
</file>

<file path=xl/ctrlProps/ctrlProp4177.xml><?xml version="1.0" encoding="utf-8"?>
<formControlPr xmlns="http://schemas.microsoft.com/office/spreadsheetml/2009/9/main" objectType="Radio" lockText="1" noThreeD="1"/>
</file>

<file path=xl/ctrlProps/ctrlProp4178.xml><?xml version="1.0" encoding="utf-8"?>
<formControlPr xmlns="http://schemas.microsoft.com/office/spreadsheetml/2009/9/main" objectType="Radio" lockText="1" noThreeD="1"/>
</file>

<file path=xl/ctrlProps/ctrlProp4179.xml><?xml version="1.0" encoding="utf-8"?>
<formControlPr xmlns="http://schemas.microsoft.com/office/spreadsheetml/2009/9/main" objectType="Radio" lockText="1" noThreeD="1"/>
</file>

<file path=xl/ctrlProps/ctrlProp4180.xml><?xml version="1.0" encoding="utf-8"?>
<formControlPr xmlns="http://schemas.microsoft.com/office/spreadsheetml/2009/9/main" objectType="GBox" noThreeD="1"/>
</file>

<file path=xl/ctrlProps/ctrlProp4181.xml><?xml version="1.0" encoding="utf-8"?>
<formControlPr xmlns="http://schemas.microsoft.com/office/spreadsheetml/2009/9/main" objectType="Radio" firstButton="1" fmlaLink="$F$96" lockText="1" noThreeD="1"/>
</file>

<file path=xl/ctrlProps/ctrlProp4182.xml><?xml version="1.0" encoding="utf-8"?>
<formControlPr xmlns="http://schemas.microsoft.com/office/spreadsheetml/2009/9/main" objectType="Radio" lockText="1" noThreeD="1"/>
</file>

<file path=xl/ctrlProps/ctrlProp4183.xml><?xml version="1.0" encoding="utf-8"?>
<formControlPr xmlns="http://schemas.microsoft.com/office/spreadsheetml/2009/9/main" objectType="Radio" lockText="1" noThreeD="1"/>
</file>

<file path=xl/ctrlProps/ctrlProp4184.xml><?xml version="1.0" encoding="utf-8"?>
<formControlPr xmlns="http://schemas.microsoft.com/office/spreadsheetml/2009/9/main" objectType="Radio" lockText="1" noThreeD="1"/>
</file>

<file path=xl/ctrlProps/ctrlProp4185.xml><?xml version="1.0" encoding="utf-8"?>
<formControlPr xmlns="http://schemas.microsoft.com/office/spreadsheetml/2009/9/main" objectType="GBox" noThreeD="1"/>
</file>

<file path=xl/ctrlProps/ctrlProp4186.xml><?xml version="1.0" encoding="utf-8"?>
<formControlPr xmlns="http://schemas.microsoft.com/office/spreadsheetml/2009/9/main" objectType="Radio" firstButton="1" fmlaLink="$F$98" lockText="1" noThreeD="1"/>
</file>

<file path=xl/ctrlProps/ctrlProp4187.xml><?xml version="1.0" encoding="utf-8"?>
<formControlPr xmlns="http://schemas.microsoft.com/office/spreadsheetml/2009/9/main" objectType="Radio" lockText="1" noThreeD="1"/>
</file>

<file path=xl/ctrlProps/ctrlProp4188.xml><?xml version="1.0" encoding="utf-8"?>
<formControlPr xmlns="http://schemas.microsoft.com/office/spreadsheetml/2009/9/main" objectType="Radio" lockText="1" noThreeD="1"/>
</file>

<file path=xl/ctrlProps/ctrlProp4189.xml><?xml version="1.0" encoding="utf-8"?>
<formControlPr xmlns="http://schemas.microsoft.com/office/spreadsheetml/2009/9/main" objectType="Radio" lockText="1" noThreeD="1"/>
</file>

<file path=xl/ctrlProps/ctrlProp4190.xml><?xml version="1.0" encoding="utf-8"?>
<formControlPr xmlns="http://schemas.microsoft.com/office/spreadsheetml/2009/9/main" objectType="GBox" noThreeD="1"/>
</file>

<file path=xl/ctrlProps/ctrlProp4191.xml><?xml version="1.0" encoding="utf-8"?>
<formControlPr xmlns="http://schemas.microsoft.com/office/spreadsheetml/2009/9/main" objectType="Radio" firstButton="1" fmlaLink="$F$99" lockText="1" noThreeD="1"/>
</file>

<file path=xl/ctrlProps/ctrlProp4192.xml><?xml version="1.0" encoding="utf-8"?>
<formControlPr xmlns="http://schemas.microsoft.com/office/spreadsheetml/2009/9/main" objectType="Radio" lockText="1" noThreeD="1"/>
</file>

<file path=xl/ctrlProps/ctrlProp4193.xml><?xml version="1.0" encoding="utf-8"?>
<formControlPr xmlns="http://schemas.microsoft.com/office/spreadsheetml/2009/9/main" objectType="Radio" lockText="1" noThreeD="1"/>
</file>

<file path=xl/ctrlProps/ctrlProp4194.xml><?xml version="1.0" encoding="utf-8"?>
<formControlPr xmlns="http://schemas.microsoft.com/office/spreadsheetml/2009/9/main" objectType="Radio" lockText="1" noThreeD="1"/>
</file>

<file path=xl/ctrlProps/ctrlProp4195.xml><?xml version="1.0" encoding="utf-8"?>
<formControlPr xmlns="http://schemas.microsoft.com/office/spreadsheetml/2009/9/main" objectType="GBox" noThreeD="1"/>
</file>

<file path=xl/ctrlProps/ctrlProp4196.xml><?xml version="1.0" encoding="utf-8"?>
<formControlPr xmlns="http://schemas.microsoft.com/office/spreadsheetml/2009/9/main" objectType="Radio" firstButton="1" fmlaLink="$F$100" lockText="1" noThreeD="1"/>
</file>

<file path=xl/ctrlProps/ctrlProp4197.xml><?xml version="1.0" encoding="utf-8"?>
<formControlPr xmlns="http://schemas.microsoft.com/office/spreadsheetml/2009/9/main" objectType="Radio" lockText="1" noThreeD="1"/>
</file>

<file path=xl/ctrlProps/ctrlProp4198.xml><?xml version="1.0" encoding="utf-8"?>
<formControlPr xmlns="http://schemas.microsoft.com/office/spreadsheetml/2009/9/main" objectType="Radio" lockText="1" noThreeD="1"/>
</file>

<file path=xl/ctrlProps/ctrlProp4199.xml><?xml version="1.0" encoding="utf-8"?>
<formControlPr xmlns="http://schemas.microsoft.com/office/spreadsheetml/2009/9/main" objectType="Radio" lockText="1" noThreeD="1"/>
</file>

<file path=xl/ctrlProps/ctrlProp4200.xml><?xml version="1.0" encoding="utf-8"?>
<formControlPr xmlns="http://schemas.microsoft.com/office/spreadsheetml/2009/9/main" objectType="GBox" noThreeD="1"/>
</file>

<file path=xl/ctrlProps/ctrlProp4201.xml><?xml version="1.0" encoding="utf-8"?>
<formControlPr xmlns="http://schemas.microsoft.com/office/spreadsheetml/2009/9/main" objectType="Radio" firstButton="1" fmlaLink="$F$101" lockText="1" noThreeD="1"/>
</file>

<file path=xl/ctrlProps/ctrlProp4202.xml><?xml version="1.0" encoding="utf-8"?>
<formControlPr xmlns="http://schemas.microsoft.com/office/spreadsheetml/2009/9/main" objectType="Radio" lockText="1" noThreeD="1"/>
</file>

<file path=xl/ctrlProps/ctrlProp4203.xml><?xml version="1.0" encoding="utf-8"?>
<formControlPr xmlns="http://schemas.microsoft.com/office/spreadsheetml/2009/9/main" objectType="Radio" lockText="1" noThreeD="1"/>
</file>

<file path=xl/ctrlProps/ctrlProp4204.xml><?xml version="1.0" encoding="utf-8"?>
<formControlPr xmlns="http://schemas.microsoft.com/office/spreadsheetml/2009/9/main" objectType="Radio" lockText="1" noThreeD="1"/>
</file>

<file path=xl/ctrlProps/ctrlProp4205.xml><?xml version="1.0" encoding="utf-8"?>
<formControlPr xmlns="http://schemas.microsoft.com/office/spreadsheetml/2009/9/main" objectType="GBox" noThreeD="1"/>
</file>

<file path=xl/ctrlProps/ctrlProp4206.xml><?xml version="1.0" encoding="utf-8"?>
<formControlPr xmlns="http://schemas.microsoft.com/office/spreadsheetml/2009/9/main" objectType="Radio" firstButton="1" fmlaLink="$F$103" lockText="1" noThreeD="1"/>
</file>

<file path=xl/ctrlProps/ctrlProp4207.xml><?xml version="1.0" encoding="utf-8"?>
<formControlPr xmlns="http://schemas.microsoft.com/office/spreadsheetml/2009/9/main" objectType="Radio" lockText="1" noThreeD="1"/>
</file>

<file path=xl/ctrlProps/ctrlProp4208.xml><?xml version="1.0" encoding="utf-8"?>
<formControlPr xmlns="http://schemas.microsoft.com/office/spreadsheetml/2009/9/main" objectType="Radio" lockText="1" noThreeD="1"/>
</file>

<file path=xl/ctrlProps/ctrlProp4209.xml><?xml version="1.0" encoding="utf-8"?>
<formControlPr xmlns="http://schemas.microsoft.com/office/spreadsheetml/2009/9/main" objectType="Radio" lockText="1" noThreeD="1"/>
</file>

<file path=xl/ctrlProps/ctrlProp4210.xml><?xml version="1.0" encoding="utf-8"?>
<formControlPr xmlns="http://schemas.microsoft.com/office/spreadsheetml/2009/9/main" objectType="GBox" noThreeD="1"/>
</file>

<file path=xl/ctrlProps/ctrlProp4211.xml><?xml version="1.0" encoding="utf-8"?>
<formControlPr xmlns="http://schemas.microsoft.com/office/spreadsheetml/2009/9/main" objectType="Radio" firstButton="1" fmlaLink="$F$104" lockText="1" noThreeD="1"/>
</file>

<file path=xl/ctrlProps/ctrlProp4212.xml><?xml version="1.0" encoding="utf-8"?>
<formControlPr xmlns="http://schemas.microsoft.com/office/spreadsheetml/2009/9/main" objectType="Radio" lockText="1" noThreeD="1"/>
</file>

<file path=xl/ctrlProps/ctrlProp4213.xml><?xml version="1.0" encoding="utf-8"?>
<formControlPr xmlns="http://schemas.microsoft.com/office/spreadsheetml/2009/9/main" objectType="Radio" lockText="1" noThreeD="1"/>
</file>

<file path=xl/ctrlProps/ctrlProp4214.xml><?xml version="1.0" encoding="utf-8"?>
<formControlPr xmlns="http://schemas.microsoft.com/office/spreadsheetml/2009/9/main" objectType="Radio" lockText="1" noThreeD="1"/>
</file>

<file path=xl/ctrlProps/ctrlProp4215.xml><?xml version="1.0" encoding="utf-8"?>
<formControlPr xmlns="http://schemas.microsoft.com/office/spreadsheetml/2009/9/main" objectType="GBox" noThreeD="1"/>
</file>

<file path=xl/ctrlProps/ctrlProp4216.xml><?xml version="1.0" encoding="utf-8"?>
<formControlPr xmlns="http://schemas.microsoft.com/office/spreadsheetml/2009/9/main" objectType="Radio" firstButton="1" fmlaLink="$F$108" lockText="1" noThreeD="1"/>
</file>

<file path=xl/ctrlProps/ctrlProp4217.xml><?xml version="1.0" encoding="utf-8"?>
<formControlPr xmlns="http://schemas.microsoft.com/office/spreadsheetml/2009/9/main" objectType="Radio" lockText="1" noThreeD="1"/>
</file>

<file path=xl/ctrlProps/ctrlProp4218.xml><?xml version="1.0" encoding="utf-8"?>
<formControlPr xmlns="http://schemas.microsoft.com/office/spreadsheetml/2009/9/main" objectType="Radio" lockText="1" noThreeD="1"/>
</file>

<file path=xl/ctrlProps/ctrlProp4219.xml><?xml version="1.0" encoding="utf-8"?>
<formControlPr xmlns="http://schemas.microsoft.com/office/spreadsheetml/2009/9/main" objectType="Radio" lockText="1" noThreeD="1"/>
</file>

<file path=xl/ctrlProps/ctrlProp4220.xml><?xml version="1.0" encoding="utf-8"?>
<formControlPr xmlns="http://schemas.microsoft.com/office/spreadsheetml/2009/9/main" objectType="GBox" noThreeD="1"/>
</file>

<file path=xl/ctrlProps/ctrlProp4221.xml><?xml version="1.0" encoding="utf-8"?>
<formControlPr xmlns="http://schemas.microsoft.com/office/spreadsheetml/2009/9/main" objectType="Radio" firstButton="1" fmlaLink="$F$109" lockText="1" noThreeD="1"/>
</file>

<file path=xl/ctrlProps/ctrlProp4222.xml><?xml version="1.0" encoding="utf-8"?>
<formControlPr xmlns="http://schemas.microsoft.com/office/spreadsheetml/2009/9/main" objectType="Radio" lockText="1" noThreeD="1"/>
</file>

<file path=xl/ctrlProps/ctrlProp4223.xml><?xml version="1.0" encoding="utf-8"?>
<formControlPr xmlns="http://schemas.microsoft.com/office/spreadsheetml/2009/9/main" objectType="Radio" lockText="1" noThreeD="1"/>
</file>

<file path=xl/ctrlProps/ctrlProp4224.xml><?xml version="1.0" encoding="utf-8"?>
<formControlPr xmlns="http://schemas.microsoft.com/office/spreadsheetml/2009/9/main" objectType="Radio" lockText="1" noThreeD="1"/>
</file>

<file path=xl/ctrlProps/ctrlProp4225.xml><?xml version="1.0" encoding="utf-8"?>
<formControlPr xmlns="http://schemas.microsoft.com/office/spreadsheetml/2009/9/main" objectType="GBox" noThreeD="1"/>
</file>

<file path=xl/ctrlProps/ctrlProp4226.xml><?xml version="1.0" encoding="utf-8"?>
<formControlPr xmlns="http://schemas.microsoft.com/office/spreadsheetml/2009/9/main" objectType="Radio" firstButton="1" fmlaLink="$F$113" lockText="1" noThreeD="1"/>
</file>

<file path=xl/ctrlProps/ctrlProp4227.xml><?xml version="1.0" encoding="utf-8"?>
<formControlPr xmlns="http://schemas.microsoft.com/office/spreadsheetml/2009/9/main" objectType="Radio" lockText="1" noThreeD="1"/>
</file>

<file path=xl/ctrlProps/ctrlProp4228.xml><?xml version="1.0" encoding="utf-8"?>
<formControlPr xmlns="http://schemas.microsoft.com/office/spreadsheetml/2009/9/main" objectType="Radio" lockText="1" noThreeD="1"/>
</file>

<file path=xl/ctrlProps/ctrlProp4229.xml><?xml version="1.0" encoding="utf-8"?>
<formControlPr xmlns="http://schemas.microsoft.com/office/spreadsheetml/2009/9/main" objectType="Radio" lockText="1" noThreeD="1"/>
</file>

<file path=xl/ctrlProps/ctrlProp4230.xml><?xml version="1.0" encoding="utf-8"?>
<formControlPr xmlns="http://schemas.microsoft.com/office/spreadsheetml/2009/9/main" objectType="GBox" noThreeD="1"/>
</file>

<file path=xl/ctrlProps/ctrlProp4231.xml><?xml version="1.0" encoding="utf-8"?>
<formControlPr xmlns="http://schemas.microsoft.com/office/spreadsheetml/2009/9/main" objectType="Radio" firstButton="1" fmlaLink="$F$114" lockText="1" noThreeD="1"/>
</file>

<file path=xl/ctrlProps/ctrlProp4232.xml><?xml version="1.0" encoding="utf-8"?>
<formControlPr xmlns="http://schemas.microsoft.com/office/spreadsheetml/2009/9/main" objectType="Radio" lockText="1" noThreeD="1"/>
</file>

<file path=xl/ctrlProps/ctrlProp4233.xml><?xml version="1.0" encoding="utf-8"?>
<formControlPr xmlns="http://schemas.microsoft.com/office/spreadsheetml/2009/9/main" objectType="Radio" lockText="1" noThreeD="1"/>
</file>

<file path=xl/ctrlProps/ctrlProp4234.xml><?xml version="1.0" encoding="utf-8"?>
<formControlPr xmlns="http://schemas.microsoft.com/office/spreadsheetml/2009/9/main" objectType="Radio" lockText="1" noThreeD="1"/>
</file>

<file path=xl/ctrlProps/ctrlProp4235.xml><?xml version="1.0" encoding="utf-8"?>
<formControlPr xmlns="http://schemas.microsoft.com/office/spreadsheetml/2009/9/main" objectType="GBox" noThreeD="1"/>
</file>

<file path=xl/ctrlProps/ctrlProp4236.xml><?xml version="1.0" encoding="utf-8"?>
<formControlPr xmlns="http://schemas.microsoft.com/office/spreadsheetml/2009/9/main" objectType="Radio" firstButton="1" fmlaLink="$F$110" lockText="1" noThreeD="1"/>
</file>

<file path=xl/ctrlProps/ctrlProp4237.xml><?xml version="1.0" encoding="utf-8"?>
<formControlPr xmlns="http://schemas.microsoft.com/office/spreadsheetml/2009/9/main" objectType="Radio" lockText="1" noThreeD="1"/>
</file>

<file path=xl/ctrlProps/ctrlProp4238.xml><?xml version="1.0" encoding="utf-8"?>
<formControlPr xmlns="http://schemas.microsoft.com/office/spreadsheetml/2009/9/main" objectType="Radio" lockText="1" noThreeD="1"/>
</file>

<file path=xl/ctrlProps/ctrlProp4239.xml><?xml version="1.0" encoding="utf-8"?>
<formControlPr xmlns="http://schemas.microsoft.com/office/spreadsheetml/2009/9/main" objectType="Radio" lockText="1" noThreeD="1"/>
</file>

<file path=xl/ctrlProps/ctrlProp4240.xml><?xml version="1.0" encoding="utf-8"?>
<formControlPr xmlns="http://schemas.microsoft.com/office/spreadsheetml/2009/9/main" objectType="GBox" noThreeD="1"/>
</file>

<file path=xl/ctrlProps/ctrlProp4241.xml><?xml version="1.0" encoding="utf-8"?>
<formControlPr xmlns="http://schemas.microsoft.com/office/spreadsheetml/2009/9/main" objectType="Radio" firstButton="1" fmlaLink="$F$115" lockText="1" noThreeD="1"/>
</file>

<file path=xl/ctrlProps/ctrlProp4242.xml><?xml version="1.0" encoding="utf-8"?>
<formControlPr xmlns="http://schemas.microsoft.com/office/spreadsheetml/2009/9/main" objectType="Radio" lockText="1" noThreeD="1"/>
</file>

<file path=xl/ctrlProps/ctrlProp4243.xml><?xml version="1.0" encoding="utf-8"?>
<formControlPr xmlns="http://schemas.microsoft.com/office/spreadsheetml/2009/9/main" objectType="Radio" lockText="1" noThreeD="1"/>
</file>

<file path=xl/ctrlProps/ctrlProp4244.xml><?xml version="1.0" encoding="utf-8"?>
<formControlPr xmlns="http://schemas.microsoft.com/office/spreadsheetml/2009/9/main" objectType="Radio" lockText="1" noThreeD="1"/>
</file>

<file path=xl/ctrlProps/ctrlProp4245.xml><?xml version="1.0" encoding="utf-8"?>
<formControlPr xmlns="http://schemas.microsoft.com/office/spreadsheetml/2009/9/main" objectType="GBox" noThreeD="1"/>
</file>

<file path=xl/ctrlProps/ctrlProp4246.xml><?xml version="1.0" encoding="utf-8"?>
<formControlPr xmlns="http://schemas.microsoft.com/office/spreadsheetml/2009/9/main" objectType="Radio" firstButton="1" fmlaLink="$F$116" lockText="1" noThreeD="1"/>
</file>

<file path=xl/ctrlProps/ctrlProp4247.xml><?xml version="1.0" encoding="utf-8"?>
<formControlPr xmlns="http://schemas.microsoft.com/office/spreadsheetml/2009/9/main" objectType="Radio" lockText="1" noThreeD="1"/>
</file>

<file path=xl/ctrlProps/ctrlProp4248.xml><?xml version="1.0" encoding="utf-8"?>
<formControlPr xmlns="http://schemas.microsoft.com/office/spreadsheetml/2009/9/main" objectType="Radio" lockText="1" noThreeD="1"/>
</file>

<file path=xl/ctrlProps/ctrlProp4249.xml><?xml version="1.0" encoding="utf-8"?>
<formControlPr xmlns="http://schemas.microsoft.com/office/spreadsheetml/2009/9/main" objectType="Radio" lockText="1" noThreeD="1"/>
</file>

<file path=xl/ctrlProps/ctrlProp4250.xml><?xml version="1.0" encoding="utf-8"?>
<formControlPr xmlns="http://schemas.microsoft.com/office/spreadsheetml/2009/9/main" objectType="GBox" noThreeD="1"/>
</file>

<file path=xl/ctrlProps/ctrlProp4251.xml><?xml version="1.0" encoding="utf-8"?>
<formControlPr xmlns="http://schemas.microsoft.com/office/spreadsheetml/2009/9/main" objectType="Radio" firstButton="1" fmlaLink="$F$118" lockText="1" noThreeD="1"/>
</file>

<file path=xl/ctrlProps/ctrlProp4252.xml><?xml version="1.0" encoding="utf-8"?>
<formControlPr xmlns="http://schemas.microsoft.com/office/spreadsheetml/2009/9/main" objectType="Radio" lockText="1" noThreeD="1"/>
</file>

<file path=xl/ctrlProps/ctrlProp4253.xml><?xml version="1.0" encoding="utf-8"?>
<formControlPr xmlns="http://schemas.microsoft.com/office/spreadsheetml/2009/9/main" objectType="Radio" lockText="1" noThreeD="1"/>
</file>

<file path=xl/ctrlProps/ctrlProp4254.xml><?xml version="1.0" encoding="utf-8"?>
<formControlPr xmlns="http://schemas.microsoft.com/office/spreadsheetml/2009/9/main" objectType="Radio" lockText="1" noThreeD="1"/>
</file>

<file path=xl/ctrlProps/ctrlProp4255.xml><?xml version="1.0" encoding="utf-8"?>
<formControlPr xmlns="http://schemas.microsoft.com/office/spreadsheetml/2009/9/main" objectType="GBox" noThreeD="1"/>
</file>

<file path=xl/ctrlProps/ctrlProp4256.xml><?xml version="1.0" encoding="utf-8"?>
<formControlPr xmlns="http://schemas.microsoft.com/office/spreadsheetml/2009/9/main" objectType="Radio" firstButton="1" fmlaLink="$F$120" lockText="1" noThreeD="1"/>
</file>

<file path=xl/ctrlProps/ctrlProp4257.xml><?xml version="1.0" encoding="utf-8"?>
<formControlPr xmlns="http://schemas.microsoft.com/office/spreadsheetml/2009/9/main" objectType="Radio" lockText="1" noThreeD="1"/>
</file>

<file path=xl/ctrlProps/ctrlProp4258.xml><?xml version="1.0" encoding="utf-8"?>
<formControlPr xmlns="http://schemas.microsoft.com/office/spreadsheetml/2009/9/main" objectType="Radio" lockText="1" noThreeD="1"/>
</file>

<file path=xl/ctrlProps/ctrlProp4259.xml><?xml version="1.0" encoding="utf-8"?>
<formControlPr xmlns="http://schemas.microsoft.com/office/spreadsheetml/2009/9/main" objectType="Radio" lockText="1" noThreeD="1"/>
</file>

<file path=xl/ctrlProps/ctrlProp4260.xml><?xml version="1.0" encoding="utf-8"?>
<formControlPr xmlns="http://schemas.microsoft.com/office/spreadsheetml/2009/9/main" objectType="GBox" noThreeD="1"/>
</file>

<file path=xl/ctrlProps/ctrlProp4261.xml><?xml version="1.0" encoding="utf-8"?>
<formControlPr xmlns="http://schemas.microsoft.com/office/spreadsheetml/2009/9/main" objectType="Radio" firstButton="1" fmlaLink="$F$122" lockText="1" noThreeD="1"/>
</file>

<file path=xl/ctrlProps/ctrlProp4262.xml><?xml version="1.0" encoding="utf-8"?>
<formControlPr xmlns="http://schemas.microsoft.com/office/spreadsheetml/2009/9/main" objectType="Radio" lockText="1" noThreeD="1"/>
</file>

<file path=xl/ctrlProps/ctrlProp4263.xml><?xml version="1.0" encoding="utf-8"?>
<formControlPr xmlns="http://schemas.microsoft.com/office/spreadsheetml/2009/9/main" objectType="Radio" lockText="1" noThreeD="1"/>
</file>

<file path=xl/ctrlProps/ctrlProp4264.xml><?xml version="1.0" encoding="utf-8"?>
<formControlPr xmlns="http://schemas.microsoft.com/office/spreadsheetml/2009/9/main" objectType="Radio" lockText="1" noThreeD="1"/>
</file>

<file path=xl/ctrlProps/ctrlProp4265.xml><?xml version="1.0" encoding="utf-8"?>
<formControlPr xmlns="http://schemas.microsoft.com/office/spreadsheetml/2009/9/main" objectType="GBox" noThreeD="1"/>
</file>

<file path=xl/ctrlProps/ctrlProp4266.xml><?xml version="1.0" encoding="utf-8"?>
<formControlPr xmlns="http://schemas.microsoft.com/office/spreadsheetml/2009/9/main" objectType="Radio" firstButton="1" fmlaLink="$F$119" lockText="1" noThreeD="1"/>
</file>

<file path=xl/ctrlProps/ctrlProp4267.xml><?xml version="1.0" encoding="utf-8"?>
<formControlPr xmlns="http://schemas.microsoft.com/office/spreadsheetml/2009/9/main" objectType="Radio" lockText="1" noThreeD="1"/>
</file>

<file path=xl/ctrlProps/ctrlProp4268.xml><?xml version="1.0" encoding="utf-8"?>
<formControlPr xmlns="http://schemas.microsoft.com/office/spreadsheetml/2009/9/main" objectType="Radio" lockText="1" noThreeD="1"/>
</file>

<file path=xl/ctrlProps/ctrlProp4269.xml><?xml version="1.0" encoding="utf-8"?>
<formControlPr xmlns="http://schemas.microsoft.com/office/spreadsheetml/2009/9/main" objectType="Radio" lockText="1" noThreeD="1"/>
</file>

<file path=xl/ctrlProps/ctrlProp4270.xml><?xml version="1.0" encoding="utf-8"?>
<formControlPr xmlns="http://schemas.microsoft.com/office/spreadsheetml/2009/9/main" objectType="GBox" noThreeD="1"/>
</file>

<file path=xl/ctrlProps/ctrlProp4271.xml><?xml version="1.0" encoding="utf-8"?>
<formControlPr xmlns="http://schemas.microsoft.com/office/spreadsheetml/2009/9/main" objectType="Radio" firstButton="1" fmlaLink="$F$123" lockText="1" noThreeD="1"/>
</file>

<file path=xl/ctrlProps/ctrlProp4272.xml><?xml version="1.0" encoding="utf-8"?>
<formControlPr xmlns="http://schemas.microsoft.com/office/spreadsheetml/2009/9/main" objectType="Radio" lockText="1" noThreeD="1"/>
</file>

<file path=xl/ctrlProps/ctrlProp4273.xml><?xml version="1.0" encoding="utf-8"?>
<formControlPr xmlns="http://schemas.microsoft.com/office/spreadsheetml/2009/9/main" objectType="Radio" lockText="1" noThreeD="1"/>
</file>

<file path=xl/ctrlProps/ctrlProp4274.xml><?xml version="1.0" encoding="utf-8"?>
<formControlPr xmlns="http://schemas.microsoft.com/office/spreadsheetml/2009/9/main" objectType="Radio" lockText="1" noThreeD="1"/>
</file>

<file path=xl/ctrlProps/ctrlProp4275.xml><?xml version="1.0" encoding="utf-8"?>
<formControlPr xmlns="http://schemas.microsoft.com/office/spreadsheetml/2009/9/main" objectType="GBox" noThreeD="1"/>
</file>

<file path=xl/ctrlProps/ctrlProp4276.xml><?xml version="1.0" encoding="utf-8"?>
<formControlPr xmlns="http://schemas.microsoft.com/office/spreadsheetml/2009/9/main" objectType="Radio" firstButton="1" fmlaLink="$F$124" lockText="1" noThreeD="1"/>
</file>

<file path=xl/ctrlProps/ctrlProp4277.xml><?xml version="1.0" encoding="utf-8"?>
<formControlPr xmlns="http://schemas.microsoft.com/office/spreadsheetml/2009/9/main" objectType="Radio" lockText="1" noThreeD="1"/>
</file>

<file path=xl/ctrlProps/ctrlProp4278.xml><?xml version="1.0" encoding="utf-8"?>
<formControlPr xmlns="http://schemas.microsoft.com/office/spreadsheetml/2009/9/main" objectType="Radio" lockText="1" noThreeD="1"/>
</file>

<file path=xl/ctrlProps/ctrlProp4279.xml><?xml version="1.0" encoding="utf-8"?>
<formControlPr xmlns="http://schemas.microsoft.com/office/spreadsheetml/2009/9/main" objectType="Radio" lockText="1" noThreeD="1"/>
</file>

<file path=xl/ctrlProps/ctrlProp4280.xml><?xml version="1.0" encoding="utf-8"?>
<formControlPr xmlns="http://schemas.microsoft.com/office/spreadsheetml/2009/9/main" objectType="GBox" noThreeD="1"/>
</file>

<file path=xl/ctrlProps/ctrlProp4281.xml><?xml version="1.0" encoding="utf-8"?>
<formControlPr xmlns="http://schemas.microsoft.com/office/spreadsheetml/2009/9/main" objectType="Radio" firstButton="1" fmlaLink="$F$125" lockText="1" noThreeD="1"/>
</file>

<file path=xl/ctrlProps/ctrlProp4282.xml><?xml version="1.0" encoding="utf-8"?>
<formControlPr xmlns="http://schemas.microsoft.com/office/spreadsheetml/2009/9/main" objectType="Radio" lockText="1" noThreeD="1"/>
</file>

<file path=xl/ctrlProps/ctrlProp4283.xml><?xml version="1.0" encoding="utf-8"?>
<formControlPr xmlns="http://schemas.microsoft.com/office/spreadsheetml/2009/9/main" objectType="Radio" lockText="1" noThreeD="1"/>
</file>

<file path=xl/ctrlProps/ctrlProp4284.xml><?xml version="1.0" encoding="utf-8"?>
<formControlPr xmlns="http://schemas.microsoft.com/office/spreadsheetml/2009/9/main" objectType="Radio" lockText="1" noThreeD="1"/>
</file>

<file path=xl/ctrlProps/ctrlProp4285.xml><?xml version="1.0" encoding="utf-8"?>
<formControlPr xmlns="http://schemas.microsoft.com/office/spreadsheetml/2009/9/main" objectType="GBox" noThreeD="1"/>
</file>

<file path=xl/ctrlProps/ctrlProp4286.xml><?xml version="1.0" encoding="utf-8"?>
<formControlPr xmlns="http://schemas.microsoft.com/office/spreadsheetml/2009/9/main" objectType="Radio" firstButton="1" fmlaLink="$F$134" lockText="1" noThreeD="1"/>
</file>

<file path=xl/ctrlProps/ctrlProp4287.xml><?xml version="1.0" encoding="utf-8"?>
<formControlPr xmlns="http://schemas.microsoft.com/office/spreadsheetml/2009/9/main" objectType="Radio" lockText="1" noThreeD="1"/>
</file>

<file path=xl/ctrlProps/ctrlProp4288.xml><?xml version="1.0" encoding="utf-8"?>
<formControlPr xmlns="http://schemas.microsoft.com/office/spreadsheetml/2009/9/main" objectType="Radio" lockText="1" noThreeD="1"/>
</file>

<file path=xl/ctrlProps/ctrlProp4289.xml><?xml version="1.0" encoding="utf-8"?>
<formControlPr xmlns="http://schemas.microsoft.com/office/spreadsheetml/2009/9/main" objectType="Radio" lockText="1" noThreeD="1"/>
</file>

<file path=xl/ctrlProps/ctrlProp4290.xml><?xml version="1.0" encoding="utf-8"?>
<formControlPr xmlns="http://schemas.microsoft.com/office/spreadsheetml/2009/9/main" objectType="GBox" noThreeD="1"/>
</file>

<file path=xl/ctrlProps/ctrlProp4291.xml><?xml version="1.0" encoding="utf-8"?>
<formControlPr xmlns="http://schemas.microsoft.com/office/spreadsheetml/2009/9/main" objectType="Radio" firstButton="1" fmlaLink="$F$135" lockText="1" noThreeD="1"/>
</file>

<file path=xl/ctrlProps/ctrlProp4292.xml><?xml version="1.0" encoding="utf-8"?>
<formControlPr xmlns="http://schemas.microsoft.com/office/spreadsheetml/2009/9/main" objectType="Radio" lockText="1" noThreeD="1"/>
</file>

<file path=xl/ctrlProps/ctrlProp4293.xml><?xml version="1.0" encoding="utf-8"?>
<formControlPr xmlns="http://schemas.microsoft.com/office/spreadsheetml/2009/9/main" objectType="Radio" lockText="1" noThreeD="1"/>
</file>

<file path=xl/ctrlProps/ctrlProp4294.xml><?xml version="1.0" encoding="utf-8"?>
<formControlPr xmlns="http://schemas.microsoft.com/office/spreadsheetml/2009/9/main" objectType="Radio" lockText="1" noThreeD="1"/>
</file>

<file path=xl/ctrlProps/ctrlProp4295.xml><?xml version="1.0" encoding="utf-8"?>
<formControlPr xmlns="http://schemas.microsoft.com/office/spreadsheetml/2009/9/main" objectType="GBox" noThreeD="1"/>
</file>

<file path=xl/ctrlProps/ctrlProp4296.xml><?xml version="1.0" encoding="utf-8"?>
<formControlPr xmlns="http://schemas.microsoft.com/office/spreadsheetml/2009/9/main" objectType="Radio" firstButton="1" fmlaLink="$F$136" lockText="1" noThreeD="1"/>
</file>

<file path=xl/ctrlProps/ctrlProp4297.xml><?xml version="1.0" encoding="utf-8"?>
<formControlPr xmlns="http://schemas.microsoft.com/office/spreadsheetml/2009/9/main" objectType="Radio" lockText="1" noThreeD="1"/>
</file>

<file path=xl/ctrlProps/ctrlProp4298.xml><?xml version="1.0" encoding="utf-8"?>
<formControlPr xmlns="http://schemas.microsoft.com/office/spreadsheetml/2009/9/main" objectType="Radio" lockText="1" noThreeD="1"/>
</file>

<file path=xl/ctrlProps/ctrlProp4299.xml><?xml version="1.0" encoding="utf-8"?>
<formControlPr xmlns="http://schemas.microsoft.com/office/spreadsheetml/2009/9/main" objectType="Radio" lockText="1" noThreeD="1"/>
</file>

<file path=xl/ctrlProps/ctrlProp4300.xml><?xml version="1.0" encoding="utf-8"?>
<formControlPr xmlns="http://schemas.microsoft.com/office/spreadsheetml/2009/9/main" objectType="GBox" noThreeD="1"/>
</file>

<file path=xl/ctrlProps/ctrlProp4301.xml><?xml version="1.0" encoding="utf-8"?>
<formControlPr xmlns="http://schemas.microsoft.com/office/spreadsheetml/2009/9/main" objectType="Radio" firstButton="1" fmlaLink="$F$137" lockText="1" noThreeD="1"/>
</file>

<file path=xl/ctrlProps/ctrlProp4302.xml><?xml version="1.0" encoding="utf-8"?>
<formControlPr xmlns="http://schemas.microsoft.com/office/spreadsheetml/2009/9/main" objectType="Radio" lockText="1" noThreeD="1"/>
</file>

<file path=xl/ctrlProps/ctrlProp4303.xml><?xml version="1.0" encoding="utf-8"?>
<formControlPr xmlns="http://schemas.microsoft.com/office/spreadsheetml/2009/9/main" objectType="Radio" lockText="1" noThreeD="1"/>
</file>

<file path=xl/ctrlProps/ctrlProp4304.xml><?xml version="1.0" encoding="utf-8"?>
<formControlPr xmlns="http://schemas.microsoft.com/office/spreadsheetml/2009/9/main" objectType="Radio" lockText="1" noThreeD="1"/>
</file>

<file path=xl/ctrlProps/ctrlProp4305.xml><?xml version="1.0" encoding="utf-8"?>
<formControlPr xmlns="http://schemas.microsoft.com/office/spreadsheetml/2009/9/main" objectType="GBox" noThreeD="1"/>
</file>

<file path=xl/ctrlProps/ctrlProp4306.xml><?xml version="1.0" encoding="utf-8"?>
<formControlPr xmlns="http://schemas.microsoft.com/office/spreadsheetml/2009/9/main" objectType="Radio" firstButton="1" fmlaLink="$F$139" lockText="1" noThreeD="1"/>
</file>

<file path=xl/ctrlProps/ctrlProp4307.xml><?xml version="1.0" encoding="utf-8"?>
<formControlPr xmlns="http://schemas.microsoft.com/office/spreadsheetml/2009/9/main" objectType="Radio" lockText="1" noThreeD="1"/>
</file>

<file path=xl/ctrlProps/ctrlProp4308.xml><?xml version="1.0" encoding="utf-8"?>
<formControlPr xmlns="http://schemas.microsoft.com/office/spreadsheetml/2009/9/main" objectType="Radio" lockText="1" noThreeD="1"/>
</file>

<file path=xl/ctrlProps/ctrlProp4309.xml><?xml version="1.0" encoding="utf-8"?>
<formControlPr xmlns="http://schemas.microsoft.com/office/spreadsheetml/2009/9/main" objectType="Radio" lockText="1" noThreeD="1"/>
</file>

<file path=xl/ctrlProps/ctrlProp4310.xml><?xml version="1.0" encoding="utf-8"?>
<formControlPr xmlns="http://schemas.microsoft.com/office/spreadsheetml/2009/9/main" objectType="GBox" noThreeD="1"/>
</file>

<file path=xl/ctrlProps/ctrlProp4311.xml><?xml version="1.0" encoding="utf-8"?>
<formControlPr xmlns="http://schemas.microsoft.com/office/spreadsheetml/2009/9/main" objectType="Radio" firstButton="1" fmlaLink="$F$140" lockText="1" noThreeD="1"/>
</file>

<file path=xl/ctrlProps/ctrlProp4312.xml><?xml version="1.0" encoding="utf-8"?>
<formControlPr xmlns="http://schemas.microsoft.com/office/spreadsheetml/2009/9/main" objectType="Radio" lockText="1" noThreeD="1"/>
</file>

<file path=xl/ctrlProps/ctrlProp4313.xml><?xml version="1.0" encoding="utf-8"?>
<formControlPr xmlns="http://schemas.microsoft.com/office/spreadsheetml/2009/9/main" objectType="Radio" lockText="1" noThreeD="1"/>
</file>

<file path=xl/ctrlProps/ctrlProp4314.xml><?xml version="1.0" encoding="utf-8"?>
<formControlPr xmlns="http://schemas.microsoft.com/office/spreadsheetml/2009/9/main" objectType="Radio" lockText="1" noThreeD="1"/>
</file>

<file path=xl/ctrlProps/ctrlProp4315.xml><?xml version="1.0" encoding="utf-8"?>
<formControlPr xmlns="http://schemas.microsoft.com/office/spreadsheetml/2009/9/main" objectType="GBox" noThreeD="1"/>
</file>

<file path=xl/ctrlProps/ctrlProp4316.xml><?xml version="1.0" encoding="utf-8"?>
<formControlPr xmlns="http://schemas.microsoft.com/office/spreadsheetml/2009/9/main" objectType="Radio" firstButton="1" fmlaLink="$F$141" lockText="1" noThreeD="1"/>
</file>

<file path=xl/ctrlProps/ctrlProp4317.xml><?xml version="1.0" encoding="utf-8"?>
<formControlPr xmlns="http://schemas.microsoft.com/office/spreadsheetml/2009/9/main" objectType="Radio" lockText="1" noThreeD="1"/>
</file>

<file path=xl/ctrlProps/ctrlProp4318.xml><?xml version="1.0" encoding="utf-8"?>
<formControlPr xmlns="http://schemas.microsoft.com/office/spreadsheetml/2009/9/main" objectType="Radio" lockText="1" noThreeD="1"/>
</file>

<file path=xl/ctrlProps/ctrlProp4319.xml><?xml version="1.0" encoding="utf-8"?>
<formControlPr xmlns="http://schemas.microsoft.com/office/spreadsheetml/2009/9/main" objectType="Radio" lockText="1" noThreeD="1"/>
</file>

<file path=xl/ctrlProps/ctrlProp4320.xml><?xml version="1.0" encoding="utf-8"?>
<formControlPr xmlns="http://schemas.microsoft.com/office/spreadsheetml/2009/9/main" objectType="GBox" noThreeD="1"/>
</file>

<file path=xl/ctrlProps/ctrlProp4321.xml><?xml version="1.0" encoding="utf-8"?>
<formControlPr xmlns="http://schemas.microsoft.com/office/spreadsheetml/2009/9/main" objectType="Radio" firstButton="1" fmlaLink="$F$142" lockText="1" noThreeD="1"/>
</file>

<file path=xl/ctrlProps/ctrlProp4322.xml><?xml version="1.0" encoding="utf-8"?>
<formControlPr xmlns="http://schemas.microsoft.com/office/spreadsheetml/2009/9/main" objectType="Radio" lockText="1" noThreeD="1"/>
</file>

<file path=xl/ctrlProps/ctrlProp4323.xml><?xml version="1.0" encoding="utf-8"?>
<formControlPr xmlns="http://schemas.microsoft.com/office/spreadsheetml/2009/9/main" objectType="Radio" lockText="1" noThreeD="1"/>
</file>

<file path=xl/ctrlProps/ctrlProp4324.xml><?xml version="1.0" encoding="utf-8"?>
<formControlPr xmlns="http://schemas.microsoft.com/office/spreadsheetml/2009/9/main" objectType="Radio" lockText="1" noThreeD="1"/>
</file>

<file path=xl/ctrlProps/ctrlProp4325.xml><?xml version="1.0" encoding="utf-8"?>
<formControlPr xmlns="http://schemas.microsoft.com/office/spreadsheetml/2009/9/main" objectType="GBox" noThreeD="1"/>
</file>

<file path=xl/ctrlProps/ctrlProp4326.xml><?xml version="1.0" encoding="utf-8"?>
<formControlPr xmlns="http://schemas.microsoft.com/office/spreadsheetml/2009/9/main" objectType="Radio" firstButton="1" fmlaLink="$F$144" lockText="1" noThreeD="1"/>
</file>

<file path=xl/ctrlProps/ctrlProp4327.xml><?xml version="1.0" encoding="utf-8"?>
<formControlPr xmlns="http://schemas.microsoft.com/office/spreadsheetml/2009/9/main" objectType="Radio" lockText="1" noThreeD="1"/>
</file>

<file path=xl/ctrlProps/ctrlProp4328.xml><?xml version="1.0" encoding="utf-8"?>
<formControlPr xmlns="http://schemas.microsoft.com/office/spreadsheetml/2009/9/main" objectType="Radio" lockText="1" noThreeD="1"/>
</file>

<file path=xl/ctrlProps/ctrlProp4329.xml><?xml version="1.0" encoding="utf-8"?>
<formControlPr xmlns="http://schemas.microsoft.com/office/spreadsheetml/2009/9/main" objectType="Radio" lockText="1" noThreeD="1"/>
</file>

<file path=xl/ctrlProps/ctrlProp4330.xml><?xml version="1.0" encoding="utf-8"?>
<formControlPr xmlns="http://schemas.microsoft.com/office/spreadsheetml/2009/9/main" objectType="GBox" noThreeD="1"/>
</file>

<file path=xl/ctrlProps/ctrlProp4331.xml><?xml version="1.0" encoding="utf-8"?>
<formControlPr xmlns="http://schemas.microsoft.com/office/spreadsheetml/2009/9/main" objectType="Radio" firstButton="1" fmlaLink="$F$145" lockText="1" noThreeD="1"/>
</file>

<file path=xl/ctrlProps/ctrlProp4332.xml><?xml version="1.0" encoding="utf-8"?>
<formControlPr xmlns="http://schemas.microsoft.com/office/spreadsheetml/2009/9/main" objectType="Radio" lockText="1" noThreeD="1"/>
</file>

<file path=xl/ctrlProps/ctrlProp4333.xml><?xml version="1.0" encoding="utf-8"?>
<formControlPr xmlns="http://schemas.microsoft.com/office/spreadsheetml/2009/9/main" objectType="Radio" lockText="1" noThreeD="1"/>
</file>

<file path=xl/ctrlProps/ctrlProp4334.xml><?xml version="1.0" encoding="utf-8"?>
<formControlPr xmlns="http://schemas.microsoft.com/office/spreadsheetml/2009/9/main" objectType="Radio" lockText="1" noThreeD="1"/>
</file>

<file path=xl/ctrlProps/ctrlProp4335.xml><?xml version="1.0" encoding="utf-8"?>
<formControlPr xmlns="http://schemas.microsoft.com/office/spreadsheetml/2009/9/main" objectType="GBox" noThreeD="1"/>
</file>

<file path=xl/ctrlProps/ctrlProp4336.xml><?xml version="1.0" encoding="utf-8"?>
<formControlPr xmlns="http://schemas.microsoft.com/office/spreadsheetml/2009/9/main" objectType="Radio" firstButton="1" fmlaLink="$F$146" lockText="1" noThreeD="1"/>
</file>

<file path=xl/ctrlProps/ctrlProp4337.xml><?xml version="1.0" encoding="utf-8"?>
<formControlPr xmlns="http://schemas.microsoft.com/office/spreadsheetml/2009/9/main" objectType="Radio" lockText="1" noThreeD="1"/>
</file>

<file path=xl/ctrlProps/ctrlProp4338.xml><?xml version="1.0" encoding="utf-8"?>
<formControlPr xmlns="http://schemas.microsoft.com/office/spreadsheetml/2009/9/main" objectType="Radio" lockText="1" noThreeD="1"/>
</file>

<file path=xl/ctrlProps/ctrlProp4339.xml><?xml version="1.0" encoding="utf-8"?>
<formControlPr xmlns="http://schemas.microsoft.com/office/spreadsheetml/2009/9/main" objectType="Radio" lockText="1" noThreeD="1"/>
</file>

<file path=xl/ctrlProps/ctrlProp4340.xml><?xml version="1.0" encoding="utf-8"?>
<formControlPr xmlns="http://schemas.microsoft.com/office/spreadsheetml/2009/9/main" objectType="GBox" noThreeD="1"/>
</file>

<file path=xl/ctrlProps/ctrlProp4341.xml><?xml version="1.0" encoding="utf-8"?>
<formControlPr xmlns="http://schemas.microsoft.com/office/spreadsheetml/2009/9/main" objectType="Radio" firstButton="1" fmlaLink="$F$148" lockText="1" noThreeD="1"/>
</file>

<file path=xl/ctrlProps/ctrlProp4342.xml><?xml version="1.0" encoding="utf-8"?>
<formControlPr xmlns="http://schemas.microsoft.com/office/spreadsheetml/2009/9/main" objectType="Radio" lockText="1" noThreeD="1"/>
</file>

<file path=xl/ctrlProps/ctrlProp4343.xml><?xml version="1.0" encoding="utf-8"?>
<formControlPr xmlns="http://schemas.microsoft.com/office/spreadsheetml/2009/9/main" objectType="Radio" lockText="1" noThreeD="1"/>
</file>

<file path=xl/ctrlProps/ctrlProp4344.xml><?xml version="1.0" encoding="utf-8"?>
<formControlPr xmlns="http://schemas.microsoft.com/office/spreadsheetml/2009/9/main" objectType="Radio" lockText="1" noThreeD="1"/>
</file>

<file path=xl/ctrlProps/ctrlProp4345.xml><?xml version="1.0" encoding="utf-8"?>
<formControlPr xmlns="http://schemas.microsoft.com/office/spreadsheetml/2009/9/main" objectType="GBox" noThreeD="1"/>
</file>

<file path=xl/ctrlProps/ctrlProp4346.xml><?xml version="1.0" encoding="utf-8"?>
<formControlPr xmlns="http://schemas.microsoft.com/office/spreadsheetml/2009/9/main" objectType="Radio" firstButton="1" fmlaLink="$F$149" lockText="1" noThreeD="1"/>
</file>

<file path=xl/ctrlProps/ctrlProp4347.xml><?xml version="1.0" encoding="utf-8"?>
<formControlPr xmlns="http://schemas.microsoft.com/office/spreadsheetml/2009/9/main" objectType="Radio" lockText="1" noThreeD="1"/>
</file>

<file path=xl/ctrlProps/ctrlProp4348.xml><?xml version="1.0" encoding="utf-8"?>
<formControlPr xmlns="http://schemas.microsoft.com/office/spreadsheetml/2009/9/main" objectType="Radio" lockText="1" noThreeD="1"/>
</file>

<file path=xl/ctrlProps/ctrlProp4349.xml><?xml version="1.0" encoding="utf-8"?>
<formControlPr xmlns="http://schemas.microsoft.com/office/spreadsheetml/2009/9/main" objectType="Radio" lockText="1" noThreeD="1"/>
</file>

<file path=xl/ctrlProps/ctrlProp4350.xml><?xml version="1.0" encoding="utf-8"?>
<formControlPr xmlns="http://schemas.microsoft.com/office/spreadsheetml/2009/9/main" objectType="GBox" noThreeD="1"/>
</file>

<file path=xl/ctrlProps/ctrlProp4351.xml><?xml version="1.0" encoding="utf-8"?>
<formControlPr xmlns="http://schemas.microsoft.com/office/spreadsheetml/2009/9/main" objectType="Radio" firstButton="1" fmlaLink="$F$150" lockText="1" noThreeD="1"/>
</file>

<file path=xl/ctrlProps/ctrlProp4352.xml><?xml version="1.0" encoding="utf-8"?>
<formControlPr xmlns="http://schemas.microsoft.com/office/spreadsheetml/2009/9/main" objectType="Radio" lockText="1" noThreeD="1"/>
</file>

<file path=xl/ctrlProps/ctrlProp4353.xml><?xml version="1.0" encoding="utf-8"?>
<formControlPr xmlns="http://schemas.microsoft.com/office/spreadsheetml/2009/9/main" objectType="Radio" lockText="1" noThreeD="1"/>
</file>

<file path=xl/ctrlProps/ctrlProp4354.xml><?xml version="1.0" encoding="utf-8"?>
<formControlPr xmlns="http://schemas.microsoft.com/office/spreadsheetml/2009/9/main" objectType="Radio" lockText="1" noThreeD="1"/>
</file>

<file path=xl/ctrlProps/ctrlProp4355.xml><?xml version="1.0" encoding="utf-8"?>
<formControlPr xmlns="http://schemas.microsoft.com/office/spreadsheetml/2009/9/main" objectType="GBox" noThreeD="1"/>
</file>

<file path=xl/ctrlProps/ctrlProp4356.xml><?xml version="1.0" encoding="utf-8"?>
<formControlPr xmlns="http://schemas.microsoft.com/office/spreadsheetml/2009/9/main" objectType="Radio" firstButton="1" fmlaLink="$F$152" lockText="1" noThreeD="1"/>
</file>

<file path=xl/ctrlProps/ctrlProp4357.xml><?xml version="1.0" encoding="utf-8"?>
<formControlPr xmlns="http://schemas.microsoft.com/office/spreadsheetml/2009/9/main" objectType="Radio" lockText="1" noThreeD="1"/>
</file>

<file path=xl/ctrlProps/ctrlProp4358.xml><?xml version="1.0" encoding="utf-8"?>
<formControlPr xmlns="http://schemas.microsoft.com/office/spreadsheetml/2009/9/main" objectType="Radio" lockText="1" noThreeD="1"/>
</file>

<file path=xl/ctrlProps/ctrlProp4359.xml><?xml version="1.0" encoding="utf-8"?>
<formControlPr xmlns="http://schemas.microsoft.com/office/spreadsheetml/2009/9/main" objectType="Radio" lockText="1" noThreeD="1"/>
</file>

<file path=xl/ctrlProps/ctrlProp4360.xml><?xml version="1.0" encoding="utf-8"?>
<formControlPr xmlns="http://schemas.microsoft.com/office/spreadsheetml/2009/9/main" objectType="GBox" noThreeD="1"/>
</file>

<file path=xl/ctrlProps/ctrlProp4361.xml><?xml version="1.0" encoding="utf-8"?>
<formControlPr xmlns="http://schemas.microsoft.com/office/spreadsheetml/2009/9/main" objectType="Radio" firstButton="1" fmlaLink="$F$153" lockText="1" noThreeD="1"/>
</file>

<file path=xl/ctrlProps/ctrlProp4362.xml><?xml version="1.0" encoding="utf-8"?>
<formControlPr xmlns="http://schemas.microsoft.com/office/spreadsheetml/2009/9/main" objectType="Radio" lockText="1" noThreeD="1"/>
</file>

<file path=xl/ctrlProps/ctrlProp4363.xml><?xml version="1.0" encoding="utf-8"?>
<formControlPr xmlns="http://schemas.microsoft.com/office/spreadsheetml/2009/9/main" objectType="Radio" lockText="1" noThreeD="1"/>
</file>

<file path=xl/ctrlProps/ctrlProp4364.xml><?xml version="1.0" encoding="utf-8"?>
<formControlPr xmlns="http://schemas.microsoft.com/office/spreadsheetml/2009/9/main" objectType="Radio" lockText="1" noThreeD="1"/>
</file>

<file path=xl/ctrlProps/ctrlProp4365.xml><?xml version="1.0" encoding="utf-8"?>
<formControlPr xmlns="http://schemas.microsoft.com/office/spreadsheetml/2009/9/main" objectType="GBox" noThreeD="1"/>
</file>

<file path=xl/ctrlProps/ctrlProp4366.xml><?xml version="1.0" encoding="utf-8"?>
<formControlPr xmlns="http://schemas.microsoft.com/office/spreadsheetml/2009/9/main" objectType="Radio" firstButton="1" fmlaLink="$F$154" lockText="1" noThreeD="1"/>
</file>

<file path=xl/ctrlProps/ctrlProp4367.xml><?xml version="1.0" encoding="utf-8"?>
<formControlPr xmlns="http://schemas.microsoft.com/office/spreadsheetml/2009/9/main" objectType="Radio" lockText="1" noThreeD="1"/>
</file>

<file path=xl/ctrlProps/ctrlProp4368.xml><?xml version="1.0" encoding="utf-8"?>
<formControlPr xmlns="http://schemas.microsoft.com/office/spreadsheetml/2009/9/main" objectType="Radio" lockText="1" noThreeD="1"/>
</file>

<file path=xl/ctrlProps/ctrlProp4369.xml><?xml version="1.0" encoding="utf-8"?>
<formControlPr xmlns="http://schemas.microsoft.com/office/spreadsheetml/2009/9/main" objectType="Radio" lockText="1" noThreeD="1"/>
</file>

<file path=xl/ctrlProps/ctrlProp4370.xml><?xml version="1.0" encoding="utf-8"?>
<formControlPr xmlns="http://schemas.microsoft.com/office/spreadsheetml/2009/9/main" objectType="GBox" noThreeD="1"/>
</file>

<file path=xl/ctrlProps/ctrlProp4371.xml><?xml version="1.0" encoding="utf-8"?>
<formControlPr xmlns="http://schemas.microsoft.com/office/spreadsheetml/2009/9/main" objectType="Radio" firstButton="1" fmlaLink="$F$155" lockText="1" noThreeD="1"/>
</file>

<file path=xl/ctrlProps/ctrlProp4372.xml><?xml version="1.0" encoding="utf-8"?>
<formControlPr xmlns="http://schemas.microsoft.com/office/spreadsheetml/2009/9/main" objectType="Radio" lockText="1" noThreeD="1"/>
</file>

<file path=xl/ctrlProps/ctrlProp4373.xml><?xml version="1.0" encoding="utf-8"?>
<formControlPr xmlns="http://schemas.microsoft.com/office/spreadsheetml/2009/9/main" objectType="Radio" lockText="1" noThreeD="1"/>
</file>

<file path=xl/ctrlProps/ctrlProp4374.xml><?xml version="1.0" encoding="utf-8"?>
<formControlPr xmlns="http://schemas.microsoft.com/office/spreadsheetml/2009/9/main" objectType="Radio" lockText="1" noThreeD="1"/>
</file>

<file path=xl/ctrlProps/ctrlProp4375.xml><?xml version="1.0" encoding="utf-8"?>
<formControlPr xmlns="http://schemas.microsoft.com/office/spreadsheetml/2009/9/main" objectType="GBox" noThreeD="1"/>
</file>

<file path=xl/ctrlProps/ctrlProp4376.xml><?xml version="1.0" encoding="utf-8"?>
<formControlPr xmlns="http://schemas.microsoft.com/office/spreadsheetml/2009/9/main" objectType="Radio" firstButton="1" fmlaLink="$F$164" lockText="1" noThreeD="1"/>
</file>

<file path=xl/ctrlProps/ctrlProp4377.xml><?xml version="1.0" encoding="utf-8"?>
<formControlPr xmlns="http://schemas.microsoft.com/office/spreadsheetml/2009/9/main" objectType="Radio" lockText="1" noThreeD="1"/>
</file>

<file path=xl/ctrlProps/ctrlProp4378.xml><?xml version="1.0" encoding="utf-8"?>
<formControlPr xmlns="http://schemas.microsoft.com/office/spreadsheetml/2009/9/main" objectType="Radio" lockText="1" noThreeD="1"/>
</file>

<file path=xl/ctrlProps/ctrlProp4379.xml><?xml version="1.0" encoding="utf-8"?>
<formControlPr xmlns="http://schemas.microsoft.com/office/spreadsheetml/2009/9/main" objectType="Radio" lockText="1" noThreeD="1"/>
</file>

<file path=xl/ctrlProps/ctrlProp4380.xml><?xml version="1.0" encoding="utf-8"?>
<formControlPr xmlns="http://schemas.microsoft.com/office/spreadsheetml/2009/9/main" objectType="GBox" noThreeD="1"/>
</file>

<file path=xl/ctrlProps/ctrlProp4381.xml><?xml version="1.0" encoding="utf-8"?>
<formControlPr xmlns="http://schemas.microsoft.com/office/spreadsheetml/2009/9/main" objectType="Radio" firstButton="1" fmlaLink="$F$165" lockText="1" noThreeD="1"/>
</file>

<file path=xl/ctrlProps/ctrlProp4382.xml><?xml version="1.0" encoding="utf-8"?>
<formControlPr xmlns="http://schemas.microsoft.com/office/spreadsheetml/2009/9/main" objectType="Radio" lockText="1" noThreeD="1"/>
</file>

<file path=xl/ctrlProps/ctrlProp4383.xml><?xml version="1.0" encoding="utf-8"?>
<formControlPr xmlns="http://schemas.microsoft.com/office/spreadsheetml/2009/9/main" objectType="Radio" lockText="1" noThreeD="1"/>
</file>

<file path=xl/ctrlProps/ctrlProp4384.xml><?xml version="1.0" encoding="utf-8"?>
<formControlPr xmlns="http://schemas.microsoft.com/office/spreadsheetml/2009/9/main" objectType="Radio" lockText="1" noThreeD="1"/>
</file>

<file path=xl/ctrlProps/ctrlProp4385.xml><?xml version="1.0" encoding="utf-8"?>
<formControlPr xmlns="http://schemas.microsoft.com/office/spreadsheetml/2009/9/main" objectType="GBox" noThreeD="1"/>
</file>

<file path=xl/ctrlProps/ctrlProp4386.xml><?xml version="1.0" encoding="utf-8"?>
<formControlPr xmlns="http://schemas.microsoft.com/office/spreadsheetml/2009/9/main" objectType="Radio" firstButton="1" fmlaLink="$F$166" lockText="1" noThreeD="1"/>
</file>

<file path=xl/ctrlProps/ctrlProp4387.xml><?xml version="1.0" encoding="utf-8"?>
<formControlPr xmlns="http://schemas.microsoft.com/office/spreadsheetml/2009/9/main" objectType="Radio" lockText="1" noThreeD="1"/>
</file>

<file path=xl/ctrlProps/ctrlProp4388.xml><?xml version="1.0" encoding="utf-8"?>
<formControlPr xmlns="http://schemas.microsoft.com/office/spreadsheetml/2009/9/main" objectType="Radio" lockText="1" noThreeD="1"/>
</file>

<file path=xl/ctrlProps/ctrlProp4389.xml><?xml version="1.0" encoding="utf-8"?>
<formControlPr xmlns="http://schemas.microsoft.com/office/spreadsheetml/2009/9/main" objectType="Radio" lockText="1" noThreeD="1"/>
</file>

<file path=xl/ctrlProps/ctrlProp4390.xml><?xml version="1.0" encoding="utf-8"?>
<formControlPr xmlns="http://schemas.microsoft.com/office/spreadsheetml/2009/9/main" objectType="GBox" noThreeD="1"/>
</file>

<file path=xl/ctrlProps/ctrlProp4391.xml><?xml version="1.0" encoding="utf-8"?>
<formControlPr xmlns="http://schemas.microsoft.com/office/spreadsheetml/2009/9/main" objectType="Radio" firstButton="1" fmlaLink="$F$168" lockText="1" noThreeD="1"/>
</file>

<file path=xl/ctrlProps/ctrlProp4392.xml><?xml version="1.0" encoding="utf-8"?>
<formControlPr xmlns="http://schemas.microsoft.com/office/spreadsheetml/2009/9/main" objectType="Radio" lockText="1" noThreeD="1"/>
</file>

<file path=xl/ctrlProps/ctrlProp4393.xml><?xml version="1.0" encoding="utf-8"?>
<formControlPr xmlns="http://schemas.microsoft.com/office/spreadsheetml/2009/9/main" objectType="Radio" lockText="1" noThreeD="1"/>
</file>

<file path=xl/ctrlProps/ctrlProp4394.xml><?xml version="1.0" encoding="utf-8"?>
<formControlPr xmlns="http://schemas.microsoft.com/office/spreadsheetml/2009/9/main" objectType="Radio" lockText="1" noThreeD="1"/>
</file>

<file path=xl/ctrlProps/ctrlProp4395.xml><?xml version="1.0" encoding="utf-8"?>
<formControlPr xmlns="http://schemas.microsoft.com/office/spreadsheetml/2009/9/main" objectType="GBox" noThreeD="1"/>
</file>

<file path=xl/ctrlProps/ctrlProp4396.xml><?xml version="1.0" encoding="utf-8"?>
<formControlPr xmlns="http://schemas.microsoft.com/office/spreadsheetml/2009/9/main" objectType="Radio" firstButton="1" fmlaLink="$F$169" lockText="1" noThreeD="1"/>
</file>

<file path=xl/ctrlProps/ctrlProp4397.xml><?xml version="1.0" encoding="utf-8"?>
<formControlPr xmlns="http://schemas.microsoft.com/office/spreadsheetml/2009/9/main" objectType="Radio" lockText="1" noThreeD="1"/>
</file>

<file path=xl/ctrlProps/ctrlProp4398.xml><?xml version="1.0" encoding="utf-8"?>
<formControlPr xmlns="http://schemas.microsoft.com/office/spreadsheetml/2009/9/main" objectType="Radio" lockText="1" noThreeD="1"/>
</file>

<file path=xl/ctrlProps/ctrlProp4399.xml><?xml version="1.0" encoding="utf-8"?>
<formControlPr xmlns="http://schemas.microsoft.com/office/spreadsheetml/2009/9/main" objectType="Radio" lockText="1" noThreeD="1"/>
</file>

<file path=xl/ctrlProps/ctrlProp4400.xml><?xml version="1.0" encoding="utf-8"?>
<formControlPr xmlns="http://schemas.microsoft.com/office/spreadsheetml/2009/9/main" objectType="GBox" noThreeD="1"/>
</file>

<file path=xl/ctrlProps/ctrlProp4401.xml><?xml version="1.0" encoding="utf-8"?>
<formControlPr xmlns="http://schemas.microsoft.com/office/spreadsheetml/2009/9/main" objectType="Radio" firstButton="1" fmlaLink="$F$170" lockText="1" noThreeD="1"/>
</file>

<file path=xl/ctrlProps/ctrlProp4402.xml><?xml version="1.0" encoding="utf-8"?>
<formControlPr xmlns="http://schemas.microsoft.com/office/spreadsheetml/2009/9/main" objectType="Radio" lockText="1" noThreeD="1"/>
</file>

<file path=xl/ctrlProps/ctrlProp4403.xml><?xml version="1.0" encoding="utf-8"?>
<formControlPr xmlns="http://schemas.microsoft.com/office/spreadsheetml/2009/9/main" objectType="Radio" lockText="1" noThreeD="1"/>
</file>

<file path=xl/ctrlProps/ctrlProp4404.xml><?xml version="1.0" encoding="utf-8"?>
<formControlPr xmlns="http://schemas.microsoft.com/office/spreadsheetml/2009/9/main" objectType="Radio" lockText="1" noThreeD="1"/>
</file>

<file path=xl/ctrlProps/ctrlProp4405.xml><?xml version="1.0" encoding="utf-8"?>
<formControlPr xmlns="http://schemas.microsoft.com/office/spreadsheetml/2009/9/main" objectType="GBox" noThreeD="1"/>
</file>

<file path=xl/ctrlProps/ctrlProp4406.xml><?xml version="1.0" encoding="utf-8"?>
<formControlPr xmlns="http://schemas.microsoft.com/office/spreadsheetml/2009/9/main" objectType="Radio" firstButton="1" fmlaLink="$F$171" lockText="1" noThreeD="1"/>
</file>

<file path=xl/ctrlProps/ctrlProp4407.xml><?xml version="1.0" encoding="utf-8"?>
<formControlPr xmlns="http://schemas.microsoft.com/office/spreadsheetml/2009/9/main" objectType="Radio" lockText="1" noThreeD="1"/>
</file>

<file path=xl/ctrlProps/ctrlProp4408.xml><?xml version="1.0" encoding="utf-8"?>
<formControlPr xmlns="http://schemas.microsoft.com/office/spreadsheetml/2009/9/main" objectType="Radio" lockText="1" noThreeD="1"/>
</file>

<file path=xl/ctrlProps/ctrlProp4409.xml><?xml version="1.0" encoding="utf-8"?>
<formControlPr xmlns="http://schemas.microsoft.com/office/spreadsheetml/2009/9/main" objectType="Radio" lockText="1" noThreeD="1"/>
</file>

<file path=xl/ctrlProps/ctrlProp4410.xml><?xml version="1.0" encoding="utf-8"?>
<formControlPr xmlns="http://schemas.microsoft.com/office/spreadsheetml/2009/9/main" objectType="GBox" noThreeD="1"/>
</file>

<file path=xl/ctrlProps/ctrlProp4411.xml><?xml version="1.0" encoding="utf-8"?>
<formControlPr xmlns="http://schemas.microsoft.com/office/spreadsheetml/2009/9/main" objectType="Radio" firstButton="1" fmlaLink="$F$173" lockText="1" noThreeD="1"/>
</file>

<file path=xl/ctrlProps/ctrlProp4412.xml><?xml version="1.0" encoding="utf-8"?>
<formControlPr xmlns="http://schemas.microsoft.com/office/spreadsheetml/2009/9/main" objectType="Radio" lockText="1" noThreeD="1"/>
</file>

<file path=xl/ctrlProps/ctrlProp4413.xml><?xml version="1.0" encoding="utf-8"?>
<formControlPr xmlns="http://schemas.microsoft.com/office/spreadsheetml/2009/9/main" objectType="Radio" lockText="1" noThreeD="1"/>
</file>

<file path=xl/ctrlProps/ctrlProp4414.xml><?xml version="1.0" encoding="utf-8"?>
<formControlPr xmlns="http://schemas.microsoft.com/office/spreadsheetml/2009/9/main" objectType="Radio" lockText="1" noThreeD="1"/>
</file>

<file path=xl/ctrlProps/ctrlProp4415.xml><?xml version="1.0" encoding="utf-8"?>
<formControlPr xmlns="http://schemas.microsoft.com/office/spreadsheetml/2009/9/main" objectType="GBox" noThreeD="1"/>
</file>

<file path=xl/ctrlProps/ctrlProp4416.xml><?xml version="1.0" encoding="utf-8"?>
<formControlPr xmlns="http://schemas.microsoft.com/office/spreadsheetml/2009/9/main" objectType="Radio" firstButton="1" fmlaLink="$F$174" lockText="1" noThreeD="1"/>
</file>

<file path=xl/ctrlProps/ctrlProp4417.xml><?xml version="1.0" encoding="utf-8"?>
<formControlPr xmlns="http://schemas.microsoft.com/office/spreadsheetml/2009/9/main" objectType="Radio" lockText="1" noThreeD="1"/>
</file>

<file path=xl/ctrlProps/ctrlProp4418.xml><?xml version="1.0" encoding="utf-8"?>
<formControlPr xmlns="http://schemas.microsoft.com/office/spreadsheetml/2009/9/main" objectType="Radio" lockText="1" noThreeD="1"/>
</file>

<file path=xl/ctrlProps/ctrlProp4419.xml><?xml version="1.0" encoding="utf-8"?>
<formControlPr xmlns="http://schemas.microsoft.com/office/spreadsheetml/2009/9/main" objectType="Radio" lockText="1" noThreeD="1"/>
</file>

<file path=xl/ctrlProps/ctrlProp4420.xml><?xml version="1.0" encoding="utf-8"?>
<formControlPr xmlns="http://schemas.microsoft.com/office/spreadsheetml/2009/9/main" objectType="GBox" noThreeD="1"/>
</file>

<file path=xl/ctrlProps/ctrlProp4421.xml><?xml version="1.0" encoding="utf-8"?>
<formControlPr xmlns="http://schemas.microsoft.com/office/spreadsheetml/2009/9/main" objectType="Radio" firstButton="1" fmlaLink="$F$175" lockText="1" noThreeD="1"/>
</file>

<file path=xl/ctrlProps/ctrlProp4422.xml><?xml version="1.0" encoding="utf-8"?>
<formControlPr xmlns="http://schemas.microsoft.com/office/spreadsheetml/2009/9/main" objectType="Radio" lockText="1" noThreeD="1"/>
</file>

<file path=xl/ctrlProps/ctrlProp4423.xml><?xml version="1.0" encoding="utf-8"?>
<formControlPr xmlns="http://schemas.microsoft.com/office/spreadsheetml/2009/9/main" objectType="Radio" lockText="1" noThreeD="1"/>
</file>

<file path=xl/ctrlProps/ctrlProp4424.xml><?xml version="1.0" encoding="utf-8"?>
<formControlPr xmlns="http://schemas.microsoft.com/office/spreadsheetml/2009/9/main" objectType="Radio" lockText="1" noThreeD="1"/>
</file>

<file path=xl/ctrlProps/ctrlProp4425.xml><?xml version="1.0" encoding="utf-8"?>
<formControlPr xmlns="http://schemas.microsoft.com/office/spreadsheetml/2009/9/main" objectType="GBox" noThreeD="1"/>
</file>

<file path=xl/ctrlProps/ctrlProp4426.xml><?xml version="1.0" encoding="utf-8"?>
<formControlPr xmlns="http://schemas.microsoft.com/office/spreadsheetml/2009/9/main" objectType="Radio" firstButton="1" fmlaLink="$F$176" lockText="1" noThreeD="1"/>
</file>

<file path=xl/ctrlProps/ctrlProp4427.xml><?xml version="1.0" encoding="utf-8"?>
<formControlPr xmlns="http://schemas.microsoft.com/office/spreadsheetml/2009/9/main" objectType="Radio" lockText="1" noThreeD="1"/>
</file>

<file path=xl/ctrlProps/ctrlProp4428.xml><?xml version="1.0" encoding="utf-8"?>
<formControlPr xmlns="http://schemas.microsoft.com/office/spreadsheetml/2009/9/main" objectType="Radio" lockText="1" noThreeD="1"/>
</file>

<file path=xl/ctrlProps/ctrlProp4429.xml><?xml version="1.0" encoding="utf-8"?>
<formControlPr xmlns="http://schemas.microsoft.com/office/spreadsheetml/2009/9/main" objectType="Radio" lockText="1" noThreeD="1"/>
</file>

<file path=xl/ctrlProps/ctrlProp4430.xml><?xml version="1.0" encoding="utf-8"?>
<formControlPr xmlns="http://schemas.microsoft.com/office/spreadsheetml/2009/9/main" objectType="GBox" noThreeD="1"/>
</file>

<file path=xl/ctrlProps/ctrlProp4431.xml><?xml version="1.0" encoding="utf-8"?>
<formControlPr xmlns="http://schemas.microsoft.com/office/spreadsheetml/2009/9/main" objectType="Radio" firstButton="1" fmlaLink="$F$190" lockText="1" noThreeD="1"/>
</file>

<file path=xl/ctrlProps/ctrlProp4432.xml><?xml version="1.0" encoding="utf-8"?>
<formControlPr xmlns="http://schemas.microsoft.com/office/spreadsheetml/2009/9/main" objectType="Radio" lockText="1" noThreeD="1"/>
</file>

<file path=xl/ctrlProps/ctrlProp4433.xml><?xml version="1.0" encoding="utf-8"?>
<formControlPr xmlns="http://schemas.microsoft.com/office/spreadsheetml/2009/9/main" objectType="Radio" lockText="1" noThreeD="1"/>
</file>

<file path=xl/ctrlProps/ctrlProp4434.xml><?xml version="1.0" encoding="utf-8"?>
<formControlPr xmlns="http://schemas.microsoft.com/office/spreadsheetml/2009/9/main" objectType="Radio" lockText="1" noThreeD="1"/>
</file>

<file path=xl/ctrlProps/ctrlProp4435.xml><?xml version="1.0" encoding="utf-8"?>
<formControlPr xmlns="http://schemas.microsoft.com/office/spreadsheetml/2009/9/main" objectType="GBox" noThreeD="1"/>
</file>

<file path=xl/ctrlProps/ctrlProp4436.xml><?xml version="1.0" encoding="utf-8"?>
<formControlPr xmlns="http://schemas.microsoft.com/office/spreadsheetml/2009/9/main" objectType="Radio" firstButton="1" fmlaLink="$F$192" lockText="1" noThreeD="1"/>
</file>

<file path=xl/ctrlProps/ctrlProp4437.xml><?xml version="1.0" encoding="utf-8"?>
<formControlPr xmlns="http://schemas.microsoft.com/office/spreadsheetml/2009/9/main" objectType="Radio" lockText="1" noThreeD="1"/>
</file>

<file path=xl/ctrlProps/ctrlProp4438.xml><?xml version="1.0" encoding="utf-8"?>
<formControlPr xmlns="http://schemas.microsoft.com/office/spreadsheetml/2009/9/main" objectType="Radio" lockText="1" noThreeD="1"/>
</file>

<file path=xl/ctrlProps/ctrlProp4439.xml><?xml version="1.0" encoding="utf-8"?>
<formControlPr xmlns="http://schemas.microsoft.com/office/spreadsheetml/2009/9/main" objectType="Radio" lockText="1" noThreeD="1"/>
</file>

<file path=xl/ctrlProps/ctrlProp4440.xml><?xml version="1.0" encoding="utf-8"?>
<formControlPr xmlns="http://schemas.microsoft.com/office/spreadsheetml/2009/9/main" objectType="GBox" noThreeD="1"/>
</file>

<file path=xl/ctrlProps/ctrlProp4441.xml><?xml version="1.0" encoding="utf-8"?>
<formControlPr xmlns="http://schemas.microsoft.com/office/spreadsheetml/2009/9/main" objectType="Radio" firstButton="1" fmlaLink="$F$201" lockText="1" noThreeD="1"/>
</file>

<file path=xl/ctrlProps/ctrlProp4442.xml><?xml version="1.0" encoding="utf-8"?>
<formControlPr xmlns="http://schemas.microsoft.com/office/spreadsheetml/2009/9/main" objectType="Radio" lockText="1" noThreeD="1"/>
</file>

<file path=xl/ctrlProps/ctrlProp4443.xml><?xml version="1.0" encoding="utf-8"?>
<formControlPr xmlns="http://schemas.microsoft.com/office/spreadsheetml/2009/9/main" objectType="Radio" lockText="1" noThreeD="1"/>
</file>

<file path=xl/ctrlProps/ctrlProp4444.xml><?xml version="1.0" encoding="utf-8"?>
<formControlPr xmlns="http://schemas.microsoft.com/office/spreadsheetml/2009/9/main" objectType="Radio" lockText="1" noThreeD="1"/>
</file>

<file path=xl/ctrlProps/ctrlProp4445.xml><?xml version="1.0" encoding="utf-8"?>
<formControlPr xmlns="http://schemas.microsoft.com/office/spreadsheetml/2009/9/main" objectType="GBox" noThreeD="1"/>
</file>

<file path=xl/ctrlProps/ctrlProp4446.xml><?xml version="1.0" encoding="utf-8"?>
<formControlPr xmlns="http://schemas.microsoft.com/office/spreadsheetml/2009/9/main" objectType="Radio" firstButton="1" fmlaLink="$F$203" lockText="1" noThreeD="1"/>
</file>

<file path=xl/ctrlProps/ctrlProp4447.xml><?xml version="1.0" encoding="utf-8"?>
<formControlPr xmlns="http://schemas.microsoft.com/office/spreadsheetml/2009/9/main" objectType="Radio" lockText="1" noThreeD="1"/>
</file>

<file path=xl/ctrlProps/ctrlProp4448.xml><?xml version="1.0" encoding="utf-8"?>
<formControlPr xmlns="http://schemas.microsoft.com/office/spreadsheetml/2009/9/main" objectType="Radio" lockText="1" noThreeD="1"/>
</file>

<file path=xl/ctrlProps/ctrlProp4449.xml><?xml version="1.0" encoding="utf-8"?>
<formControlPr xmlns="http://schemas.microsoft.com/office/spreadsheetml/2009/9/main" objectType="Radio" lockText="1" noThreeD="1"/>
</file>

<file path=xl/ctrlProps/ctrlProp4450.xml><?xml version="1.0" encoding="utf-8"?>
<formControlPr xmlns="http://schemas.microsoft.com/office/spreadsheetml/2009/9/main" objectType="GBox" noThreeD="1"/>
</file>

<file path=xl/ctrlProps/ctrlProp4451.xml><?xml version="1.0" encoding="utf-8"?>
<formControlPr xmlns="http://schemas.microsoft.com/office/spreadsheetml/2009/9/main" objectType="Radio" firstButton="1" fmlaLink="$F$212" lockText="1" noThreeD="1"/>
</file>

<file path=xl/ctrlProps/ctrlProp4452.xml><?xml version="1.0" encoding="utf-8"?>
<formControlPr xmlns="http://schemas.microsoft.com/office/spreadsheetml/2009/9/main" objectType="Radio" lockText="1" noThreeD="1"/>
</file>

<file path=xl/ctrlProps/ctrlProp4453.xml><?xml version="1.0" encoding="utf-8"?>
<formControlPr xmlns="http://schemas.microsoft.com/office/spreadsheetml/2009/9/main" objectType="Radio" lockText="1" noThreeD="1"/>
</file>

<file path=xl/ctrlProps/ctrlProp4454.xml><?xml version="1.0" encoding="utf-8"?>
<formControlPr xmlns="http://schemas.microsoft.com/office/spreadsheetml/2009/9/main" objectType="Radio" lockText="1" noThreeD="1"/>
</file>

<file path=xl/ctrlProps/ctrlProp4455.xml><?xml version="1.0" encoding="utf-8"?>
<formControlPr xmlns="http://schemas.microsoft.com/office/spreadsheetml/2009/9/main" objectType="GBox" noThreeD="1"/>
</file>

<file path=xl/ctrlProps/ctrlProp4456.xml><?xml version="1.0" encoding="utf-8"?>
<formControlPr xmlns="http://schemas.microsoft.com/office/spreadsheetml/2009/9/main" objectType="Radio" firstButton="1" fmlaLink="$F$214" lockText="1" noThreeD="1"/>
</file>

<file path=xl/ctrlProps/ctrlProp4457.xml><?xml version="1.0" encoding="utf-8"?>
<formControlPr xmlns="http://schemas.microsoft.com/office/spreadsheetml/2009/9/main" objectType="Radio" lockText="1" noThreeD="1"/>
</file>

<file path=xl/ctrlProps/ctrlProp4458.xml><?xml version="1.0" encoding="utf-8"?>
<formControlPr xmlns="http://schemas.microsoft.com/office/spreadsheetml/2009/9/main" objectType="Radio" lockText="1" noThreeD="1"/>
</file>

<file path=xl/ctrlProps/ctrlProp4459.xml><?xml version="1.0" encoding="utf-8"?>
<formControlPr xmlns="http://schemas.microsoft.com/office/spreadsheetml/2009/9/main" objectType="Radio" lockText="1" noThreeD="1"/>
</file>

<file path=xl/ctrlProps/ctrlProp4460.xml><?xml version="1.0" encoding="utf-8"?>
<formControlPr xmlns="http://schemas.microsoft.com/office/spreadsheetml/2009/9/main" objectType="GBox" noThreeD="1"/>
</file>

<file path=xl/ctrlProps/ctrlProp4461.xml><?xml version="1.0" encoding="utf-8"?>
<formControlPr xmlns="http://schemas.microsoft.com/office/spreadsheetml/2009/9/main" objectType="Radio" firstButton="1" fmlaLink="$F$216" lockText="1" noThreeD="1"/>
</file>

<file path=xl/ctrlProps/ctrlProp4462.xml><?xml version="1.0" encoding="utf-8"?>
<formControlPr xmlns="http://schemas.microsoft.com/office/spreadsheetml/2009/9/main" objectType="Radio" lockText="1" noThreeD="1"/>
</file>

<file path=xl/ctrlProps/ctrlProp4463.xml><?xml version="1.0" encoding="utf-8"?>
<formControlPr xmlns="http://schemas.microsoft.com/office/spreadsheetml/2009/9/main" objectType="Radio" lockText="1" noThreeD="1"/>
</file>

<file path=xl/ctrlProps/ctrlProp4464.xml><?xml version="1.0" encoding="utf-8"?>
<formControlPr xmlns="http://schemas.microsoft.com/office/spreadsheetml/2009/9/main" objectType="Radio" lockText="1" noThreeD="1"/>
</file>

<file path=xl/ctrlProps/ctrlProp4465.xml><?xml version="1.0" encoding="utf-8"?>
<formControlPr xmlns="http://schemas.microsoft.com/office/spreadsheetml/2009/9/main" objectType="GBox" noThreeD="1"/>
</file>

<file path=xl/ctrlProps/ctrlProp4466.xml><?xml version="1.0" encoding="utf-8"?>
<formControlPr xmlns="http://schemas.microsoft.com/office/spreadsheetml/2009/9/main" objectType="Radio" firstButton="1" fmlaLink="$F$225" lockText="1" noThreeD="1"/>
</file>

<file path=xl/ctrlProps/ctrlProp4467.xml><?xml version="1.0" encoding="utf-8"?>
<formControlPr xmlns="http://schemas.microsoft.com/office/spreadsheetml/2009/9/main" objectType="Radio" lockText="1" noThreeD="1"/>
</file>

<file path=xl/ctrlProps/ctrlProp4468.xml><?xml version="1.0" encoding="utf-8"?>
<formControlPr xmlns="http://schemas.microsoft.com/office/spreadsheetml/2009/9/main" objectType="Radio" lockText="1" noThreeD="1"/>
</file>

<file path=xl/ctrlProps/ctrlProp4469.xml><?xml version="1.0" encoding="utf-8"?>
<formControlPr xmlns="http://schemas.microsoft.com/office/spreadsheetml/2009/9/main" objectType="Radio" lockText="1" noThreeD="1"/>
</file>

<file path=xl/ctrlProps/ctrlProp4470.xml><?xml version="1.0" encoding="utf-8"?>
<formControlPr xmlns="http://schemas.microsoft.com/office/spreadsheetml/2009/9/main" objectType="GBox" noThreeD="1"/>
</file>

<file path=xl/ctrlProps/ctrlProp4471.xml><?xml version="1.0" encoding="utf-8"?>
<formControlPr xmlns="http://schemas.microsoft.com/office/spreadsheetml/2009/9/main" objectType="Radio" firstButton="1" fmlaLink="$F$227" lockText="1" noThreeD="1"/>
</file>

<file path=xl/ctrlProps/ctrlProp4472.xml><?xml version="1.0" encoding="utf-8"?>
<formControlPr xmlns="http://schemas.microsoft.com/office/spreadsheetml/2009/9/main" objectType="Radio" lockText="1" noThreeD="1"/>
</file>

<file path=xl/ctrlProps/ctrlProp4473.xml><?xml version="1.0" encoding="utf-8"?>
<formControlPr xmlns="http://schemas.microsoft.com/office/spreadsheetml/2009/9/main" objectType="Radio" lockText="1" noThreeD="1"/>
</file>

<file path=xl/ctrlProps/ctrlProp4474.xml><?xml version="1.0" encoding="utf-8"?>
<formControlPr xmlns="http://schemas.microsoft.com/office/spreadsheetml/2009/9/main" objectType="Radio" lockText="1" noThreeD="1"/>
</file>

<file path=xl/ctrlProps/ctrlProp4475.xml><?xml version="1.0" encoding="utf-8"?>
<formControlPr xmlns="http://schemas.microsoft.com/office/spreadsheetml/2009/9/main" objectType="GBox" noThreeD="1"/>
</file>

<file path=xl/ctrlProps/ctrlProp4476.xml><?xml version="1.0" encoding="utf-8"?>
<formControlPr xmlns="http://schemas.microsoft.com/office/spreadsheetml/2009/9/main" objectType="Radio" firstButton="1" fmlaLink="$F$229" lockText="1" noThreeD="1"/>
</file>

<file path=xl/ctrlProps/ctrlProp4477.xml><?xml version="1.0" encoding="utf-8"?>
<formControlPr xmlns="http://schemas.microsoft.com/office/spreadsheetml/2009/9/main" objectType="Radio" lockText="1" noThreeD="1"/>
</file>

<file path=xl/ctrlProps/ctrlProp4478.xml><?xml version="1.0" encoding="utf-8"?>
<formControlPr xmlns="http://schemas.microsoft.com/office/spreadsheetml/2009/9/main" objectType="Radio" lockText="1" noThreeD="1"/>
</file>

<file path=xl/ctrlProps/ctrlProp4479.xml><?xml version="1.0" encoding="utf-8"?>
<formControlPr xmlns="http://schemas.microsoft.com/office/spreadsheetml/2009/9/main" objectType="Radio" lockText="1" noThreeD="1"/>
</file>

<file path=xl/ctrlProps/ctrlProp4480.xml><?xml version="1.0" encoding="utf-8"?>
<formControlPr xmlns="http://schemas.microsoft.com/office/spreadsheetml/2009/9/main" objectType="GBox" noThreeD="1"/>
</file>

<file path=xl/ctrlProps/ctrlProp4481.xml><?xml version="1.0" encoding="utf-8"?>
<formControlPr xmlns="http://schemas.microsoft.com/office/spreadsheetml/2009/9/main" objectType="Radio" firstButton="1" fmlaLink="$F$231" lockText="1" noThreeD="1"/>
</file>

<file path=xl/ctrlProps/ctrlProp4482.xml><?xml version="1.0" encoding="utf-8"?>
<formControlPr xmlns="http://schemas.microsoft.com/office/spreadsheetml/2009/9/main" objectType="Radio" lockText="1" noThreeD="1"/>
</file>

<file path=xl/ctrlProps/ctrlProp4483.xml><?xml version="1.0" encoding="utf-8"?>
<formControlPr xmlns="http://schemas.microsoft.com/office/spreadsheetml/2009/9/main" objectType="Radio" lockText="1" noThreeD="1"/>
</file>

<file path=xl/ctrlProps/ctrlProp4484.xml><?xml version="1.0" encoding="utf-8"?>
<formControlPr xmlns="http://schemas.microsoft.com/office/spreadsheetml/2009/9/main" objectType="Radio" lockText="1" noThreeD="1"/>
</file>

<file path=xl/ctrlProps/ctrlProp4485.xml><?xml version="1.0" encoding="utf-8"?>
<formControlPr xmlns="http://schemas.microsoft.com/office/spreadsheetml/2009/9/main" objectType="GBox" noThreeD="1"/>
</file>

<file path=xl/ctrlProps/ctrlProp4486.xml><?xml version="1.0" encoding="utf-8"?>
<formControlPr xmlns="http://schemas.microsoft.com/office/spreadsheetml/2009/9/main" objectType="Radio" firstButton="1" fmlaLink="$F$233" lockText="1" noThreeD="1"/>
</file>

<file path=xl/ctrlProps/ctrlProp4487.xml><?xml version="1.0" encoding="utf-8"?>
<formControlPr xmlns="http://schemas.microsoft.com/office/spreadsheetml/2009/9/main" objectType="Radio" lockText="1" noThreeD="1"/>
</file>

<file path=xl/ctrlProps/ctrlProp4488.xml><?xml version="1.0" encoding="utf-8"?>
<formControlPr xmlns="http://schemas.microsoft.com/office/spreadsheetml/2009/9/main" objectType="Radio" lockText="1" noThreeD="1"/>
</file>

<file path=xl/ctrlProps/ctrlProp4489.xml><?xml version="1.0" encoding="utf-8"?>
<formControlPr xmlns="http://schemas.microsoft.com/office/spreadsheetml/2009/9/main" objectType="Radio" lockText="1" noThreeD="1"/>
</file>

<file path=xl/ctrlProps/ctrlProp4490.xml><?xml version="1.0" encoding="utf-8"?>
<formControlPr xmlns="http://schemas.microsoft.com/office/spreadsheetml/2009/9/main" objectType="GBox" noThreeD="1"/>
</file>

<file path=xl/ctrlProps/ctrlProp4491.xml><?xml version="1.0" encoding="utf-8"?>
<formControlPr xmlns="http://schemas.microsoft.com/office/spreadsheetml/2009/9/main" objectType="Radio" firstButton="1" fmlaLink="$F$235" lockText="1" noThreeD="1"/>
</file>

<file path=xl/ctrlProps/ctrlProp4492.xml><?xml version="1.0" encoding="utf-8"?>
<formControlPr xmlns="http://schemas.microsoft.com/office/spreadsheetml/2009/9/main" objectType="Radio" lockText="1" noThreeD="1"/>
</file>

<file path=xl/ctrlProps/ctrlProp4493.xml><?xml version="1.0" encoding="utf-8"?>
<formControlPr xmlns="http://schemas.microsoft.com/office/spreadsheetml/2009/9/main" objectType="Radio" lockText="1" noThreeD="1"/>
</file>

<file path=xl/ctrlProps/ctrlProp4494.xml><?xml version="1.0" encoding="utf-8"?>
<formControlPr xmlns="http://schemas.microsoft.com/office/spreadsheetml/2009/9/main" objectType="Radio" lockText="1" noThreeD="1"/>
</file>

<file path=xl/ctrlProps/ctrlProp4495.xml><?xml version="1.0" encoding="utf-8"?>
<formControlPr xmlns="http://schemas.microsoft.com/office/spreadsheetml/2009/9/main" objectType="GBox" noThreeD="1"/>
</file>

<file path=xl/ctrlProps/ctrlProp4496.xml><?xml version="1.0" encoding="utf-8"?>
<formControlPr xmlns="http://schemas.microsoft.com/office/spreadsheetml/2009/9/main" objectType="Radio" firstButton="1" fmlaLink="$F$237" lockText="1" noThreeD="1"/>
</file>

<file path=xl/ctrlProps/ctrlProp4497.xml><?xml version="1.0" encoding="utf-8"?>
<formControlPr xmlns="http://schemas.microsoft.com/office/spreadsheetml/2009/9/main" objectType="Radio" lockText="1" noThreeD="1"/>
</file>

<file path=xl/ctrlProps/ctrlProp4498.xml><?xml version="1.0" encoding="utf-8"?>
<formControlPr xmlns="http://schemas.microsoft.com/office/spreadsheetml/2009/9/main" objectType="Radio" lockText="1" noThreeD="1"/>
</file>

<file path=xl/ctrlProps/ctrlProp4499.xml><?xml version="1.0" encoding="utf-8"?>
<formControlPr xmlns="http://schemas.microsoft.com/office/spreadsheetml/2009/9/main" objectType="Radio" lockText="1" noThreeD="1"/>
</file>

<file path=xl/ctrlProps/ctrlProp4500.xml><?xml version="1.0" encoding="utf-8"?>
<formControlPr xmlns="http://schemas.microsoft.com/office/spreadsheetml/2009/9/main" objectType="GBox" noThreeD="1"/>
</file>

<file path=xl/ctrlProps/ctrlProp4501.xml><?xml version="1.0" encoding="utf-8"?>
<formControlPr xmlns="http://schemas.microsoft.com/office/spreadsheetml/2009/9/main" objectType="Radio" firstButton="1" fmlaLink="$F$111" lockText="1" noThreeD="1"/>
</file>

<file path=xl/ctrlProps/ctrlProp4502.xml><?xml version="1.0" encoding="utf-8"?>
<formControlPr xmlns="http://schemas.microsoft.com/office/spreadsheetml/2009/9/main" objectType="Radio" lockText="1" noThreeD="1"/>
</file>

<file path=xl/ctrlProps/ctrlProp4503.xml><?xml version="1.0" encoding="utf-8"?>
<formControlPr xmlns="http://schemas.microsoft.com/office/spreadsheetml/2009/9/main" objectType="Radio" lockText="1" noThreeD="1"/>
</file>

<file path=xl/ctrlProps/ctrlProp4504.xml><?xml version="1.0" encoding="utf-8"?>
<formControlPr xmlns="http://schemas.microsoft.com/office/spreadsheetml/2009/9/main" objectType="Radio" lockText="1" noThreeD="1"/>
</file>

<file path=xl/ctrlProps/ctrlProp4505.xml><?xml version="1.0" encoding="utf-8"?>
<formControlPr xmlns="http://schemas.microsoft.com/office/spreadsheetml/2009/9/main" objectType="GBox" noThreeD="1"/>
</file>

<file path=xl/ctrlProps/ctrlProp4506.xml><?xml version="1.0" encoding="utf-8"?>
<formControlPr xmlns="http://schemas.microsoft.com/office/spreadsheetml/2009/9/main" objectType="Radio" firstButton="1" fmlaLink="$F$105" lockText="1" noThreeD="1"/>
</file>

<file path=xl/ctrlProps/ctrlProp4507.xml><?xml version="1.0" encoding="utf-8"?>
<formControlPr xmlns="http://schemas.microsoft.com/office/spreadsheetml/2009/9/main" objectType="Radio" lockText="1" noThreeD="1"/>
</file>

<file path=xl/ctrlProps/ctrlProp4508.xml><?xml version="1.0" encoding="utf-8"?>
<formControlPr xmlns="http://schemas.microsoft.com/office/spreadsheetml/2009/9/main" objectType="Radio" lockText="1" noThreeD="1"/>
</file>

<file path=xl/ctrlProps/ctrlProp4509.xml><?xml version="1.0" encoding="utf-8"?>
<formControlPr xmlns="http://schemas.microsoft.com/office/spreadsheetml/2009/9/main" objectType="Radio" lockText="1" noThreeD="1"/>
</file>

<file path=xl/ctrlProps/ctrlProp4510.xml><?xml version="1.0" encoding="utf-8"?>
<formControlPr xmlns="http://schemas.microsoft.com/office/spreadsheetml/2009/9/main" objectType="GBox" noThreeD="1"/>
</file>

<file path=xl/ctrlProps/ctrlProp4511.xml><?xml version="1.0" encoding="utf-8"?>
<formControlPr xmlns="http://schemas.microsoft.com/office/spreadsheetml/2009/9/main" objectType="Radio" firstButton="1" fmlaLink="$F$106" lockText="1" noThreeD="1"/>
</file>

<file path=xl/ctrlProps/ctrlProp4512.xml><?xml version="1.0" encoding="utf-8"?>
<formControlPr xmlns="http://schemas.microsoft.com/office/spreadsheetml/2009/9/main" objectType="Radio" lockText="1" noThreeD="1"/>
</file>

<file path=xl/ctrlProps/ctrlProp4513.xml><?xml version="1.0" encoding="utf-8"?>
<formControlPr xmlns="http://schemas.microsoft.com/office/spreadsheetml/2009/9/main" objectType="Radio" lockText="1" noThreeD="1"/>
</file>

<file path=xl/ctrlProps/ctrlProp4514.xml><?xml version="1.0" encoding="utf-8"?>
<formControlPr xmlns="http://schemas.microsoft.com/office/spreadsheetml/2009/9/main" objectType="Radio" lockText="1" noThreeD="1"/>
</file>

<file path=xl/ctrlProps/ctrlProp4515.xml><?xml version="1.0" encoding="utf-8"?>
<formControlPr xmlns="http://schemas.microsoft.com/office/spreadsheetml/2009/9/main" objectType="GBox" noThreeD="1"/>
</file>

<file path=xl/ctrlProps/ctrlProp4516.xml><?xml version="1.0" encoding="utf-8"?>
<formControlPr xmlns="http://schemas.microsoft.com/office/spreadsheetml/2009/9/main" objectType="Radio" firstButton="1" fmlaLink="$F$11" lockText="1" noThreeD="1"/>
</file>

<file path=xl/ctrlProps/ctrlProp4517.xml><?xml version="1.0" encoding="utf-8"?>
<formControlPr xmlns="http://schemas.microsoft.com/office/spreadsheetml/2009/9/main" objectType="Radio" lockText="1" noThreeD="1"/>
</file>

<file path=xl/ctrlProps/ctrlProp4518.xml><?xml version="1.0" encoding="utf-8"?>
<formControlPr xmlns="http://schemas.microsoft.com/office/spreadsheetml/2009/9/main" objectType="Radio" lockText="1" noThreeD="1"/>
</file>

<file path=xl/ctrlProps/ctrlProp4519.xml><?xml version="1.0" encoding="utf-8"?>
<formControlPr xmlns="http://schemas.microsoft.com/office/spreadsheetml/2009/9/main" objectType="Radio" lockText="1" noThreeD="1"/>
</file>

<file path=xl/ctrlProps/ctrlProp4520.xml><?xml version="1.0" encoding="utf-8"?>
<formControlPr xmlns="http://schemas.microsoft.com/office/spreadsheetml/2009/9/main" objectType="GBox" noThreeD="1"/>
</file>

<file path=xl/ctrlProps/ctrlProp4521.xml><?xml version="1.0" encoding="utf-8"?>
<formControlPr xmlns="http://schemas.microsoft.com/office/spreadsheetml/2009/9/main" objectType="Radio" firstButton="1" fmlaLink="$F$12" lockText="1" noThreeD="1"/>
</file>

<file path=xl/ctrlProps/ctrlProp4522.xml><?xml version="1.0" encoding="utf-8"?>
<formControlPr xmlns="http://schemas.microsoft.com/office/spreadsheetml/2009/9/main" objectType="Radio" lockText="1" noThreeD="1"/>
</file>

<file path=xl/ctrlProps/ctrlProp4523.xml><?xml version="1.0" encoding="utf-8"?>
<formControlPr xmlns="http://schemas.microsoft.com/office/spreadsheetml/2009/9/main" objectType="Radio" lockText="1" noThreeD="1"/>
</file>

<file path=xl/ctrlProps/ctrlProp4524.xml><?xml version="1.0" encoding="utf-8"?>
<formControlPr xmlns="http://schemas.microsoft.com/office/spreadsheetml/2009/9/main" objectType="Radio" lockText="1" noThreeD="1"/>
</file>

<file path=xl/ctrlProps/ctrlProp4525.xml><?xml version="1.0" encoding="utf-8"?>
<formControlPr xmlns="http://schemas.microsoft.com/office/spreadsheetml/2009/9/main" objectType="GBox" noThreeD="1"/>
</file>

<file path=xl/ctrlProps/ctrlProp4526.xml><?xml version="1.0" encoding="utf-8"?>
<formControlPr xmlns="http://schemas.microsoft.com/office/spreadsheetml/2009/9/main" objectType="Radio" firstButton="1" fmlaLink="$F$13" lockText="1" noThreeD="1"/>
</file>

<file path=xl/ctrlProps/ctrlProp4527.xml><?xml version="1.0" encoding="utf-8"?>
<formControlPr xmlns="http://schemas.microsoft.com/office/spreadsheetml/2009/9/main" objectType="Radio" lockText="1" noThreeD="1"/>
</file>

<file path=xl/ctrlProps/ctrlProp4528.xml><?xml version="1.0" encoding="utf-8"?>
<formControlPr xmlns="http://schemas.microsoft.com/office/spreadsheetml/2009/9/main" objectType="Radio" lockText="1" noThreeD="1"/>
</file>

<file path=xl/ctrlProps/ctrlProp4529.xml><?xml version="1.0" encoding="utf-8"?>
<formControlPr xmlns="http://schemas.microsoft.com/office/spreadsheetml/2009/9/main" objectType="Radio" lockText="1" noThreeD="1"/>
</file>

<file path=xl/ctrlProps/ctrlProp4530.xml><?xml version="1.0" encoding="utf-8"?>
<formControlPr xmlns="http://schemas.microsoft.com/office/spreadsheetml/2009/9/main" objectType="GBox" noThreeD="1"/>
</file>

<file path=xl/ctrlProps/ctrlProp4531.xml><?xml version="1.0" encoding="utf-8"?>
<formControlPr xmlns="http://schemas.microsoft.com/office/spreadsheetml/2009/9/main" objectType="Radio" firstButton="1" fmlaLink="$F$15" lockText="1" noThreeD="1"/>
</file>

<file path=xl/ctrlProps/ctrlProp4532.xml><?xml version="1.0" encoding="utf-8"?>
<formControlPr xmlns="http://schemas.microsoft.com/office/spreadsheetml/2009/9/main" objectType="Radio" lockText="1" noThreeD="1"/>
</file>

<file path=xl/ctrlProps/ctrlProp4533.xml><?xml version="1.0" encoding="utf-8"?>
<formControlPr xmlns="http://schemas.microsoft.com/office/spreadsheetml/2009/9/main" objectType="Radio" lockText="1" noThreeD="1"/>
</file>

<file path=xl/ctrlProps/ctrlProp4534.xml><?xml version="1.0" encoding="utf-8"?>
<formControlPr xmlns="http://schemas.microsoft.com/office/spreadsheetml/2009/9/main" objectType="Radio" lockText="1" noThreeD="1"/>
</file>

<file path=xl/ctrlProps/ctrlProp4535.xml><?xml version="1.0" encoding="utf-8"?>
<formControlPr xmlns="http://schemas.microsoft.com/office/spreadsheetml/2009/9/main" objectType="GBox" noThreeD="1"/>
</file>

<file path=xl/ctrlProps/ctrlProp4536.xml><?xml version="1.0" encoding="utf-8"?>
<formControlPr xmlns="http://schemas.microsoft.com/office/spreadsheetml/2009/9/main" objectType="Radio" firstButton="1" fmlaLink="$F$16" lockText="1" noThreeD="1"/>
</file>

<file path=xl/ctrlProps/ctrlProp4537.xml><?xml version="1.0" encoding="utf-8"?>
<formControlPr xmlns="http://schemas.microsoft.com/office/spreadsheetml/2009/9/main" objectType="Radio" lockText="1" noThreeD="1"/>
</file>

<file path=xl/ctrlProps/ctrlProp4538.xml><?xml version="1.0" encoding="utf-8"?>
<formControlPr xmlns="http://schemas.microsoft.com/office/spreadsheetml/2009/9/main" objectType="Radio" lockText="1" noThreeD="1"/>
</file>

<file path=xl/ctrlProps/ctrlProp4539.xml><?xml version="1.0" encoding="utf-8"?>
<formControlPr xmlns="http://schemas.microsoft.com/office/spreadsheetml/2009/9/main" objectType="Radio" lockText="1" noThreeD="1"/>
</file>

<file path=xl/ctrlProps/ctrlProp4540.xml><?xml version="1.0" encoding="utf-8"?>
<formControlPr xmlns="http://schemas.microsoft.com/office/spreadsheetml/2009/9/main" objectType="GBox" noThreeD="1"/>
</file>

<file path=xl/ctrlProps/ctrlProp4541.xml><?xml version="1.0" encoding="utf-8"?>
<formControlPr xmlns="http://schemas.microsoft.com/office/spreadsheetml/2009/9/main" objectType="Radio" firstButton="1" fmlaLink="$F$17" lockText="1" noThreeD="1"/>
</file>

<file path=xl/ctrlProps/ctrlProp4542.xml><?xml version="1.0" encoding="utf-8"?>
<formControlPr xmlns="http://schemas.microsoft.com/office/spreadsheetml/2009/9/main" objectType="Radio" lockText="1" noThreeD="1"/>
</file>

<file path=xl/ctrlProps/ctrlProp4543.xml><?xml version="1.0" encoding="utf-8"?>
<formControlPr xmlns="http://schemas.microsoft.com/office/spreadsheetml/2009/9/main" objectType="Radio" lockText="1" noThreeD="1"/>
</file>

<file path=xl/ctrlProps/ctrlProp4544.xml><?xml version="1.0" encoding="utf-8"?>
<formControlPr xmlns="http://schemas.microsoft.com/office/spreadsheetml/2009/9/main" objectType="Radio" lockText="1" noThreeD="1"/>
</file>

<file path=xl/ctrlProps/ctrlProp4545.xml><?xml version="1.0" encoding="utf-8"?>
<formControlPr xmlns="http://schemas.microsoft.com/office/spreadsheetml/2009/9/main" objectType="GBox" noThreeD="1"/>
</file>

<file path=xl/ctrlProps/ctrlProp4546.xml><?xml version="1.0" encoding="utf-8"?>
<formControlPr xmlns="http://schemas.microsoft.com/office/spreadsheetml/2009/9/main" objectType="Radio" firstButton="1" fmlaLink="$F$18" lockText="1" noThreeD="1"/>
</file>

<file path=xl/ctrlProps/ctrlProp4547.xml><?xml version="1.0" encoding="utf-8"?>
<formControlPr xmlns="http://schemas.microsoft.com/office/spreadsheetml/2009/9/main" objectType="Radio" lockText="1" noThreeD="1"/>
</file>

<file path=xl/ctrlProps/ctrlProp4548.xml><?xml version="1.0" encoding="utf-8"?>
<formControlPr xmlns="http://schemas.microsoft.com/office/spreadsheetml/2009/9/main" objectType="Radio" lockText="1" noThreeD="1"/>
</file>

<file path=xl/ctrlProps/ctrlProp4549.xml><?xml version="1.0" encoding="utf-8"?>
<formControlPr xmlns="http://schemas.microsoft.com/office/spreadsheetml/2009/9/main" objectType="Radio" lockText="1" noThreeD="1"/>
</file>

<file path=xl/ctrlProps/ctrlProp4550.xml><?xml version="1.0" encoding="utf-8"?>
<formControlPr xmlns="http://schemas.microsoft.com/office/spreadsheetml/2009/9/main" objectType="GBox" noThreeD="1"/>
</file>

<file path=xl/ctrlProps/ctrlProp4551.xml><?xml version="1.0" encoding="utf-8"?>
<formControlPr xmlns="http://schemas.microsoft.com/office/spreadsheetml/2009/9/main" objectType="Radio" firstButton="1" fmlaLink="$F$20" lockText="1" noThreeD="1"/>
</file>

<file path=xl/ctrlProps/ctrlProp4552.xml><?xml version="1.0" encoding="utf-8"?>
<formControlPr xmlns="http://schemas.microsoft.com/office/spreadsheetml/2009/9/main" objectType="Radio" lockText="1" noThreeD="1"/>
</file>

<file path=xl/ctrlProps/ctrlProp4553.xml><?xml version="1.0" encoding="utf-8"?>
<formControlPr xmlns="http://schemas.microsoft.com/office/spreadsheetml/2009/9/main" objectType="Radio" lockText="1" noThreeD="1"/>
</file>

<file path=xl/ctrlProps/ctrlProp4554.xml><?xml version="1.0" encoding="utf-8"?>
<formControlPr xmlns="http://schemas.microsoft.com/office/spreadsheetml/2009/9/main" objectType="Radio" lockText="1" noThreeD="1"/>
</file>

<file path=xl/ctrlProps/ctrlProp4555.xml><?xml version="1.0" encoding="utf-8"?>
<formControlPr xmlns="http://schemas.microsoft.com/office/spreadsheetml/2009/9/main" objectType="GBox" noThreeD="1"/>
</file>

<file path=xl/ctrlProps/ctrlProp4556.xml><?xml version="1.0" encoding="utf-8"?>
<formControlPr xmlns="http://schemas.microsoft.com/office/spreadsheetml/2009/9/main" objectType="Radio" firstButton="1" fmlaLink="$F$21" lockText="1" noThreeD="1"/>
</file>

<file path=xl/ctrlProps/ctrlProp4557.xml><?xml version="1.0" encoding="utf-8"?>
<formControlPr xmlns="http://schemas.microsoft.com/office/spreadsheetml/2009/9/main" objectType="Radio" lockText="1" noThreeD="1"/>
</file>

<file path=xl/ctrlProps/ctrlProp4558.xml><?xml version="1.0" encoding="utf-8"?>
<formControlPr xmlns="http://schemas.microsoft.com/office/spreadsheetml/2009/9/main" objectType="Radio" lockText="1" noThreeD="1"/>
</file>

<file path=xl/ctrlProps/ctrlProp4559.xml><?xml version="1.0" encoding="utf-8"?>
<formControlPr xmlns="http://schemas.microsoft.com/office/spreadsheetml/2009/9/main" objectType="Radio" lockText="1" noThreeD="1"/>
</file>

<file path=xl/ctrlProps/ctrlProp4560.xml><?xml version="1.0" encoding="utf-8"?>
<formControlPr xmlns="http://schemas.microsoft.com/office/spreadsheetml/2009/9/main" objectType="GBox" noThreeD="1"/>
</file>

<file path=xl/ctrlProps/ctrlProp4561.xml><?xml version="1.0" encoding="utf-8"?>
<formControlPr xmlns="http://schemas.microsoft.com/office/spreadsheetml/2009/9/main" objectType="Radio" firstButton="1" fmlaLink="$F$23" lockText="1" noThreeD="1"/>
</file>

<file path=xl/ctrlProps/ctrlProp4562.xml><?xml version="1.0" encoding="utf-8"?>
<formControlPr xmlns="http://schemas.microsoft.com/office/spreadsheetml/2009/9/main" objectType="Radio" lockText="1" noThreeD="1"/>
</file>

<file path=xl/ctrlProps/ctrlProp4563.xml><?xml version="1.0" encoding="utf-8"?>
<formControlPr xmlns="http://schemas.microsoft.com/office/spreadsheetml/2009/9/main" objectType="Radio" lockText="1" noThreeD="1"/>
</file>

<file path=xl/ctrlProps/ctrlProp4564.xml><?xml version="1.0" encoding="utf-8"?>
<formControlPr xmlns="http://schemas.microsoft.com/office/spreadsheetml/2009/9/main" objectType="Radio" lockText="1" noThreeD="1"/>
</file>

<file path=xl/ctrlProps/ctrlProp4565.xml><?xml version="1.0" encoding="utf-8"?>
<formControlPr xmlns="http://schemas.microsoft.com/office/spreadsheetml/2009/9/main" objectType="GBox" noThreeD="1"/>
</file>

<file path=xl/ctrlProps/ctrlProp4566.xml><?xml version="1.0" encoding="utf-8"?>
<formControlPr xmlns="http://schemas.microsoft.com/office/spreadsheetml/2009/9/main" objectType="Radio" firstButton="1" fmlaLink="$F$24" lockText="1" noThreeD="1"/>
</file>

<file path=xl/ctrlProps/ctrlProp4567.xml><?xml version="1.0" encoding="utf-8"?>
<formControlPr xmlns="http://schemas.microsoft.com/office/spreadsheetml/2009/9/main" objectType="Radio" lockText="1" noThreeD="1"/>
</file>

<file path=xl/ctrlProps/ctrlProp4568.xml><?xml version="1.0" encoding="utf-8"?>
<formControlPr xmlns="http://schemas.microsoft.com/office/spreadsheetml/2009/9/main" objectType="Radio" lockText="1" noThreeD="1"/>
</file>

<file path=xl/ctrlProps/ctrlProp4569.xml><?xml version="1.0" encoding="utf-8"?>
<formControlPr xmlns="http://schemas.microsoft.com/office/spreadsheetml/2009/9/main" objectType="Radio" lockText="1" noThreeD="1"/>
</file>

<file path=xl/ctrlProps/ctrlProp4570.xml><?xml version="1.0" encoding="utf-8"?>
<formControlPr xmlns="http://schemas.microsoft.com/office/spreadsheetml/2009/9/main" objectType="GBox" noThreeD="1"/>
</file>

<file path=xl/ctrlProps/ctrlProp4571.xml><?xml version="1.0" encoding="utf-8"?>
<formControlPr xmlns="http://schemas.microsoft.com/office/spreadsheetml/2009/9/main" objectType="Radio" firstButton="1" fmlaLink="$F$25" lockText="1" noThreeD="1"/>
</file>

<file path=xl/ctrlProps/ctrlProp4572.xml><?xml version="1.0" encoding="utf-8"?>
<formControlPr xmlns="http://schemas.microsoft.com/office/spreadsheetml/2009/9/main" objectType="Radio" lockText="1" noThreeD="1"/>
</file>

<file path=xl/ctrlProps/ctrlProp4573.xml><?xml version="1.0" encoding="utf-8"?>
<formControlPr xmlns="http://schemas.microsoft.com/office/spreadsheetml/2009/9/main" objectType="Radio" lockText="1" noThreeD="1"/>
</file>

<file path=xl/ctrlProps/ctrlProp4574.xml><?xml version="1.0" encoding="utf-8"?>
<formControlPr xmlns="http://schemas.microsoft.com/office/spreadsheetml/2009/9/main" objectType="Radio" lockText="1" noThreeD="1"/>
</file>

<file path=xl/ctrlProps/ctrlProp4575.xml><?xml version="1.0" encoding="utf-8"?>
<formControlPr xmlns="http://schemas.microsoft.com/office/spreadsheetml/2009/9/main" objectType="GBox" noThreeD="1"/>
</file>

<file path=xl/ctrlProps/ctrlProp4576.xml><?xml version="1.0" encoding="utf-8"?>
<formControlPr xmlns="http://schemas.microsoft.com/office/spreadsheetml/2009/9/main" objectType="Radio" firstButton="1" fmlaLink="$F$26" lockText="1" noThreeD="1"/>
</file>

<file path=xl/ctrlProps/ctrlProp4577.xml><?xml version="1.0" encoding="utf-8"?>
<formControlPr xmlns="http://schemas.microsoft.com/office/spreadsheetml/2009/9/main" objectType="Radio" lockText="1" noThreeD="1"/>
</file>

<file path=xl/ctrlProps/ctrlProp4578.xml><?xml version="1.0" encoding="utf-8"?>
<formControlPr xmlns="http://schemas.microsoft.com/office/spreadsheetml/2009/9/main" objectType="Radio" lockText="1" noThreeD="1"/>
</file>

<file path=xl/ctrlProps/ctrlProp4579.xml><?xml version="1.0" encoding="utf-8"?>
<formControlPr xmlns="http://schemas.microsoft.com/office/spreadsheetml/2009/9/main" objectType="Radio" lockText="1" noThreeD="1"/>
</file>

<file path=xl/ctrlProps/ctrlProp4580.xml><?xml version="1.0" encoding="utf-8"?>
<formControlPr xmlns="http://schemas.microsoft.com/office/spreadsheetml/2009/9/main" objectType="GBox" noThreeD="1"/>
</file>

<file path=xl/ctrlProps/ctrlProp4581.xml><?xml version="1.0" encoding="utf-8"?>
<formControlPr xmlns="http://schemas.microsoft.com/office/spreadsheetml/2009/9/main" objectType="Radio" firstButton="1" fmlaLink="$F$28" lockText="1" noThreeD="1"/>
</file>

<file path=xl/ctrlProps/ctrlProp4582.xml><?xml version="1.0" encoding="utf-8"?>
<formControlPr xmlns="http://schemas.microsoft.com/office/spreadsheetml/2009/9/main" objectType="Radio" lockText="1" noThreeD="1"/>
</file>

<file path=xl/ctrlProps/ctrlProp4583.xml><?xml version="1.0" encoding="utf-8"?>
<formControlPr xmlns="http://schemas.microsoft.com/office/spreadsheetml/2009/9/main" objectType="Radio" lockText="1" noThreeD="1"/>
</file>

<file path=xl/ctrlProps/ctrlProp4584.xml><?xml version="1.0" encoding="utf-8"?>
<formControlPr xmlns="http://schemas.microsoft.com/office/spreadsheetml/2009/9/main" objectType="Radio" lockText="1" noThreeD="1"/>
</file>

<file path=xl/ctrlProps/ctrlProp4585.xml><?xml version="1.0" encoding="utf-8"?>
<formControlPr xmlns="http://schemas.microsoft.com/office/spreadsheetml/2009/9/main" objectType="GBox" noThreeD="1"/>
</file>

<file path=xl/ctrlProps/ctrlProp4586.xml><?xml version="1.0" encoding="utf-8"?>
<formControlPr xmlns="http://schemas.microsoft.com/office/spreadsheetml/2009/9/main" objectType="Radio" firstButton="1" fmlaLink="$F$29" lockText="1" noThreeD="1"/>
</file>

<file path=xl/ctrlProps/ctrlProp4587.xml><?xml version="1.0" encoding="utf-8"?>
<formControlPr xmlns="http://schemas.microsoft.com/office/spreadsheetml/2009/9/main" objectType="Radio" lockText="1" noThreeD="1"/>
</file>

<file path=xl/ctrlProps/ctrlProp4588.xml><?xml version="1.0" encoding="utf-8"?>
<formControlPr xmlns="http://schemas.microsoft.com/office/spreadsheetml/2009/9/main" objectType="Radio" lockText="1" noThreeD="1"/>
</file>

<file path=xl/ctrlProps/ctrlProp4589.xml><?xml version="1.0" encoding="utf-8"?>
<formControlPr xmlns="http://schemas.microsoft.com/office/spreadsheetml/2009/9/main" objectType="Radio" lockText="1" noThreeD="1"/>
</file>

<file path=xl/ctrlProps/ctrlProp4590.xml><?xml version="1.0" encoding="utf-8"?>
<formControlPr xmlns="http://schemas.microsoft.com/office/spreadsheetml/2009/9/main" objectType="GBox" noThreeD="1"/>
</file>

<file path=xl/ctrlProps/ctrlProp4591.xml><?xml version="1.0" encoding="utf-8"?>
<formControlPr xmlns="http://schemas.microsoft.com/office/spreadsheetml/2009/9/main" objectType="Radio" firstButton="1" fmlaLink="$F$30" lockText="1" noThreeD="1"/>
</file>

<file path=xl/ctrlProps/ctrlProp4592.xml><?xml version="1.0" encoding="utf-8"?>
<formControlPr xmlns="http://schemas.microsoft.com/office/spreadsheetml/2009/9/main" objectType="Radio" lockText="1" noThreeD="1"/>
</file>

<file path=xl/ctrlProps/ctrlProp4593.xml><?xml version="1.0" encoding="utf-8"?>
<formControlPr xmlns="http://schemas.microsoft.com/office/spreadsheetml/2009/9/main" objectType="Radio" lockText="1" noThreeD="1"/>
</file>

<file path=xl/ctrlProps/ctrlProp4594.xml><?xml version="1.0" encoding="utf-8"?>
<formControlPr xmlns="http://schemas.microsoft.com/office/spreadsheetml/2009/9/main" objectType="Radio" lockText="1" noThreeD="1"/>
</file>

<file path=xl/ctrlProps/ctrlProp4595.xml><?xml version="1.0" encoding="utf-8"?>
<formControlPr xmlns="http://schemas.microsoft.com/office/spreadsheetml/2009/9/main" objectType="GBox" noThreeD="1"/>
</file>

<file path=xl/ctrlProps/ctrlProp4596.xml><?xml version="1.0" encoding="utf-8"?>
<formControlPr xmlns="http://schemas.microsoft.com/office/spreadsheetml/2009/9/main" objectType="Radio" firstButton="1" fmlaLink="$F$32" lockText="1" noThreeD="1"/>
</file>

<file path=xl/ctrlProps/ctrlProp4597.xml><?xml version="1.0" encoding="utf-8"?>
<formControlPr xmlns="http://schemas.microsoft.com/office/spreadsheetml/2009/9/main" objectType="Radio" lockText="1" noThreeD="1"/>
</file>

<file path=xl/ctrlProps/ctrlProp4598.xml><?xml version="1.0" encoding="utf-8"?>
<formControlPr xmlns="http://schemas.microsoft.com/office/spreadsheetml/2009/9/main" objectType="Radio" lockText="1" noThreeD="1"/>
</file>

<file path=xl/ctrlProps/ctrlProp4599.xml><?xml version="1.0" encoding="utf-8"?>
<formControlPr xmlns="http://schemas.microsoft.com/office/spreadsheetml/2009/9/main" objectType="Radio" lockText="1" noThreeD="1"/>
</file>

<file path=xl/ctrlProps/ctrlProp4600.xml><?xml version="1.0" encoding="utf-8"?>
<formControlPr xmlns="http://schemas.microsoft.com/office/spreadsheetml/2009/9/main" objectType="GBox" noThreeD="1"/>
</file>

<file path=xl/ctrlProps/ctrlProp4601.xml><?xml version="1.0" encoding="utf-8"?>
<formControlPr xmlns="http://schemas.microsoft.com/office/spreadsheetml/2009/9/main" objectType="Radio" firstButton="1" fmlaLink="$F$33" lockText="1" noThreeD="1"/>
</file>

<file path=xl/ctrlProps/ctrlProp4602.xml><?xml version="1.0" encoding="utf-8"?>
<formControlPr xmlns="http://schemas.microsoft.com/office/spreadsheetml/2009/9/main" objectType="Radio" lockText="1" noThreeD="1"/>
</file>

<file path=xl/ctrlProps/ctrlProp4603.xml><?xml version="1.0" encoding="utf-8"?>
<formControlPr xmlns="http://schemas.microsoft.com/office/spreadsheetml/2009/9/main" objectType="Radio" lockText="1" noThreeD="1"/>
</file>

<file path=xl/ctrlProps/ctrlProp4604.xml><?xml version="1.0" encoding="utf-8"?>
<formControlPr xmlns="http://schemas.microsoft.com/office/spreadsheetml/2009/9/main" objectType="Radio" lockText="1" noThreeD="1"/>
</file>

<file path=xl/ctrlProps/ctrlProp4605.xml><?xml version="1.0" encoding="utf-8"?>
<formControlPr xmlns="http://schemas.microsoft.com/office/spreadsheetml/2009/9/main" objectType="GBox" noThreeD="1"/>
</file>

<file path=xl/ctrlProps/ctrlProp4606.xml><?xml version="1.0" encoding="utf-8"?>
<formControlPr xmlns="http://schemas.microsoft.com/office/spreadsheetml/2009/9/main" objectType="Radio" firstButton="1" fmlaLink="$F$34" lockText="1" noThreeD="1"/>
</file>

<file path=xl/ctrlProps/ctrlProp4607.xml><?xml version="1.0" encoding="utf-8"?>
<formControlPr xmlns="http://schemas.microsoft.com/office/spreadsheetml/2009/9/main" objectType="Radio" lockText="1" noThreeD="1"/>
</file>

<file path=xl/ctrlProps/ctrlProp4608.xml><?xml version="1.0" encoding="utf-8"?>
<formControlPr xmlns="http://schemas.microsoft.com/office/spreadsheetml/2009/9/main" objectType="Radio" lockText="1" noThreeD="1"/>
</file>

<file path=xl/ctrlProps/ctrlProp4609.xml><?xml version="1.0" encoding="utf-8"?>
<formControlPr xmlns="http://schemas.microsoft.com/office/spreadsheetml/2009/9/main" objectType="Radio" lockText="1" noThreeD="1"/>
</file>

<file path=xl/ctrlProps/ctrlProp4610.xml><?xml version="1.0" encoding="utf-8"?>
<formControlPr xmlns="http://schemas.microsoft.com/office/spreadsheetml/2009/9/main" objectType="GBox" noThreeD="1"/>
</file>

<file path=xl/ctrlProps/ctrlProp4611.xml><?xml version="1.0" encoding="utf-8"?>
<formControlPr xmlns="http://schemas.microsoft.com/office/spreadsheetml/2009/9/main" objectType="Radio" firstButton="1" fmlaLink="$F$35" lockText="1" noThreeD="1"/>
</file>

<file path=xl/ctrlProps/ctrlProp4612.xml><?xml version="1.0" encoding="utf-8"?>
<formControlPr xmlns="http://schemas.microsoft.com/office/spreadsheetml/2009/9/main" objectType="Radio" lockText="1" noThreeD="1"/>
</file>

<file path=xl/ctrlProps/ctrlProp4613.xml><?xml version="1.0" encoding="utf-8"?>
<formControlPr xmlns="http://schemas.microsoft.com/office/spreadsheetml/2009/9/main" objectType="Radio" lockText="1" noThreeD="1"/>
</file>

<file path=xl/ctrlProps/ctrlProp4614.xml><?xml version="1.0" encoding="utf-8"?>
<formControlPr xmlns="http://schemas.microsoft.com/office/spreadsheetml/2009/9/main" objectType="Radio" lockText="1" noThreeD="1"/>
</file>

<file path=xl/ctrlProps/ctrlProp4615.xml><?xml version="1.0" encoding="utf-8"?>
<formControlPr xmlns="http://schemas.microsoft.com/office/spreadsheetml/2009/9/main" objectType="GBox" noThreeD="1"/>
</file>

<file path=xl/ctrlProps/ctrlProp4616.xml><?xml version="1.0" encoding="utf-8"?>
<formControlPr xmlns="http://schemas.microsoft.com/office/spreadsheetml/2009/9/main" objectType="Radio" firstButton="1" fmlaLink="$F$37" lockText="1" noThreeD="1"/>
</file>

<file path=xl/ctrlProps/ctrlProp4617.xml><?xml version="1.0" encoding="utf-8"?>
<formControlPr xmlns="http://schemas.microsoft.com/office/spreadsheetml/2009/9/main" objectType="Radio" lockText="1" noThreeD="1"/>
</file>

<file path=xl/ctrlProps/ctrlProp4618.xml><?xml version="1.0" encoding="utf-8"?>
<formControlPr xmlns="http://schemas.microsoft.com/office/spreadsheetml/2009/9/main" objectType="Radio" lockText="1" noThreeD="1"/>
</file>

<file path=xl/ctrlProps/ctrlProp4619.xml><?xml version="1.0" encoding="utf-8"?>
<formControlPr xmlns="http://schemas.microsoft.com/office/spreadsheetml/2009/9/main" objectType="Radio" lockText="1" noThreeD="1"/>
</file>

<file path=xl/ctrlProps/ctrlProp4620.xml><?xml version="1.0" encoding="utf-8"?>
<formControlPr xmlns="http://schemas.microsoft.com/office/spreadsheetml/2009/9/main" objectType="GBox" noThreeD="1"/>
</file>

<file path=xl/ctrlProps/ctrlProp4621.xml><?xml version="1.0" encoding="utf-8"?>
<formControlPr xmlns="http://schemas.microsoft.com/office/spreadsheetml/2009/9/main" objectType="Radio" firstButton="1" fmlaLink="$F$38" lockText="1" noThreeD="1"/>
</file>

<file path=xl/ctrlProps/ctrlProp4622.xml><?xml version="1.0" encoding="utf-8"?>
<formControlPr xmlns="http://schemas.microsoft.com/office/spreadsheetml/2009/9/main" objectType="Radio" lockText="1" noThreeD="1"/>
</file>

<file path=xl/ctrlProps/ctrlProp4623.xml><?xml version="1.0" encoding="utf-8"?>
<formControlPr xmlns="http://schemas.microsoft.com/office/spreadsheetml/2009/9/main" objectType="Radio" lockText="1" noThreeD="1"/>
</file>

<file path=xl/ctrlProps/ctrlProp4624.xml><?xml version="1.0" encoding="utf-8"?>
<formControlPr xmlns="http://schemas.microsoft.com/office/spreadsheetml/2009/9/main" objectType="Radio" lockText="1" noThreeD="1"/>
</file>

<file path=xl/ctrlProps/ctrlProp4625.xml><?xml version="1.0" encoding="utf-8"?>
<formControlPr xmlns="http://schemas.microsoft.com/office/spreadsheetml/2009/9/main" objectType="GBox" noThreeD="1"/>
</file>

<file path=xl/ctrlProps/ctrlProp4626.xml><?xml version="1.0" encoding="utf-8"?>
<formControlPr xmlns="http://schemas.microsoft.com/office/spreadsheetml/2009/9/main" objectType="Radio" firstButton="1" fmlaLink="$F$39" lockText="1" noThreeD="1"/>
</file>

<file path=xl/ctrlProps/ctrlProp4627.xml><?xml version="1.0" encoding="utf-8"?>
<formControlPr xmlns="http://schemas.microsoft.com/office/spreadsheetml/2009/9/main" objectType="Radio" lockText="1" noThreeD="1"/>
</file>

<file path=xl/ctrlProps/ctrlProp4628.xml><?xml version="1.0" encoding="utf-8"?>
<formControlPr xmlns="http://schemas.microsoft.com/office/spreadsheetml/2009/9/main" objectType="Radio" lockText="1" noThreeD="1"/>
</file>

<file path=xl/ctrlProps/ctrlProp4629.xml><?xml version="1.0" encoding="utf-8"?>
<formControlPr xmlns="http://schemas.microsoft.com/office/spreadsheetml/2009/9/main" objectType="Radio" lockText="1" noThreeD="1"/>
</file>

<file path=xl/ctrlProps/ctrlProp4630.xml><?xml version="1.0" encoding="utf-8"?>
<formControlPr xmlns="http://schemas.microsoft.com/office/spreadsheetml/2009/9/main" objectType="GBox" noThreeD="1"/>
</file>

<file path=xl/ctrlProps/ctrlProp4631.xml><?xml version="1.0" encoding="utf-8"?>
<formControlPr xmlns="http://schemas.microsoft.com/office/spreadsheetml/2009/9/main" objectType="Radio" firstButton="1" fmlaLink="$F$40" lockText="1" noThreeD="1"/>
</file>

<file path=xl/ctrlProps/ctrlProp4632.xml><?xml version="1.0" encoding="utf-8"?>
<formControlPr xmlns="http://schemas.microsoft.com/office/spreadsheetml/2009/9/main" objectType="Radio" lockText="1" noThreeD="1"/>
</file>

<file path=xl/ctrlProps/ctrlProp4633.xml><?xml version="1.0" encoding="utf-8"?>
<formControlPr xmlns="http://schemas.microsoft.com/office/spreadsheetml/2009/9/main" objectType="Radio" lockText="1" noThreeD="1"/>
</file>

<file path=xl/ctrlProps/ctrlProp4634.xml><?xml version="1.0" encoding="utf-8"?>
<formControlPr xmlns="http://schemas.microsoft.com/office/spreadsheetml/2009/9/main" objectType="Radio" lockText="1" noThreeD="1"/>
</file>

<file path=xl/ctrlProps/ctrlProp4635.xml><?xml version="1.0" encoding="utf-8"?>
<formControlPr xmlns="http://schemas.microsoft.com/office/spreadsheetml/2009/9/main" objectType="GBox" noThreeD="1"/>
</file>

<file path=xl/ctrlProps/ctrlProp4636.xml><?xml version="1.0" encoding="utf-8"?>
<formControlPr xmlns="http://schemas.microsoft.com/office/spreadsheetml/2009/9/main" objectType="Radio" firstButton="1" fmlaLink="$F$49" lockText="1" noThreeD="1"/>
</file>

<file path=xl/ctrlProps/ctrlProp4637.xml><?xml version="1.0" encoding="utf-8"?>
<formControlPr xmlns="http://schemas.microsoft.com/office/spreadsheetml/2009/9/main" objectType="Radio" lockText="1" noThreeD="1"/>
</file>

<file path=xl/ctrlProps/ctrlProp4638.xml><?xml version="1.0" encoding="utf-8"?>
<formControlPr xmlns="http://schemas.microsoft.com/office/spreadsheetml/2009/9/main" objectType="Radio" lockText="1" noThreeD="1"/>
</file>

<file path=xl/ctrlProps/ctrlProp4639.xml><?xml version="1.0" encoding="utf-8"?>
<formControlPr xmlns="http://schemas.microsoft.com/office/spreadsheetml/2009/9/main" objectType="Radio" lockText="1" noThreeD="1"/>
</file>

<file path=xl/ctrlProps/ctrlProp4640.xml><?xml version="1.0" encoding="utf-8"?>
<formControlPr xmlns="http://schemas.microsoft.com/office/spreadsheetml/2009/9/main" objectType="GBox" noThreeD="1"/>
</file>

<file path=xl/ctrlProps/ctrlProp4641.xml><?xml version="1.0" encoding="utf-8"?>
<formControlPr xmlns="http://schemas.microsoft.com/office/spreadsheetml/2009/9/main" objectType="Radio" firstButton="1" fmlaLink="$F$50" lockText="1" noThreeD="1"/>
</file>

<file path=xl/ctrlProps/ctrlProp4642.xml><?xml version="1.0" encoding="utf-8"?>
<formControlPr xmlns="http://schemas.microsoft.com/office/spreadsheetml/2009/9/main" objectType="Radio" lockText="1" noThreeD="1"/>
</file>

<file path=xl/ctrlProps/ctrlProp4643.xml><?xml version="1.0" encoding="utf-8"?>
<formControlPr xmlns="http://schemas.microsoft.com/office/spreadsheetml/2009/9/main" objectType="Radio" lockText="1" noThreeD="1"/>
</file>

<file path=xl/ctrlProps/ctrlProp4644.xml><?xml version="1.0" encoding="utf-8"?>
<formControlPr xmlns="http://schemas.microsoft.com/office/spreadsheetml/2009/9/main" objectType="Radio" lockText="1" noThreeD="1"/>
</file>

<file path=xl/ctrlProps/ctrlProp4645.xml><?xml version="1.0" encoding="utf-8"?>
<formControlPr xmlns="http://schemas.microsoft.com/office/spreadsheetml/2009/9/main" objectType="GBox" noThreeD="1"/>
</file>

<file path=xl/ctrlProps/ctrlProp4646.xml><?xml version="1.0" encoding="utf-8"?>
<formControlPr xmlns="http://schemas.microsoft.com/office/spreadsheetml/2009/9/main" objectType="Radio" firstButton="1" fmlaLink="$F$51" lockText="1" noThreeD="1"/>
</file>

<file path=xl/ctrlProps/ctrlProp4647.xml><?xml version="1.0" encoding="utf-8"?>
<formControlPr xmlns="http://schemas.microsoft.com/office/spreadsheetml/2009/9/main" objectType="Radio" lockText="1" noThreeD="1"/>
</file>

<file path=xl/ctrlProps/ctrlProp4648.xml><?xml version="1.0" encoding="utf-8"?>
<formControlPr xmlns="http://schemas.microsoft.com/office/spreadsheetml/2009/9/main" objectType="Radio" lockText="1" noThreeD="1"/>
</file>

<file path=xl/ctrlProps/ctrlProp4649.xml><?xml version="1.0" encoding="utf-8"?>
<formControlPr xmlns="http://schemas.microsoft.com/office/spreadsheetml/2009/9/main" objectType="Radio" lockText="1" noThreeD="1"/>
</file>

<file path=xl/ctrlProps/ctrlProp4650.xml><?xml version="1.0" encoding="utf-8"?>
<formControlPr xmlns="http://schemas.microsoft.com/office/spreadsheetml/2009/9/main" objectType="GBox" noThreeD="1"/>
</file>

<file path=xl/ctrlProps/ctrlProp4651.xml><?xml version="1.0" encoding="utf-8"?>
<formControlPr xmlns="http://schemas.microsoft.com/office/spreadsheetml/2009/9/main" objectType="Radio" firstButton="1" fmlaLink="$F$52" lockText="1" noThreeD="1"/>
</file>

<file path=xl/ctrlProps/ctrlProp4652.xml><?xml version="1.0" encoding="utf-8"?>
<formControlPr xmlns="http://schemas.microsoft.com/office/spreadsheetml/2009/9/main" objectType="Radio" lockText="1" noThreeD="1"/>
</file>

<file path=xl/ctrlProps/ctrlProp4653.xml><?xml version="1.0" encoding="utf-8"?>
<formControlPr xmlns="http://schemas.microsoft.com/office/spreadsheetml/2009/9/main" objectType="Radio" lockText="1" noThreeD="1"/>
</file>

<file path=xl/ctrlProps/ctrlProp4654.xml><?xml version="1.0" encoding="utf-8"?>
<formControlPr xmlns="http://schemas.microsoft.com/office/spreadsheetml/2009/9/main" objectType="Radio" lockText="1" noThreeD="1"/>
</file>

<file path=xl/ctrlProps/ctrlProp4655.xml><?xml version="1.0" encoding="utf-8"?>
<formControlPr xmlns="http://schemas.microsoft.com/office/spreadsheetml/2009/9/main" objectType="GBox" noThreeD="1"/>
</file>

<file path=xl/ctrlProps/ctrlProp4656.xml><?xml version="1.0" encoding="utf-8"?>
<formControlPr xmlns="http://schemas.microsoft.com/office/spreadsheetml/2009/9/main" objectType="Radio" firstButton="1" fmlaLink="$F$54" lockText="1" noThreeD="1"/>
</file>

<file path=xl/ctrlProps/ctrlProp4657.xml><?xml version="1.0" encoding="utf-8"?>
<formControlPr xmlns="http://schemas.microsoft.com/office/spreadsheetml/2009/9/main" objectType="Radio" lockText="1" noThreeD="1"/>
</file>

<file path=xl/ctrlProps/ctrlProp4658.xml><?xml version="1.0" encoding="utf-8"?>
<formControlPr xmlns="http://schemas.microsoft.com/office/spreadsheetml/2009/9/main" objectType="Radio" lockText="1" noThreeD="1"/>
</file>

<file path=xl/ctrlProps/ctrlProp4659.xml><?xml version="1.0" encoding="utf-8"?>
<formControlPr xmlns="http://schemas.microsoft.com/office/spreadsheetml/2009/9/main" objectType="Radio" lockText="1" noThreeD="1"/>
</file>

<file path=xl/ctrlProps/ctrlProp4660.xml><?xml version="1.0" encoding="utf-8"?>
<formControlPr xmlns="http://schemas.microsoft.com/office/spreadsheetml/2009/9/main" objectType="GBox" noThreeD="1"/>
</file>

<file path=xl/ctrlProps/ctrlProp4661.xml><?xml version="1.0" encoding="utf-8"?>
<formControlPr xmlns="http://schemas.microsoft.com/office/spreadsheetml/2009/9/main" objectType="Radio" firstButton="1" fmlaLink="$F$55" lockText="1" noThreeD="1"/>
</file>

<file path=xl/ctrlProps/ctrlProp4662.xml><?xml version="1.0" encoding="utf-8"?>
<formControlPr xmlns="http://schemas.microsoft.com/office/spreadsheetml/2009/9/main" objectType="Radio" lockText="1" noThreeD="1"/>
</file>

<file path=xl/ctrlProps/ctrlProp4663.xml><?xml version="1.0" encoding="utf-8"?>
<formControlPr xmlns="http://schemas.microsoft.com/office/spreadsheetml/2009/9/main" objectType="Radio" lockText="1" noThreeD="1"/>
</file>

<file path=xl/ctrlProps/ctrlProp4664.xml><?xml version="1.0" encoding="utf-8"?>
<formControlPr xmlns="http://schemas.microsoft.com/office/spreadsheetml/2009/9/main" objectType="Radio" lockText="1" noThreeD="1"/>
</file>

<file path=xl/ctrlProps/ctrlProp4665.xml><?xml version="1.0" encoding="utf-8"?>
<formControlPr xmlns="http://schemas.microsoft.com/office/spreadsheetml/2009/9/main" objectType="GBox" noThreeD="1"/>
</file>

<file path=xl/ctrlProps/ctrlProp4666.xml><?xml version="1.0" encoding="utf-8"?>
<formControlPr xmlns="http://schemas.microsoft.com/office/spreadsheetml/2009/9/main" objectType="Radio" firstButton="1" fmlaLink="$F$56" lockText="1" noThreeD="1"/>
</file>

<file path=xl/ctrlProps/ctrlProp4667.xml><?xml version="1.0" encoding="utf-8"?>
<formControlPr xmlns="http://schemas.microsoft.com/office/spreadsheetml/2009/9/main" objectType="Radio" lockText="1" noThreeD="1"/>
</file>

<file path=xl/ctrlProps/ctrlProp4668.xml><?xml version="1.0" encoding="utf-8"?>
<formControlPr xmlns="http://schemas.microsoft.com/office/spreadsheetml/2009/9/main" objectType="Radio" lockText="1" noThreeD="1"/>
</file>

<file path=xl/ctrlProps/ctrlProp4669.xml><?xml version="1.0" encoding="utf-8"?>
<formControlPr xmlns="http://schemas.microsoft.com/office/spreadsheetml/2009/9/main" objectType="Radio" lockText="1" noThreeD="1"/>
</file>

<file path=xl/ctrlProps/ctrlProp4670.xml><?xml version="1.0" encoding="utf-8"?>
<formControlPr xmlns="http://schemas.microsoft.com/office/spreadsheetml/2009/9/main" objectType="GBox" noThreeD="1"/>
</file>

<file path=xl/ctrlProps/ctrlProp4671.xml><?xml version="1.0" encoding="utf-8"?>
<formControlPr xmlns="http://schemas.microsoft.com/office/spreadsheetml/2009/9/main" objectType="Radio" firstButton="1" fmlaLink="$F$58" lockText="1" noThreeD="1"/>
</file>

<file path=xl/ctrlProps/ctrlProp4672.xml><?xml version="1.0" encoding="utf-8"?>
<formControlPr xmlns="http://schemas.microsoft.com/office/spreadsheetml/2009/9/main" objectType="Radio" lockText="1" noThreeD="1"/>
</file>

<file path=xl/ctrlProps/ctrlProp4673.xml><?xml version="1.0" encoding="utf-8"?>
<formControlPr xmlns="http://schemas.microsoft.com/office/spreadsheetml/2009/9/main" objectType="Radio" lockText="1" noThreeD="1"/>
</file>

<file path=xl/ctrlProps/ctrlProp4674.xml><?xml version="1.0" encoding="utf-8"?>
<formControlPr xmlns="http://schemas.microsoft.com/office/spreadsheetml/2009/9/main" objectType="Radio" lockText="1" noThreeD="1"/>
</file>

<file path=xl/ctrlProps/ctrlProp4675.xml><?xml version="1.0" encoding="utf-8"?>
<formControlPr xmlns="http://schemas.microsoft.com/office/spreadsheetml/2009/9/main" objectType="GBox" noThreeD="1"/>
</file>

<file path=xl/ctrlProps/ctrlProp4676.xml><?xml version="1.0" encoding="utf-8"?>
<formControlPr xmlns="http://schemas.microsoft.com/office/spreadsheetml/2009/9/main" objectType="Radio" firstButton="1" fmlaLink="$F$59" lockText="1" noThreeD="1"/>
</file>

<file path=xl/ctrlProps/ctrlProp4677.xml><?xml version="1.0" encoding="utf-8"?>
<formControlPr xmlns="http://schemas.microsoft.com/office/spreadsheetml/2009/9/main" objectType="Radio" lockText="1" noThreeD="1"/>
</file>

<file path=xl/ctrlProps/ctrlProp4678.xml><?xml version="1.0" encoding="utf-8"?>
<formControlPr xmlns="http://schemas.microsoft.com/office/spreadsheetml/2009/9/main" objectType="Radio" lockText="1" noThreeD="1"/>
</file>

<file path=xl/ctrlProps/ctrlProp4679.xml><?xml version="1.0" encoding="utf-8"?>
<formControlPr xmlns="http://schemas.microsoft.com/office/spreadsheetml/2009/9/main" objectType="Radio" lockText="1" noThreeD="1"/>
</file>

<file path=xl/ctrlProps/ctrlProp4680.xml><?xml version="1.0" encoding="utf-8"?>
<formControlPr xmlns="http://schemas.microsoft.com/office/spreadsheetml/2009/9/main" objectType="GBox" noThreeD="1"/>
</file>

<file path=xl/ctrlProps/ctrlProp4681.xml><?xml version="1.0" encoding="utf-8"?>
<formControlPr xmlns="http://schemas.microsoft.com/office/spreadsheetml/2009/9/main" objectType="Radio" firstButton="1" fmlaLink="$F$60" lockText="1" noThreeD="1"/>
</file>

<file path=xl/ctrlProps/ctrlProp4682.xml><?xml version="1.0" encoding="utf-8"?>
<formControlPr xmlns="http://schemas.microsoft.com/office/spreadsheetml/2009/9/main" objectType="Radio" lockText="1" noThreeD="1"/>
</file>

<file path=xl/ctrlProps/ctrlProp4683.xml><?xml version="1.0" encoding="utf-8"?>
<formControlPr xmlns="http://schemas.microsoft.com/office/spreadsheetml/2009/9/main" objectType="Radio" lockText="1" noThreeD="1"/>
</file>

<file path=xl/ctrlProps/ctrlProp4684.xml><?xml version="1.0" encoding="utf-8"?>
<formControlPr xmlns="http://schemas.microsoft.com/office/spreadsheetml/2009/9/main" objectType="Radio" lockText="1" noThreeD="1"/>
</file>

<file path=xl/ctrlProps/ctrlProp4685.xml><?xml version="1.0" encoding="utf-8"?>
<formControlPr xmlns="http://schemas.microsoft.com/office/spreadsheetml/2009/9/main" objectType="GBox" noThreeD="1"/>
</file>

<file path=xl/ctrlProps/ctrlProp4686.xml><?xml version="1.0" encoding="utf-8"?>
<formControlPr xmlns="http://schemas.microsoft.com/office/spreadsheetml/2009/9/main" objectType="Radio" firstButton="1" fmlaLink="$F$61" lockText="1" noThreeD="1"/>
</file>

<file path=xl/ctrlProps/ctrlProp4687.xml><?xml version="1.0" encoding="utf-8"?>
<formControlPr xmlns="http://schemas.microsoft.com/office/spreadsheetml/2009/9/main" objectType="Radio" lockText="1" noThreeD="1"/>
</file>

<file path=xl/ctrlProps/ctrlProp4688.xml><?xml version="1.0" encoding="utf-8"?>
<formControlPr xmlns="http://schemas.microsoft.com/office/spreadsheetml/2009/9/main" objectType="Radio" lockText="1" noThreeD="1"/>
</file>

<file path=xl/ctrlProps/ctrlProp4689.xml><?xml version="1.0" encoding="utf-8"?>
<formControlPr xmlns="http://schemas.microsoft.com/office/spreadsheetml/2009/9/main" objectType="Radio" lockText="1" noThreeD="1"/>
</file>

<file path=xl/ctrlProps/ctrlProp4690.xml><?xml version="1.0" encoding="utf-8"?>
<formControlPr xmlns="http://schemas.microsoft.com/office/spreadsheetml/2009/9/main" objectType="GBox" noThreeD="1"/>
</file>

<file path=xl/ctrlProps/ctrlProp4691.xml><?xml version="1.0" encoding="utf-8"?>
<formControlPr xmlns="http://schemas.microsoft.com/office/spreadsheetml/2009/9/main" objectType="Radio" firstButton="1" fmlaLink="$F$63" lockText="1" noThreeD="1"/>
</file>

<file path=xl/ctrlProps/ctrlProp4692.xml><?xml version="1.0" encoding="utf-8"?>
<formControlPr xmlns="http://schemas.microsoft.com/office/spreadsheetml/2009/9/main" objectType="Radio" lockText="1" noThreeD="1"/>
</file>

<file path=xl/ctrlProps/ctrlProp4693.xml><?xml version="1.0" encoding="utf-8"?>
<formControlPr xmlns="http://schemas.microsoft.com/office/spreadsheetml/2009/9/main" objectType="Radio" lockText="1" noThreeD="1"/>
</file>

<file path=xl/ctrlProps/ctrlProp4694.xml><?xml version="1.0" encoding="utf-8"?>
<formControlPr xmlns="http://schemas.microsoft.com/office/spreadsheetml/2009/9/main" objectType="Radio" lockText="1" noThreeD="1"/>
</file>

<file path=xl/ctrlProps/ctrlProp4695.xml><?xml version="1.0" encoding="utf-8"?>
<formControlPr xmlns="http://schemas.microsoft.com/office/spreadsheetml/2009/9/main" objectType="GBox" noThreeD="1"/>
</file>

<file path=xl/ctrlProps/ctrlProp4696.xml><?xml version="1.0" encoding="utf-8"?>
<formControlPr xmlns="http://schemas.microsoft.com/office/spreadsheetml/2009/9/main" objectType="Radio" firstButton="1" fmlaLink="$F$65" lockText="1" noThreeD="1"/>
</file>

<file path=xl/ctrlProps/ctrlProp4697.xml><?xml version="1.0" encoding="utf-8"?>
<formControlPr xmlns="http://schemas.microsoft.com/office/spreadsheetml/2009/9/main" objectType="Radio" lockText="1" noThreeD="1"/>
</file>

<file path=xl/ctrlProps/ctrlProp4698.xml><?xml version="1.0" encoding="utf-8"?>
<formControlPr xmlns="http://schemas.microsoft.com/office/spreadsheetml/2009/9/main" objectType="Radio" lockText="1" noThreeD="1"/>
</file>

<file path=xl/ctrlProps/ctrlProp4699.xml><?xml version="1.0" encoding="utf-8"?>
<formControlPr xmlns="http://schemas.microsoft.com/office/spreadsheetml/2009/9/main" objectType="Radio" lockText="1" noThreeD="1"/>
</file>

<file path=xl/ctrlProps/ctrlProp4700.xml><?xml version="1.0" encoding="utf-8"?>
<formControlPr xmlns="http://schemas.microsoft.com/office/spreadsheetml/2009/9/main" objectType="GBox" noThreeD="1"/>
</file>

<file path=xl/ctrlProps/ctrlProp4701.xml><?xml version="1.0" encoding="utf-8"?>
<formControlPr xmlns="http://schemas.microsoft.com/office/spreadsheetml/2009/9/main" objectType="Radio" firstButton="1" fmlaLink="$F$64" lockText="1" noThreeD="1"/>
</file>

<file path=xl/ctrlProps/ctrlProp4702.xml><?xml version="1.0" encoding="utf-8"?>
<formControlPr xmlns="http://schemas.microsoft.com/office/spreadsheetml/2009/9/main" objectType="Radio" lockText="1" noThreeD="1"/>
</file>

<file path=xl/ctrlProps/ctrlProp4703.xml><?xml version="1.0" encoding="utf-8"?>
<formControlPr xmlns="http://schemas.microsoft.com/office/spreadsheetml/2009/9/main" objectType="Radio" lockText="1" noThreeD="1"/>
</file>

<file path=xl/ctrlProps/ctrlProp4704.xml><?xml version="1.0" encoding="utf-8"?>
<formControlPr xmlns="http://schemas.microsoft.com/office/spreadsheetml/2009/9/main" objectType="Radio" lockText="1" noThreeD="1"/>
</file>

<file path=xl/ctrlProps/ctrlProp4705.xml><?xml version="1.0" encoding="utf-8"?>
<formControlPr xmlns="http://schemas.microsoft.com/office/spreadsheetml/2009/9/main" objectType="GBox" noThreeD="1"/>
</file>

<file path=xl/ctrlProps/ctrlProp4706.xml><?xml version="1.0" encoding="utf-8"?>
<formControlPr xmlns="http://schemas.microsoft.com/office/spreadsheetml/2009/9/main" objectType="Radio" firstButton="1" fmlaLink="$F$66" lockText="1" noThreeD="1"/>
</file>

<file path=xl/ctrlProps/ctrlProp4707.xml><?xml version="1.0" encoding="utf-8"?>
<formControlPr xmlns="http://schemas.microsoft.com/office/spreadsheetml/2009/9/main" objectType="Radio" lockText="1" noThreeD="1"/>
</file>

<file path=xl/ctrlProps/ctrlProp4708.xml><?xml version="1.0" encoding="utf-8"?>
<formControlPr xmlns="http://schemas.microsoft.com/office/spreadsheetml/2009/9/main" objectType="Radio" lockText="1" noThreeD="1"/>
</file>

<file path=xl/ctrlProps/ctrlProp4709.xml><?xml version="1.0" encoding="utf-8"?>
<formControlPr xmlns="http://schemas.microsoft.com/office/spreadsheetml/2009/9/main" objectType="Radio" lockText="1" noThreeD="1"/>
</file>

<file path=xl/ctrlProps/ctrlProp4710.xml><?xml version="1.0" encoding="utf-8"?>
<formControlPr xmlns="http://schemas.microsoft.com/office/spreadsheetml/2009/9/main" objectType="GBox" noThreeD="1"/>
</file>

<file path=xl/ctrlProps/ctrlProp4711.xml><?xml version="1.0" encoding="utf-8"?>
<formControlPr xmlns="http://schemas.microsoft.com/office/spreadsheetml/2009/9/main" objectType="Radio" firstButton="1" fmlaLink="$F$68" lockText="1" noThreeD="1"/>
</file>

<file path=xl/ctrlProps/ctrlProp4712.xml><?xml version="1.0" encoding="utf-8"?>
<formControlPr xmlns="http://schemas.microsoft.com/office/spreadsheetml/2009/9/main" objectType="Radio" lockText="1" noThreeD="1"/>
</file>

<file path=xl/ctrlProps/ctrlProp4713.xml><?xml version="1.0" encoding="utf-8"?>
<formControlPr xmlns="http://schemas.microsoft.com/office/spreadsheetml/2009/9/main" objectType="Radio" lockText="1" noThreeD="1"/>
</file>

<file path=xl/ctrlProps/ctrlProp4714.xml><?xml version="1.0" encoding="utf-8"?>
<formControlPr xmlns="http://schemas.microsoft.com/office/spreadsheetml/2009/9/main" objectType="Radio" lockText="1" noThreeD="1"/>
</file>

<file path=xl/ctrlProps/ctrlProp4715.xml><?xml version="1.0" encoding="utf-8"?>
<formControlPr xmlns="http://schemas.microsoft.com/office/spreadsheetml/2009/9/main" objectType="GBox" noThreeD="1"/>
</file>

<file path=xl/ctrlProps/ctrlProp4716.xml><?xml version="1.0" encoding="utf-8"?>
<formControlPr xmlns="http://schemas.microsoft.com/office/spreadsheetml/2009/9/main" objectType="Radio" firstButton="1" fmlaLink="$F$69" lockText="1" noThreeD="1"/>
</file>

<file path=xl/ctrlProps/ctrlProp4717.xml><?xml version="1.0" encoding="utf-8"?>
<formControlPr xmlns="http://schemas.microsoft.com/office/spreadsheetml/2009/9/main" objectType="Radio" lockText="1" noThreeD="1"/>
</file>

<file path=xl/ctrlProps/ctrlProp4718.xml><?xml version="1.0" encoding="utf-8"?>
<formControlPr xmlns="http://schemas.microsoft.com/office/spreadsheetml/2009/9/main" objectType="Radio" lockText="1" noThreeD="1"/>
</file>

<file path=xl/ctrlProps/ctrlProp4719.xml><?xml version="1.0" encoding="utf-8"?>
<formControlPr xmlns="http://schemas.microsoft.com/office/spreadsheetml/2009/9/main" objectType="Radio" lockText="1" noThreeD="1"/>
</file>

<file path=xl/ctrlProps/ctrlProp4720.xml><?xml version="1.0" encoding="utf-8"?>
<formControlPr xmlns="http://schemas.microsoft.com/office/spreadsheetml/2009/9/main" objectType="GBox" noThreeD="1"/>
</file>

<file path=xl/ctrlProps/ctrlProp4721.xml><?xml version="1.0" encoding="utf-8"?>
<formControlPr xmlns="http://schemas.microsoft.com/office/spreadsheetml/2009/9/main" objectType="Radio" firstButton="1" fmlaLink="$F$70" lockText="1" noThreeD="1"/>
</file>

<file path=xl/ctrlProps/ctrlProp4722.xml><?xml version="1.0" encoding="utf-8"?>
<formControlPr xmlns="http://schemas.microsoft.com/office/spreadsheetml/2009/9/main" objectType="Radio" lockText="1" noThreeD="1"/>
</file>

<file path=xl/ctrlProps/ctrlProp4723.xml><?xml version="1.0" encoding="utf-8"?>
<formControlPr xmlns="http://schemas.microsoft.com/office/spreadsheetml/2009/9/main" objectType="Radio" lockText="1" noThreeD="1"/>
</file>

<file path=xl/ctrlProps/ctrlProp4724.xml><?xml version="1.0" encoding="utf-8"?>
<formControlPr xmlns="http://schemas.microsoft.com/office/spreadsheetml/2009/9/main" objectType="Radio" lockText="1" noThreeD="1"/>
</file>

<file path=xl/ctrlProps/ctrlProp4725.xml><?xml version="1.0" encoding="utf-8"?>
<formControlPr xmlns="http://schemas.microsoft.com/office/spreadsheetml/2009/9/main" objectType="GBox" noThreeD="1"/>
</file>

<file path=xl/ctrlProps/ctrlProp4726.xml><?xml version="1.0" encoding="utf-8"?>
<formControlPr xmlns="http://schemas.microsoft.com/office/spreadsheetml/2009/9/main" objectType="Radio" firstButton="1" fmlaLink="$F$71" lockText="1" noThreeD="1"/>
</file>

<file path=xl/ctrlProps/ctrlProp4727.xml><?xml version="1.0" encoding="utf-8"?>
<formControlPr xmlns="http://schemas.microsoft.com/office/spreadsheetml/2009/9/main" objectType="Radio" lockText="1" noThreeD="1"/>
</file>

<file path=xl/ctrlProps/ctrlProp4728.xml><?xml version="1.0" encoding="utf-8"?>
<formControlPr xmlns="http://schemas.microsoft.com/office/spreadsheetml/2009/9/main" objectType="Radio" lockText="1" noThreeD="1"/>
</file>

<file path=xl/ctrlProps/ctrlProp4729.xml><?xml version="1.0" encoding="utf-8"?>
<formControlPr xmlns="http://schemas.microsoft.com/office/spreadsheetml/2009/9/main" objectType="Radio" lockText="1" noThreeD="1"/>
</file>

<file path=xl/ctrlProps/ctrlProp4730.xml><?xml version="1.0" encoding="utf-8"?>
<formControlPr xmlns="http://schemas.microsoft.com/office/spreadsheetml/2009/9/main" objectType="GBox" noThreeD="1"/>
</file>

<file path=xl/ctrlProps/ctrlProp4731.xml><?xml version="1.0" encoding="utf-8"?>
<formControlPr xmlns="http://schemas.microsoft.com/office/spreadsheetml/2009/9/main" objectType="Radio" firstButton="1" fmlaLink="$F$73" lockText="1" noThreeD="1"/>
</file>

<file path=xl/ctrlProps/ctrlProp4732.xml><?xml version="1.0" encoding="utf-8"?>
<formControlPr xmlns="http://schemas.microsoft.com/office/spreadsheetml/2009/9/main" objectType="Radio" lockText="1" noThreeD="1"/>
</file>

<file path=xl/ctrlProps/ctrlProp4733.xml><?xml version="1.0" encoding="utf-8"?>
<formControlPr xmlns="http://schemas.microsoft.com/office/spreadsheetml/2009/9/main" objectType="Radio" lockText="1" noThreeD="1"/>
</file>

<file path=xl/ctrlProps/ctrlProp4734.xml><?xml version="1.0" encoding="utf-8"?>
<formControlPr xmlns="http://schemas.microsoft.com/office/spreadsheetml/2009/9/main" objectType="Radio" lockText="1" noThreeD="1"/>
</file>

<file path=xl/ctrlProps/ctrlProp4735.xml><?xml version="1.0" encoding="utf-8"?>
<formControlPr xmlns="http://schemas.microsoft.com/office/spreadsheetml/2009/9/main" objectType="GBox" noThreeD="1"/>
</file>

<file path=xl/ctrlProps/ctrlProp4736.xml><?xml version="1.0" encoding="utf-8"?>
<formControlPr xmlns="http://schemas.microsoft.com/office/spreadsheetml/2009/9/main" objectType="Radio" firstButton="1" fmlaLink="$F$74" lockText="1" noThreeD="1"/>
</file>

<file path=xl/ctrlProps/ctrlProp4737.xml><?xml version="1.0" encoding="utf-8"?>
<formControlPr xmlns="http://schemas.microsoft.com/office/spreadsheetml/2009/9/main" objectType="Radio" lockText="1" noThreeD="1"/>
</file>

<file path=xl/ctrlProps/ctrlProp4738.xml><?xml version="1.0" encoding="utf-8"?>
<formControlPr xmlns="http://schemas.microsoft.com/office/spreadsheetml/2009/9/main" objectType="Radio" lockText="1" noThreeD="1"/>
</file>

<file path=xl/ctrlProps/ctrlProp4739.xml><?xml version="1.0" encoding="utf-8"?>
<formControlPr xmlns="http://schemas.microsoft.com/office/spreadsheetml/2009/9/main" objectType="Radio" lockText="1" noThreeD="1"/>
</file>

<file path=xl/ctrlProps/ctrlProp4740.xml><?xml version="1.0" encoding="utf-8"?>
<formControlPr xmlns="http://schemas.microsoft.com/office/spreadsheetml/2009/9/main" objectType="GBox" noThreeD="1"/>
</file>

<file path=xl/ctrlProps/ctrlProp4741.xml><?xml version="1.0" encoding="utf-8"?>
<formControlPr xmlns="http://schemas.microsoft.com/office/spreadsheetml/2009/9/main" objectType="Radio" firstButton="1" fmlaLink="$F$75" lockText="1" noThreeD="1"/>
</file>

<file path=xl/ctrlProps/ctrlProp4742.xml><?xml version="1.0" encoding="utf-8"?>
<formControlPr xmlns="http://schemas.microsoft.com/office/spreadsheetml/2009/9/main" objectType="Radio" lockText="1" noThreeD="1"/>
</file>

<file path=xl/ctrlProps/ctrlProp4743.xml><?xml version="1.0" encoding="utf-8"?>
<formControlPr xmlns="http://schemas.microsoft.com/office/spreadsheetml/2009/9/main" objectType="Radio" lockText="1" noThreeD="1"/>
</file>

<file path=xl/ctrlProps/ctrlProp4744.xml><?xml version="1.0" encoding="utf-8"?>
<formControlPr xmlns="http://schemas.microsoft.com/office/spreadsheetml/2009/9/main" objectType="Radio" lockText="1" noThreeD="1"/>
</file>

<file path=xl/ctrlProps/ctrlProp4745.xml><?xml version="1.0" encoding="utf-8"?>
<formControlPr xmlns="http://schemas.microsoft.com/office/spreadsheetml/2009/9/main" objectType="GBox" noThreeD="1"/>
</file>

<file path=xl/ctrlProps/ctrlProp4746.xml><?xml version="1.0" encoding="utf-8"?>
<formControlPr xmlns="http://schemas.microsoft.com/office/spreadsheetml/2009/9/main" objectType="Radio" firstButton="1" fmlaLink="$F$76" lockText="1" noThreeD="1"/>
</file>

<file path=xl/ctrlProps/ctrlProp4747.xml><?xml version="1.0" encoding="utf-8"?>
<formControlPr xmlns="http://schemas.microsoft.com/office/spreadsheetml/2009/9/main" objectType="Radio" lockText="1" noThreeD="1"/>
</file>

<file path=xl/ctrlProps/ctrlProp4748.xml><?xml version="1.0" encoding="utf-8"?>
<formControlPr xmlns="http://schemas.microsoft.com/office/spreadsheetml/2009/9/main" objectType="Radio" lockText="1" noThreeD="1"/>
</file>

<file path=xl/ctrlProps/ctrlProp4749.xml><?xml version="1.0" encoding="utf-8"?>
<formControlPr xmlns="http://schemas.microsoft.com/office/spreadsheetml/2009/9/main" objectType="Radio" lockText="1" noThreeD="1"/>
</file>

<file path=xl/ctrlProps/ctrlProp4750.xml><?xml version="1.0" encoding="utf-8"?>
<formControlPr xmlns="http://schemas.microsoft.com/office/spreadsheetml/2009/9/main" objectType="GBox" noThreeD="1"/>
</file>

<file path=xl/ctrlProps/ctrlProp4751.xml><?xml version="1.0" encoding="utf-8"?>
<formControlPr xmlns="http://schemas.microsoft.com/office/spreadsheetml/2009/9/main" objectType="Radio" firstButton="1" fmlaLink="$F$78" lockText="1" noThreeD="1"/>
</file>

<file path=xl/ctrlProps/ctrlProp4752.xml><?xml version="1.0" encoding="utf-8"?>
<formControlPr xmlns="http://schemas.microsoft.com/office/spreadsheetml/2009/9/main" objectType="Radio" lockText="1" noThreeD="1"/>
</file>

<file path=xl/ctrlProps/ctrlProp4753.xml><?xml version="1.0" encoding="utf-8"?>
<formControlPr xmlns="http://schemas.microsoft.com/office/spreadsheetml/2009/9/main" objectType="Radio" lockText="1" noThreeD="1"/>
</file>

<file path=xl/ctrlProps/ctrlProp4754.xml><?xml version="1.0" encoding="utf-8"?>
<formControlPr xmlns="http://schemas.microsoft.com/office/spreadsheetml/2009/9/main" objectType="Radio" lockText="1" noThreeD="1"/>
</file>

<file path=xl/ctrlProps/ctrlProp4755.xml><?xml version="1.0" encoding="utf-8"?>
<formControlPr xmlns="http://schemas.microsoft.com/office/spreadsheetml/2009/9/main" objectType="GBox" noThreeD="1"/>
</file>

<file path=xl/ctrlProps/ctrlProp4756.xml><?xml version="1.0" encoding="utf-8"?>
<formControlPr xmlns="http://schemas.microsoft.com/office/spreadsheetml/2009/9/main" objectType="Radio" firstButton="1" fmlaLink="$F$79" lockText="1" noThreeD="1"/>
</file>

<file path=xl/ctrlProps/ctrlProp4757.xml><?xml version="1.0" encoding="utf-8"?>
<formControlPr xmlns="http://schemas.microsoft.com/office/spreadsheetml/2009/9/main" objectType="Radio" lockText="1" noThreeD="1"/>
</file>

<file path=xl/ctrlProps/ctrlProp4758.xml><?xml version="1.0" encoding="utf-8"?>
<formControlPr xmlns="http://schemas.microsoft.com/office/spreadsheetml/2009/9/main" objectType="Radio" lockText="1" noThreeD="1"/>
</file>

<file path=xl/ctrlProps/ctrlProp4759.xml><?xml version="1.0" encoding="utf-8"?>
<formControlPr xmlns="http://schemas.microsoft.com/office/spreadsheetml/2009/9/main" objectType="Radio" lockText="1" noThreeD="1"/>
</file>

<file path=xl/ctrlProps/ctrlProp4760.xml><?xml version="1.0" encoding="utf-8"?>
<formControlPr xmlns="http://schemas.microsoft.com/office/spreadsheetml/2009/9/main" objectType="GBox" noThreeD="1"/>
</file>

<file path=xl/ctrlProps/ctrlProp4761.xml><?xml version="1.0" encoding="utf-8"?>
<formControlPr xmlns="http://schemas.microsoft.com/office/spreadsheetml/2009/9/main" objectType="Radio" firstButton="1" fmlaLink="$F$80" lockText="1" noThreeD="1"/>
</file>

<file path=xl/ctrlProps/ctrlProp4762.xml><?xml version="1.0" encoding="utf-8"?>
<formControlPr xmlns="http://schemas.microsoft.com/office/spreadsheetml/2009/9/main" objectType="Radio" lockText="1" noThreeD="1"/>
</file>

<file path=xl/ctrlProps/ctrlProp4763.xml><?xml version="1.0" encoding="utf-8"?>
<formControlPr xmlns="http://schemas.microsoft.com/office/spreadsheetml/2009/9/main" objectType="Radio" lockText="1" noThreeD="1"/>
</file>

<file path=xl/ctrlProps/ctrlProp4764.xml><?xml version="1.0" encoding="utf-8"?>
<formControlPr xmlns="http://schemas.microsoft.com/office/spreadsheetml/2009/9/main" objectType="Radio" lockText="1" noThreeD="1"/>
</file>

<file path=xl/ctrlProps/ctrlProp4765.xml><?xml version="1.0" encoding="utf-8"?>
<formControlPr xmlns="http://schemas.microsoft.com/office/spreadsheetml/2009/9/main" objectType="GBox" noThreeD="1"/>
</file>

<file path=xl/ctrlProps/ctrlProp4766.xml><?xml version="1.0" encoding="utf-8"?>
<formControlPr xmlns="http://schemas.microsoft.com/office/spreadsheetml/2009/9/main" objectType="Radio" firstButton="1" fmlaLink="$F$81" lockText="1" noThreeD="1"/>
</file>

<file path=xl/ctrlProps/ctrlProp4767.xml><?xml version="1.0" encoding="utf-8"?>
<formControlPr xmlns="http://schemas.microsoft.com/office/spreadsheetml/2009/9/main" objectType="Radio" lockText="1" noThreeD="1"/>
</file>

<file path=xl/ctrlProps/ctrlProp4768.xml><?xml version="1.0" encoding="utf-8"?>
<formControlPr xmlns="http://schemas.microsoft.com/office/spreadsheetml/2009/9/main" objectType="Radio" lockText="1" noThreeD="1"/>
</file>

<file path=xl/ctrlProps/ctrlProp4769.xml><?xml version="1.0" encoding="utf-8"?>
<formControlPr xmlns="http://schemas.microsoft.com/office/spreadsheetml/2009/9/main" objectType="Radio" lockText="1" noThreeD="1"/>
</file>

<file path=xl/ctrlProps/ctrlProp4770.xml><?xml version="1.0" encoding="utf-8"?>
<formControlPr xmlns="http://schemas.microsoft.com/office/spreadsheetml/2009/9/main" objectType="GBox" noThreeD="1"/>
</file>

<file path=xl/ctrlProps/ctrlProp4771.xml><?xml version="1.0" encoding="utf-8"?>
<formControlPr xmlns="http://schemas.microsoft.com/office/spreadsheetml/2009/9/main" objectType="Radio" firstButton="1" fmlaLink="$F$83" lockText="1" noThreeD="1"/>
</file>

<file path=xl/ctrlProps/ctrlProp4772.xml><?xml version="1.0" encoding="utf-8"?>
<formControlPr xmlns="http://schemas.microsoft.com/office/spreadsheetml/2009/9/main" objectType="Radio" lockText="1" noThreeD="1"/>
</file>

<file path=xl/ctrlProps/ctrlProp4773.xml><?xml version="1.0" encoding="utf-8"?>
<formControlPr xmlns="http://schemas.microsoft.com/office/spreadsheetml/2009/9/main" objectType="Radio" lockText="1" noThreeD="1"/>
</file>

<file path=xl/ctrlProps/ctrlProp4774.xml><?xml version="1.0" encoding="utf-8"?>
<formControlPr xmlns="http://schemas.microsoft.com/office/spreadsheetml/2009/9/main" objectType="Radio" lockText="1" noThreeD="1"/>
</file>

<file path=xl/ctrlProps/ctrlProp4775.xml><?xml version="1.0" encoding="utf-8"?>
<formControlPr xmlns="http://schemas.microsoft.com/office/spreadsheetml/2009/9/main" objectType="GBox" noThreeD="1"/>
</file>

<file path=xl/ctrlProps/ctrlProp4776.xml><?xml version="1.0" encoding="utf-8"?>
<formControlPr xmlns="http://schemas.microsoft.com/office/spreadsheetml/2009/9/main" objectType="Radio" firstButton="1" fmlaLink="$F$84" lockText="1" noThreeD="1"/>
</file>

<file path=xl/ctrlProps/ctrlProp4777.xml><?xml version="1.0" encoding="utf-8"?>
<formControlPr xmlns="http://schemas.microsoft.com/office/spreadsheetml/2009/9/main" objectType="Radio" lockText="1" noThreeD="1"/>
</file>

<file path=xl/ctrlProps/ctrlProp4778.xml><?xml version="1.0" encoding="utf-8"?>
<formControlPr xmlns="http://schemas.microsoft.com/office/spreadsheetml/2009/9/main" objectType="Radio" lockText="1" noThreeD="1"/>
</file>

<file path=xl/ctrlProps/ctrlProp4779.xml><?xml version="1.0" encoding="utf-8"?>
<formControlPr xmlns="http://schemas.microsoft.com/office/spreadsheetml/2009/9/main" objectType="Radio" lockText="1" noThreeD="1"/>
</file>

<file path=xl/ctrlProps/ctrlProp4780.xml><?xml version="1.0" encoding="utf-8"?>
<formControlPr xmlns="http://schemas.microsoft.com/office/spreadsheetml/2009/9/main" objectType="GBox" noThreeD="1"/>
</file>

<file path=xl/ctrlProps/ctrlProp4781.xml><?xml version="1.0" encoding="utf-8"?>
<formControlPr xmlns="http://schemas.microsoft.com/office/spreadsheetml/2009/9/main" objectType="Radio" firstButton="1" fmlaLink="$F$85" lockText="1" noThreeD="1"/>
</file>

<file path=xl/ctrlProps/ctrlProp4782.xml><?xml version="1.0" encoding="utf-8"?>
<formControlPr xmlns="http://schemas.microsoft.com/office/spreadsheetml/2009/9/main" objectType="Radio" lockText="1" noThreeD="1"/>
</file>

<file path=xl/ctrlProps/ctrlProp4783.xml><?xml version="1.0" encoding="utf-8"?>
<formControlPr xmlns="http://schemas.microsoft.com/office/spreadsheetml/2009/9/main" objectType="Radio" lockText="1" noThreeD="1"/>
</file>

<file path=xl/ctrlProps/ctrlProp4784.xml><?xml version="1.0" encoding="utf-8"?>
<formControlPr xmlns="http://schemas.microsoft.com/office/spreadsheetml/2009/9/main" objectType="Radio" lockText="1" noThreeD="1"/>
</file>

<file path=xl/ctrlProps/ctrlProp4785.xml><?xml version="1.0" encoding="utf-8"?>
<formControlPr xmlns="http://schemas.microsoft.com/office/spreadsheetml/2009/9/main" objectType="GBox" noThreeD="1"/>
</file>

<file path=xl/ctrlProps/ctrlProp4786.xml><?xml version="1.0" encoding="utf-8"?>
<formControlPr xmlns="http://schemas.microsoft.com/office/spreadsheetml/2009/9/main" objectType="Radio" firstButton="1" fmlaLink="$F$87" lockText="1" noThreeD="1"/>
</file>

<file path=xl/ctrlProps/ctrlProp4787.xml><?xml version="1.0" encoding="utf-8"?>
<formControlPr xmlns="http://schemas.microsoft.com/office/spreadsheetml/2009/9/main" objectType="Radio" lockText="1" noThreeD="1"/>
</file>

<file path=xl/ctrlProps/ctrlProp4788.xml><?xml version="1.0" encoding="utf-8"?>
<formControlPr xmlns="http://schemas.microsoft.com/office/spreadsheetml/2009/9/main" objectType="Radio" lockText="1" noThreeD="1"/>
</file>

<file path=xl/ctrlProps/ctrlProp4789.xml><?xml version="1.0" encoding="utf-8"?>
<formControlPr xmlns="http://schemas.microsoft.com/office/spreadsheetml/2009/9/main" objectType="Radio" lockText="1" noThreeD="1"/>
</file>

<file path=xl/ctrlProps/ctrlProp4790.xml><?xml version="1.0" encoding="utf-8"?>
<formControlPr xmlns="http://schemas.microsoft.com/office/spreadsheetml/2009/9/main" objectType="GBox" noThreeD="1"/>
</file>

<file path=xl/ctrlProps/ctrlProp4791.xml><?xml version="1.0" encoding="utf-8"?>
<formControlPr xmlns="http://schemas.microsoft.com/office/spreadsheetml/2009/9/main" objectType="Radio" firstButton="1" fmlaLink="$F$88" lockText="1" noThreeD="1"/>
</file>

<file path=xl/ctrlProps/ctrlProp4792.xml><?xml version="1.0" encoding="utf-8"?>
<formControlPr xmlns="http://schemas.microsoft.com/office/spreadsheetml/2009/9/main" objectType="Radio" lockText="1" noThreeD="1"/>
</file>

<file path=xl/ctrlProps/ctrlProp4793.xml><?xml version="1.0" encoding="utf-8"?>
<formControlPr xmlns="http://schemas.microsoft.com/office/spreadsheetml/2009/9/main" objectType="Radio" lockText="1" noThreeD="1"/>
</file>

<file path=xl/ctrlProps/ctrlProp4794.xml><?xml version="1.0" encoding="utf-8"?>
<formControlPr xmlns="http://schemas.microsoft.com/office/spreadsheetml/2009/9/main" objectType="Radio" lockText="1" noThreeD="1"/>
</file>

<file path=xl/ctrlProps/ctrlProp4795.xml><?xml version="1.0" encoding="utf-8"?>
<formControlPr xmlns="http://schemas.microsoft.com/office/spreadsheetml/2009/9/main" objectType="GBox" noThreeD="1"/>
</file>

<file path=xl/ctrlProps/ctrlProp4796.xml><?xml version="1.0" encoding="utf-8"?>
<formControlPr xmlns="http://schemas.microsoft.com/office/spreadsheetml/2009/9/main" objectType="Radio" firstButton="1" fmlaLink="$F$89" lockText="1" noThreeD="1"/>
</file>

<file path=xl/ctrlProps/ctrlProp4797.xml><?xml version="1.0" encoding="utf-8"?>
<formControlPr xmlns="http://schemas.microsoft.com/office/spreadsheetml/2009/9/main" objectType="Radio" lockText="1" noThreeD="1"/>
</file>

<file path=xl/ctrlProps/ctrlProp4798.xml><?xml version="1.0" encoding="utf-8"?>
<formControlPr xmlns="http://schemas.microsoft.com/office/spreadsheetml/2009/9/main" objectType="Radio" lockText="1" noThreeD="1"/>
</file>

<file path=xl/ctrlProps/ctrlProp4799.xml><?xml version="1.0" encoding="utf-8"?>
<formControlPr xmlns="http://schemas.microsoft.com/office/spreadsheetml/2009/9/main" objectType="Radio" lockText="1" noThreeD="1"/>
</file>

<file path=xl/ctrlProps/ctrlProp4800.xml><?xml version="1.0" encoding="utf-8"?>
<formControlPr xmlns="http://schemas.microsoft.com/office/spreadsheetml/2009/9/main" objectType="GBox" noThreeD="1"/>
</file>

<file path=xl/ctrlProps/ctrlProp4801.xml><?xml version="1.0" encoding="utf-8"?>
<formControlPr xmlns="http://schemas.microsoft.com/office/spreadsheetml/2009/9/main" objectType="Radio" firstButton="1" fmlaLink="$F$90" lockText="1" noThreeD="1"/>
</file>

<file path=xl/ctrlProps/ctrlProp4802.xml><?xml version="1.0" encoding="utf-8"?>
<formControlPr xmlns="http://schemas.microsoft.com/office/spreadsheetml/2009/9/main" objectType="Radio" lockText="1" noThreeD="1"/>
</file>

<file path=xl/ctrlProps/ctrlProp4803.xml><?xml version="1.0" encoding="utf-8"?>
<formControlPr xmlns="http://schemas.microsoft.com/office/spreadsheetml/2009/9/main" objectType="Radio" lockText="1" noThreeD="1"/>
</file>

<file path=xl/ctrlProps/ctrlProp4804.xml><?xml version="1.0" encoding="utf-8"?>
<formControlPr xmlns="http://schemas.microsoft.com/office/spreadsheetml/2009/9/main" objectType="Radio" lockText="1" noThreeD="1"/>
</file>

<file path=xl/ctrlProps/ctrlProp4805.xml><?xml version="1.0" encoding="utf-8"?>
<formControlPr xmlns="http://schemas.microsoft.com/office/spreadsheetml/2009/9/main" objectType="GBox" noThreeD="1"/>
</file>

<file path=xl/ctrlProps/ctrlProp4806.xml><?xml version="1.0" encoding="utf-8"?>
<formControlPr xmlns="http://schemas.microsoft.com/office/spreadsheetml/2009/9/main" objectType="Radio" firstButton="1" fmlaLink="$F$92" lockText="1" noThreeD="1"/>
</file>

<file path=xl/ctrlProps/ctrlProp4807.xml><?xml version="1.0" encoding="utf-8"?>
<formControlPr xmlns="http://schemas.microsoft.com/office/spreadsheetml/2009/9/main" objectType="Radio" lockText="1" noThreeD="1"/>
</file>

<file path=xl/ctrlProps/ctrlProp4808.xml><?xml version="1.0" encoding="utf-8"?>
<formControlPr xmlns="http://schemas.microsoft.com/office/spreadsheetml/2009/9/main" objectType="Radio" lockText="1" noThreeD="1"/>
</file>

<file path=xl/ctrlProps/ctrlProp4809.xml><?xml version="1.0" encoding="utf-8"?>
<formControlPr xmlns="http://schemas.microsoft.com/office/spreadsheetml/2009/9/main" objectType="Radio" lockText="1" noThreeD="1"/>
</file>

<file path=xl/ctrlProps/ctrlProp4810.xml><?xml version="1.0" encoding="utf-8"?>
<formControlPr xmlns="http://schemas.microsoft.com/office/spreadsheetml/2009/9/main" objectType="GBox" noThreeD="1"/>
</file>

<file path=xl/ctrlProps/ctrlProp4811.xml><?xml version="1.0" encoding="utf-8"?>
<formControlPr xmlns="http://schemas.microsoft.com/office/spreadsheetml/2009/9/main" objectType="Radio" firstButton="1" fmlaLink="$F$93" lockText="1" noThreeD="1"/>
</file>

<file path=xl/ctrlProps/ctrlProp4812.xml><?xml version="1.0" encoding="utf-8"?>
<formControlPr xmlns="http://schemas.microsoft.com/office/spreadsheetml/2009/9/main" objectType="Radio" lockText="1" noThreeD="1"/>
</file>

<file path=xl/ctrlProps/ctrlProp4813.xml><?xml version="1.0" encoding="utf-8"?>
<formControlPr xmlns="http://schemas.microsoft.com/office/spreadsheetml/2009/9/main" objectType="Radio" lockText="1" noThreeD="1"/>
</file>

<file path=xl/ctrlProps/ctrlProp4814.xml><?xml version="1.0" encoding="utf-8"?>
<formControlPr xmlns="http://schemas.microsoft.com/office/spreadsheetml/2009/9/main" objectType="Radio" lockText="1" noThreeD="1"/>
</file>

<file path=xl/ctrlProps/ctrlProp4815.xml><?xml version="1.0" encoding="utf-8"?>
<formControlPr xmlns="http://schemas.microsoft.com/office/spreadsheetml/2009/9/main" objectType="GBox" noThreeD="1"/>
</file>

<file path=xl/ctrlProps/ctrlProp4816.xml><?xml version="1.0" encoding="utf-8"?>
<formControlPr xmlns="http://schemas.microsoft.com/office/spreadsheetml/2009/9/main" objectType="Radio" firstButton="1" fmlaLink="$F$94" lockText="1" noThreeD="1"/>
</file>

<file path=xl/ctrlProps/ctrlProp4817.xml><?xml version="1.0" encoding="utf-8"?>
<formControlPr xmlns="http://schemas.microsoft.com/office/spreadsheetml/2009/9/main" objectType="Radio" lockText="1" noThreeD="1"/>
</file>

<file path=xl/ctrlProps/ctrlProp4818.xml><?xml version="1.0" encoding="utf-8"?>
<formControlPr xmlns="http://schemas.microsoft.com/office/spreadsheetml/2009/9/main" objectType="Radio" lockText="1" noThreeD="1"/>
</file>

<file path=xl/ctrlProps/ctrlProp4819.xml><?xml version="1.0" encoding="utf-8"?>
<formControlPr xmlns="http://schemas.microsoft.com/office/spreadsheetml/2009/9/main" objectType="Radio" lockText="1" noThreeD="1"/>
</file>

<file path=xl/ctrlProps/ctrlProp4820.xml><?xml version="1.0" encoding="utf-8"?>
<formControlPr xmlns="http://schemas.microsoft.com/office/spreadsheetml/2009/9/main" objectType="GBox" noThreeD="1"/>
</file>

<file path=xl/ctrlProps/ctrlProp4821.xml><?xml version="1.0" encoding="utf-8"?>
<formControlPr xmlns="http://schemas.microsoft.com/office/spreadsheetml/2009/9/main" objectType="Radio" firstButton="1" fmlaLink="$F$95" lockText="1" noThreeD="1"/>
</file>

<file path=xl/ctrlProps/ctrlProp4822.xml><?xml version="1.0" encoding="utf-8"?>
<formControlPr xmlns="http://schemas.microsoft.com/office/spreadsheetml/2009/9/main" objectType="Radio" lockText="1" noThreeD="1"/>
</file>

<file path=xl/ctrlProps/ctrlProp4823.xml><?xml version="1.0" encoding="utf-8"?>
<formControlPr xmlns="http://schemas.microsoft.com/office/spreadsheetml/2009/9/main" objectType="Radio" lockText="1" noThreeD="1"/>
</file>

<file path=xl/ctrlProps/ctrlProp4824.xml><?xml version="1.0" encoding="utf-8"?>
<formControlPr xmlns="http://schemas.microsoft.com/office/spreadsheetml/2009/9/main" objectType="Radio" lockText="1" noThreeD="1"/>
</file>

<file path=xl/ctrlProps/ctrlProp4825.xml><?xml version="1.0" encoding="utf-8"?>
<formControlPr xmlns="http://schemas.microsoft.com/office/spreadsheetml/2009/9/main" objectType="GBox" noThreeD="1"/>
</file>

<file path=xl/ctrlProps/ctrlProp4826.xml><?xml version="1.0" encoding="utf-8"?>
<formControlPr xmlns="http://schemas.microsoft.com/office/spreadsheetml/2009/9/main" objectType="Radio" firstButton="1" fmlaLink="$F$96" lockText="1" noThreeD="1"/>
</file>

<file path=xl/ctrlProps/ctrlProp4827.xml><?xml version="1.0" encoding="utf-8"?>
<formControlPr xmlns="http://schemas.microsoft.com/office/spreadsheetml/2009/9/main" objectType="Radio" lockText="1" noThreeD="1"/>
</file>

<file path=xl/ctrlProps/ctrlProp4828.xml><?xml version="1.0" encoding="utf-8"?>
<formControlPr xmlns="http://schemas.microsoft.com/office/spreadsheetml/2009/9/main" objectType="Radio" lockText="1" noThreeD="1"/>
</file>

<file path=xl/ctrlProps/ctrlProp4829.xml><?xml version="1.0" encoding="utf-8"?>
<formControlPr xmlns="http://schemas.microsoft.com/office/spreadsheetml/2009/9/main" objectType="Radio" lockText="1" noThreeD="1"/>
</file>

<file path=xl/ctrlProps/ctrlProp4830.xml><?xml version="1.0" encoding="utf-8"?>
<formControlPr xmlns="http://schemas.microsoft.com/office/spreadsheetml/2009/9/main" objectType="GBox" noThreeD="1"/>
</file>

<file path=xl/ctrlProps/ctrlProp4831.xml><?xml version="1.0" encoding="utf-8"?>
<formControlPr xmlns="http://schemas.microsoft.com/office/spreadsheetml/2009/9/main" objectType="Radio" firstButton="1" fmlaLink="$F$98" lockText="1" noThreeD="1"/>
</file>

<file path=xl/ctrlProps/ctrlProp4832.xml><?xml version="1.0" encoding="utf-8"?>
<formControlPr xmlns="http://schemas.microsoft.com/office/spreadsheetml/2009/9/main" objectType="Radio" lockText="1" noThreeD="1"/>
</file>

<file path=xl/ctrlProps/ctrlProp4833.xml><?xml version="1.0" encoding="utf-8"?>
<formControlPr xmlns="http://schemas.microsoft.com/office/spreadsheetml/2009/9/main" objectType="Radio" lockText="1" noThreeD="1"/>
</file>

<file path=xl/ctrlProps/ctrlProp4834.xml><?xml version="1.0" encoding="utf-8"?>
<formControlPr xmlns="http://schemas.microsoft.com/office/spreadsheetml/2009/9/main" objectType="Radio" lockText="1" noThreeD="1"/>
</file>

<file path=xl/ctrlProps/ctrlProp4835.xml><?xml version="1.0" encoding="utf-8"?>
<formControlPr xmlns="http://schemas.microsoft.com/office/spreadsheetml/2009/9/main" objectType="GBox" noThreeD="1"/>
</file>

<file path=xl/ctrlProps/ctrlProp4836.xml><?xml version="1.0" encoding="utf-8"?>
<formControlPr xmlns="http://schemas.microsoft.com/office/spreadsheetml/2009/9/main" objectType="Radio" firstButton="1" fmlaLink="$F$99" lockText="1" noThreeD="1"/>
</file>

<file path=xl/ctrlProps/ctrlProp4837.xml><?xml version="1.0" encoding="utf-8"?>
<formControlPr xmlns="http://schemas.microsoft.com/office/spreadsheetml/2009/9/main" objectType="Radio" lockText="1" noThreeD="1"/>
</file>

<file path=xl/ctrlProps/ctrlProp4838.xml><?xml version="1.0" encoding="utf-8"?>
<formControlPr xmlns="http://schemas.microsoft.com/office/spreadsheetml/2009/9/main" objectType="Radio" lockText="1" noThreeD="1"/>
</file>

<file path=xl/ctrlProps/ctrlProp4839.xml><?xml version="1.0" encoding="utf-8"?>
<formControlPr xmlns="http://schemas.microsoft.com/office/spreadsheetml/2009/9/main" objectType="Radio" lockText="1" noThreeD="1"/>
</file>

<file path=xl/ctrlProps/ctrlProp4840.xml><?xml version="1.0" encoding="utf-8"?>
<formControlPr xmlns="http://schemas.microsoft.com/office/spreadsheetml/2009/9/main" objectType="GBox" noThreeD="1"/>
</file>

<file path=xl/ctrlProps/ctrlProp4841.xml><?xml version="1.0" encoding="utf-8"?>
<formControlPr xmlns="http://schemas.microsoft.com/office/spreadsheetml/2009/9/main" objectType="Radio" firstButton="1" fmlaLink="$F$100" lockText="1" noThreeD="1"/>
</file>

<file path=xl/ctrlProps/ctrlProp4842.xml><?xml version="1.0" encoding="utf-8"?>
<formControlPr xmlns="http://schemas.microsoft.com/office/spreadsheetml/2009/9/main" objectType="Radio" lockText="1" noThreeD="1"/>
</file>

<file path=xl/ctrlProps/ctrlProp4843.xml><?xml version="1.0" encoding="utf-8"?>
<formControlPr xmlns="http://schemas.microsoft.com/office/spreadsheetml/2009/9/main" objectType="Radio" lockText="1" noThreeD="1"/>
</file>

<file path=xl/ctrlProps/ctrlProp4844.xml><?xml version="1.0" encoding="utf-8"?>
<formControlPr xmlns="http://schemas.microsoft.com/office/spreadsheetml/2009/9/main" objectType="Radio" lockText="1" noThreeD="1"/>
</file>

<file path=xl/ctrlProps/ctrlProp4845.xml><?xml version="1.0" encoding="utf-8"?>
<formControlPr xmlns="http://schemas.microsoft.com/office/spreadsheetml/2009/9/main" objectType="GBox" noThreeD="1"/>
</file>

<file path=xl/ctrlProps/ctrlProp4846.xml><?xml version="1.0" encoding="utf-8"?>
<formControlPr xmlns="http://schemas.microsoft.com/office/spreadsheetml/2009/9/main" objectType="Radio" firstButton="1" fmlaLink="$F$101" lockText="1" noThreeD="1"/>
</file>

<file path=xl/ctrlProps/ctrlProp4847.xml><?xml version="1.0" encoding="utf-8"?>
<formControlPr xmlns="http://schemas.microsoft.com/office/spreadsheetml/2009/9/main" objectType="Radio" lockText="1" noThreeD="1"/>
</file>

<file path=xl/ctrlProps/ctrlProp4848.xml><?xml version="1.0" encoding="utf-8"?>
<formControlPr xmlns="http://schemas.microsoft.com/office/spreadsheetml/2009/9/main" objectType="Radio" lockText="1" noThreeD="1"/>
</file>

<file path=xl/ctrlProps/ctrlProp4849.xml><?xml version="1.0" encoding="utf-8"?>
<formControlPr xmlns="http://schemas.microsoft.com/office/spreadsheetml/2009/9/main" objectType="Radio" lockText="1" noThreeD="1"/>
</file>

<file path=xl/ctrlProps/ctrlProp4850.xml><?xml version="1.0" encoding="utf-8"?>
<formControlPr xmlns="http://schemas.microsoft.com/office/spreadsheetml/2009/9/main" objectType="GBox" noThreeD="1"/>
</file>

<file path=xl/ctrlProps/ctrlProp4851.xml><?xml version="1.0" encoding="utf-8"?>
<formControlPr xmlns="http://schemas.microsoft.com/office/spreadsheetml/2009/9/main" objectType="Radio" firstButton="1" fmlaLink="$F$103" lockText="1" noThreeD="1"/>
</file>

<file path=xl/ctrlProps/ctrlProp4852.xml><?xml version="1.0" encoding="utf-8"?>
<formControlPr xmlns="http://schemas.microsoft.com/office/spreadsheetml/2009/9/main" objectType="Radio" lockText="1" noThreeD="1"/>
</file>

<file path=xl/ctrlProps/ctrlProp4853.xml><?xml version="1.0" encoding="utf-8"?>
<formControlPr xmlns="http://schemas.microsoft.com/office/spreadsheetml/2009/9/main" objectType="Radio" lockText="1" noThreeD="1"/>
</file>

<file path=xl/ctrlProps/ctrlProp4854.xml><?xml version="1.0" encoding="utf-8"?>
<formControlPr xmlns="http://schemas.microsoft.com/office/spreadsheetml/2009/9/main" objectType="Radio" lockText="1" noThreeD="1"/>
</file>

<file path=xl/ctrlProps/ctrlProp4855.xml><?xml version="1.0" encoding="utf-8"?>
<formControlPr xmlns="http://schemas.microsoft.com/office/spreadsheetml/2009/9/main" objectType="GBox" noThreeD="1"/>
</file>

<file path=xl/ctrlProps/ctrlProp4856.xml><?xml version="1.0" encoding="utf-8"?>
<formControlPr xmlns="http://schemas.microsoft.com/office/spreadsheetml/2009/9/main" objectType="Radio" firstButton="1" fmlaLink="$F$104" lockText="1" noThreeD="1"/>
</file>

<file path=xl/ctrlProps/ctrlProp4857.xml><?xml version="1.0" encoding="utf-8"?>
<formControlPr xmlns="http://schemas.microsoft.com/office/spreadsheetml/2009/9/main" objectType="Radio" lockText="1" noThreeD="1"/>
</file>

<file path=xl/ctrlProps/ctrlProp4858.xml><?xml version="1.0" encoding="utf-8"?>
<formControlPr xmlns="http://schemas.microsoft.com/office/spreadsheetml/2009/9/main" objectType="Radio" lockText="1" noThreeD="1"/>
</file>

<file path=xl/ctrlProps/ctrlProp4859.xml><?xml version="1.0" encoding="utf-8"?>
<formControlPr xmlns="http://schemas.microsoft.com/office/spreadsheetml/2009/9/main" objectType="Radio" lockText="1" noThreeD="1"/>
</file>

<file path=xl/ctrlProps/ctrlProp4860.xml><?xml version="1.0" encoding="utf-8"?>
<formControlPr xmlns="http://schemas.microsoft.com/office/spreadsheetml/2009/9/main" objectType="GBox" noThreeD="1"/>
</file>

<file path=xl/ctrlProps/ctrlProp4861.xml><?xml version="1.0" encoding="utf-8"?>
<formControlPr xmlns="http://schemas.microsoft.com/office/spreadsheetml/2009/9/main" objectType="Radio" firstButton="1" fmlaLink="$F$108" lockText="1" noThreeD="1"/>
</file>

<file path=xl/ctrlProps/ctrlProp4862.xml><?xml version="1.0" encoding="utf-8"?>
<formControlPr xmlns="http://schemas.microsoft.com/office/spreadsheetml/2009/9/main" objectType="Radio" lockText="1" noThreeD="1"/>
</file>

<file path=xl/ctrlProps/ctrlProp4863.xml><?xml version="1.0" encoding="utf-8"?>
<formControlPr xmlns="http://schemas.microsoft.com/office/spreadsheetml/2009/9/main" objectType="Radio" lockText="1" noThreeD="1"/>
</file>

<file path=xl/ctrlProps/ctrlProp4864.xml><?xml version="1.0" encoding="utf-8"?>
<formControlPr xmlns="http://schemas.microsoft.com/office/spreadsheetml/2009/9/main" objectType="Radio" lockText="1" noThreeD="1"/>
</file>

<file path=xl/ctrlProps/ctrlProp4865.xml><?xml version="1.0" encoding="utf-8"?>
<formControlPr xmlns="http://schemas.microsoft.com/office/spreadsheetml/2009/9/main" objectType="GBox" noThreeD="1"/>
</file>

<file path=xl/ctrlProps/ctrlProp4866.xml><?xml version="1.0" encoding="utf-8"?>
<formControlPr xmlns="http://schemas.microsoft.com/office/spreadsheetml/2009/9/main" objectType="Radio" firstButton="1" fmlaLink="$F$109" lockText="1" noThreeD="1"/>
</file>

<file path=xl/ctrlProps/ctrlProp4867.xml><?xml version="1.0" encoding="utf-8"?>
<formControlPr xmlns="http://schemas.microsoft.com/office/spreadsheetml/2009/9/main" objectType="Radio" lockText="1" noThreeD="1"/>
</file>

<file path=xl/ctrlProps/ctrlProp4868.xml><?xml version="1.0" encoding="utf-8"?>
<formControlPr xmlns="http://schemas.microsoft.com/office/spreadsheetml/2009/9/main" objectType="Radio" lockText="1" noThreeD="1"/>
</file>

<file path=xl/ctrlProps/ctrlProp4869.xml><?xml version="1.0" encoding="utf-8"?>
<formControlPr xmlns="http://schemas.microsoft.com/office/spreadsheetml/2009/9/main" objectType="Radio" lockText="1" noThreeD="1"/>
</file>

<file path=xl/ctrlProps/ctrlProp4870.xml><?xml version="1.0" encoding="utf-8"?>
<formControlPr xmlns="http://schemas.microsoft.com/office/spreadsheetml/2009/9/main" objectType="GBox" noThreeD="1"/>
</file>

<file path=xl/ctrlProps/ctrlProp4871.xml><?xml version="1.0" encoding="utf-8"?>
<formControlPr xmlns="http://schemas.microsoft.com/office/spreadsheetml/2009/9/main" objectType="Radio" firstButton="1" fmlaLink="$F$113" lockText="1" noThreeD="1"/>
</file>

<file path=xl/ctrlProps/ctrlProp4872.xml><?xml version="1.0" encoding="utf-8"?>
<formControlPr xmlns="http://schemas.microsoft.com/office/spreadsheetml/2009/9/main" objectType="Radio" lockText="1" noThreeD="1"/>
</file>

<file path=xl/ctrlProps/ctrlProp4873.xml><?xml version="1.0" encoding="utf-8"?>
<formControlPr xmlns="http://schemas.microsoft.com/office/spreadsheetml/2009/9/main" objectType="Radio" lockText="1" noThreeD="1"/>
</file>

<file path=xl/ctrlProps/ctrlProp4874.xml><?xml version="1.0" encoding="utf-8"?>
<formControlPr xmlns="http://schemas.microsoft.com/office/spreadsheetml/2009/9/main" objectType="Radio" lockText="1" noThreeD="1"/>
</file>

<file path=xl/ctrlProps/ctrlProp4875.xml><?xml version="1.0" encoding="utf-8"?>
<formControlPr xmlns="http://schemas.microsoft.com/office/spreadsheetml/2009/9/main" objectType="GBox" noThreeD="1"/>
</file>

<file path=xl/ctrlProps/ctrlProp4876.xml><?xml version="1.0" encoding="utf-8"?>
<formControlPr xmlns="http://schemas.microsoft.com/office/spreadsheetml/2009/9/main" objectType="Radio" firstButton="1" fmlaLink="$F$114" lockText="1" noThreeD="1"/>
</file>

<file path=xl/ctrlProps/ctrlProp4877.xml><?xml version="1.0" encoding="utf-8"?>
<formControlPr xmlns="http://schemas.microsoft.com/office/spreadsheetml/2009/9/main" objectType="Radio" lockText="1" noThreeD="1"/>
</file>

<file path=xl/ctrlProps/ctrlProp4878.xml><?xml version="1.0" encoding="utf-8"?>
<formControlPr xmlns="http://schemas.microsoft.com/office/spreadsheetml/2009/9/main" objectType="Radio" lockText="1" noThreeD="1"/>
</file>

<file path=xl/ctrlProps/ctrlProp4879.xml><?xml version="1.0" encoding="utf-8"?>
<formControlPr xmlns="http://schemas.microsoft.com/office/spreadsheetml/2009/9/main" objectType="Radio" lockText="1" noThreeD="1"/>
</file>

<file path=xl/ctrlProps/ctrlProp4880.xml><?xml version="1.0" encoding="utf-8"?>
<formControlPr xmlns="http://schemas.microsoft.com/office/spreadsheetml/2009/9/main" objectType="GBox" noThreeD="1"/>
</file>

<file path=xl/ctrlProps/ctrlProp4881.xml><?xml version="1.0" encoding="utf-8"?>
<formControlPr xmlns="http://schemas.microsoft.com/office/spreadsheetml/2009/9/main" objectType="Radio" firstButton="1" fmlaLink="$F$110" lockText="1" noThreeD="1"/>
</file>

<file path=xl/ctrlProps/ctrlProp4882.xml><?xml version="1.0" encoding="utf-8"?>
<formControlPr xmlns="http://schemas.microsoft.com/office/spreadsheetml/2009/9/main" objectType="Radio" lockText="1" noThreeD="1"/>
</file>

<file path=xl/ctrlProps/ctrlProp4883.xml><?xml version="1.0" encoding="utf-8"?>
<formControlPr xmlns="http://schemas.microsoft.com/office/spreadsheetml/2009/9/main" objectType="Radio" lockText="1" noThreeD="1"/>
</file>

<file path=xl/ctrlProps/ctrlProp4884.xml><?xml version="1.0" encoding="utf-8"?>
<formControlPr xmlns="http://schemas.microsoft.com/office/spreadsheetml/2009/9/main" objectType="Radio" lockText="1" noThreeD="1"/>
</file>

<file path=xl/ctrlProps/ctrlProp4885.xml><?xml version="1.0" encoding="utf-8"?>
<formControlPr xmlns="http://schemas.microsoft.com/office/spreadsheetml/2009/9/main" objectType="GBox" noThreeD="1"/>
</file>

<file path=xl/ctrlProps/ctrlProp4886.xml><?xml version="1.0" encoding="utf-8"?>
<formControlPr xmlns="http://schemas.microsoft.com/office/spreadsheetml/2009/9/main" objectType="Radio" firstButton="1" fmlaLink="$F$115" lockText="1" noThreeD="1"/>
</file>

<file path=xl/ctrlProps/ctrlProp4887.xml><?xml version="1.0" encoding="utf-8"?>
<formControlPr xmlns="http://schemas.microsoft.com/office/spreadsheetml/2009/9/main" objectType="Radio" lockText="1" noThreeD="1"/>
</file>

<file path=xl/ctrlProps/ctrlProp4888.xml><?xml version="1.0" encoding="utf-8"?>
<formControlPr xmlns="http://schemas.microsoft.com/office/spreadsheetml/2009/9/main" objectType="Radio" lockText="1" noThreeD="1"/>
</file>

<file path=xl/ctrlProps/ctrlProp4889.xml><?xml version="1.0" encoding="utf-8"?>
<formControlPr xmlns="http://schemas.microsoft.com/office/spreadsheetml/2009/9/main" objectType="Radio" lockText="1" noThreeD="1"/>
</file>

<file path=xl/ctrlProps/ctrlProp4890.xml><?xml version="1.0" encoding="utf-8"?>
<formControlPr xmlns="http://schemas.microsoft.com/office/spreadsheetml/2009/9/main" objectType="GBox" noThreeD="1"/>
</file>

<file path=xl/ctrlProps/ctrlProp4891.xml><?xml version="1.0" encoding="utf-8"?>
<formControlPr xmlns="http://schemas.microsoft.com/office/spreadsheetml/2009/9/main" objectType="Radio" firstButton="1" fmlaLink="$F$116" lockText="1" noThreeD="1"/>
</file>

<file path=xl/ctrlProps/ctrlProp4892.xml><?xml version="1.0" encoding="utf-8"?>
<formControlPr xmlns="http://schemas.microsoft.com/office/spreadsheetml/2009/9/main" objectType="Radio" lockText="1" noThreeD="1"/>
</file>

<file path=xl/ctrlProps/ctrlProp4893.xml><?xml version="1.0" encoding="utf-8"?>
<formControlPr xmlns="http://schemas.microsoft.com/office/spreadsheetml/2009/9/main" objectType="Radio" lockText="1" noThreeD="1"/>
</file>

<file path=xl/ctrlProps/ctrlProp4894.xml><?xml version="1.0" encoding="utf-8"?>
<formControlPr xmlns="http://schemas.microsoft.com/office/spreadsheetml/2009/9/main" objectType="Radio" lockText="1" noThreeD="1"/>
</file>

<file path=xl/ctrlProps/ctrlProp4895.xml><?xml version="1.0" encoding="utf-8"?>
<formControlPr xmlns="http://schemas.microsoft.com/office/spreadsheetml/2009/9/main" objectType="GBox" noThreeD="1"/>
</file>

<file path=xl/ctrlProps/ctrlProp4896.xml><?xml version="1.0" encoding="utf-8"?>
<formControlPr xmlns="http://schemas.microsoft.com/office/spreadsheetml/2009/9/main" objectType="Radio" firstButton="1" fmlaLink="$F$118" lockText="1" noThreeD="1"/>
</file>

<file path=xl/ctrlProps/ctrlProp4897.xml><?xml version="1.0" encoding="utf-8"?>
<formControlPr xmlns="http://schemas.microsoft.com/office/spreadsheetml/2009/9/main" objectType="Radio" lockText="1" noThreeD="1"/>
</file>

<file path=xl/ctrlProps/ctrlProp4898.xml><?xml version="1.0" encoding="utf-8"?>
<formControlPr xmlns="http://schemas.microsoft.com/office/spreadsheetml/2009/9/main" objectType="Radio" lockText="1" noThreeD="1"/>
</file>

<file path=xl/ctrlProps/ctrlProp4899.xml><?xml version="1.0" encoding="utf-8"?>
<formControlPr xmlns="http://schemas.microsoft.com/office/spreadsheetml/2009/9/main" objectType="Radio" lockText="1" noThreeD="1"/>
</file>

<file path=xl/ctrlProps/ctrlProp4900.xml><?xml version="1.0" encoding="utf-8"?>
<formControlPr xmlns="http://schemas.microsoft.com/office/spreadsheetml/2009/9/main" objectType="GBox" noThreeD="1"/>
</file>

<file path=xl/ctrlProps/ctrlProp4901.xml><?xml version="1.0" encoding="utf-8"?>
<formControlPr xmlns="http://schemas.microsoft.com/office/spreadsheetml/2009/9/main" objectType="Radio" firstButton="1" fmlaLink="$F$120" lockText="1" noThreeD="1"/>
</file>

<file path=xl/ctrlProps/ctrlProp4902.xml><?xml version="1.0" encoding="utf-8"?>
<formControlPr xmlns="http://schemas.microsoft.com/office/spreadsheetml/2009/9/main" objectType="Radio" lockText="1" noThreeD="1"/>
</file>

<file path=xl/ctrlProps/ctrlProp4903.xml><?xml version="1.0" encoding="utf-8"?>
<formControlPr xmlns="http://schemas.microsoft.com/office/spreadsheetml/2009/9/main" objectType="Radio" lockText="1" noThreeD="1"/>
</file>

<file path=xl/ctrlProps/ctrlProp4904.xml><?xml version="1.0" encoding="utf-8"?>
<formControlPr xmlns="http://schemas.microsoft.com/office/spreadsheetml/2009/9/main" objectType="Radio" lockText="1" noThreeD="1"/>
</file>

<file path=xl/ctrlProps/ctrlProp4905.xml><?xml version="1.0" encoding="utf-8"?>
<formControlPr xmlns="http://schemas.microsoft.com/office/spreadsheetml/2009/9/main" objectType="GBox" noThreeD="1"/>
</file>

<file path=xl/ctrlProps/ctrlProp4906.xml><?xml version="1.0" encoding="utf-8"?>
<formControlPr xmlns="http://schemas.microsoft.com/office/spreadsheetml/2009/9/main" objectType="Radio" firstButton="1" fmlaLink="$F$122" lockText="1" noThreeD="1"/>
</file>

<file path=xl/ctrlProps/ctrlProp4907.xml><?xml version="1.0" encoding="utf-8"?>
<formControlPr xmlns="http://schemas.microsoft.com/office/spreadsheetml/2009/9/main" objectType="Radio" lockText="1" noThreeD="1"/>
</file>

<file path=xl/ctrlProps/ctrlProp4908.xml><?xml version="1.0" encoding="utf-8"?>
<formControlPr xmlns="http://schemas.microsoft.com/office/spreadsheetml/2009/9/main" objectType="Radio" lockText="1" noThreeD="1"/>
</file>

<file path=xl/ctrlProps/ctrlProp4909.xml><?xml version="1.0" encoding="utf-8"?>
<formControlPr xmlns="http://schemas.microsoft.com/office/spreadsheetml/2009/9/main" objectType="Radio" lockText="1" noThreeD="1"/>
</file>

<file path=xl/ctrlProps/ctrlProp4910.xml><?xml version="1.0" encoding="utf-8"?>
<formControlPr xmlns="http://schemas.microsoft.com/office/spreadsheetml/2009/9/main" objectType="GBox" noThreeD="1"/>
</file>

<file path=xl/ctrlProps/ctrlProp4911.xml><?xml version="1.0" encoding="utf-8"?>
<formControlPr xmlns="http://schemas.microsoft.com/office/spreadsheetml/2009/9/main" objectType="Radio" firstButton="1" fmlaLink="$F$119" lockText="1" noThreeD="1"/>
</file>

<file path=xl/ctrlProps/ctrlProp4912.xml><?xml version="1.0" encoding="utf-8"?>
<formControlPr xmlns="http://schemas.microsoft.com/office/spreadsheetml/2009/9/main" objectType="Radio" lockText="1" noThreeD="1"/>
</file>

<file path=xl/ctrlProps/ctrlProp4913.xml><?xml version="1.0" encoding="utf-8"?>
<formControlPr xmlns="http://schemas.microsoft.com/office/spreadsheetml/2009/9/main" objectType="Radio" lockText="1" noThreeD="1"/>
</file>

<file path=xl/ctrlProps/ctrlProp4914.xml><?xml version="1.0" encoding="utf-8"?>
<formControlPr xmlns="http://schemas.microsoft.com/office/spreadsheetml/2009/9/main" objectType="Radio" lockText="1" noThreeD="1"/>
</file>

<file path=xl/ctrlProps/ctrlProp4915.xml><?xml version="1.0" encoding="utf-8"?>
<formControlPr xmlns="http://schemas.microsoft.com/office/spreadsheetml/2009/9/main" objectType="GBox" noThreeD="1"/>
</file>

<file path=xl/ctrlProps/ctrlProp4916.xml><?xml version="1.0" encoding="utf-8"?>
<formControlPr xmlns="http://schemas.microsoft.com/office/spreadsheetml/2009/9/main" objectType="Radio" firstButton="1" fmlaLink="$F$123" lockText="1" noThreeD="1"/>
</file>

<file path=xl/ctrlProps/ctrlProp4917.xml><?xml version="1.0" encoding="utf-8"?>
<formControlPr xmlns="http://schemas.microsoft.com/office/spreadsheetml/2009/9/main" objectType="Radio" lockText="1" noThreeD="1"/>
</file>

<file path=xl/ctrlProps/ctrlProp4918.xml><?xml version="1.0" encoding="utf-8"?>
<formControlPr xmlns="http://schemas.microsoft.com/office/spreadsheetml/2009/9/main" objectType="Radio" lockText="1" noThreeD="1"/>
</file>

<file path=xl/ctrlProps/ctrlProp4919.xml><?xml version="1.0" encoding="utf-8"?>
<formControlPr xmlns="http://schemas.microsoft.com/office/spreadsheetml/2009/9/main" objectType="Radio" lockText="1" noThreeD="1"/>
</file>

<file path=xl/ctrlProps/ctrlProp4920.xml><?xml version="1.0" encoding="utf-8"?>
<formControlPr xmlns="http://schemas.microsoft.com/office/spreadsheetml/2009/9/main" objectType="GBox" noThreeD="1"/>
</file>

<file path=xl/ctrlProps/ctrlProp4921.xml><?xml version="1.0" encoding="utf-8"?>
<formControlPr xmlns="http://schemas.microsoft.com/office/spreadsheetml/2009/9/main" objectType="Radio" firstButton="1" fmlaLink="$F$124" lockText="1" noThreeD="1"/>
</file>

<file path=xl/ctrlProps/ctrlProp4922.xml><?xml version="1.0" encoding="utf-8"?>
<formControlPr xmlns="http://schemas.microsoft.com/office/spreadsheetml/2009/9/main" objectType="Radio" lockText="1" noThreeD="1"/>
</file>

<file path=xl/ctrlProps/ctrlProp4923.xml><?xml version="1.0" encoding="utf-8"?>
<formControlPr xmlns="http://schemas.microsoft.com/office/spreadsheetml/2009/9/main" objectType="Radio" lockText="1" noThreeD="1"/>
</file>

<file path=xl/ctrlProps/ctrlProp4924.xml><?xml version="1.0" encoding="utf-8"?>
<formControlPr xmlns="http://schemas.microsoft.com/office/spreadsheetml/2009/9/main" objectType="Radio" lockText="1" noThreeD="1"/>
</file>

<file path=xl/ctrlProps/ctrlProp4925.xml><?xml version="1.0" encoding="utf-8"?>
<formControlPr xmlns="http://schemas.microsoft.com/office/spreadsheetml/2009/9/main" objectType="GBox" noThreeD="1"/>
</file>

<file path=xl/ctrlProps/ctrlProp4926.xml><?xml version="1.0" encoding="utf-8"?>
<formControlPr xmlns="http://schemas.microsoft.com/office/spreadsheetml/2009/9/main" objectType="Radio" firstButton="1" fmlaLink="$F$125" lockText="1" noThreeD="1"/>
</file>

<file path=xl/ctrlProps/ctrlProp4927.xml><?xml version="1.0" encoding="utf-8"?>
<formControlPr xmlns="http://schemas.microsoft.com/office/spreadsheetml/2009/9/main" objectType="Radio" lockText="1" noThreeD="1"/>
</file>

<file path=xl/ctrlProps/ctrlProp4928.xml><?xml version="1.0" encoding="utf-8"?>
<formControlPr xmlns="http://schemas.microsoft.com/office/spreadsheetml/2009/9/main" objectType="Radio" lockText="1" noThreeD="1"/>
</file>

<file path=xl/ctrlProps/ctrlProp4929.xml><?xml version="1.0" encoding="utf-8"?>
<formControlPr xmlns="http://schemas.microsoft.com/office/spreadsheetml/2009/9/main" objectType="Radio" lockText="1" noThreeD="1"/>
</file>

<file path=xl/ctrlProps/ctrlProp4930.xml><?xml version="1.0" encoding="utf-8"?>
<formControlPr xmlns="http://schemas.microsoft.com/office/spreadsheetml/2009/9/main" objectType="GBox" noThreeD="1"/>
</file>

<file path=xl/ctrlProps/ctrlProp4931.xml><?xml version="1.0" encoding="utf-8"?>
<formControlPr xmlns="http://schemas.microsoft.com/office/spreadsheetml/2009/9/main" objectType="Radio" firstButton="1" fmlaLink="$F$134" lockText="1" noThreeD="1"/>
</file>

<file path=xl/ctrlProps/ctrlProp4932.xml><?xml version="1.0" encoding="utf-8"?>
<formControlPr xmlns="http://schemas.microsoft.com/office/spreadsheetml/2009/9/main" objectType="Radio" lockText="1" noThreeD="1"/>
</file>

<file path=xl/ctrlProps/ctrlProp4933.xml><?xml version="1.0" encoding="utf-8"?>
<formControlPr xmlns="http://schemas.microsoft.com/office/spreadsheetml/2009/9/main" objectType="Radio" lockText="1" noThreeD="1"/>
</file>

<file path=xl/ctrlProps/ctrlProp4934.xml><?xml version="1.0" encoding="utf-8"?>
<formControlPr xmlns="http://schemas.microsoft.com/office/spreadsheetml/2009/9/main" objectType="Radio" lockText="1" noThreeD="1"/>
</file>

<file path=xl/ctrlProps/ctrlProp4935.xml><?xml version="1.0" encoding="utf-8"?>
<formControlPr xmlns="http://schemas.microsoft.com/office/spreadsheetml/2009/9/main" objectType="GBox" noThreeD="1"/>
</file>

<file path=xl/ctrlProps/ctrlProp4936.xml><?xml version="1.0" encoding="utf-8"?>
<formControlPr xmlns="http://schemas.microsoft.com/office/spreadsheetml/2009/9/main" objectType="Radio" firstButton="1" fmlaLink="$F$135" lockText="1" noThreeD="1"/>
</file>

<file path=xl/ctrlProps/ctrlProp4937.xml><?xml version="1.0" encoding="utf-8"?>
<formControlPr xmlns="http://schemas.microsoft.com/office/spreadsheetml/2009/9/main" objectType="Radio" lockText="1" noThreeD="1"/>
</file>

<file path=xl/ctrlProps/ctrlProp4938.xml><?xml version="1.0" encoding="utf-8"?>
<formControlPr xmlns="http://schemas.microsoft.com/office/spreadsheetml/2009/9/main" objectType="Radio" lockText="1" noThreeD="1"/>
</file>

<file path=xl/ctrlProps/ctrlProp4939.xml><?xml version="1.0" encoding="utf-8"?>
<formControlPr xmlns="http://schemas.microsoft.com/office/spreadsheetml/2009/9/main" objectType="Radio" lockText="1" noThreeD="1"/>
</file>

<file path=xl/ctrlProps/ctrlProp4940.xml><?xml version="1.0" encoding="utf-8"?>
<formControlPr xmlns="http://schemas.microsoft.com/office/spreadsheetml/2009/9/main" objectType="GBox" noThreeD="1"/>
</file>

<file path=xl/ctrlProps/ctrlProp4941.xml><?xml version="1.0" encoding="utf-8"?>
<formControlPr xmlns="http://schemas.microsoft.com/office/spreadsheetml/2009/9/main" objectType="Radio" firstButton="1" fmlaLink="$F$136" lockText="1" noThreeD="1"/>
</file>

<file path=xl/ctrlProps/ctrlProp4942.xml><?xml version="1.0" encoding="utf-8"?>
<formControlPr xmlns="http://schemas.microsoft.com/office/spreadsheetml/2009/9/main" objectType="Radio" lockText="1" noThreeD="1"/>
</file>

<file path=xl/ctrlProps/ctrlProp4943.xml><?xml version="1.0" encoding="utf-8"?>
<formControlPr xmlns="http://schemas.microsoft.com/office/spreadsheetml/2009/9/main" objectType="Radio" lockText="1" noThreeD="1"/>
</file>

<file path=xl/ctrlProps/ctrlProp4944.xml><?xml version="1.0" encoding="utf-8"?>
<formControlPr xmlns="http://schemas.microsoft.com/office/spreadsheetml/2009/9/main" objectType="Radio" lockText="1" noThreeD="1"/>
</file>

<file path=xl/ctrlProps/ctrlProp4945.xml><?xml version="1.0" encoding="utf-8"?>
<formControlPr xmlns="http://schemas.microsoft.com/office/spreadsheetml/2009/9/main" objectType="GBox" noThreeD="1"/>
</file>

<file path=xl/ctrlProps/ctrlProp4946.xml><?xml version="1.0" encoding="utf-8"?>
<formControlPr xmlns="http://schemas.microsoft.com/office/spreadsheetml/2009/9/main" objectType="Radio" firstButton="1" fmlaLink="$F$137" lockText="1" noThreeD="1"/>
</file>

<file path=xl/ctrlProps/ctrlProp4947.xml><?xml version="1.0" encoding="utf-8"?>
<formControlPr xmlns="http://schemas.microsoft.com/office/spreadsheetml/2009/9/main" objectType="Radio" lockText="1" noThreeD="1"/>
</file>

<file path=xl/ctrlProps/ctrlProp4948.xml><?xml version="1.0" encoding="utf-8"?>
<formControlPr xmlns="http://schemas.microsoft.com/office/spreadsheetml/2009/9/main" objectType="Radio" lockText="1" noThreeD="1"/>
</file>

<file path=xl/ctrlProps/ctrlProp4949.xml><?xml version="1.0" encoding="utf-8"?>
<formControlPr xmlns="http://schemas.microsoft.com/office/spreadsheetml/2009/9/main" objectType="Radio" lockText="1" noThreeD="1"/>
</file>

<file path=xl/ctrlProps/ctrlProp4950.xml><?xml version="1.0" encoding="utf-8"?>
<formControlPr xmlns="http://schemas.microsoft.com/office/spreadsheetml/2009/9/main" objectType="GBox" noThreeD="1"/>
</file>

<file path=xl/ctrlProps/ctrlProp4951.xml><?xml version="1.0" encoding="utf-8"?>
<formControlPr xmlns="http://schemas.microsoft.com/office/spreadsheetml/2009/9/main" objectType="Radio" firstButton="1" fmlaLink="$F$139" lockText="1" noThreeD="1"/>
</file>

<file path=xl/ctrlProps/ctrlProp4952.xml><?xml version="1.0" encoding="utf-8"?>
<formControlPr xmlns="http://schemas.microsoft.com/office/spreadsheetml/2009/9/main" objectType="Radio" lockText="1" noThreeD="1"/>
</file>

<file path=xl/ctrlProps/ctrlProp4953.xml><?xml version="1.0" encoding="utf-8"?>
<formControlPr xmlns="http://schemas.microsoft.com/office/spreadsheetml/2009/9/main" objectType="Radio" lockText="1" noThreeD="1"/>
</file>

<file path=xl/ctrlProps/ctrlProp4954.xml><?xml version="1.0" encoding="utf-8"?>
<formControlPr xmlns="http://schemas.microsoft.com/office/spreadsheetml/2009/9/main" objectType="Radio" lockText="1" noThreeD="1"/>
</file>

<file path=xl/ctrlProps/ctrlProp4955.xml><?xml version="1.0" encoding="utf-8"?>
<formControlPr xmlns="http://schemas.microsoft.com/office/spreadsheetml/2009/9/main" objectType="GBox" noThreeD="1"/>
</file>

<file path=xl/ctrlProps/ctrlProp4956.xml><?xml version="1.0" encoding="utf-8"?>
<formControlPr xmlns="http://schemas.microsoft.com/office/spreadsheetml/2009/9/main" objectType="Radio" firstButton="1" fmlaLink="$F$140" lockText="1" noThreeD="1"/>
</file>

<file path=xl/ctrlProps/ctrlProp4957.xml><?xml version="1.0" encoding="utf-8"?>
<formControlPr xmlns="http://schemas.microsoft.com/office/spreadsheetml/2009/9/main" objectType="Radio" lockText="1" noThreeD="1"/>
</file>

<file path=xl/ctrlProps/ctrlProp4958.xml><?xml version="1.0" encoding="utf-8"?>
<formControlPr xmlns="http://schemas.microsoft.com/office/spreadsheetml/2009/9/main" objectType="Radio" lockText="1" noThreeD="1"/>
</file>

<file path=xl/ctrlProps/ctrlProp4959.xml><?xml version="1.0" encoding="utf-8"?>
<formControlPr xmlns="http://schemas.microsoft.com/office/spreadsheetml/2009/9/main" objectType="Radio" lockText="1" noThreeD="1"/>
</file>

<file path=xl/ctrlProps/ctrlProp4960.xml><?xml version="1.0" encoding="utf-8"?>
<formControlPr xmlns="http://schemas.microsoft.com/office/spreadsheetml/2009/9/main" objectType="GBox" noThreeD="1"/>
</file>

<file path=xl/ctrlProps/ctrlProp4961.xml><?xml version="1.0" encoding="utf-8"?>
<formControlPr xmlns="http://schemas.microsoft.com/office/spreadsheetml/2009/9/main" objectType="Radio" firstButton="1" fmlaLink="$F$141" lockText="1" noThreeD="1"/>
</file>

<file path=xl/ctrlProps/ctrlProp4962.xml><?xml version="1.0" encoding="utf-8"?>
<formControlPr xmlns="http://schemas.microsoft.com/office/spreadsheetml/2009/9/main" objectType="Radio" lockText="1" noThreeD="1"/>
</file>

<file path=xl/ctrlProps/ctrlProp4963.xml><?xml version="1.0" encoding="utf-8"?>
<formControlPr xmlns="http://schemas.microsoft.com/office/spreadsheetml/2009/9/main" objectType="Radio" lockText="1" noThreeD="1"/>
</file>

<file path=xl/ctrlProps/ctrlProp4964.xml><?xml version="1.0" encoding="utf-8"?>
<formControlPr xmlns="http://schemas.microsoft.com/office/spreadsheetml/2009/9/main" objectType="Radio" lockText="1" noThreeD="1"/>
</file>

<file path=xl/ctrlProps/ctrlProp4965.xml><?xml version="1.0" encoding="utf-8"?>
<formControlPr xmlns="http://schemas.microsoft.com/office/spreadsheetml/2009/9/main" objectType="GBox" noThreeD="1"/>
</file>

<file path=xl/ctrlProps/ctrlProp4966.xml><?xml version="1.0" encoding="utf-8"?>
<formControlPr xmlns="http://schemas.microsoft.com/office/spreadsheetml/2009/9/main" objectType="Radio" firstButton="1" fmlaLink="$F$142" lockText="1" noThreeD="1"/>
</file>

<file path=xl/ctrlProps/ctrlProp4967.xml><?xml version="1.0" encoding="utf-8"?>
<formControlPr xmlns="http://schemas.microsoft.com/office/spreadsheetml/2009/9/main" objectType="Radio" lockText="1" noThreeD="1"/>
</file>

<file path=xl/ctrlProps/ctrlProp4968.xml><?xml version="1.0" encoding="utf-8"?>
<formControlPr xmlns="http://schemas.microsoft.com/office/spreadsheetml/2009/9/main" objectType="Radio" lockText="1" noThreeD="1"/>
</file>

<file path=xl/ctrlProps/ctrlProp4969.xml><?xml version="1.0" encoding="utf-8"?>
<formControlPr xmlns="http://schemas.microsoft.com/office/spreadsheetml/2009/9/main" objectType="Radio" lockText="1" noThreeD="1"/>
</file>

<file path=xl/ctrlProps/ctrlProp4970.xml><?xml version="1.0" encoding="utf-8"?>
<formControlPr xmlns="http://schemas.microsoft.com/office/spreadsheetml/2009/9/main" objectType="GBox" noThreeD="1"/>
</file>

<file path=xl/ctrlProps/ctrlProp4971.xml><?xml version="1.0" encoding="utf-8"?>
<formControlPr xmlns="http://schemas.microsoft.com/office/spreadsheetml/2009/9/main" objectType="Radio" firstButton="1" fmlaLink="$F$144" lockText="1" noThreeD="1"/>
</file>

<file path=xl/ctrlProps/ctrlProp4972.xml><?xml version="1.0" encoding="utf-8"?>
<formControlPr xmlns="http://schemas.microsoft.com/office/spreadsheetml/2009/9/main" objectType="Radio" lockText="1" noThreeD="1"/>
</file>

<file path=xl/ctrlProps/ctrlProp4973.xml><?xml version="1.0" encoding="utf-8"?>
<formControlPr xmlns="http://schemas.microsoft.com/office/spreadsheetml/2009/9/main" objectType="Radio" lockText="1" noThreeD="1"/>
</file>

<file path=xl/ctrlProps/ctrlProp4974.xml><?xml version="1.0" encoding="utf-8"?>
<formControlPr xmlns="http://schemas.microsoft.com/office/spreadsheetml/2009/9/main" objectType="Radio" lockText="1" noThreeD="1"/>
</file>

<file path=xl/ctrlProps/ctrlProp4975.xml><?xml version="1.0" encoding="utf-8"?>
<formControlPr xmlns="http://schemas.microsoft.com/office/spreadsheetml/2009/9/main" objectType="GBox" noThreeD="1"/>
</file>

<file path=xl/ctrlProps/ctrlProp4976.xml><?xml version="1.0" encoding="utf-8"?>
<formControlPr xmlns="http://schemas.microsoft.com/office/spreadsheetml/2009/9/main" objectType="Radio" firstButton="1" fmlaLink="$F$145" lockText="1" noThreeD="1"/>
</file>

<file path=xl/ctrlProps/ctrlProp4977.xml><?xml version="1.0" encoding="utf-8"?>
<formControlPr xmlns="http://schemas.microsoft.com/office/spreadsheetml/2009/9/main" objectType="Radio" lockText="1" noThreeD="1"/>
</file>

<file path=xl/ctrlProps/ctrlProp4978.xml><?xml version="1.0" encoding="utf-8"?>
<formControlPr xmlns="http://schemas.microsoft.com/office/spreadsheetml/2009/9/main" objectType="Radio" lockText="1" noThreeD="1"/>
</file>

<file path=xl/ctrlProps/ctrlProp4979.xml><?xml version="1.0" encoding="utf-8"?>
<formControlPr xmlns="http://schemas.microsoft.com/office/spreadsheetml/2009/9/main" objectType="Radio" lockText="1" noThreeD="1"/>
</file>

<file path=xl/ctrlProps/ctrlProp4980.xml><?xml version="1.0" encoding="utf-8"?>
<formControlPr xmlns="http://schemas.microsoft.com/office/spreadsheetml/2009/9/main" objectType="GBox" noThreeD="1"/>
</file>

<file path=xl/ctrlProps/ctrlProp4981.xml><?xml version="1.0" encoding="utf-8"?>
<formControlPr xmlns="http://schemas.microsoft.com/office/spreadsheetml/2009/9/main" objectType="Radio" firstButton="1" fmlaLink="$F$146" lockText="1" noThreeD="1"/>
</file>

<file path=xl/ctrlProps/ctrlProp4982.xml><?xml version="1.0" encoding="utf-8"?>
<formControlPr xmlns="http://schemas.microsoft.com/office/spreadsheetml/2009/9/main" objectType="Radio" lockText="1" noThreeD="1"/>
</file>

<file path=xl/ctrlProps/ctrlProp4983.xml><?xml version="1.0" encoding="utf-8"?>
<formControlPr xmlns="http://schemas.microsoft.com/office/spreadsheetml/2009/9/main" objectType="Radio" lockText="1" noThreeD="1"/>
</file>

<file path=xl/ctrlProps/ctrlProp4984.xml><?xml version="1.0" encoding="utf-8"?>
<formControlPr xmlns="http://schemas.microsoft.com/office/spreadsheetml/2009/9/main" objectType="Radio" lockText="1" noThreeD="1"/>
</file>

<file path=xl/ctrlProps/ctrlProp4985.xml><?xml version="1.0" encoding="utf-8"?>
<formControlPr xmlns="http://schemas.microsoft.com/office/spreadsheetml/2009/9/main" objectType="GBox" noThreeD="1"/>
</file>

<file path=xl/ctrlProps/ctrlProp4986.xml><?xml version="1.0" encoding="utf-8"?>
<formControlPr xmlns="http://schemas.microsoft.com/office/spreadsheetml/2009/9/main" objectType="Radio" firstButton="1" fmlaLink="$F$148" lockText="1" noThreeD="1"/>
</file>

<file path=xl/ctrlProps/ctrlProp4987.xml><?xml version="1.0" encoding="utf-8"?>
<formControlPr xmlns="http://schemas.microsoft.com/office/spreadsheetml/2009/9/main" objectType="Radio" lockText="1" noThreeD="1"/>
</file>

<file path=xl/ctrlProps/ctrlProp4988.xml><?xml version="1.0" encoding="utf-8"?>
<formControlPr xmlns="http://schemas.microsoft.com/office/spreadsheetml/2009/9/main" objectType="Radio" lockText="1" noThreeD="1"/>
</file>

<file path=xl/ctrlProps/ctrlProp4989.xml><?xml version="1.0" encoding="utf-8"?>
<formControlPr xmlns="http://schemas.microsoft.com/office/spreadsheetml/2009/9/main" objectType="Radio" lockText="1" noThreeD="1"/>
</file>

<file path=xl/ctrlProps/ctrlProp4990.xml><?xml version="1.0" encoding="utf-8"?>
<formControlPr xmlns="http://schemas.microsoft.com/office/spreadsheetml/2009/9/main" objectType="GBox" noThreeD="1"/>
</file>

<file path=xl/ctrlProps/ctrlProp4991.xml><?xml version="1.0" encoding="utf-8"?>
<formControlPr xmlns="http://schemas.microsoft.com/office/spreadsheetml/2009/9/main" objectType="Radio" firstButton="1" fmlaLink="$F$149" lockText="1" noThreeD="1"/>
</file>

<file path=xl/ctrlProps/ctrlProp4992.xml><?xml version="1.0" encoding="utf-8"?>
<formControlPr xmlns="http://schemas.microsoft.com/office/spreadsheetml/2009/9/main" objectType="Radio" lockText="1" noThreeD="1"/>
</file>

<file path=xl/ctrlProps/ctrlProp4993.xml><?xml version="1.0" encoding="utf-8"?>
<formControlPr xmlns="http://schemas.microsoft.com/office/spreadsheetml/2009/9/main" objectType="Radio" lockText="1" noThreeD="1"/>
</file>

<file path=xl/ctrlProps/ctrlProp4994.xml><?xml version="1.0" encoding="utf-8"?>
<formControlPr xmlns="http://schemas.microsoft.com/office/spreadsheetml/2009/9/main" objectType="Radio" lockText="1" noThreeD="1"/>
</file>

<file path=xl/ctrlProps/ctrlProp4995.xml><?xml version="1.0" encoding="utf-8"?>
<formControlPr xmlns="http://schemas.microsoft.com/office/spreadsheetml/2009/9/main" objectType="GBox" noThreeD="1"/>
</file>

<file path=xl/ctrlProps/ctrlProp4996.xml><?xml version="1.0" encoding="utf-8"?>
<formControlPr xmlns="http://schemas.microsoft.com/office/spreadsheetml/2009/9/main" objectType="Radio" firstButton="1" fmlaLink="$F$150" lockText="1" noThreeD="1"/>
</file>

<file path=xl/ctrlProps/ctrlProp4997.xml><?xml version="1.0" encoding="utf-8"?>
<formControlPr xmlns="http://schemas.microsoft.com/office/spreadsheetml/2009/9/main" objectType="Radio" lockText="1" noThreeD="1"/>
</file>

<file path=xl/ctrlProps/ctrlProp4998.xml><?xml version="1.0" encoding="utf-8"?>
<formControlPr xmlns="http://schemas.microsoft.com/office/spreadsheetml/2009/9/main" objectType="Radio" lockText="1" noThreeD="1"/>
</file>

<file path=xl/ctrlProps/ctrlProp4999.xml><?xml version="1.0" encoding="utf-8"?>
<formControlPr xmlns="http://schemas.microsoft.com/office/spreadsheetml/2009/9/main" objectType="Radio" lockText="1" noThreeD="1"/>
</file>

<file path=xl/ctrlProps/ctrlProp5000.xml><?xml version="1.0" encoding="utf-8"?>
<formControlPr xmlns="http://schemas.microsoft.com/office/spreadsheetml/2009/9/main" objectType="GBox" noThreeD="1"/>
</file>

<file path=xl/ctrlProps/ctrlProp5001.xml><?xml version="1.0" encoding="utf-8"?>
<formControlPr xmlns="http://schemas.microsoft.com/office/spreadsheetml/2009/9/main" objectType="Radio" firstButton="1" fmlaLink="$F$152" lockText="1" noThreeD="1"/>
</file>

<file path=xl/ctrlProps/ctrlProp5002.xml><?xml version="1.0" encoding="utf-8"?>
<formControlPr xmlns="http://schemas.microsoft.com/office/spreadsheetml/2009/9/main" objectType="Radio" lockText="1" noThreeD="1"/>
</file>

<file path=xl/ctrlProps/ctrlProp5003.xml><?xml version="1.0" encoding="utf-8"?>
<formControlPr xmlns="http://schemas.microsoft.com/office/spreadsheetml/2009/9/main" objectType="Radio" lockText="1" noThreeD="1"/>
</file>

<file path=xl/ctrlProps/ctrlProp5004.xml><?xml version="1.0" encoding="utf-8"?>
<formControlPr xmlns="http://schemas.microsoft.com/office/spreadsheetml/2009/9/main" objectType="Radio" lockText="1" noThreeD="1"/>
</file>

<file path=xl/ctrlProps/ctrlProp5005.xml><?xml version="1.0" encoding="utf-8"?>
<formControlPr xmlns="http://schemas.microsoft.com/office/spreadsheetml/2009/9/main" objectType="GBox" noThreeD="1"/>
</file>

<file path=xl/ctrlProps/ctrlProp5006.xml><?xml version="1.0" encoding="utf-8"?>
<formControlPr xmlns="http://schemas.microsoft.com/office/spreadsheetml/2009/9/main" objectType="Radio" firstButton="1" fmlaLink="$F$153" lockText="1" noThreeD="1"/>
</file>

<file path=xl/ctrlProps/ctrlProp5007.xml><?xml version="1.0" encoding="utf-8"?>
<formControlPr xmlns="http://schemas.microsoft.com/office/spreadsheetml/2009/9/main" objectType="Radio" lockText="1" noThreeD="1"/>
</file>

<file path=xl/ctrlProps/ctrlProp5008.xml><?xml version="1.0" encoding="utf-8"?>
<formControlPr xmlns="http://schemas.microsoft.com/office/spreadsheetml/2009/9/main" objectType="Radio" lockText="1" noThreeD="1"/>
</file>

<file path=xl/ctrlProps/ctrlProp5009.xml><?xml version="1.0" encoding="utf-8"?>
<formControlPr xmlns="http://schemas.microsoft.com/office/spreadsheetml/2009/9/main" objectType="Radio" lockText="1" noThreeD="1"/>
</file>

<file path=xl/ctrlProps/ctrlProp5010.xml><?xml version="1.0" encoding="utf-8"?>
<formControlPr xmlns="http://schemas.microsoft.com/office/spreadsheetml/2009/9/main" objectType="GBox" noThreeD="1"/>
</file>

<file path=xl/ctrlProps/ctrlProp5011.xml><?xml version="1.0" encoding="utf-8"?>
<formControlPr xmlns="http://schemas.microsoft.com/office/spreadsheetml/2009/9/main" objectType="Radio" firstButton="1" fmlaLink="$F$154" lockText="1" noThreeD="1"/>
</file>

<file path=xl/ctrlProps/ctrlProp5012.xml><?xml version="1.0" encoding="utf-8"?>
<formControlPr xmlns="http://schemas.microsoft.com/office/spreadsheetml/2009/9/main" objectType="Radio" lockText="1" noThreeD="1"/>
</file>

<file path=xl/ctrlProps/ctrlProp5013.xml><?xml version="1.0" encoding="utf-8"?>
<formControlPr xmlns="http://schemas.microsoft.com/office/spreadsheetml/2009/9/main" objectType="Radio" lockText="1" noThreeD="1"/>
</file>

<file path=xl/ctrlProps/ctrlProp5014.xml><?xml version="1.0" encoding="utf-8"?>
<formControlPr xmlns="http://schemas.microsoft.com/office/spreadsheetml/2009/9/main" objectType="Radio" lockText="1" noThreeD="1"/>
</file>

<file path=xl/ctrlProps/ctrlProp5015.xml><?xml version="1.0" encoding="utf-8"?>
<formControlPr xmlns="http://schemas.microsoft.com/office/spreadsheetml/2009/9/main" objectType="GBox" noThreeD="1"/>
</file>

<file path=xl/ctrlProps/ctrlProp5016.xml><?xml version="1.0" encoding="utf-8"?>
<formControlPr xmlns="http://schemas.microsoft.com/office/spreadsheetml/2009/9/main" objectType="Radio" firstButton="1" fmlaLink="$F$155" lockText="1" noThreeD="1"/>
</file>

<file path=xl/ctrlProps/ctrlProp5017.xml><?xml version="1.0" encoding="utf-8"?>
<formControlPr xmlns="http://schemas.microsoft.com/office/spreadsheetml/2009/9/main" objectType="Radio" lockText="1" noThreeD="1"/>
</file>

<file path=xl/ctrlProps/ctrlProp5018.xml><?xml version="1.0" encoding="utf-8"?>
<formControlPr xmlns="http://schemas.microsoft.com/office/spreadsheetml/2009/9/main" objectType="Radio" lockText="1" noThreeD="1"/>
</file>

<file path=xl/ctrlProps/ctrlProp5019.xml><?xml version="1.0" encoding="utf-8"?>
<formControlPr xmlns="http://schemas.microsoft.com/office/spreadsheetml/2009/9/main" objectType="Radio" lockText="1" noThreeD="1"/>
</file>

<file path=xl/ctrlProps/ctrlProp5020.xml><?xml version="1.0" encoding="utf-8"?>
<formControlPr xmlns="http://schemas.microsoft.com/office/spreadsheetml/2009/9/main" objectType="GBox" noThreeD="1"/>
</file>

<file path=xl/ctrlProps/ctrlProp5021.xml><?xml version="1.0" encoding="utf-8"?>
<formControlPr xmlns="http://schemas.microsoft.com/office/spreadsheetml/2009/9/main" objectType="Radio" firstButton="1" fmlaLink="$F$164" lockText="1" noThreeD="1"/>
</file>

<file path=xl/ctrlProps/ctrlProp5022.xml><?xml version="1.0" encoding="utf-8"?>
<formControlPr xmlns="http://schemas.microsoft.com/office/spreadsheetml/2009/9/main" objectType="Radio" lockText="1" noThreeD="1"/>
</file>

<file path=xl/ctrlProps/ctrlProp5023.xml><?xml version="1.0" encoding="utf-8"?>
<formControlPr xmlns="http://schemas.microsoft.com/office/spreadsheetml/2009/9/main" objectType="Radio" lockText="1" noThreeD="1"/>
</file>

<file path=xl/ctrlProps/ctrlProp5024.xml><?xml version="1.0" encoding="utf-8"?>
<formControlPr xmlns="http://schemas.microsoft.com/office/spreadsheetml/2009/9/main" objectType="Radio" lockText="1" noThreeD="1"/>
</file>

<file path=xl/ctrlProps/ctrlProp5025.xml><?xml version="1.0" encoding="utf-8"?>
<formControlPr xmlns="http://schemas.microsoft.com/office/spreadsheetml/2009/9/main" objectType="GBox" noThreeD="1"/>
</file>

<file path=xl/ctrlProps/ctrlProp5026.xml><?xml version="1.0" encoding="utf-8"?>
<formControlPr xmlns="http://schemas.microsoft.com/office/spreadsheetml/2009/9/main" objectType="Radio" firstButton="1" fmlaLink="$F$165" lockText="1" noThreeD="1"/>
</file>

<file path=xl/ctrlProps/ctrlProp5027.xml><?xml version="1.0" encoding="utf-8"?>
<formControlPr xmlns="http://schemas.microsoft.com/office/spreadsheetml/2009/9/main" objectType="Radio" lockText="1" noThreeD="1"/>
</file>

<file path=xl/ctrlProps/ctrlProp5028.xml><?xml version="1.0" encoding="utf-8"?>
<formControlPr xmlns="http://schemas.microsoft.com/office/spreadsheetml/2009/9/main" objectType="Radio" lockText="1" noThreeD="1"/>
</file>

<file path=xl/ctrlProps/ctrlProp5029.xml><?xml version="1.0" encoding="utf-8"?>
<formControlPr xmlns="http://schemas.microsoft.com/office/spreadsheetml/2009/9/main" objectType="Radio" lockText="1" noThreeD="1"/>
</file>

<file path=xl/ctrlProps/ctrlProp5030.xml><?xml version="1.0" encoding="utf-8"?>
<formControlPr xmlns="http://schemas.microsoft.com/office/spreadsheetml/2009/9/main" objectType="GBox" noThreeD="1"/>
</file>

<file path=xl/ctrlProps/ctrlProp5031.xml><?xml version="1.0" encoding="utf-8"?>
<formControlPr xmlns="http://schemas.microsoft.com/office/spreadsheetml/2009/9/main" objectType="Radio" firstButton="1" fmlaLink="$F$166" lockText="1" noThreeD="1"/>
</file>

<file path=xl/ctrlProps/ctrlProp5032.xml><?xml version="1.0" encoding="utf-8"?>
<formControlPr xmlns="http://schemas.microsoft.com/office/spreadsheetml/2009/9/main" objectType="Radio" lockText="1" noThreeD="1"/>
</file>

<file path=xl/ctrlProps/ctrlProp5033.xml><?xml version="1.0" encoding="utf-8"?>
<formControlPr xmlns="http://schemas.microsoft.com/office/spreadsheetml/2009/9/main" objectType="Radio" lockText="1" noThreeD="1"/>
</file>

<file path=xl/ctrlProps/ctrlProp5034.xml><?xml version="1.0" encoding="utf-8"?>
<formControlPr xmlns="http://schemas.microsoft.com/office/spreadsheetml/2009/9/main" objectType="Radio" lockText="1" noThreeD="1"/>
</file>

<file path=xl/ctrlProps/ctrlProp5035.xml><?xml version="1.0" encoding="utf-8"?>
<formControlPr xmlns="http://schemas.microsoft.com/office/spreadsheetml/2009/9/main" objectType="GBox" noThreeD="1"/>
</file>

<file path=xl/ctrlProps/ctrlProp5036.xml><?xml version="1.0" encoding="utf-8"?>
<formControlPr xmlns="http://schemas.microsoft.com/office/spreadsheetml/2009/9/main" objectType="Radio" firstButton="1" fmlaLink="$F$168" lockText="1" noThreeD="1"/>
</file>

<file path=xl/ctrlProps/ctrlProp5037.xml><?xml version="1.0" encoding="utf-8"?>
<formControlPr xmlns="http://schemas.microsoft.com/office/spreadsheetml/2009/9/main" objectType="Radio" lockText="1" noThreeD="1"/>
</file>

<file path=xl/ctrlProps/ctrlProp5038.xml><?xml version="1.0" encoding="utf-8"?>
<formControlPr xmlns="http://schemas.microsoft.com/office/spreadsheetml/2009/9/main" objectType="Radio" lockText="1" noThreeD="1"/>
</file>

<file path=xl/ctrlProps/ctrlProp5039.xml><?xml version="1.0" encoding="utf-8"?>
<formControlPr xmlns="http://schemas.microsoft.com/office/spreadsheetml/2009/9/main" objectType="Radio" lockText="1" noThreeD="1"/>
</file>

<file path=xl/ctrlProps/ctrlProp5040.xml><?xml version="1.0" encoding="utf-8"?>
<formControlPr xmlns="http://schemas.microsoft.com/office/spreadsheetml/2009/9/main" objectType="GBox" noThreeD="1"/>
</file>

<file path=xl/ctrlProps/ctrlProp5041.xml><?xml version="1.0" encoding="utf-8"?>
<formControlPr xmlns="http://schemas.microsoft.com/office/spreadsheetml/2009/9/main" objectType="Radio" firstButton="1" fmlaLink="$F$169" lockText="1" noThreeD="1"/>
</file>

<file path=xl/ctrlProps/ctrlProp5042.xml><?xml version="1.0" encoding="utf-8"?>
<formControlPr xmlns="http://schemas.microsoft.com/office/spreadsheetml/2009/9/main" objectType="Radio" lockText="1" noThreeD="1"/>
</file>

<file path=xl/ctrlProps/ctrlProp5043.xml><?xml version="1.0" encoding="utf-8"?>
<formControlPr xmlns="http://schemas.microsoft.com/office/spreadsheetml/2009/9/main" objectType="Radio" lockText="1" noThreeD="1"/>
</file>

<file path=xl/ctrlProps/ctrlProp5044.xml><?xml version="1.0" encoding="utf-8"?>
<formControlPr xmlns="http://schemas.microsoft.com/office/spreadsheetml/2009/9/main" objectType="Radio" lockText="1" noThreeD="1"/>
</file>

<file path=xl/ctrlProps/ctrlProp5045.xml><?xml version="1.0" encoding="utf-8"?>
<formControlPr xmlns="http://schemas.microsoft.com/office/spreadsheetml/2009/9/main" objectType="GBox" noThreeD="1"/>
</file>

<file path=xl/ctrlProps/ctrlProp5046.xml><?xml version="1.0" encoding="utf-8"?>
<formControlPr xmlns="http://schemas.microsoft.com/office/spreadsheetml/2009/9/main" objectType="Radio" firstButton="1" fmlaLink="$F$170" lockText="1" noThreeD="1"/>
</file>

<file path=xl/ctrlProps/ctrlProp5047.xml><?xml version="1.0" encoding="utf-8"?>
<formControlPr xmlns="http://schemas.microsoft.com/office/spreadsheetml/2009/9/main" objectType="Radio" lockText="1" noThreeD="1"/>
</file>

<file path=xl/ctrlProps/ctrlProp5048.xml><?xml version="1.0" encoding="utf-8"?>
<formControlPr xmlns="http://schemas.microsoft.com/office/spreadsheetml/2009/9/main" objectType="Radio" lockText="1" noThreeD="1"/>
</file>

<file path=xl/ctrlProps/ctrlProp5049.xml><?xml version="1.0" encoding="utf-8"?>
<formControlPr xmlns="http://schemas.microsoft.com/office/spreadsheetml/2009/9/main" objectType="Radio" lockText="1" noThreeD="1"/>
</file>

<file path=xl/ctrlProps/ctrlProp5050.xml><?xml version="1.0" encoding="utf-8"?>
<formControlPr xmlns="http://schemas.microsoft.com/office/spreadsheetml/2009/9/main" objectType="GBox" noThreeD="1"/>
</file>

<file path=xl/ctrlProps/ctrlProp5051.xml><?xml version="1.0" encoding="utf-8"?>
<formControlPr xmlns="http://schemas.microsoft.com/office/spreadsheetml/2009/9/main" objectType="Radio" firstButton="1" fmlaLink="$F$171" lockText="1" noThreeD="1"/>
</file>

<file path=xl/ctrlProps/ctrlProp5052.xml><?xml version="1.0" encoding="utf-8"?>
<formControlPr xmlns="http://schemas.microsoft.com/office/spreadsheetml/2009/9/main" objectType="Radio" lockText="1" noThreeD="1"/>
</file>

<file path=xl/ctrlProps/ctrlProp5053.xml><?xml version="1.0" encoding="utf-8"?>
<formControlPr xmlns="http://schemas.microsoft.com/office/spreadsheetml/2009/9/main" objectType="Radio" lockText="1" noThreeD="1"/>
</file>

<file path=xl/ctrlProps/ctrlProp5054.xml><?xml version="1.0" encoding="utf-8"?>
<formControlPr xmlns="http://schemas.microsoft.com/office/spreadsheetml/2009/9/main" objectType="Radio" lockText="1" noThreeD="1"/>
</file>

<file path=xl/ctrlProps/ctrlProp5055.xml><?xml version="1.0" encoding="utf-8"?>
<formControlPr xmlns="http://schemas.microsoft.com/office/spreadsheetml/2009/9/main" objectType="GBox" noThreeD="1"/>
</file>

<file path=xl/ctrlProps/ctrlProp5056.xml><?xml version="1.0" encoding="utf-8"?>
<formControlPr xmlns="http://schemas.microsoft.com/office/spreadsheetml/2009/9/main" objectType="Radio" firstButton="1" fmlaLink="$F$173" lockText="1" noThreeD="1"/>
</file>

<file path=xl/ctrlProps/ctrlProp5057.xml><?xml version="1.0" encoding="utf-8"?>
<formControlPr xmlns="http://schemas.microsoft.com/office/spreadsheetml/2009/9/main" objectType="Radio" lockText="1" noThreeD="1"/>
</file>

<file path=xl/ctrlProps/ctrlProp5058.xml><?xml version="1.0" encoding="utf-8"?>
<formControlPr xmlns="http://schemas.microsoft.com/office/spreadsheetml/2009/9/main" objectType="Radio" lockText="1" noThreeD="1"/>
</file>

<file path=xl/ctrlProps/ctrlProp5059.xml><?xml version="1.0" encoding="utf-8"?>
<formControlPr xmlns="http://schemas.microsoft.com/office/spreadsheetml/2009/9/main" objectType="Radio" lockText="1" noThreeD="1"/>
</file>

<file path=xl/ctrlProps/ctrlProp5060.xml><?xml version="1.0" encoding="utf-8"?>
<formControlPr xmlns="http://schemas.microsoft.com/office/spreadsheetml/2009/9/main" objectType="GBox" noThreeD="1"/>
</file>

<file path=xl/ctrlProps/ctrlProp5061.xml><?xml version="1.0" encoding="utf-8"?>
<formControlPr xmlns="http://schemas.microsoft.com/office/spreadsheetml/2009/9/main" objectType="Radio" firstButton="1" fmlaLink="$F$174" lockText="1" noThreeD="1"/>
</file>

<file path=xl/ctrlProps/ctrlProp5062.xml><?xml version="1.0" encoding="utf-8"?>
<formControlPr xmlns="http://schemas.microsoft.com/office/spreadsheetml/2009/9/main" objectType="Radio" lockText="1" noThreeD="1"/>
</file>

<file path=xl/ctrlProps/ctrlProp5063.xml><?xml version="1.0" encoding="utf-8"?>
<formControlPr xmlns="http://schemas.microsoft.com/office/spreadsheetml/2009/9/main" objectType="Radio" lockText="1" noThreeD="1"/>
</file>

<file path=xl/ctrlProps/ctrlProp5064.xml><?xml version="1.0" encoding="utf-8"?>
<formControlPr xmlns="http://schemas.microsoft.com/office/spreadsheetml/2009/9/main" objectType="Radio" lockText="1" noThreeD="1"/>
</file>

<file path=xl/ctrlProps/ctrlProp5065.xml><?xml version="1.0" encoding="utf-8"?>
<formControlPr xmlns="http://schemas.microsoft.com/office/spreadsheetml/2009/9/main" objectType="GBox" noThreeD="1"/>
</file>

<file path=xl/ctrlProps/ctrlProp5066.xml><?xml version="1.0" encoding="utf-8"?>
<formControlPr xmlns="http://schemas.microsoft.com/office/spreadsheetml/2009/9/main" objectType="Radio" firstButton="1" fmlaLink="$F$175" lockText="1" noThreeD="1"/>
</file>

<file path=xl/ctrlProps/ctrlProp5067.xml><?xml version="1.0" encoding="utf-8"?>
<formControlPr xmlns="http://schemas.microsoft.com/office/spreadsheetml/2009/9/main" objectType="Radio" lockText="1" noThreeD="1"/>
</file>

<file path=xl/ctrlProps/ctrlProp5068.xml><?xml version="1.0" encoding="utf-8"?>
<formControlPr xmlns="http://schemas.microsoft.com/office/spreadsheetml/2009/9/main" objectType="Radio" lockText="1" noThreeD="1"/>
</file>

<file path=xl/ctrlProps/ctrlProp5069.xml><?xml version="1.0" encoding="utf-8"?>
<formControlPr xmlns="http://schemas.microsoft.com/office/spreadsheetml/2009/9/main" objectType="Radio" lockText="1" noThreeD="1"/>
</file>

<file path=xl/ctrlProps/ctrlProp5070.xml><?xml version="1.0" encoding="utf-8"?>
<formControlPr xmlns="http://schemas.microsoft.com/office/spreadsheetml/2009/9/main" objectType="GBox" noThreeD="1"/>
</file>

<file path=xl/ctrlProps/ctrlProp5071.xml><?xml version="1.0" encoding="utf-8"?>
<formControlPr xmlns="http://schemas.microsoft.com/office/spreadsheetml/2009/9/main" objectType="Radio" firstButton="1" fmlaLink="$F$176" lockText="1" noThreeD="1"/>
</file>

<file path=xl/ctrlProps/ctrlProp5072.xml><?xml version="1.0" encoding="utf-8"?>
<formControlPr xmlns="http://schemas.microsoft.com/office/spreadsheetml/2009/9/main" objectType="Radio" lockText="1" noThreeD="1"/>
</file>

<file path=xl/ctrlProps/ctrlProp5073.xml><?xml version="1.0" encoding="utf-8"?>
<formControlPr xmlns="http://schemas.microsoft.com/office/spreadsheetml/2009/9/main" objectType="Radio" lockText="1" noThreeD="1"/>
</file>

<file path=xl/ctrlProps/ctrlProp5074.xml><?xml version="1.0" encoding="utf-8"?>
<formControlPr xmlns="http://schemas.microsoft.com/office/spreadsheetml/2009/9/main" objectType="Radio" lockText="1" noThreeD="1"/>
</file>

<file path=xl/ctrlProps/ctrlProp5075.xml><?xml version="1.0" encoding="utf-8"?>
<formControlPr xmlns="http://schemas.microsoft.com/office/spreadsheetml/2009/9/main" objectType="GBox" noThreeD="1"/>
</file>

<file path=xl/ctrlProps/ctrlProp5076.xml><?xml version="1.0" encoding="utf-8"?>
<formControlPr xmlns="http://schemas.microsoft.com/office/spreadsheetml/2009/9/main" objectType="Radio" firstButton="1" fmlaLink="$F$190" lockText="1" noThreeD="1"/>
</file>

<file path=xl/ctrlProps/ctrlProp5077.xml><?xml version="1.0" encoding="utf-8"?>
<formControlPr xmlns="http://schemas.microsoft.com/office/spreadsheetml/2009/9/main" objectType="Radio" lockText="1" noThreeD="1"/>
</file>

<file path=xl/ctrlProps/ctrlProp5078.xml><?xml version="1.0" encoding="utf-8"?>
<formControlPr xmlns="http://schemas.microsoft.com/office/spreadsheetml/2009/9/main" objectType="Radio" lockText="1" noThreeD="1"/>
</file>

<file path=xl/ctrlProps/ctrlProp5079.xml><?xml version="1.0" encoding="utf-8"?>
<formControlPr xmlns="http://schemas.microsoft.com/office/spreadsheetml/2009/9/main" objectType="Radio" lockText="1" noThreeD="1"/>
</file>

<file path=xl/ctrlProps/ctrlProp5080.xml><?xml version="1.0" encoding="utf-8"?>
<formControlPr xmlns="http://schemas.microsoft.com/office/spreadsheetml/2009/9/main" objectType="GBox" noThreeD="1"/>
</file>

<file path=xl/ctrlProps/ctrlProp5081.xml><?xml version="1.0" encoding="utf-8"?>
<formControlPr xmlns="http://schemas.microsoft.com/office/spreadsheetml/2009/9/main" objectType="Radio" firstButton="1" fmlaLink="$F$192" lockText="1" noThreeD="1"/>
</file>

<file path=xl/ctrlProps/ctrlProp5082.xml><?xml version="1.0" encoding="utf-8"?>
<formControlPr xmlns="http://schemas.microsoft.com/office/spreadsheetml/2009/9/main" objectType="Radio" lockText="1" noThreeD="1"/>
</file>

<file path=xl/ctrlProps/ctrlProp5083.xml><?xml version="1.0" encoding="utf-8"?>
<formControlPr xmlns="http://schemas.microsoft.com/office/spreadsheetml/2009/9/main" objectType="Radio" lockText="1" noThreeD="1"/>
</file>

<file path=xl/ctrlProps/ctrlProp5084.xml><?xml version="1.0" encoding="utf-8"?>
<formControlPr xmlns="http://schemas.microsoft.com/office/spreadsheetml/2009/9/main" objectType="Radio" lockText="1" noThreeD="1"/>
</file>

<file path=xl/ctrlProps/ctrlProp5085.xml><?xml version="1.0" encoding="utf-8"?>
<formControlPr xmlns="http://schemas.microsoft.com/office/spreadsheetml/2009/9/main" objectType="GBox" noThreeD="1"/>
</file>

<file path=xl/ctrlProps/ctrlProp5086.xml><?xml version="1.0" encoding="utf-8"?>
<formControlPr xmlns="http://schemas.microsoft.com/office/spreadsheetml/2009/9/main" objectType="Radio" firstButton="1" fmlaLink="$F$201" lockText="1" noThreeD="1"/>
</file>

<file path=xl/ctrlProps/ctrlProp5087.xml><?xml version="1.0" encoding="utf-8"?>
<formControlPr xmlns="http://schemas.microsoft.com/office/spreadsheetml/2009/9/main" objectType="Radio" lockText="1" noThreeD="1"/>
</file>

<file path=xl/ctrlProps/ctrlProp5088.xml><?xml version="1.0" encoding="utf-8"?>
<formControlPr xmlns="http://schemas.microsoft.com/office/spreadsheetml/2009/9/main" objectType="Radio" lockText="1" noThreeD="1"/>
</file>

<file path=xl/ctrlProps/ctrlProp5089.xml><?xml version="1.0" encoding="utf-8"?>
<formControlPr xmlns="http://schemas.microsoft.com/office/spreadsheetml/2009/9/main" objectType="Radio" lockText="1" noThreeD="1"/>
</file>

<file path=xl/ctrlProps/ctrlProp5090.xml><?xml version="1.0" encoding="utf-8"?>
<formControlPr xmlns="http://schemas.microsoft.com/office/spreadsheetml/2009/9/main" objectType="GBox" noThreeD="1"/>
</file>

<file path=xl/ctrlProps/ctrlProp5091.xml><?xml version="1.0" encoding="utf-8"?>
<formControlPr xmlns="http://schemas.microsoft.com/office/spreadsheetml/2009/9/main" objectType="Radio" firstButton="1" fmlaLink="$F$203" lockText="1" noThreeD="1"/>
</file>

<file path=xl/ctrlProps/ctrlProp5092.xml><?xml version="1.0" encoding="utf-8"?>
<formControlPr xmlns="http://schemas.microsoft.com/office/spreadsheetml/2009/9/main" objectType="Radio" lockText="1" noThreeD="1"/>
</file>

<file path=xl/ctrlProps/ctrlProp5093.xml><?xml version="1.0" encoding="utf-8"?>
<formControlPr xmlns="http://schemas.microsoft.com/office/spreadsheetml/2009/9/main" objectType="Radio" lockText="1" noThreeD="1"/>
</file>

<file path=xl/ctrlProps/ctrlProp5094.xml><?xml version="1.0" encoding="utf-8"?>
<formControlPr xmlns="http://schemas.microsoft.com/office/spreadsheetml/2009/9/main" objectType="Radio" lockText="1" noThreeD="1"/>
</file>

<file path=xl/ctrlProps/ctrlProp5095.xml><?xml version="1.0" encoding="utf-8"?>
<formControlPr xmlns="http://schemas.microsoft.com/office/spreadsheetml/2009/9/main" objectType="GBox" noThreeD="1"/>
</file>

<file path=xl/ctrlProps/ctrlProp5096.xml><?xml version="1.0" encoding="utf-8"?>
<formControlPr xmlns="http://schemas.microsoft.com/office/spreadsheetml/2009/9/main" objectType="Radio" firstButton="1" fmlaLink="$F$212" lockText="1" noThreeD="1"/>
</file>

<file path=xl/ctrlProps/ctrlProp5097.xml><?xml version="1.0" encoding="utf-8"?>
<formControlPr xmlns="http://schemas.microsoft.com/office/spreadsheetml/2009/9/main" objectType="Radio" lockText="1" noThreeD="1"/>
</file>

<file path=xl/ctrlProps/ctrlProp5098.xml><?xml version="1.0" encoding="utf-8"?>
<formControlPr xmlns="http://schemas.microsoft.com/office/spreadsheetml/2009/9/main" objectType="Radio" lockText="1" noThreeD="1"/>
</file>

<file path=xl/ctrlProps/ctrlProp5099.xml><?xml version="1.0" encoding="utf-8"?>
<formControlPr xmlns="http://schemas.microsoft.com/office/spreadsheetml/2009/9/main" objectType="Radio" lockText="1" noThreeD="1"/>
</file>

<file path=xl/ctrlProps/ctrlProp5100.xml><?xml version="1.0" encoding="utf-8"?>
<formControlPr xmlns="http://schemas.microsoft.com/office/spreadsheetml/2009/9/main" objectType="GBox" noThreeD="1"/>
</file>

<file path=xl/ctrlProps/ctrlProp5101.xml><?xml version="1.0" encoding="utf-8"?>
<formControlPr xmlns="http://schemas.microsoft.com/office/spreadsheetml/2009/9/main" objectType="Radio" firstButton="1" fmlaLink="$F$214" lockText="1" noThreeD="1"/>
</file>

<file path=xl/ctrlProps/ctrlProp5102.xml><?xml version="1.0" encoding="utf-8"?>
<formControlPr xmlns="http://schemas.microsoft.com/office/spreadsheetml/2009/9/main" objectType="Radio" lockText="1" noThreeD="1"/>
</file>

<file path=xl/ctrlProps/ctrlProp5103.xml><?xml version="1.0" encoding="utf-8"?>
<formControlPr xmlns="http://schemas.microsoft.com/office/spreadsheetml/2009/9/main" objectType="Radio" lockText="1" noThreeD="1"/>
</file>

<file path=xl/ctrlProps/ctrlProp5104.xml><?xml version="1.0" encoding="utf-8"?>
<formControlPr xmlns="http://schemas.microsoft.com/office/spreadsheetml/2009/9/main" objectType="Radio" lockText="1" noThreeD="1"/>
</file>

<file path=xl/ctrlProps/ctrlProp5105.xml><?xml version="1.0" encoding="utf-8"?>
<formControlPr xmlns="http://schemas.microsoft.com/office/spreadsheetml/2009/9/main" objectType="GBox" noThreeD="1"/>
</file>

<file path=xl/ctrlProps/ctrlProp5106.xml><?xml version="1.0" encoding="utf-8"?>
<formControlPr xmlns="http://schemas.microsoft.com/office/spreadsheetml/2009/9/main" objectType="Radio" firstButton="1" fmlaLink="$F$216" lockText="1" noThreeD="1"/>
</file>

<file path=xl/ctrlProps/ctrlProp5107.xml><?xml version="1.0" encoding="utf-8"?>
<formControlPr xmlns="http://schemas.microsoft.com/office/spreadsheetml/2009/9/main" objectType="Radio" lockText="1" noThreeD="1"/>
</file>

<file path=xl/ctrlProps/ctrlProp5108.xml><?xml version="1.0" encoding="utf-8"?>
<formControlPr xmlns="http://schemas.microsoft.com/office/spreadsheetml/2009/9/main" objectType="Radio" lockText="1" noThreeD="1"/>
</file>

<file path=xl/ctrlProps/ctrlProp5109.xml><?xml version="1.0" encoding="utf-8"?>
<formControlPr xmlns="http://schemas.microsoft.com/office/spreadsheetml/2009/9/main" objectType="Radio" lockText="1" noThreeD="1"/>
</file>

<file path=xl/ctrlProps/ctrlProp5110.xml><?xml version="1.0" encoding="utf-8"?>
<formControlPr xmlns="http://schemas.microsoft.com/office/spreadsheetml/2009/9/main" objectType="GBox" noThreeD="1"/>
</file>

<file path=xl/ctrlProps/ctrlProp5111.xml><?xml version="1.0" encoding="utf-8"?>
<formControlPr xmlns="http://schemas.microsoft.com/office/spreadsheetml/2009/9/main" objectType="Radio" firstButton="1" fmlaLink="$F$225" lockText="1" noThreeD="1"/>
</file>

<file path=xl/ctrlProps/ctrlProp5112.xml><?xml version="1.0" encoding="utf-8"?>
<formControlPr xmlns="http://schemas.microsoft.com/office/spreadsheetml/2009/9/main" objectType="Radio" lockText="1" noThreeD="1"/>
</file>

<file path=xl/ctrlProps/ctrlProp5113.xml><?xml version="1.0" encoding="utf-8"?>
<formControlPr xmlns="http://schemas.microsoft.com/office/spreadsheetml/2009/9/main" objectType="Radio" lockText="1" noThreeD="1"/>
</file>

<file path=xl/ctrlProps/ctrlProp5114.xml><?xml version="1.0" encoding="utf-8"?>
<formControlPr xmlns="http://schemas.microsoft.com/office/spreadsheetml/2009/9/main" objectType="Radio" lockText="1" noThreeD="1"/>
</file>

<file path=xl/ctrlProps/ctrlProp5115.xml><?xml version="1.0" encoding="utf-8"?>
<formControlPr xmlns="http://schemas.microsoft.com/office/spreadsheetml/2009/9/main" objectType="GBox" noThreeD="1"/>
</file>

<file path=xl/ctrlProps/ctrlProp5116.xml><?xml version="1.0" encoding="utf-8"?>
<formControlPr xmlns="http://schemas.microsoft.com/office/spreadsheetml/2009/9/main" objectType="Radio" firstButton="1" fmlaLink="$F$227" lockText="1" noThreeD="1"/>
</file>

<file path=xl/ctrlProps/ctrlProp5117.xml><?xml version="1.0" encoding="utf-8"?>
<formControlPr xmlns="http://schemas.microsoft.com/office/spreadsheetml/2009/9/main" objectType="Radio" lockText="1" noThreeD="1"/>
</file>

<file path=xl/ctrlProps/ctrlProp5118.xml><?xml version="1.0" encoding="utf-8"?>
<formControlPr xmlns="http://schemas.microsoft.com/office/spreadsheetml/2009/9/main" objectType="Radio" lockText="1" noThreeD="1"/>
</file>

<file path=xl/ctrlProps/ctrlProp5119.xml><?xml version="1.0" encoding="utf-8"?>
<formControlPr xmlns="http://schemas.microsoft.com/office/spreadsheetml/2009/9/main" objectType="Radio" lockText="1" noThreeD="1"/>
</file>

<file path=xl/ctrlProps/ctrlProp5120.xml><?xml version="1.0" encoding="utf-8"?>
<formControlPr xmlns="http://schemas.microsoft.com/office/spreadsheetml/2009/9/main" objectType="GBox" noThreeD="1"/>
</file>

<file path=xl/ctrlProps/ctrlProp5121.xml><?xml version="1.0" encoding="utf-8"?>
<formControlPr xmlns="http://schemas.microsoft.com/office/spreadsheetml/2009/9/main" objectType="Radio" firstButton="1" fmlaLink="$F$229" lockText="1" noThreeD="1"/>
</file>

<file path=xl/ctrlProps/ctrlProp5122.xml><?xml version="1.0" encoding="utf-8"?>
<formControlPr xmlns="http://schemas.microsoft.com/office/spreadsheetml/2009/9/main" objectType="Radio" lockText="1" noThreeD="1"/>
</file>

<file path=xl/ctrlProps/ctrlProp5123.xml><?xml version="1.0" encoding="utf-8"?>
<formControlPr xmlns="http://schemas.microsoft.com/office/spreadsheetml/2009/9/main" objectType="Radio" lockText="1" noThreeD="1"/>
</file>

<file path=xl/ctrlProps/ctrlProp5124.xml><?xml version="1.0" encoding="utf-8"?>
<formControlPr xmlns="http://schemas.microsoft.com/office/spreadsheetml/2009/9/main" objectType="Radio" lockText="1" noThreeD="1"/>
</file>

<file path=xl/ctrlProps/ctrlProp5125.xml><?xml version="1.0" encoding="utf-8"?>
<formControlPr xmlns="http://schemas.microsoft.com/office/spreadsheetml/2009/9/main" objectType="GBox" noThreeD="1"/>
</file>

<file path=xl/ctrlProps/ctrlProp5126.xml><?xml version="1.0" encoding="utf-8"?>
<formControlPr xmlns="http://schemas.microsoft.com/office/spreadsheetml/2009/9/main" objectType="Radio" firstButton="1" fmlaLink="$F$231" lockText="1" noThreeD="1"/>
</file>

<file path=xl/ctrlProps/ctrlProp5127.xml><?xml version="1.0" encoding="utf-8"?>
<formControlPr xmlns="http://schemas.microsoft.com/office/spreadsheetml/2009/9/main" objectType="Radio" lockText="1" noThreeD="1"/>
</file>

<file path=xl/ctrlProps/ctrlProp5128.xml><?xml version="1.0" encoding="utf-8"?>
<formControlPr xmlns="http://schemas.microsoft.com/office/spreadsheetml/2009/9/main" objectType="Radio" lockText="1" noThreeD="1"/>
</file>

<file path=xl/ctrlProps/ctrlProp5129.xml><?xml version="1.0" encoding="utf-8"?>
<formControlPr xmlns="http://schemas.microsoft.com/office/spreadsheetml/2009/9/main" objectType="Radio" lockText="1" noThreeD="1"/>
</file>

<file path=xl/ctrlProps/ctrlProp5130.xml><?xml version="1.0" encoding="utf-8"?>
<formControlPr xmlns="http://schemas.microsoft.com/office/spreadsheetml/2009/9/main" objectType="GBox" noThreeD="1"/>
</file>

<file path=xl/ctrlProps/ctrlProp5131.xml><?xml version="1.0" encoding="utf-8"?>
<formControlPr xmlns="http://schemas.microsoft.com/office/spreadsheetml/2009/9/main" objectType="Radio" firstButton="1" fmlaLink="$F$233" lockText="1" noThreeD="1"/>
</file>

<file path=xl/ctrlProps/ctrlProp5132.xml><?xml version="1.0" encoding="utf-8"?>
<formControlPr xmlns="http://schemas.microsoft.com/office/spreadsheetml/2009/9/main" objectType="Radio" lockText="1" noThreeD="1"/>
</file>

<file path=xl/ctrlProps/ctrlProp5133.xml><?xml version="1.0" encoding="utf-8"?>
<formControlPr xmlns="http://schemas.microsoft.com/office/spreadsheetml/2009/9/main" objectType="Radio" lockText="1" noThreeD="1"/>
</file>

<file path=xl/ctrlProps/ctrlProp5134.xml><?xml version="1.0" encoding="utf-8"?>
<formControlPr xmlns="http://schemas.microsoft.com/office/spreadsheetml/2009/9/main" objectType="Radio" lockText="1" noThreeD="1"/>
</file>

<file path=xl/ctrlProps/ctrlProp5135.xml><?xml version="1.0" encoding="utf-8"?>
<formControlPr xmlns="http://schemas.microsoft.com/office/spreadsheetml/2009/9/main" objectType="GBox" noThreeD="1"/>
</file>

<file path=xl/ctrlProps/ctrlProp5136.xml><?xml version="1.0" encoding="utf-8"?>
<formControlPr xmlns="http://schemas.microsoft.com/office/spreadsheetml/2009/9/main" objectType="Radio" firstButton="1" fmlaLink="$F$235" lockText="1" noThreeD="1"/>
</file>

<file path=xl/ctrlProps/ctrlProp5137.xml><?xml version="1.0" encoding="utf-8"?>
<formControlPr xmlns="http://schemas.microsoft.com/office/spreadsheetml/2009/9/main" objectType="Radio" lockText="1" noThreeD="1"/>
</file>

<file path=xl/ctrlProps/ctrlProp5138.xml><?xml version="1.0" encoding="utf-8"?>
<formControlPr xmlns="http://schemas.microsoft.com/office/spreadsheetml/2009/9/main" objectType="Radio" lockText="1" noThreeD="1"/>
</file>

<file path=xl/ctrlProps/ctrlProp5139.xml><?xml version="1.0" encoding="utf-8"?>
<formControlPr xmlns="http://schemas.microsoft.com/office/spreadsheetml/2009/9/main" objectType="Radio" lockText="1" noThreeD="1"/>
</file>

<file path=xl/ctrlProps/ctrlProp5140.xml><?xml version="1.0" encoding="utf-8"?>
<formControlPr xmlns="http://schemas.microsoft.com/office/spreadsheetml/2009/9/main" objectType="GBox" noThreeD="1"/>
</file>

<file path=xl/ctrlProps/ctrlProp5141.xml><?xml version="1.0" encoding="utf-8"?>
<formControlPr xmlns="http://schemas.microsoft.com/office/spreadsheetml/2009/9/main" objectType="Radio" firstButton="1" fmlaLink="$F$237" lockText="1" noThreeD="1"/>
</file>

<file path=xl/ctrlProps/ctrlProp5142.xml><?xml version="1.0" encoding="utf-8"?>
<formControlPr xmlns="http://schemas.microsoft.com/office/spreadsheetml/2009/9/main" objectType="Radio" lockText="1" noThreeD="1"/>
</file>

<file path=xl/ctrlProps/ctrlProp5143.xml><?xml version="1.0" encoding="utf-8"?>
<formControlPr xmlns="http://schemas.microsoft.com/office/spreadsheetml/2009/9/main" objectType="Radio" lockText="1" noThreeD="1"/>
</file>

<file path=xl/ctrlProps/ctrlProp5144.xml><?xml version="1.0" encoding="utf-8"?>
<formControlPr xmlns="http://schemas.microsoft.com/office/spreadsheetml/2009/9/main" objectType="Radio" lockText="1" noThreeD="1"/>
</file>

<file path=xl/ctrlProps/ctrlProp5145.xml><?xml version="1.0" encoding="utf-8"?>
<formControlPr xmlns="http://schemas.microsoft.com/office/spreadsheetml/2009/9/main" objectType="GBox" noThreeD="1"/>
</file>

<file path=xl/ctrlProps/ctrlProp5146.xml><?xml version="1.0" encoding="utf-8"?>
<formControlPr xmlns="http://schemas.microsoft.com/office/spreadsheetml/2009/9/main" objectType="Radio" firstButton="1" fmlaLink="$F$111" lockText="1" noThreeD="1"/>
</file>

<file path=xl/ctrlProps/ctrlProp5147.xml><?xml version="1.0" encoding="utf-8"?>
<formControlPr xmlns="http://schemas.microsoft.com/office/spreadsheetml/2009/9/main" objectType="Radio" lockText="1" noThreeD="1"/>
</file>

<file path=xl/ctrlProps/ctrlProp5148.xml><?xml version="1.0" encoding="utf-8"?>
<formControlPr xmlns="http://schemas.microsoft.com/office/spreadsheetml/2009/9/main" objectType="Radio" lockText="1" noThreeD="1"/>
</file>

<file path=xl/ctrlProps/ctrlProp5149.xml><?xml version="1.0" encoding="utf-8"?>
<formControlPr xmlns="http://schemas.microsoft.com/office/spreadsheetml/2009/9/main" objectType="Radio" lockText="1" noThreeD="1"/>
</file>

<file path=xl/ctrlProps/ctrlProp5150.xml><?xml version="1.0" encoding="utf-8"?>
<formControlPr xmlns="http://schemas.microsoft.com/office/spreadsheetml/2009/9/main" objectType="GBox" noThreeD="1"/>
</file>

<file path=xl/ctrlProps/ctrlProp5151.xml><?xml version="1.0" encoding="utf-8"?>
<formControlPr xmlns="http://schemas.microsoft.com/office/spreadsheetml/2009/9/main" objectType="Radio" firstButton="1" fmlaLink="$F$105" lockText="1" noThreeD="1"/>
</file>

<file path=xl/ctrlProps/ctrlProp5152.xml><?xml version="1.0" encoding="utf-8"?>
<formControlPr xmlns="http://schemas.microsoft.com/office/spreadsheetml/2009/9/main" objectType="Radio" lockText="1" noThreeD="1"/>
</file>

<file path=xl/ctrlProps/ctrlProp5153.xml><?xml version="1.0" encoding="utf-8"?>
<formControlPr xmlns="http://schemas.microsoft.com/office/spreadsheetml/2009/9/main" objectType="Radio" lockText="1" noThreeD="1"/>
</file>

<file path=xl/ctrlProps/ctrlProp5154.xml><?xml version="1.0" encoding="utf-8"?>
<formControlPr xmlns="http://schemas.microsoft.com/office/spreadsheetml/2009/9/main" objectType="Radio" lockText="1" noThreeD="1"/>
</file>

<file path=xl/ctrlProps/ctrlProp5155.xml><?xml version="1.0" encoding="utf-8"?>
<formControlPr xmlns="http://schemas.microsoft.com/office/spreadsheetml/2009/9/main" objectType="GBox" noThreeD="1"/>
</file>

<file path=xl/ctrlProps/ctrlProp5156.xml><?xml version="1.0" encoding="utf-8"?>
<formControlPr xmlns="http://schemas.microsoft.com/office/spreadsheetml/2009/9/main" objectType="Radio" firstButton="1" fmlaLink="$F$106" lockText="1" noThreeD="1"/>
</file>

<file path=xl/ctrlProps/ctrlProp5157.xml><?xml version="1.0" encoding="utf-8"?>
<formControlPr xmlns="http://schemas.microsoft.com/office/spreadsheetml/2009/9/main" objectType="Radio" lockText="1" noThreeD="1"/>
</file>

<file path=xl/ctrlProps/ctrlProp5158.xml><?xml version="1.0" encoding="utf-8"?>
<formControlPr xmlns="http://schemas.microsoft.com/office/spreadsheetml/2009/9/main" objectType="Radio" lockText="1" noThreeD="1"/>
</file>

<file path=xl/ctrlProps/ctrlProp5159.xml><?xml version="1.0" encoding="utf-8"?>
<formControlPr xmlns="http://schemas.microsoft.com/office/spreadsheetml/2009/9/main" objectType="Radio" lockText="1" noThreeD="1"/>
</file>

<file path=xl/ctrlProps/ctrlProp5160.xml><?xml version="1.0" encoding="utf-8"?>
<formControlPr xmlns="http://schemas.microsoft.com/office/spreadsheetml/2009/9/main" objectType="GBox" noThreeD="1"/>
</file>

<file path=xl/ctrlProps/ctrlProp5161.xml><?xml version="1.0" encoding="utf-8"?>
<formControlPr xmlns="http://schemas.microsoft.com/office/spreadsheetml/2009/9/main" objectType="Radio" firstButton="1" fmlaLink="$F$11" lockText="1" noThreeD="1"/>
</file>

<file path=xl/ctrlProps/ctrlProp5162.xml><?xml version="1.0" encoding="utf-8"?>
<formControlPr xmlns="http://schemas.microsoft.com/office/spreadsheetml/2009/9/main" objectType="Radio" lockText="1" noThreeD="1"/>
</file>

<file path=xl/ctrlProps/ctrlProp5163.xml><?xml version="1.0" encoding="utf-8"?>
<formControlPr xmlns="http://schemas.microsoft.com/office/spreadsheetml/2009/9/main" objectType="Radio" lockText="1" noThreeD="1"/>
</file>

<file path=xl/ctrlProps/ctrlProp5164.xml><?xml version="1.0" encoding="utf-8"?>
<formControlPr xmlns="http://schemas.microsoft.com/office/spreadsheetml/2009/9/main" objectType="Radio" lockText="1" noThreeD="1"/>
</file>

<file path=xl/ctrlProps/ctrlProp5165.xml><?xml version="1.0" encoding="utf-8"?>
<formControlPr xmlns="http://schemas.microsoft.com/office/spreadsheetml/2009/9/main" objectType="GBox" noThreeD="1"/>
</file>

<file path=xl/ctrlProps/ctrlProp5166.xml><?xml version="1.0" encoding="utf-8"?>
<formControlPr xmlns="http://schemas.microsoft.com/office/spreadsheetml/2009/9/main" objectType="Radio" firstButton="1" fmlaLink="$F$12" lockText="1" noThreeD="1"/>
</file>

<file path=xl/ctrlProps/ctrlProp5167.xml><?xml version="1.0" encoding="utf-8"?>
<formControlPr xmlns="http://schemas.microsoft.com/office/spreadsheetml/2009/9/main" objectType="Radio" lockText="1" noThreeD="1"/>
</file>

<file path=xl/ctrlProps/ctrlProp5168.xml><?xml version="1.0" encoding="utf-8"?>
<formControlPr xmlns="http://schemas.microsoft.com/office/spreadsheetml/2009/9/main" objectType="Radio" lockText="1" noThreeD="1"/>
</file>

<file path=xl/ctrlProps/ctrlProp5169.xml><?xml version="1.0" encoding="utf-8"?>
<formControlPr xmlns="http://schemas.microsoft.com/office/spreadsheetml/2009/9/main" objectType="Radio" lockText="1" noThreeD="1"/>
</file>

<file path=xl/ctrlProps/ctrlProp5170.xml><?xml version="1.0" encoding="utf-8"?>
<formControlPr xmlns="http://schemas.microsoft.com/office/spreadsheetml/2009/9/main" objectType="GBox" noThreeD="1"/>
</file>

<file path=xl/ctrlProps/ctrlProp5171.xml><?xml version="1.0" encoding="utf-8"?>
<formControlPr xmlns="http://schemas.microsoft.com/office/spreadsheetml/2009/9/main" objectType="Radio" firstButton="1" fmlaLink="$F$13" lockText="1" noThreeD="1"/>
</file>

<file path=xl/ctrlProps/ctrlProp5172.xml><?xml version="1.0" encoding="utf-8"?>
<formControlPr xmlns="http://schemas.microsoft.com/office/spreadsheetml/2009/9/main" objectType="Radio" lockText="1" noThreeD="1"/>
</file>

<file path=xl/ctrlProps/ctrlProp5173.xml><?xml version="1.0" encoding="utf-8"?>
<formControlPr xmlns="http://schemas.microsoft.com/office/spreadsheetml/2009/9/main" objectType="Radio" lockText="1" noThreeD="1"/>
</file>

<file path=xl/ctrlProps/ctrlProp5174.xml><?xml version="1.0" encoding="utf-8"?>
<formControlPr xmlns="http://schemas.microsoft.com/office/spreadsheetml/2009/9/main" objectType="Radio" lockText="1" noThreeD="1"/>
</file>

<file path=xl/ctrlProps/ctrlProp5175.xml><?xml version="1.0" encoding="utf-8"?>
<formControlPr xmlns="http://schemas.microsoft.com/office/spreadsheetml/2009/9/main" objectType="GBox" noThreeD="1"/>
</file>

<file path=xl/ctrlProps/ctrlProp5176.xml><?xml version="1.0" encoding="utf-8"?>
<formControlPr xmlns="http://schemas.microsoft.com/office/spreadsheetml/2009/9/main" objectType="Radio" firstButton="1" fmlaLink="$F$15" lockText="1" noThreeD="1"/>
</file>

<file path=xl/ctrlProps/ctrlProp5177.xml><?xml version="1.0" encoding="utf-8"?>
<formControlPr xmlns="http://schemas.microsoft.com/office/spreadsheetml/2009/9/main" objectType="Radio" lockText="1" noThreeD="1"/>
</file>

<file path=xl/ctrlProps/ctrlProp5178.xml><?xml version="1.0" encoding="utf-8"?>
<formControlPr xmlns="http://schemas.microsoft.com/office/spreadsheetml/2009/9/main" objectType="Radio" lockText="1" noThreeD="1"/>
</file>

<file path=xl/ctrlProps/ctrlProp5179.xml><?xml version="1.0" encoding="utf-8"?>
<formControlPr xmlns="http://schemas.microsoft.com/office/spreadsheetml/2009/9/main" objectType="Radio" lockText="1" noThreeD="1"/>
</file>

<file path=xl/ctrlProps/ctrlProp5180.xml><?xml version="1.0" encoding="utf-8"?>
<formControlPr xmlns="http://schemas.microsoft.com/office/spreadsheetml/2009/9/main" objectType="GBox" noThreeD="1"/>
</file>

<file path=xl/ctrlProps/ctrlProp5181.xml><?xml version="1.0" encoding="utf-8"?>
<formControlPr xmlns="http://schemas.microsoft.com/office/spreadsheetml/2009/9/main" objectType="Radio" firstButton="1" fmlaLink="$F$16" lockText="1" noThreeD="1"/>
</file>

<file path=xl/ctrlProps/ctrlProp5182.xml><?xml version="1.0" encoding="utf-8"?>
<formControlPr xmlns="http://schemas.microsoft.com/office/spreadsheetml/2009/9/main" objectType="Radio" lockText="1" noThreeD="1"/>
</file>

<file path=xl/ctrlProps/ctrlProp5183.xml><?xml version="1.0" encoding="utf-8"?>
<formControlPr xmlns="http://schemas.microsoft.com/office/spreadsheetml/2009/9/main" objectType="Radio" lockText="1" noThreeD="1"/>
</file>

<file path=xl/ctrlProps/ctrlProp5184.xml><?xml version="1.0" encoding="utf-8"?>
<formControlPr xmlns="http://schemas.microsoft.com/office/spreadsheetml/2009/9/main" objectType="Radio" lockText="1" noThreeD="1"/>
</file>

<file path=xl/ctrlProps/ctrlProp5185.xml><?xml version="1.0" encoding="utf-8"?>
<formControlPr xmlns="http://schemas.microsoft.com/office/spreadsheetml/2009/9/main" objectType="GBox" noThreeD="1"/>
</file>

<file path=xl/ctrlProps/ctrlProp5186.xml><?xml version="1.0" encoding="utf-8"?>
<formControlPr xmlns="http://schemas.microsoft.com/office/spreadsheetml/2009/9/main" objectType="Radio" firstButton="1" fmlaLink="$F$17" lockText="1" noThreeD="1"/>
</file>

<file path=xl/ctrlProps/ctrlProp5187.xml><?xml version="1.0" encoding="utf-8"?>
<formControlPr xmlns="http://schemas.microsoft.com/office/spreadsheetml/2009/9/main" objectType="Radio" lockText="1" noThreeD="1"/>
</file>

<file path=xl/ctrlProps/ctrlProp5188.xml><?xml version="1.0" encoding="utf-8"?>
<formControlPr xmlns="http://schemas.microsoft.com/office/spreadsheetml/2009/9/main" objectType="Radio" lockText="1" noThreeD="1"/>
</file>

<file path=xl/ctrlProps/ctrlProp5189.xml><?xml version="1.0" encoding="utf-8"?>
<formControlPr xmlns="http://schemas.microsoft.com/office/spreadsheetml/2009/9/main" objectType="Radio" lockText="1" noThreeD="1"/>
</file>

<file path=xl/ctrlProps/ctrlProp5190.xml><?xml version="1.0" encoding="utf-8"?>
<formControlPr xmlns="http://schemas.microsoft.com/office/spreadsheetml/2009/9/main" objectType="GBox" noThreeD="1"/>
</file>

<file path=xl/ctrlProps/ctrlProp5191.xml><?xml version="1.0" encoding="utf-8"?>
<formControlPr xmlns="http://schemas.microsoft.com/office/spreadsheetml/2009/9/main" objectType="Radio" firstButton="1" fmlaLink="$F$18" lockText="1" noThreeD="1"/>
</file>

<file path=xl/ctrlProps/ctrlProp5192.xml><?xml version="1.0" encoding="utf-8"?>
<formControlPr xmlns="http://schemas.microsoft.com/office/spreadsheetml/2009/9/main" objectType="Radio" lockText="1" noThreeD="1"/>
</file>

<file path=xl/ctrlProps/ctrlProp5193.xml><?xml version="1.0" encoding="utf-8"?>
<formControlPr xmlns="http://schemas.microsoft.com/office/spreadsheetml/2009/9/main" objectType="Radio" lockText="1" noThreeD="1"/>
</file>

<file path=xl/ctrlProps/ctrlProp5194.xml><?xml version="1.0" encoding="utf-8"?>
<formControlPr xmlns="http://schemas.microsoft.com/office/spreadsheetml/2009/9/main" objectType="Radio" lockText="1" noThreeD="1"/>
</file>

<file path=xl/ctrlProps/ctrlProp5195.xml><?xml version="1.0" encoding="utf-8"?>
<formControlPr xmlns="http://schemas.microsoft.com/office/spreadsheetml/2009/9/main" objectType="GBox" noThreeD="1"/>
</file>

<file path=xl/ctrlProps/ctrlProp5196.xml><?xml version="1.0" encoding="utf-8"?>
<formControlPr xmlns="http://schemas.microsoft.com/office/spreadsheetml/2009/9/main" objectType="Radio" firstButton="1" fmlaLink="$F$20" lockText="1" noThreeD="1"/>
</file>

<file path=xl/ctrlProps/ctrlProp5197.xml><?xml version="1.0" encoding="utf-8"?>
<formControlPr xmlns="http://schemas.microsoft.com/office/spreadsheetml/2009/9/main" objectType="Radio" lockText="1" noThreeD="1"/>
</file>

<file path=xl/ctrlProps/ctrlProp5198.xml><?xml version="1.0" encoding="utf-8"?>
<formControlPr xmlns="http://schemas.microsoft.com/office/spreadsheetml/2009/9/main" objectType="Radio" lockText="1" noThreeD="1"/>
</file>

<file path=xl/ctrlProps/ctrlProp5199.xml><?xml version="1.0" encoding="utf-8"?>
<formControlPr xmlns="http://schemas.microsoft.com/office/spreadsheetml/2009/9/main" objectType="Radio" lockText="1" noThreeD="1"/>
</file>

<file path=xl/ctrlProps/ctrlProp5200.xml><?xml version="1.0" encoding="utf-8"?>
<formControlPr xmlns="http://schemas.microsoft.com/office/spreadsheetml/2009/9/main" objectType="GBox" noThreeD="1"/>
</file>

<file path=xl/ctrlProps/ctrlProp5201.xml><?xml version="1.0" encoding="utf-8"?>
<formControlPr xmlns="http://schemas.microsoft.com/office/spreadsheetml/2009/9/main" objectType="Radio" firstButton="1" fmlaLink="$F$21" lockText="1" noThreeD="1"/>
</file>

<file path=xl/ctrlProps/ctrlProp5202.xml><?xml version="1.0" encoding="utf-8"?>
<formControlPr xmlns="http://schemas.microsoft.com/office/spreadsheetml/2009/9/main" objectType="Radio" lockText="1" noThreeD="1"/>
</file>

<file path=xl/ctrlProps/ctrlProp5203.xml><?xml version="1.0" encoding="utf-8"?>
<formControlPr xmlns="http://schemas.microsoft.com/office/spreadsheetml/2009/9/main" objectType="Radio" lockText="1" noThreeD="1"/>
</file>

<file path=xl/ctrlProps/ctrlProp5204.xml><?xml version="1.0" encoding="utf-8"?>
<formControlPr xmlns="http://schemas.microsoft.com/office/spreadsheetml/2009/9/main" objectType="Radio" lockText="1" noThreeD="1"/>
</file>

<file path=xl/ctrlProps/ctrlProp5205.xml><?xml version="1.0" encoding="utf-8"?>
<formControlPr xmlns="http://schemas.microsoft.com/office/spreadsheetml/2009/9/main" objectType="GBox" noThreeD="1"/>
</file>

<file path=xl/ctrlProps/ctrlProp5206.xml><?xml version="1.0" encoding="utf-8"?>
<formControlPr xmlns="http://schemas.microsoft.com/office/spreadsheetml/2009/9/main" objectType="Radio" firstButton="1" fmlaLink="$F$23" lockText="1" noThreeD="1"/>
</file>

<file path=xl/ctrlProps/ctrlProp5207.xml><?xml version="1.0" encoding="utf-8"?>
<formControlPr xmlns="http://schemas.microsoft.com/office/spreadsheetml/2009/9/main" objectType="Radio" lockText="1" noThreeD="1"/>
</file>

<file path=xl/ctrlProps/ctrlProp5208.xml><?xml version="1.0" encoding="utf-8"?>
<formControlPr xmlns="http://schemas.microsoft.com/office/spreadsheetml/2009/9/main" objectType="Radio" lockText="1" noThreeD="1"/>
</file>

<file path=xl/ctrlProps/ctrlProp5209.xml><?xml version="1.0" encoding="utf-8"?>
<formControlPr xmlns="http://schemas.microsoft.com/office/spreadsheetml/2009/9/main" objectType="Radio" lockText="1" noThreeD="1"/>
</file>

<file path=xl/ctrlProps/ctrlProp5210.xml><?xml version="1.0" encoding="utf-8"?>
<formControlPr xmlns="http://schemas.microsoft.com/office/spreadsheetml/2009/9/main" objectType="GBox" noThreeD="1"/>
</file>

<file path=xl/ctrlProps/ctrlProp5211.xml><?xml version="1.0" encoding="utf-8"?>
<formControlPr xmlns="http://schemas.microsoft.com/office/spreadsheetml/2009/9/main" objectType="Radio" firstButton="1" fmlaLink="$F$24" lockText="1" noThreeD="1"/>
</file>

<file path=xl/ctrlProps/ctrlProp5212.xml><?xml version="1.0" encoding="utf-8"?>
<formControlPr xmlns="http://schemas.microsoft.com/office/spreadsheetml/2009/9/main" objectType="Radio" lockText="1" noThreeD="1"/>
</file>

<file path=xl/ctrlProps/ctrlProp5213.xml><?xml version="1.0" encoding="utf-8"?>
<formControlPr xmlns="http://schemas.microsoft.com/office/spreadsheetml/2009/9/main" objectType="Radio" lockText="1" noThreeD="1"/>
</file>

<file path=xl/ctrlProps/ctrlProp5214.xml><?xml version="1.0" encoding="utf-8"?>
<formControlPr xmlns="http://schemas.microsoft.com/office/spreadsheetml/2009/9/main" objectType="Radio" lockText="1" noThreeD="1"/>
</file>

<file path=xl/ctrlProps/ctrlProp5215.xml><?xml version="1.0" encoding="utf-8"?>
<formControlPr xmlns="http://schemas.microsoft.com/office/spreadsheetml/2009/9/main" objectType="GBox" noThreeD="1"/>
</file>

<file path=xl/ctrlProps/ctrlProp5216.xml><?xml version="1.0" encoding="utf-8"?>
<formControlPr xmlns="http://schemas.microsoft.com/office/spreadsheetml/2009/9/main" objectType="Radio" firstButton="1" fmlaLink="$F$25" lockText="1" noThreeD="1"/>
</file>

<file path=xl/ctrlProps/ctrlProp5217.xml><?xml version="1.0" encoding="utf-8"?>
<formControlPr xmlns="http://schemas.microsoft.com/office/spreadsheetml/2009/9/main" objectType="Radio" lockText="1" noThreeD="1"/>
</file>

<file path=xl/ctrlProps/ctrlProp5218.xml><?xml version="1.0" encoding="utf-8"?>
<formControlPr xmlns="http://schemas.microsoft.com/office/spreadsheetml/2009/9/main" objectType="Radio" lockText="1" noThreeD="1"/>
</file>

<file path=xl/ctrlProps/ctrlProp5219.xml><?xml version="1.0" encoding="utf-8"?>
<formControlPr xmlns="http://schemas.microsoft.com/office/spreadsheetml/2009/9/main" objectType="Radio" lockText="1" noThreeD="1"/>
</file>

<file path=xl/ctrlProps/ctrlProp5220.xml><?xml version="1.0" encoding="utf-8"?>
<formControlPr xmlns="http://schemas.microsoft.com/office/spreadsheetml/2009/9/main" objectType="GBox" noThreeD="1"/>
</file>

<file path=xl/ctrlProps/ctrlProp5221.xml><?xml version="1.0" encoding="utf-8"?>
<formControlPr xmlns="http://schemas.microsoft.com/office/spreadsheetml/2009/9/main" objectType="Radio" firstButton="1" fmlaLink="$F$26" lockText="1" noThreeD="1"/>
</file>

<file path=xl/ctrlProps/ctrlProp5222.xml><?xml version="1.0" encoding="utf-8"?>
<formControlPr xmlns="http://schemas.microsoft.com/office/spreadsheetml/2009/9/main" objectType="Radio" lockText="1" noThreeD="1"/>
</file>

<file path=xl/ctrlProps/ctrlProp5223.xml><?xml version="1.0" encoding="utf-8"?>
<formControlPr xmlns="http://schemas.microsoft.com/office/spreadsheetml/2009/9/main" objectType="Radio" lockText="1" noThreeD="1"/>
</file>

<file path=xl/ctrlProps/ctrlProp5224.xml><?xml version="1.0" encoding="utf-8"?>
<formControlPr xmlns="http://schemas.microsoft.com/office/spreadsheetml/2009/9/main" objectType="Radio" lockText="1" noThreeD="1"/>
</file>

<file path=xl/ctrlProps/ctrlProp5225.xml><?xml version="1.0" encoding="utf-8"?>
<formControlPr xmlns="http://schemas.microsoft.com/office/spreadsheetml/2009/9/main" objectType="GBox" noThreeD="1"/>
</file>

<file path=xl/ctrlProps/ctrlProp5226.xml><?xml version="1.0" encoding="utf-8"?>
<formControlPr xmlns="http://schemas.microsoft.com/office/spreadsheetml/2009/9/main" objectType="Radio" firstButton="1" fmlaLink="$F$28" lockText="1" noThreeD="1"/>
</file>

<file path=xl/ctrlProps/ctrlProp5227.xml><?xml version="1.0" encoding="utf-8"?>
<formControlPr xmlns="http://schemas.microsoft.com/office/spreadsheetml/2009/9/main" objectType="Radio" lockText="1" noThreeD="1"/>
</file>

<file path=xl/ctrlProps/ctrlProp5228.xml><?xml version="1.0" encoding="utf-8"?>
<formControlPr xmlns="http://schemas.microsoft.com/office/spreadsheetml/2009/9/main" objectType="Radio" lockText="1" noThreeD="1"/>
</file>

<file path=xl/ctrlProps/ctrlProp5229.xml><?xml version="1.0" encoding="utf-8"?>
<formControlPr xmlns="http://schemas.microsoft.com/office/spreadsheetml/2009/9/main" objectType="Radio" lockText="1" noThreeD="1"/>
</file>

<file path=xl/ctrlProps/ctrlProp5230.xml><?xml version="1.0" encoding="utf-8"?>
<formControlPr xmlns="http://schemas.microsoft.com/office/spreadsheetml/2009/9/main" objectType="GBox" noThreeD="1"/>
</file>

<file path=xl/ctrlProps/ctrlProp5231.xml><?xml version="1.0" encoding="utf-8"?>
<formControlPr xmlns="http://schemas.microsoft.com/office/spreadsheetml/2009/9/main" objectType="Radio" firstButton="1" fmlaLink="$F$29" lockText="1" noThreeD="1"/>
</file>

<file path=xl/ctrlProps/ctrlProp5232.xml><?xml version="1.0" encoding="utf-8"?>
<formControlPr xmlns="http://schemas.microsoft.com/office/spreadsheetml/2009/9/main" objectType="Radio" lockText="1" noThreeD="1"/>
</file>

<file path=xl/ctrlProps/ctrlProp5233.xml><?xml version="1.0" encoding="utf-8"?>
<formControlPr xmlns="http://schemas.microsoft.com/office/spreadsheetml/2009/9/main" objectType="Radio" lockText="1" noThreeD="1"/>
</file>

<file path=xl/ctrlProps/ctrlProp5234.xml><?xml version="1.0" encoding="utf-8"?>
<formControlPr xmlns="http://schemas.microsoft.com/office/spreadsheetml/2009/9/main" objectType="Radio" lockText="1" noThreeD="1"/>
</file>

<file path=xl/ctrlProps/ctrlProp5235.xml><?xml version="1.0" encoding="utf-8"?>
<formControlPr xmlns="http://schemas.microsoft.com/office/spreadsheetml/2009/9/main" objectType="GBox" noThreeD="1"/>
</file>

<file path=xl/ctrlProps/ctrlProp5236.xml><?xml version="1.0" encoding="utf-8"?>
<formControlPr xmlns="http://schemas.microsoft.com/office/spreadsheetml/2009/9/main" objectType="Radio" firstButton="1" fmlaLink="$F$30" lockText="1" noThreeD="1"/>
</file>

<file path=xl/ctrlProps/ctrlProp5237.xml><?xml version="1.0" encoding="utf-8"?>
<formControlPr xmlns="http://schemas.microsoft.com/office/spreadsheetml/2009/9/main" objectType="Radio" lockText="1" noThreeD="1"/>
</file>

<file path=xl/ctrlProps/ctrlProp5238.xml><?xml version="1.0" encoding="utf-8"?>
<formControlPr xmlns="http://schemas.microsoft.com/office/spreadsheetml/2009/9/main" objectType="Radio" lockText="1" noThreeD="1"/>
</file>

<file path=xl/ctrlProps/ctrlProp5239.xml><?xml version="1.0" encoding="utf-8"?>
<formControlPr xmlns="http://schemas.microsoft.com/office/spreadsheetml/2009/9/main" objectType="Radio" lockText="1" noThreeD="1"/>
</file>

<file path=xl/ctrlProps/ctrlProp5240.xml><?xml version="1.0" encoding="utf-8"?>
<formControlPr xmlns="http://schemas.microsoft.com/office/spreadsheetml/2009/9/main" objectType="GBox" noThreeD="1"/>
</file>

<file path=xl/ctrlProps/ctrlProp5241.xml><?xml version="1.0" encoding="utf-8"?>
<formControlPr xmlns="http://schemas.microsoft.com/office/spreadsheetml/2009/9/main" objectType="Radio" firstButton="1" fmlaLink="$F$32" lockText="1" noThreeD="1"/>
</file>

<file path=xl/ctrlProps/ctrlProp5242.xml><?xml version="1.0" encoding="utf-8"?>
<formControlPr xmlns="http://schemas.microsoft.com/office/spreadsheetml/2009/9/main" objectType="Radio" lockText="1" noThreeD="1"/>
</file>

<file path=xl/ctrlProps/ctrlProp5243.xml><?xml version="1.0" encoding="utf-8"?>
<formControlPr xmlns="http://schemas.microsoft.com/office/spreadsheetml/2009/9/main" objectType="Radio" lockText="1" noThreeD="1"/>
</file>

<file path=xl/ctrlProps/ctrlProp5244.xml><?xml version="1.0" encoding="utf-8"?>
<formControlPr xmlns="http://schemas.microsoft.com/office/spreadsheetml/2009/9/main" objectType="Radio" lockText="1" noThreeD="1"/>
</file>

<file path=xl/ctrlProps/ctrlProp5245.xml><?xml version="1.0" encoding="utf-8"?>
<formControlPr xmlns="http://schemas.microsoft.com/office/spreadsheetml/2009/9/main" objectType="GBox" noThreeD="1"/>
</file>

<file path=xl/ctrlProps/ctrlProp5246.xml><?xml version="1.0" encoding="utf-8"?>
<formControlPr xmlns="http://schemas.microsoft.com/office/spreadsheetml/2009/9/main" objectType="Radio" firstButton="1" fmlaLink="$F$33" lockText="1" noThreeD="1"/>
</file>

<file path=xl/ctrlProps/ctrlProp5247.xml><?xml version="1.0" encoding="utf-8"?>
<formControlPr xmlns="http://schemas.microsoft.com/office/spreadsheetml/2009/9/main" objectType="Radio" lockText="1" noThreeD="1"/>
</file>

<file path=xl/ctrlProps/ctrlProp5248.xml><?xml version="1.0" encoding="utf-8"?>
<formControlPr xmlns="http://schemas.microsoft.com/office/spreadsheetml/2009/9/main" objectType="Radio" lockText="1" noThreeD="1"/>
</file>

<file path=xl/ctrlProps/ctrlProp5249.xml><?xml version="1.0" encoding="utf-8"?>
<formControlPr xmlns="http://schemas.microsoft.com/office/spreadsheetml/2009/9/main" objectType="Radio" lockText="1" noThreeD="1"/>
</file>

<file path=xl/ctrlProps/ctrlProp5250.xml><?xml version="1.0" encoding="utf-8"?>
<formControlPr xmlns="http://schemas.microsoft.com/office/spreadsheetml/2009/9/main" objectType="GBox" noThreeD="1"/>
</file>

<file path=xl/ctrlProps/ctrlProp5251.xml><?xml version="1.0" encoding="utf-8"?>
<formControlPr xmlns="http://schemas.microsoft.com/office/spreadsheetml/2009/9/main" objectType="Radio" firstButton="1" fmlaLink="$F$34" lockText="1" noThreeD="1"/>
</file>

<file path=xl/ctrlProps/ctrlProp5252.xml><?xml version="1.0" encoding="utf-8"?>
<formControlPr xmlns="http://schemas.microsoft.com/office/spreadsheetml/2009/9/main" objectType="Radio" lockText="1" noThreeD="1"/>
</file>

<file path=xl/ctrlProps/ctrlProp5253.xml><?xml version="1.0" encoding="utf-8"?>
<formControlPr xmlns="http://schemas.microsoft.com/office/spreadsheetml/2009/9/main" objectType="Radio" lockText="1" noThreeD="1"/>
</file>

<file path=xl/ctrlProps/ctrlProp5254.xml><?xml version="1.0" encoding="utf-8"?>
<formControlPr xmlns="http://schemas.microsoft.com/office/spreadsheetml/2009/9/main" objectType="Radio" lockText="1" noThreeD="1"/>
</file>

<file path=xl/ctrlProps/ctrlProp5255.xml><?xml version="1.0" encoding="utf-8"?>
<formControlPr xmlns="http://schemas.microsoft.com/office/spreadsheetml/2009/9/main" objectType="GBox" noThreeD="1"/>
</file>

<file path=xl/ctrlProps/ctrlProp5256.xml><?xml version="1.0" encoding="utf-8"?>
<formControlPr xmlns="http://schemas.microsoft.com/office/spreadsheetml/2009/9/main" objectType="Radio" firstButton="1" fmlaLink="$F$35" lockText="1" noThreeD="1"/>
</file>

<file path=xl/ctrlProps/ctrlProp5257.xml><?xml version="1.0" encoding="utf-8"?>
<formControlPr xmlns="http://schemas.microsoft.com/office/spreadsheetml/2009/9/main" objectType="Radio" lockText="1" noThreeD="1"/>
</file>

<file path=xl/ctrlProps/ctrlProp5258.xml><?xml version="1.0" encoding="utf-8"?>
<formControlPr xmlns="http://schemas.microsoft.com/office/spreadsheetml/2009/9/main" objectType="Radio" lockText="1" noThreeD="1"/>
</file>

<file path=xl/ctrlProps/ctrlProp5259.xml><?xml version="1.0" encoding="utf-8"?>
<formControlPr xmlns="http://schemas.microsoft.com/office/spreadsheetml/2009/9/main" objectType="Radio" lockText="1" noThreeD="1"/>
</file>

<file path=xl/ctrlProps/ctrlProp5260.xml><?xml version="1.0" encoding="utf-8"?>
<formControlPr xmlns="http://schemas.microsoft.com/office/spreadsheetml/2009/9/main" objectType="GBox" noThreeD="1"/>
</file>

<file path=xl/ctrlProps/ctrlProp5261.xml><?xml version="1.0" encoding="utf-8"?>
<formControlPr xmlns="http://schemas.microsoft.com/office/spreadsheetml/2009/9/main" objectType="Radio" firstButton="1" fmlaLink="$F$37" lockText="1" noThreeD="1"/>
</file>

<file path=xl/ctrlProps/ctrlProp5262.xml><?xml version="1.0" encoding="utf-8"?>
<formControlPr xmlns="http://schemas.microsoft.com/office/spreadsheetml/2009/9/main" objectType="Radio" lockText="1" noThreeD="1"/>
</file>

<file path=xl/ctrlProps/ctrlProp5263.xml><?xml version="1.0" encoding="utf-8"?>
<formControlPr xmlns="http://schemas.microsoft.com/office/spreadsheetml/2009/9/main" objectType="Radio" lockText="1" noThreeD="1"/>
</file>

<file path=xl/ctrlProps/ctrlProp5264.xml><?xml version="1.0" encoding="utf-8"?>
<formControlPr xmlns="http://schemas.microsoft.com/office/spreadsheetml/2009/9/main" objectType="Radio" lockText="1" noThreeD="1"/>
</file>

<file path=xl/ctrlProps/ctrlProp5265.xml><?xml version="1.0" encoding="utf-8"?>
<formControlPr xmlns="http://schemas.microsoft.com/office/spreadsheetml/2009/9/main" objectType="GBox" noThreeD="1"/>
</file>

<file path=xl/ctrlProps/ctrlProp5266.xml><?xml version="1.0" encoding="utf-8"?>
<formControlPr xmlns="http://schemas.microsoft.com/office/spreadsheetml/2009/9/main" objectType="Radio" firstButton="1" fmlaLink="$F$38" lockText="1" noThreeD="1"/>
</file>

<file path=xl/ctrlProps/ctrlProp5267.xml><?xml version="1.0" encoding="utf-8"?>
<formControlPr xmlns="http://schemas.microsoft.com/office/spreadsheetml/2009/9/main" objectType="Radio" lockText="1" noThreeD="1"/>
</file>

<file path=xl/ctrlProps/ctrlProp5268.xml><?xml version="1.0" encoding="utf-8"?>
<formControlPr xmlns="http://schemas.microsoft.com/office/spreadsheetml/2009/9/main" objectType="Radio" lockText="1" noThreeD="1"/>
</file>

<file path=xl/ctrlProps/ctrlProp5269.xml><?xml version="1.0" encoding="utf-8"?>
<formControlPr xmlns="http://schemas.microsoft.com/office/spreadsheetml/2009/9/main" objectType="Radio" lockText="1" noThreeD="1"/>
</file>

<file path=xl/ctrlProps/ctrlProp5270.xml><?xml version="1.0" encoding="utf-8"?>
<formControlPr xmlns="http://schemas.microsoft.com/office/spreadsheetml/2009/9/main" objectType="GBox" noThreeD="1"/>
</file>

<file path=xl/ctrlProps/ctrlProp5271.xml><?xml version="1.0" encoding="utf-8"?>
<formControlPr xmlns="http://schemas.microsoft.com/office/spreadsheetml/2009/9/main" objectType="Radio" firstButton="1" fmlaLink="$F$39" lockText="1" noThreeD="1"/>
</file>

<file path=xl/ctrlProps/ctrlProp5272.xml><?xml version="1.0" encoding="utf-8"?>
<formControlPr xmlns="http://schemas.microsoft.com/office/spreadsheetml/2009/9/main" objectType="Radio" lockText="1" noThreeD="1"/>
</file>

<file path=xl/ctrlProps/ctrlProp5273.xml><?xml version="1.0" encoding="utf-8"?>
<formControlPr xmlns="http://schemas.microsoft.com/office/spreadsheetml/2009/9/main" objectType="Radio" lockText="1" noThreeD="1"/>
</file>

<file path=xl/ctrlProps/ctrlProp5274.xml><?xml version="1.0" encoding="utf-8"?>
<formControlPr xmlns="http://schemas.microsoft.com/office/spreadsheetml/2009/9/main" objectType="Radio" lockText="1" noThreeD="1"/>
</file>

<file path=xl/ctrlProps/ctrlProp5275.xml><?xml version="1.0" encoding="utf-8"?>
<formControlPr xmlns="http://schemas.microsoft.com/office/spreadsheetml/2009/9/main" objectType="GBox" noThreeD="1"/>
</file>

<file path=xl/ctrlProps/ctrlProp5276.xml><?xml version="1.0" encoding="utf-8"?>
<formControlPr xmlns="http://schemas.microsoft.com/office/spreadsheetml/2009/9/main" objectType="Radio" firstButton="1" fmlaLink="$F$40" lockText="1" noThreeD="1"/>
</file>

<file path=xl/ctrlProps/ctrlProp5277.xml><?xml version="1.0" encoding="utf-8"?>
<formControlPr xmlns="http://schemas.microsoft.com/office/spreadsheetml/2009/9/main" objectType="Radio" lockText="1" noThreeD="1"/>
</file>

<file path=xl/ctrlProps/ctrlProp5278.xml><?xml version="1.0" encoding="utf-8"?>
<formControlPr xmlns="http://schemas.microsoft.com/office/spreadsheetml/2009/9/main" objectType="Radio" lockText="1" noThreeD="1"/>
</file>

<file path=xl/ctrlProps/ctrlProp5279.xml><?xml version="1.0" encoding="utf-8"?>
<formControlPr xmlns="http://schemas.microsoft.com/office/spreadsheetml/2009/9/main" objectType="Radio" lockText="1" noThreeD="1"/>
</file>

<file path=xl/ctrlProps/ctrlProp5280.xml><?xml version="1.0" encoding="utf-8"?>
<formControlPr xmlns="http://schemas.microsoft.com/office/spreadsheetml/2009/9/main" objectType="GBox" noThreeD="1"/>
</file>

<file path=xl/ctrlProps/ctrlProp5281.xml><?xml version="1.0" encoding="utf-8"?>
<formControlPr xmlns="http://schemas.microsoft.com/office/spreadsheetml/2009/9/main" objectType="Radio" firstButton="1" fmlaLink="$F$49" lockText="1" noThreeD="1"/>
</file>

<file path=xl/ctrlProps/ctrlProp5282.xml><?xml version="1.0" encoding="utf-8"?>
<formControlPr xmlns="http://schemas.microsoft.com/office/spreadsheetml/2009/9/main" objectType="Radio" lockText="1" noThreeD="1"/>
</file>

<file path=xl/ctrlProps/ctrlProp5283.xml><?xml version="1.0" encoding="utf-8"?>
<formControlPr xmlns="http://schemas.microsoft.com/office/spreadsheetml/2009/9/main" objectType="Radio" lockText="1" noThreeD="1"/>
</file>

<file path=xl/ctrlProps/ctrlProp5284.xml><?xml version="1.0" encoding="utf-8"?>
<formControlPr xmlns="http://schemas.microsoft.com/office/spreadsheetml/2009/9/main" objectType="Radio" lockText="1" noThreeD="1"/>
</file>

<file path=xl/ctrlProps/ctrlProp5285.xml><?xml version="1.0" encoding="utf-8"?>
<formControlPr xmlns="http://schemas.microsoft.com/office/spreadsheetml/2009/9/main" objectType="GBox" noThreeD="1"/>
</file>

<file path=xl/ctrlProps/ctrlProp5286.xml><?xml version="1.0" encoding="utf-8"?>
<formControlPr xmlns="http://schemas.microsoft.com/office/spreadsheetml/2009/9/main" objectType="Radio" firstButton="1" fmlaLink="$F$50" lockText="1" noThreeD="1"/>
</file>

<file path=xl/ctrlProps/ctrlProp5287.xml><?xml version="1.0" encoding="utf-8"?>
<formControlPr xmlns="http://schemas.microsoft.com/office/spreadsheetml/2009/9/main" objectType="Radio" lockText="1" noThreeD="1"/>
</file>

<file path=xl/ctrlProps/ctrlProp5288.xml><?xml version="1.0" encoding="utf-8"?>
<formControlPr xmlns="http://schemas.microsoft.com/office/spreadsheetml/2009/9/main" objectType="Radio" lockText="1" noThreeD="1"/>
</file>

<file path=xl/ctrlProps/ctrlProp5289.xml><?xml version="1.0" encoding="utf-8"?>
<formControlPr xmlns="http://schemas.microsoft.com/office/spreadsheetml/2009/9/main" objectType="Radio" lockText="1" noThreeD="1"/>
</file>

<file path=xl/ctrlProps/ctrlProp5290.xml><?xml version="1.0" encoding="utf-8"?>
<formControlPr xmlns="http://schemas.microsoft.com/office/spreadsheetml/2009/9/main" objectType="GBox" noThreeD="1"/>
</file>

<file path=xl/ctrlProps/ctrlProp5291.xml><?xml version="1.0" encoding="utf-8"?>
<formControlPr xmlns="http://schemas.microsoft.com/office/spreadsheetml/2009/9/main" objectType="Radio" firstButton="1" fmlaLink="$F$51" lockText="1" noThreeD="1"/>
</file>

<file path=xl/ctrlProps/ctrlProp5292.xml><?xml version="1.0" encoding="utf-8"?>
<formControlPr xmlns="http://schemas.microsoft.com/office/spreadsheetml/2009/9/main" objectType="Radio" lockText="1" noThreeD="1"/>
</file>

<file path=xl/ctrlProps/ctrlProp5293.xml><?xml version="1.0" encoding="utf-8"?>
<formControlPr xmlns="http://schemas.microsoft.com/office/spreadsheetml/2009/9/main" objectType="Radio" lockText="1" noThreeD="1"/>
</file>

<file path=xl/ctrlProps/ctrlProp5294.xml><?xml version="1.0" encoding="utf-8"?>
<formControlPr xmlns="http://schemas.microsoft.com/office/spreadsheetml/2009/9/main" objectType="Radio" lockText="1" noThreeD="1"/>
</file>

<file path=xl/ctrlProps/ctrlProp5295.xml><?xml version="1.0" encoding="utf-8"?>
<formControlPr xmlns="http://schemas.microsoft.com/office/spreadsheetml/2009/9/main" objectType="GBox" noThreeD="1"/>
</file>

<file path=xl/ctrlProps/ctrlProp5296.xml><?xml version="1.0" encoding="utf-8"?>
<formControlPr xmlns="http://schemas.microsoft.com/office/spreadsheetml/2009/9/main" objectType="Radio" firstButton="1" fmlaLink="$F$52" lockText="1" noThreeD="1"/>
</file>

<file path=xl/ctrlProps/ctrlProp5297.xml><?xml version="1.0" encoding="utf-8"?>
<formControlPr xmlns="http://schemas.microsoft.com/office/spreadsheetml/2009/9/main" objectType="Radio" lockText="1" noThreeD="1"/>
</file>

<file path=xl/ctrlProps/ctrlProp5298.xml><?xml version="1.0" encoding="utf-8"?>
<formControlPr xmlns="http://schemas.microsoft.com/office/spreadsheetml/2009/9/main" objectType="Radio" lockText="1" noThreeD="1"/>
</file>

<file path=xl/ctrlProps/ctrlProp5299.xml><?xml version="1.0" encoding="utf-8"?>
<formControlPr xmlns="http://schemas.microsoft.com/office/spreadsheetml/2009/9/main" objectType="Radio" lockText="1" noThreeD="1"/>
</file>

<file path=xl/ctrlProps/ctrlProp5300.xml><?xml version="1.0" encoding="utf-8"?>
<formControlPr xmlns="http://schemas.microsoft.com/office/spreadsheetml/2009/9/main" objectType="GBox" noThreeD="1"/>
</file>

<file path=xl/ctrlProps/ctrlProp5301.xml><?xml version="1.0" encoding="utf-8"?>
<formControlPr xmlns="http://schemas.microsoft.com/office/spreadsheetml/2009/9/main" objectType="Radio" firstButton="1" fmlaLink="$F$54" lockText="1" noThreeD="1"/>
</file>

<file path=xl/ctrlProps/ctrlProp5302.xml><?xml version="1.0" encoding="utf-8"?>
<formControlPr xmlns="http://schemas.microsoft.com/office/spreadsheetml/2009/9/main" objectType="Radio" lockText="1" noThreeD="1"/>
</file>

<file path=xl/ctrlProps/ctrlProp5303.xml><?xml version="1.0" encoding="utf-8"?>
<formControlPr xmlns="http://schemas.microsoft.com/office/spreadsheetml/2009/9/main" objectType="Radio" lockText="1" noThreeD="1"/>
</file>

<file path=xl/ctrlProps/ctrlProp5304.xml><?xml version="1.0" encoding="utf-8"?>
<formControlPr xmlns="http://schemas.microsoft.com/office/spreadsheetml/2009/9/main" objectType="Radio" lockText="1" noThreeD="1"/>
</file>

<file path=xl/ctrlProps/ctrlProp5305.xml><?xml version="1.0" encoding="utf-8"?>
<formControlPr xmlns="http://schemas.microsoft.com/office/spreadsheetml/2009/9/main" objectType="GBox" noThreeD="1"/>
</file>

<file path=xl/ctrlProps/ctrlProp5306.xml><?xml version="1.0" encoding="utf-8"?>
<formControlPr xmlns="http://schemas.microsoft.com/office/spreadsheetml/2009/9/main" objectType="Radio" firstButton="1" fmlaLink="$F$55" lockText="1" noThreeD="1"/>
</file>

<file path=xl/ctrlProps/ctrlProp5307.xml><?xml version="1.0" encoding="utf-8"?>
<formControlPr xmlns="http://schemas.microsoft.com/office/spreadsheetml/2009/9/main" objectType="Radio" lockText="1" noThreeD="1"/>
</file>

<file path=xl/ctrlProps/ctrlProp5308.xml><?xml version="1.0" encoding="utf-8"?>
<formControlPr xmlns="http://schemas.microsoft.com/office/spreadsheetml/2009/9/main" objectType="Radio" lockText="1" noThreeD="1"/>
</file>

<file path=xl/ctrlProps/ctrlProp5309.xml><?xml version="1.0" encoding="utf-8"?>
<formControlPr xmlns="http://schemas.microsoft.com/office/spreadsheetml/2009/9/main" objectType="Radio" lockText="1" noThreeD="1"/>
</file>

<file path=xl/ctrlProps/ctrlProp5310.xml><?xml version="1.0" encoding="utf-8"?>
<formControlPr xmlns="http://schemas.microsoft.com/office/spreadsheetml/2009/9/main" objectType="GBox" noThreeD="1"/>
</file>

<file path=xl/ctrlProps/ctrlProp5311.xml><?xml version="1.0" encoding="utf-8"?>
<formControlPr xmlns="http://schemas.microsoft.com/office/spreadsheetml/2009/9/main" objectType="Radio" firstButton="1" fmlaLink="$F$56" lockText="1" noThreeD="1"/>
</file>

<file path=xl/ctrlProps/ctrlProp5312.xml><?xml version="1.0" encoding="utf-8"?>
<formControlPr xmlns="http://schemas.microsoft.com/office/spreadsheetml/2009/9/main" objectType="Radio" lockText="1" noThreeD="1"/>
</file>

<file path=xl/ctrlProps/ctrlProp5313.xml><?xml version="1.0" encoding="utf-8"?>
<formControlPr xmlns="http://schemas.microsoft.com/office/spreadsheetml/2009/9/main" objectType="Radio" lockText="1" noThreeD="1"/>
</file>

<file path=xl/ctrlProps/ctrlProp5314.xml><?xml version="1.0" encoding="utf-8"?>
<formControlPr xmlns="http://schemas.microsoft.com/office/spreadsheetml/2009/9/main" objectType="Radio" lockText="1" noThreeD="1"/>
</file>

<file path=xl/ctrlProps/ctrlProp5315.xml><?xml version="1.0" encoding="utf-8"?>
<formControlPr xmlns="http://schemas.microsoft.com/office/spreadsheetml/2009/9/main" objectType="GBox" noThreeD="1"/>
</file>

<file path=xl/ctrlProps/ctrlProp5316.xml><?xml version="1.0" encoding="utf-8"?>
<formControlPr xmlns="http://schemas.microsoft.com/office/spreadsheetml/2009/9/main" objectType="Radio" firstButton="1" fmlaLink="$F$58" lockText="1" noThreeD="1"/>
</file>

<file path=xl/ctrlProps/ctrlProp5317.xml><?xml version="1.0" encoding="utf-8"?>
<formControlPr xmlns="http://schemas.microsoft.com/office/spreadsheetml/2009/9/main" objectType="Radio" lockText="1" noThreeD="1"/>
</file>

<file path=xl/ctrlProps/ctrlProp5318.xml><?xml version="1.0" encoding="utf-8"?>
<formControlPr xmlns="http://schemas.microsoft.com/office/spreadsheetml/2009/9/main" objectType="Radio" lockText="1" noThreeD="1"/>
</file>

<file path=xl/ctrlProps/ctrlProp5319.xml><?xml version="1.0" encoding="utf-8"?>
<formControlPr xmlns="http://schemas.microsoft.com/office/spreadsheetml/2009/9/main" objectType="Radio" lockText="1" noThreeD="1"/>
</file>

<file path=xl/ctrlProps/ctrlProp5320.xml><?xml version="1.0" encoding="utf-8"?>
<formControlPr xmlns="http://schemas.microsoft.com/office/spreadsheetml/2009/9/main" objectType="GBox" noThreeD="1"/>
</file>

<file path=xl/ctrlProps/ctrlProp5321.xml><?xml version="1.0" encoding="utf-8"?>
<formControlPr xmlns="http://schemas.microsoft.com/office/spreadsheetml/2009/9/main" objectType="Radio" firstButton="1" fmlaLink="$F$59" lockText="1" noThreeD="1"/>
</file>

<file path=xl/ctrlProps/ctrlProp5322.xml><?xml version="1.0" encoding="utf-8"?>
<formControlPr xmlns="http://schemas.microsoft.com/office/spreadsheetml/2009/9/main" objectType="Radio" lockText="1" noThreeD="1"/>
</file>

<file path=xl/ctrlProps/ctrlProp5323.xml><?xml version="1.0" encoding="utf-8"?>
<formControlPr xmlns="http://schemas.microsoft.com/office/spreadsheetml/2009/9/main" objectType="Radio" lockText="1" noThreeD="1"/>
</file>

<file path=xl/ctrlProps/ctrlProp5324.xml><?xml version="1.0" encoding="utf-8"?>
<formControlPr xmlns="http://schemas.microsoft.com/office/spreadsheetml/2009/9/main" objectType="Radio" lockText="1" noThreeD="1"/>
</file>

<file path=xl/ctrlProps/ctrlProp5325.xml><?xml version="1.0" encoding="utf-8"?>
<formControlPr xmlns="http://schemas.microsoft.com/office/spreadsheetml/2009/9/main" objectType="GBox" noThreeD="1"/>
</file>

<file path=xl/ctrlProps/ctrlProp5326.xml><?xml version="1.0" encoding="utf-8"?>
<formControlPr xmlns="http://schemas.microsoft.com/office/spreadsheetml/2009/9/main" objectType="Radio" firstButton="1" fmlaLink="$F$60" lockText="1" noThreeD="1"/>
</file>

<file path=xl/ctrlProps/ctrlProp5327.xml><?xml version="1.0" encoding="utf-8"?>
<formControlPr xmlns="http://schemas.microsoft.com/office/spreadsheetml/2009/9/main" objectType="Radio" lockText="1" noThreeD="1"/>
</file>

<file path=xl/ctrlProps/ctrlProp5328.xml><?xml version="1.0" encoding="utf-8"?>
<formControlPr xmlns="http://schemas.microsoft.com/office/spreadsheetml/2009/9/main" objectType="Radio" lockText="1" noThreeD="1"/>
</file>

<file path=xl/ctrlProps/ctrlProp5329.xml><?xml version="1.0" encoding="utf-8"?>
<formControlPr xmlns="http://schemas.microsoft.com/office/spreadsheetml/2009/9/main" objectType="Radio" lockText="1" noThreeD="1"/>
</file>

<file path=xl/ctrlProps/ctrlProp5330.xml><?xml version="1.0" encoding="utf-8"?>
<formControlPr xmlns="http://schemas.microsoft.com/office/spreadsheetml/2009/9/main" objectType="GBox" noThreeD="1"/>
</file>

<file path=xl/ctrlProps/ctrlProp5331.xml><?xml version="1.0" encoding="utf-8"?>
<formControlPr xmlns="http://schemas.microsoft.com/office/spreadsheetml/2009/9/main" objectType="Radio" firstButton="1" fmlaLink="$F$61" lockText="1" noThreeD="1"/>
</file>

<file path=xl/ctrlProps/ctrlProp5332.xml><?xml version="1.0" encoding="utf-8"?>
<formControlPr xmlns="http://schemas.microsoft.com/office/spreadsheetml/2009/9/main" objectType="Radio" lockText="1" noThreeD="1"/>
</file>

<file path=xl/ctrlProps/ctrlProp5333.xml><?xml version="1.0" encoding="utf-8"?>
<formControlPr xmlns="http://schemas.microsoft.com/office/spreadsheetml/2009/9/main" objectType="Radio" lockText="1" noThreeD="1"/>
</file>

<file path=xl/ctrlProps/ctrlProp5334.xml><?xml version="1.0" encoding="utf-8"?>
<formControlPr xmlns="http://schemas.microsoft.com/office/spreadsheetml/2009/9/main" objectType="Radio" lockText="1" noThreeD="1"/>
</file>

<file path=xl/ctrlProps/ctrlProp5335.xml><?xml version="1.0" encoding="utf-8"?>
<formControlPr xmlns="http://schemas.microsoft.com/office/spreadsheetml/2009/9/main" objectType="GBox" noThreeD="1"/>
</file>

<file path=xl/ctrlProps/ctrlProp5336.xml><?xml version="1.0" encoding="utf-8"?>
<formControlPr xmlns="http://schemas.microsoft.com/office/spreadsheetml/2009/9/main" objectType="Radio" firstButton="1" fmlaLink="$F$63" lockText="1" noThreeD="1"/>
</file>

<file path=xl/ctrlProps/ctrlProp5337.xml><?xml version="1.0" encoding="utf-8"?>
<formControlPr xmlns="http://schemas.microsoft.com/office/spreadsheetml/2009/9/main" objectType="Radio" lockText="1" noThreeD="1"/>
</file>

<file path=xl/ctrlProps/ctrlProp5338.xml><?xml version="1.0" encoding="utf-8"?>
<formControlPr xmlns="http://schemas.microsoft.com/office/spreadsheetml/2009/9/main" objectType="Radio" lockText="1" noThreeD="1"/>
</file>

<file path=xl/ctrlProps/ctrlProp5339.xml><?xml version="1.0" encoding="utf-8"?>
<formControlPr xmlns="http://schemas.microsoft.com/office/spreadsheetml/2009/9/main" objectType="Radio" lockText="1" noThreeD="1"/>
</file>

<file path=xl/ctrlProps/ctrlProp5340.xml><?xml version="1.0" encoding="utf-8"?>
<formControlPr xmlns="http://schemas.microsoft.com/office/spreadsheetml/2009/9/main" objectType="GBox" noThreeD="1"/>
</file>

<file path=xl/ctrlProps/ctrlProp5341.xml><?xml version="1.0" encoding="utf-8"?>
<formControlPr xmlns="http://schemas.microsoft.com/office/spreadsheetml/2009/9/main" objectType="Radio" firstButton="1" fmlaLink="$F$65" lockText="1" noThreeD="1"/>
</file>

<file path=xl/ctrlProps/ctrlProp5342.xml><?xml version="1.0" encoding="utf-8"?>
<formControlPr xmlns="http://schemas.microsoft.com/office/spreadsheetml/2009/9/main" objectType="Radio" lockText="1" noThreeD="1"/>
</file>

<file path=xl/ctrlProps/ctrlProp5343.xml><?xml version="1.0" encoding="utf-8"?>
<formControlPr xmlns="http://schemas.microsoft.com/office/spreadsheetml/2009/9/main" objectType="Radio" lockText="1" noThreeD="1"/>
</file>

<file path=xl/ctrlProps/ctrlProp5344.xml><?xml version="1.0" encoding="utf-8"?>
<formControlPr xmlns="http://schemas.microsoft.com/office/spreadsheetml/2009/9/main" objectType="Radio" lockText="1" noThreeD="1"/>
</file>

<file path=xl/ctrlProps/ctrlProp5345.xml><?xml version="1.0" encoding="utf-8"?>
<formControlPr xmlns="http://schemas.microsoft.com/office/spreadsheetml/2009/9/main" objectType="GBox" noThreeD="1"/>
</file>

<file path=xl/ctrlProps/ctrlProp5346.xml><?xml version="1.0" encoding="utf-8"?>
<formControlPr xmlns="http://schemas.microsoft.com/office/spreadsheetml/2009/9/main" objectType="Radio" firstButton="1" fmlaLink="$F$64" lockText="1" noThreeD="1"/>
</file>

<file path=xl/ctrlProps/ctrlProp5347.xml><?xml version="1.0" encoding="utf-8"?>
<formControlPr xmlns="http://schemas.microsoft.com/office/spreadsheetml/2009/9/main" objectType="Radio" lockText="1" noThreeD="1"/>
</file>

<file path=xl/ctrlProps/ctrlProp5348.xml><?xml version="1.0" encoding="utf-8"?>
<formControlPr xmlns="http://schemas.microsoft.com/office/spreadsheetml/2009/9/main" objectType="Radio" lockText="1" noThreeD="1"/>
</file>

<file path=xl/ctrlProps/ctrlProp5349.xml><?xml version="1.0" encoding="utf-8"?>
<formControlPr xmlns="http://schemas.microsoft.com/office/spreadsheetml/2009/9/main" objectType="Radio" lockText="1" noThreeD="1"/>
</file>

<file path=xl/ctrlProps/ctrlProp5350.xml><?xml version="1.0" encoding="utf-8"?>
<formControlPr xmlns="http://schemas.microsoft.com/office/spreadsheetml/2009/9/main" objectType="GBox" noThreeD="1"/>
</file>

<file path=xl/ctrlProps/ctrlProp5351.xml><?xml version="1.0" encoding="utf-8"?>
<formControlPr xmlns="http://schemas.microsoft.com/office/spreadsheetml/2009/9/main" objectType="Radio" firstButton="1" fmlaLink="$F$66" lockText="1" noThreeD="1"/>
</file>

<file path=xl/ctrlProps/ctrlProp5352.xml><?xml version="1.0" encoding="utf-8"?>
<formControlPr xmlns="http://schemas.microsoft.com/office/spreadsheetml/2009/9/main" objectType="Radio" lockText="1" noThreeD="1"/>
</file>

<file path=xl/ctrlProps/ctrlProp5353.xml><?xml version="1.0" encoding="utf-8"?>
<formControlPr xmlns="http://schemas.microsoft.com/office/spreadsheetml/2009/9/main" objectType="Radio" lockText="1" noThreeD="1"/>
</file>

<file path=xl/ctrlProps/ctrlProp5354.xml><?xml version="1.0" encoding="utf-8"?>
<formControlPr xmlns="http://schemas.microsoft.com/office/spreadsheetml/2009/9/main" objectType="Radio" lockText="1" noThreeD="1"/>
</file>

<file path=xl/ctrlProps/ctrlProp5355.xml><?xml version="1.0" encoding="utf-8"?>
<formControlPr xmlns="http://schemas.microsoft.com/office/spreadsheetml/2009/9/main" objectType="GBox" noThreeD="1"/>
</file>

<file path=xl/ctrlProps/ctrlProp5356.xml><?xml version="1.0" encoding="utf-8"?>
<formControlPr xmlns="http://schemas.microsoft.com/office/spreadsheetml/2009/9/main" objectType="Radio" firstButton="1" fmlaLink="$F$68" lockText="1" noThreeD="1"/>
</file>

<file path=xl/ctrlProps/ctrlProp5357.xml><?xml version="1.0" encoding="utf-8"?>
<formControlPr xmlns="http://schemas.microsoft.com/office/spreadsheetml/2009/9/main" objectType="Radio" lockText="1" noThreeD="1"/>
</file>

<file path=xl/ctrlProps/ctrlProp5358.xml><?xml version="1.0" encoding="utf-8"?>
<formControlPr xmlns="http://schemas.microsoft.com/office/spreadsheetml/2009/9/main" objectType="Radio" lockText="1" noThreeD="1"/>
</file>

<file path=xl/ctrlProps/ctrlProp5359.xml><?xml version="1.0" encoding="utf-8"?>
<formControlPr xmlns="http://schemas.microsoft.com/office/spreadsheetml/2009/9/main" objectType="Radio" lockText="1" noThreeD="1"/>
</file>

<file path=xl/ctrlProps/ctrlProp5360.xml><?xml version="1.0" encoding="utf-8"?>
<formControlPr xmlns="http://schemas.microsoft.com/office/spreadsheetml/2009/9/main" objectType="GBox" noThreeD="1"/>
</file>

<file path=xl/ctrlProps/ctrlProp5361.xml><?xml version="1.0" encoding="utf-8"?>
<formControlPr xmlns="http://schemas.microsoft.com/office/spreadsheetml/2009/9/main" objectType="Radio" firstButton="1" fmlaLink="$F$69" lockText="1" noThreeD="1"/>
</file>

<file path=xl/ctrlProps/ctrlProp5362.xml><?xml version="1.0" encoding="utf-8"?>
<formControlPr xmlns="http://schemas.microsoft.com/office/spreadsheetml/2009/9/main" objectType="Radio" lockText="1" noThreeD="1"/>
</file>

<file path=xl/ctrlProps/ctrlProp5363.xml><?xml version="1.0" encoding="utf-8"?>
<formControlPr xmlns="http://schemas.microsoft.com/office/spreadsheetml/2009/9/main" objectType="Radio" lockText="1" noThreeD="1"/>
</file>

<file path=xl/ctrlProps/ctrlProp5364.xml><?xml version="1.0" encoding="utf-8"?>
<formControlPr xmlns="http://schemas.microsoft.com/office/spreadsheetml/2009/9/main" objectType="Radio" lockText="1" noThreeD="1"/>
</file>

<file path=xl/ctrlProps/ctrlProp5365.xml><?xml version="1.0" encoding="utf-8"?>
<formControlPr xmlns="http://schemas.microsoft.com/office/spreadsheetml/2009/9/main" objectType="GBox" noThreeD="1"/>
</file>

<file path=xl/ctrlProps/ctrlProp5366.xml><?xml version="1.0" encoding="utf-8"?>
<formControlPr xmlns="http://schemas.microsoft.com/office/spreadsheetml/2009/9/main" objectType="Radio" firstButton="1" fmlaLink="$F$70" lockText="1" noThreeD="1"/>
</file>

<file path=xl/ctrlProps/ctrlProp5367.xml><?xml version="1.0" encoding="utf-8"?>
<formControlPr xmlns="http://schemas.microsoft.com/office/spreadsheetml/2009/9/main" objectType="Radio" lockText="1" noThreeD="1"/>
</file>

<file path=xl/ctrlProps/ctrlProp5368.xml><?xml version="1.0" encoding="utf-8"?>
<formControlPr xmlns="http://schemas.microsoft.com/office/spreadsheetml/2009/9/main" objectType="Radio" lockText="1" noThreeD="1"/>
</file>

<file path=xl/ctrlProps/ctrlProp5369.xml><?xml version="1.0" encoding="utf-8"?>
<formControlPr xmlns="http://schemas.microsoft.com/office/spreadsheetml/2009/9/main" objectType="Radio" lockText="1" noThreeD="1"/>
</file>

<file path=xl/ctrlProps/ctrlProp5370.xml><?xml version="1.0" encoding="utf-8"?>
<formControlPr xmlns="http://schemas.microsoft.com/office/spreadsheetml/2009/9/main" objectType="GBox" noThreeD="1"/>
</file>

<file path=xl/ctrlProps/ctrlProp5371.xml><?xml version="1.0" encoding="utf-8"?>
<formControlPr xmlns="http://schemas.microsoft.com/office/spreadsheetml/2009/9/main" objectType="Radio" firstButton="1" fmlaLink="$F$71" lockText="1" noThreeD="1"/>
</file>

<file path=xl/ctrlProps/ctrlProp5372.xml><?xml version="1.0" encoding="utf-8"?>
<formControlPr xmlns="http://schemas.microsoft.com/office/spreadsheetml/2009/9/main" objectType="Radio" lockText="1" noThreeD="1"/>
</file>

<file path=xl/ctrlProps/ctrlProp5373.xml><?xml version="1.0" encoding="utf-8"?>
<formControlPr xmlns="http://schemas.microsoft.com/office/spreadsheetml/2009/9/main" objectType="Radio" lockText="1" noThreeD="1"/>
</file>

<file path=xl/ctrlProps/ctrlProp5374.xml><?xml version="1.0" encoding="utf-8"?>
<formControlPr xmlns="http://schemas.microsoft.com/office/spreadsheetml/2009/9/main" objectType="Radio" lockText="1" noThreeD="1"/>
</file>

<file path=xl/ctrlProps/ctrlProp5375.xml><?xml version="1.0" encoding="utf-8"?>
<formControlPr xmlns="http://schemas.microsoft.com/office/spreadsheetml/2009/9/main" objectType="GBox" noThreeD="1"/>
</file>

<file path=xl/ctrlProps/ctrlProp5376.xml><?xml version="1.0" encoding="utf-8"?>
<formControlPr xmlns="http://schemas.microsoft.com/office/spreadsheetml/2009/9/main" objectType="Radio" firstButton="1" fmlaLink="$F$73" lockText="1" noThreeD="1"/>
</file>

<file path=xl/ctrlProps/ctrlProp5377.xml><?xml version="1.0" encoding="utf-8"?>
<formControlPr xmlns="http://schemas.microsoft.com/office/spreadsheetml/2009/9/main" objectType="Radio" lockText="1" noThreeD="1"/>
</file>

<file path=xl/ctrlProps/ctrlProp5378.xml><?xml version="1.0" encoding="utf-8"?>
<formControlPr xmlns="http://schemas.microsoft.com/office/spreadsheetml/2009/9/main" objectType="Radio" lockText="1" noThreeD="1"/>
</file>

<file path=xl/ctrlProps/ctrlProp5379.xml><?xml version="1.0" encoding="utf-8"?>
<formControlPr xmlns="http://schemas.microsoft.com/office/spreadsheetml/2009/9/main" objectType="Radio" lockText="1" noThreeD="1"/>
</file>

<file path=xl/ctrlProps/ctrlProp5380.xml><?xml version="1.0" encoding="utf-8"?>
<formControlPr xmlns="http://schemas.microsoft.com/office/spreadsheetml/2009/9/main" objectType="GBox" noThreeD="1"/>
</file>

<file path=xl/ctrlProps/ctrlProp5381.xml><?xml version="1.0" encoding="utf-8"?>
<formControlPr xmlns="http://schemas.microsoft.com/office/spreadsheetml/2009/9/main" objectType="Radio" firstButton="1" fmlaLink="$F$74" lockText="1" noThreeD="1"/>
</file>

<file path=xl/ctrlProps/ctrlProp5382.xml><?xml version="1.0" encoding="utf-8"?>
<formControlPr xmlns="http://schemas.microsoft.com/office/spreadsheetml/2009/9/main" objectType="Radio" lockText="1" noThreeD="1"/>
</file>

<file path=xl/ctrlProps/ctrlProp5383.xml><?xml version="1.0" encoding="utf-8"?>
<formControlPr xmlns="http://schemas.microsoft.com/office/spreadsheetml/2009/9/main" objectType="Radio" lockText="1" noThreeD="1"/>
</file>

<file path=xl/ctrlProps/ctrlProp5384.xml><?xml version="1.0" encoding="utf-8"?>
<formControlPr xmlns="http://schemas.microsoft.com/office/spreadsheetml/2009/9/main" objectType="Radio" lockText="1" noThreeD="1"/>
</file>

<file path=xl/ctrlProps/ctrlProp5385.xml><?xml version="1.0" encoding="utf-8"?>
<formControlPr xmlns="http://schemas.microsoft.com/office/spreadsheetml/2009/9/main" objectType="GBox" noThreeD="1"/>
</file>

<file path=xl/ctrlProps/ctrlProp5386.xml><?xml version="1.0" encoding="utf-8"?>
<formControlPr xmlns="http://schemas.microsoft.com/office/spreadsheetml/2009/9/main" objectType="Radio" firstButton="1" fmlaLink="$F$75" lockText="1" noThreeD="1"/>
</file>

<file path=xl/ctrlProps/ctrlProp5387.xml><?xml version="1.0" encoding="utf-8"?>
<formControlPr xmlns="http://schemas.microsoft.com/office/spreadsheetml/2009/9/main" objectType="Radio" lockText="1" noThreeD="1"/>
</file>

<file path=xl/ctrlProps/ctrlProp5388.xml><?xml version="1.0" encoding="utf-8"?>
<formControlPr xmlns="http://schemas.microsoft.com/office/spreadsheetml/2009/9/main" objectType="Radio" lockText="1" noThreeD="1"/>
</file>

<file path=xl/ctrlProps/ctrlProp5389.xml><?xml version="1.0" encoding="utf-8"?>
<formControlPr xmlns="http://schemas.microsoft.com/office/spreadsheetml/2009/9/main" objectType="Radio" lockText="1" noThreeD="1"/>
</file>

<file path=xl/ctrlProps/ctrlProp5390.xml><?xml version="1.0" encoding="utf-8"?>
<formControlPr xmlns="http://schemas.microsoft.com/office/spreadsheetml/2009/9/main" objectType="GBox" noThreeD="1"/>
</file>

<file path=xl/ctrlProps/ctrlProp5391.xml><?xml version="1.0" encoding="utf-8"?>
<formControlPr xmlns="http://schemas.microsoft.com/office/spreadsheetml/2009/9/main" objectType="Radio" firstButton="1" fmlaLink="$F$76" lockText="1" noThreeD="1"/>
</file>

<file path=xl/ctrlProps/ctrlProp5392.xml><?xml version="1.0" encoding="utf-8"?>
<formControlPr xmlns="http://schemas.microsoft.com/office/spreadsheetml/2009/9/main" objectType="Radio" lockText="1" noThreeD="1"/>
</file>

<file path=xl/ctrlProps/ctrlProp5393.xml><?xml version="1.0" encoding="utf-8"?>
<formControlPr xmlns="http://schemas.microsoft.com/office/spreadsheetml/2009/9/main" objectType="Radio" lockText="1" noThreeD="1"/>
</file>

<file path=xl/ctrlProps/ctrlProp5394.xml><?xml version="1.0" encoding="utf-8"?>
<formControlPr xmlns="http://schemas.microsoft.com/office/spreadsheetml/2009/9/main" objectType="Radio" lockText="1" noThreeD="1"/>
</file>

<file path=xl/ctrlProps/ctrlProp5395.xml><?xml version="1.0" encoding="utf-8"?>
<formControlPr xmlns="http://schemas.microsoft.com/office/spreadsheetml/2009/9/main" objectType="GBox" noThreeD="1"/>
</file>

<file path=xl/ctrlProps/ctrlProp5396.xml><?xml version="1.0" encoding="utf-8"?>
<formControlPr xmlns="http://schemas.microsoft.com/office/spreadsheetml/2009/9/main" objectType="Radio" firstButton="1" fmlaLink="$F$78" lockText="1" noThreeD="1"/>
</file>

<file path=xl/ctrlProps/ctrlProp5397.xml><?xml version="1.0" encoding="utf-8"?>
<formControlPr xmlns="http://schemas.microsoft.com/office/spreadsheetml/2009/9/main" objectType="Radio" lockText="1" noThreeD="1"/>
</file>

<file path=xl/ctrlProps/ctrlProp5398.xml><?xml version="1.0" encoding="utf-8"?>
<formControlPr xmlns="http://schemas.microsoft.com/office/spreadsheetml/2009/9/main" objectType="Radio" lockText="1" noThreeD="1"/>
</file>

<file path=xl/ctrlProps/ctrlProp5399.xml><?xml version="1.0" encoding="utf-8"?>
<formControlPr xmlns="http://schemas.microsoft.com/office/spreadsheetml/2009/9/main" objectType="Radio" lockText="1" noThreeD="1"/>
</file>

<file path=xl/ctrlProps/ctrlProp5400.xml><?xml version="1.0" encoding="utf-8"?>
<formControlPr xmlns="http://schemas.microsoft.com/office/spreadsheetml/2009/9/main" objectType="GBox" noThreeD="1"/>
</file>

<file path=xl/ctrlProps/ctrlProp5401.xml><?xml version="1.0" encoding="utf-8"?>
<formControlPr xmlns="http://schemas.microsoft.com/office/spreadsheetml/2009/9/main" objectType="Radio" firstButton="1" fmlaLink="$F$79" lockText="1" noThreeD="1"/>
</file>

<file path=xl/ctrlProps/ctrlProp5402.xml><?xml version="1.0" encoding="utf-8"?>
<formControlPr xmlns="http://schemas.microsoft.com/office/spreadsheetml/2009/9/main" objectType="Radio" lockText="1" noThreeD="1"/>
</file>

<file path=xl/ctrlProps/ctrlProp5403.xml><?xml version="1.0" encoding="utf-8"?>
<formControlPr xmlns="http://schemas.microsoft.com/office/spreadsheetml/2009/9/main" objectType="Radio" lockText="1" noThreeD="1"/>
</file>

<file path=xl/ctrlProps/ctrlProp5404.xml><?xml version="1.0" encoding="utf-8"?>
<formControlPr xmlns="http://schemas.microsoft.com/office/spreadsheetml/2009/9/main" objectType="Radio" lockText="1" noThreeD="1"/>
</file>

<file path=xl/ctrlProps/ctrlProp5405.xml><?xml version="1.0" encoding="utf-8"?>
<formControlPr xmlns="http://schemas.microsoft.com/office/spreadsheetml/2009/9/main" objectType="GBox" noThreeD="1"/>
</file>

<file path=xl/ctrlProps/ctrlProp5406.xml><?xml version="1.0" encoding="utf-8"?>
<formControlPr xmlns="http://schemas.microsoft.com/office/spreadsheetml/2009/9/main" objectType="Radio" firstButton="1" fmlaLink="$F$80" lockText="1" noThreeD="1"/>
</file>

<file path=xl/ctrlProps/ctrlProp5407.xml><?xml version="1.0" encoding="utf-8"?>
<formControlPr xmlns="http://schemas.microsoft.com/office/spreadsheetml/2009/9/main" objectType="Radio" lockText="1" noThreeD="1"/>
</file>

<file path=xl/ctrlProps/ctrlProp5408.xml><?xml version="1.0" encoding="utf-8"?>
<formControlPr xmlns="http://schemas.microsoft.com/office/spreadsheetml/2009/9/main" objectType="Radio" lockText="1" noThreeD="1"/>
</file>

<file path=xl/ctrlProps/ctrlProp5409.xml><?xml version="1.0" encoding="utf-8"?>
<formControlPr xmlns="http://schemas.microsoft.com/office/spreadsheetml/2009/9/main" objectType="Radio" lockText="1" noThreeD="1"/>
</file>

<file path=xl/ctrlProps/ctrlProp5410.xml><?xml version="1.0" encoding="utf-8"?>
<formControlPr xmlns="http://schemas.microsoft.com/office/spreadsheetml/2009/9/main" objectType="GBox" noThreeD="1"/>
</file>

<file path=xl/ctrlProps/ctrlProp5411.xml><?xml version="1.0" encoding="utf-8"?>
<formControlPr xmlns="http://schemas.microsoft.com/office/spreadsheetml/2009/9/main" objectType="Radio" firstButton="1" fmlaLink="$F$81" lockText="1" noThreeD="1"/>
</file>

<file path=xl/ctrlProps/ctrlProp5412.xml><?xml version="1.0" encoding="utf-8"?>
<formControlPr xmlns="http://schemas.microsoft.com/office/spreadsheetml/2009/9/main" objectType="Radio" lockText="1" noThreeD="1"/>
</file>

<file path=xl/ctrlProps/ctrlProp5413.xml><?xml version="1.0" encoding="utf-8"?>
<formControlPr xmlns="http://schemas.microsoft.com/office/spreadsheetml/2009/9/main" objectType="Radio" lockText="1" noThreeD="1"/>
</file>

<file path=xl/ctrlProps/ctrlProp5414.xml><?xml version="1.0" encoding="utf-8"?>
<formControlPr xmlns="http://schemas.microsoft.com/office/spreadsheetml/2009/9/main" objectType="Radio" lockText="1" noThreeD="1"/>
</file>

<file path=xl/ctrlProps/ctrlProp5415.xml><?xml version="1.0" encoding="utf-8"?>
<formControlPr xmlns="http://schemas.microsoft.com/office/spreadsheetml/2009/9/main" objectType="GBox" noThreeD="1"/>
</file>

<file path=xl/ctrlProps/ctrlProp5416.xml><?xml version="1.0" encoding="utf-8"?>
<formControlPr xmlns="http://schemas.microsoft.com/office/spreadsheetml/2009/9/main" objectType="Radio" firstButton="1" fmlaLink="$F$83" lockText="1" noThreeD="1"/>
</file>

<file path=xl/ctrlProps/ctrlProp5417.xml><?xml version="1.0" encoding="utf-8"?>
<formControlPr xmlns="http://schemas.microsoft.com/office/spreadsheetml/2009/9/main" objectType="Radio" lockText="1" noThreeD="1"/>
</file>

<file path=xl/ctrlProps/ctrlProp5418.xml><?xml version="1.0" encoding="utf-8"?>
<formControlPr xmlns="http://schemas.microsoft.com/office/spreadsheetml/2009/9/main" objectType="Radio" lockText="1" noThreeD="1"/>
</file>

<file path=xl/ctrlProps/ctrlProp5419.xml><?xml version="1.0" encoding="utf-8"?>
<formControlPr xmlns="http://schemas.microsoft.com/office/spreadsheetml/2009/9/main" objectType="Radio" lockText="1" noThreeD="1"/>
</file>

<file path=xl/ctrlProps/ctrlProp5420.xml><?xml version="1.0" encoding="utf-8"?>
<formControlPr xmlns="http://schemas.microsoft.com/office/spreadsheetml/2009/9/main" objectType="GBox" noThreeD="1"/>
</file>

<file path=xl/ctrlProps/ctrlProp5421.xml><?xml version="1.0" encoding="utf-8"?>
<formControlPr xmlns="http://schemas.microsoft.com/office/spreadsheetml/2009/9/main" objectType="Radio" firstButton="1" fmlaLink="$F$84" lockText="1" noThreeD="1"/>
</file>

<file path=xl/ctrlProps/ctrlProp5422.xml><?xml version="1.0" encoding="utf-8"?>
<formControlPr xmlns="http://schemas.microsoft.com/office/spreadsheetml/2009/9/main" objectType="Radio" lockText="1" noThreeD="1"/>
</file>

<file path=xl/ctrlProps/ctrlProp5423.xml><?xml version="1.0" encoding="utf-8"?>
<formControlPr xmlns="http://schemas.microsoft.com/office/spreadsheetml/2009/9/main" objectType="Radio" lockText="1" noThreeD="1"/>
</file>

<file path=xl/ctrlProps/ctrlProp5424.xml><?xml version="1.0" encoding="utf-8"?>
<formControlPr xmlns="http://schemas.microsoft.com/office/spreadsheetml/2009/9/main" objectType="Radio" lockText="1" noThreeD="1"/>
</file>

<file path=xl/ctrlProps/ctrlProp5425.xml><?xml version="1.0" encoding="utf-8"?>
<formControlPr xmlns="http://schemas.microsoft.com/office/spreadsheetml/2009/9/main" objectType="GBox" noThreeD="1"/>
</file>

<file path=xl/ctrlProps/ctrlProp5426.xml><?xml version="1.0" encoding="utf-8"?>
<formControlPr xmlns="http://schemas.microsoft.com/office/spreadsheetml/2009/9/main" objectType="Radio" firstButton="1" fmlaLink="$F$85" lockText="1" noThreeD="1"/>
</file>

<file path=xl/ctrlProps/ctrlProp5427.xml><?xml version="1.0" encoding="utf-8"?>
<formControlPr xmlns="http://schemas.microsoft.com/office/spreadsheetml/2009/9/main" objectType="Radio" lockText="1" noThreeD="1"/>
</file>

<file path=xl/ctrlProps/ctrlProp5428.xml><?xml version="1.0" encoding="utf-8"?>
<formControlPr xmlns="http://schemas.microsoft.com/office/spreadsheetml/2009/9/main" objectType="Radio" lockText="1" noThreeD="1"/>
</file>

<file path=xl/ctrlProps/ctrlProp5429.xml><?xml version="1.0" encoding="utf-8"?>
<formControlPr xmlns="http://schemas.microsoft.com/office/spreadsheetml/2009/9/main" objectType="Radio" lockText="1" noThreeD="1"/>
</file>

<file path=xl/ctrlProps/ctrlProp5430.xml><?xml version="1.0" encoding="utf-8"?>
<formControlPr xmlns="http://schemas.microsoft.com/office/spreadsheetml/2009/9/main" objectType="GBox" noThreeD="1"/>
</file>

<file path=xl/ctrlProps/ctrlProp5431.xml><?xml version="1.0" encoding="utf-8"?>
<formControlPr xmlns="http://schemas.microsoft.com/office/spreadsheetml/2009/9/main" objectType="Radio" firstButton="1" fmlaLink="$F$87" lockText="1" noThreeD="1"/>
</file>

<file path=xl/ctrlProps/ctrlProp5432.xml><?xml version="1.0" encoding="utf-8"?>
<formControlPr xmlns="http://schemas.microsoft.com/office/spreadsheetml/2009/9/main" objectType="Radio" lockText="1" noThreeD="1"/>
</file>

<file path=xl/ctrlProps/ctrlProp5433.xml><?xml version="1.0" encoding="utf-8"?>
<formControlPr xmlns="http://schemas.microsoft.com/office/spreadsheetml/2009/9/main" objectType="Radio" lockText="1" noThreeD="1"/>
</file>

<file path=xl/ctrlProps/ctrlProp5434.xml><?xml version="1.0" encoding="utf-8"?>
<formControlPr xmlns="http://schemas.microsoft.com/office/spreadsheetml/2009/9/main" objectType="Radio" lockText="1" noThreeD="1"/>
</file>

<file path=xl/ctrlProps/ctrlProp5435.xml><?xml version="1.0" encoding="utf-8"?>
<formControlPr xmlns="http://schemas.microsoft.com/office/spreadsheetml/2009/9/main" objectType="GBox" noThreeD="1"/>
</file>

<file path=xl/ctrlProps/ctrlProp5436.xml><?xml version="1.0" encoding="utf-8"?>
<formControlPr xmlns="http://schemas.microsoft.com/office/spreadsheetml/2009/9/main" objectType="Radio" firstButton="1" fmlaLink="$F$88" lockText="1" noThreeD="1"/>
</file>

<file path=xl/ctrlProps/ctrlProp5437.xml><?xml version="1.0" encoding="utf-8"?>
<formControlPr xmlns="http://schemas.microsoft.com/office/spreadsheetml/2009/9/main" objectType="Radio" lockText="1" noThreeD="1"/>
</file>

<file path=xl/ctrlProps/ctrlProp5438.xml><?xml version="1.0" encoding="utf-8"?>
<formControlPr xmlns="http://schemas.microsoft.com/office/spreadsheetml/2009/9/main" objectType="Radio" lockText="1" noThreeD="1"/>
</file>

<file path=xl/ctrlProps/ctrlProp5439.xml><?xml version="1.0" encoding="utf-8"?>
<formControlPr xmlns="http://schemas.microsoft.com/office/spreadsheetml/2009/9/main" objectType="Radio" lockText="1" noThreeD="1"/>
</file>

<file path=xl/ctrlProps/ctrlProp5440.xml><?xml version="1.0" encoding="utf-8"?>
<formControlPr xmlns="http://schemas.microsoft.com/office/spreadsheetml/2009/9/main" objectType="GBox" noThreeD="1"/>
</file>

<file path=xl/ctrlProps/ctrlProp5441.xml><?xml version="1.0" encoding="utf-8"?>
<formControlPr xmlns="http://schemas.microsoft.com/office/spreadsheetml/2009/9/main" objectType="Radio" firstButton="1" fmlaLink="$F$89" lockText="1" noThreeD="1"/>
</file>

<file path=xl/ctrlProps/ctrlProp5442.xml><?xml version="1.0" encoding="utf-8"?>
<formControlPr xmlns="http://schemas.microsoft.com/office/spreadsheetml/2009/9/main" objectType="Radio" lockText="1" noThreeD="1"/>
</file>

<file path=xl/ctrlProps/ctrlProp5443.xml><?xml version="1.0" encoding="utf-8"?>
<formControlPr xmlns="http://schemas.microsoft.com/office/spreadsheetml/2009/9/main" objectType="Radio" lockText="1" noThreeD="1"/>
</file>

<file path=xl/ctrlProps/ctrlProp5444.xml><?xml version="1.0" encoding="utf-8"?>
<formControlPr xmlns="http://schemas.microsoft.com/office/spreadsheetml/2009/9/main" objectType="Radio" lockText="1" noThreeD="1"/>
</file>

<file path=xl/ctrlProps/ctrlProp5445.xml><?xml version="1.0" encoding="utf-8"?>
<formControlPr xmlns="http://schemas.microsoft.com/office/spreadsheetml/2009/9/main" objectType="GBox" noThreeD="1"/>
</file>

<file path=xl/ctrlProps/ctrlProp5446.xml><?xml version="1.0" encoding="utf-8"?>
<formControlPr xmlns="http://schemas.microsoft.com/office/spreadsheetml/2009/9/main" objectType="Radio" firstButton="1" fmlaLink="$F$90" lockText="1" noThreeD="1"/>
</file>

<file path=xl/ctrlProps/ctrlProp5447.xml><?xml version="1.0" encoding="utf-8"?>
<formControlPr xmlns="http://schemas.microsoft.com/office/spreadsheetml/2009/9/main" objectType="Radio" lockText="1" noThreeD="1"/>
</file>

<file path=xl/ctrlProps/ctrlProp5448.xml><?xml version="1.0" encoding="utf-8"?>
<formControlPr xmlns="http://schemas.microsoft.com/office/spreadsheetml/2009/9/main" objectType="Radio" lockText="1" noThreeD="1"/>
</file>

<file path=xl/ctrlProps/ctrlProp5449.xml><?xml version="1.0" encoding="utf-8"?>
<formControlPr xmlns="http://schemas.microsoft.com/office/spreadsheetml/2009/9/main" objectType="Radio" lockText="1" noThreeD="1"/>
</file>

<file path=xl/ctrlProps/ctrlProp5450.xml><?xml version="1.0" encoding="utf-8"?>
<formControlPr xmlns="http://schemas.microsoft.com/office/spreadsheetml/2009/9/main" objectType="GBox" noThreeD="1"/>
</file>

<file path=xl/ctrlProps/ctrlProp5451.xml><?xml version="1.0" encoding="utf-8"?>
<formControlPr xmlns="http://schemas.microsoft.com/office/spreadsheetml/2009/9/main" objectType="Radio" firstButton="1" fmlaLink="$F$92" lockText="1" noThreeD="1"/>
</file>

<file path=xl/ctrlProps/ctrlProp5452.xml><?xml version="1.0" encoding="utf-8"?>
<formControlPr xmlns="http://schemas.microsoft.com/office/spreadsheetml/2009/9/main" objectType="Radio" lockText="1" noThreeD="1"/>
</file>

<file path=xl/ctrlProps/ctrlProp5453.xml><?xml version="1.0" encoding="utf-8"?>
<formControlPr xmlns="http://schemas.microsoft.com/office/spreadsheetml/2009/9/main" objectType="Radio" lockText="1" noThreeD="1"/>
</file>

<file path=xl/ctrlProps/ctrlProp5454.xml><?xml version="1.0" encoding="utf-8"?>
<formControlPr xmlns="http://schemas.microsoft.com/office/spreadsheetml/2009/9/main" objectType="Radio" lockText="1" noThreeD="1"/>
</file>

<file path=xl/ctrlProps/ctrlProp5455.xml><?xml version="1.0" encoding="utf-8"?>
<formControlPr xmlns="http://schemas.microsoft.com/office/spreadsheetml/2009/9/main" objectType="GBox" noThreeD="1"/>
</file>

<file path=xl/ctrlProps/ctrlProp5456.xml><?xml version="1.0" encoding="utf-8"?>
<formControlPr xmlns="http://schemas.microsoft.com/office/spreadsheetml/2009/9/main" objectType="Radio" firstButton="1" fmlaLink="$F$93" lockText="1" noThreeD="1"/>
</file>

<file path=xl/ctrlProps/ctrlProp5457.xml><?xml version="1.0" encoding="utf-8"?>
<formControlPr xmlns="http://schemas.microsoft.com/office/spreadsheetml/2009/9/main" objectType="Radio" lockText="1" noThreeD="1"/>
</file>

<file path=xl/ctrlProps/ctrlProp5458.xml><?xml version="1.0" encoding="utf-8"?>
<formControlPr xmlns="http://schemas.microsoft.com/office/spreadsheetml/2009/9/main" objectType="Radio" lockText="1" noThreeD="1"/>
</file>

<file path=xl/ctrlProps/ctrlProp5459.xml><?xml version="1.0" encoding="utf-8"?>
<formControlPr xmlns="http://schemas.microsoft.com/office/spreadsheetml/2009/9/main" objectType="Radio" lockText="1" noThreeD="1"/>
</file>

<file path=xl/ctrlProps/ctrlProp5460.xml><?xml version="1.0" encoding="utf-8"?>
<formControlPr xmlns="http://schemas.microsoft.com/office/spreadsheetml/2009/9/main" objectType="GBox" noThreeD="1"/>
</file>

<file path=xl/ctrlProps/ctrlProp5461.xml><?xml version="1.0" encoding="utf-8"?>
<formControlPr xmlns="http://schemas.microsoft.com/office/spreadsheetml/2009/9/main" objectType="Radio" firstButton="1" fmlaLink="$F$94" lockText="1" noThreeD="1"/>
</file>

<file path=xl/ctrlProps/ctrlProp5462.xml><?xml version="1.0" encoding="utf-8"?>
<formControlPr xmlns="http://schemas.microsoft.com/office/spreadsheetml/2009/9/main" objectType="Radio" lockText="1" noThreeD="1"/>
</file>

<file path=xl/ctrlProps/ctrlProp5463.xml><?xml version="1.0" encoding="utf-8"?>
<formControlPr xmlns="http://schemas.microsoft.com/office/spreadsheetml/2009/9/main" objectType="Radio" lockText="1" noThreeD="1"/>
</file>

<file path=xl/ctrlProps/ctrlProp5464.xml><?xml version="1.0" encoding="utf-8"?>
<formControlPr xmlns="http://schemas.microsoft.com/office/spreadsheetml/2009/9/main" objectType="Radio" lockText="1" noThreeD="1"/>
</file>

<file path=xl/ctrlProps/ctrlProp5465.xml><?xml version="1.0" encoding="utf-8"?>
<formControlPr xmlns="http://schemas.microsoft.com/office/spreadsheetml/2009/9/main" objectType="GBox" noThreeD="1"/>
</file>

<file path=xl/ctrlProps/ctrlProp5466.xml><?xml version="1.0" encoding="utf-8"?>
<formControlPr xmlns="http://schemas.microsoft.com/office/spreadsheetml/2009/9/main" objectType="Radio" firstButton="1" fmlaLink="$F$95" lockText="1" noThreeD="1"/>
</file>

<file path=xl/ctrlProps/ctrlProp5467.xml><?xml version="1.0" encoding="utf-8"?>
<formControlPr xmlns="http://schemas.microsoft.com/office/spreadsheetml/2009/9/main" objectType="Radio" lockText="1" noThreeD="1"/>
</file>

<file path=xl/ctrlProps/ctrlProp5468.xml><?xml version="1.0" encoding="utf-8"?>
<formControlPr xmlns="http://schemas.microsoft.com/office/spreadsheetml/2009/9/main" objectType="Radio" lockText="1" noThreeD="1"/>
</file>

<file path=xl/ctrlProps/ctrlProp5469.xml><?xml version="1.0" encoding="utf-8"?>
<formControlPr xmlns="http://schemas.microsoft.com/office/spreadsheetml/2009/9/main" objectType="Radio" lockText="1" noThreeD="1"/>
</file>

<file path=xl/ctrlProps/ctrlProp5470.xml><?xml version="1.0" encoding="utf-8"?>
<formControlPr xmlns="http://schemas.microsoft.com/office/spreadsheetml/2009/9/main" objectType="GBox" noThreeD="1"/>
</file>

<file path=xl/ctrlProps/ctrlProp5471.xml><?xml version="1.0" encoding="utf-8"?>
<formControlPr xmlns="http://schemas.microsoft.com/office/spreadsheetml/2009/9/main" objectType="Radio" firstButton="1" fmlaLink="$F$96" lockText="1" noThreeD="1"/>
</file>

<file path=xl/ctrlProps/ctrlProp5472.xml><?xml version="1.0" encoding="utf-8"?>
<formControlPr xmlns="http://schemas.microsoft.com/office/spreadsheetml/2009/9/main" objectType="Radio" lockText="1" noThreeD="1"/>
</file>

<file path=xl/ctrlProps/ctrlProp5473.xml><?xml version="1.0" encoding="utf-8"?>
<formControlPr xmlns="http://schemas.microsoft.com/office/spreadsheetml/2009/9/main" objectType="Radio" lockText="1" noThreeD="1"/>
</file>

<file path=xl/ctrlProps/ctrlProp5474.xml><?xml version="1.0" encoding="utf-8"?>
<formControlPr xmlns="http://schemas.microsoft.com/office/spreadsheetml/2009/9/main" objectType="Radio" lockText="1" noThreeD="1"/>
</file>

<file path=xl/ctrlProps/ctrlProp5475.xml><?xml version="1.0" encoding="utf-8"?>
<formControlPr xmlns="http://schemas.microsoft.com/office/spreadsheetml/2009/9/main" objectType="GBox" noThreeD="1"/>
</file>

<file path=xl/ctrlProps/ctrlProp5476.xml><?xml version="1.0" encoding="utf-8"?>
<formControlPr xmlns="http://schemas.microsoft.com/office/spreadsheetml/2009/9/main" objectType="Radio" firstButton="1" fmlaLink="$F$98" lockText="1" noThreeD="1"/>
</file>

<file path=xl/ctrlProps/ctrlProp5477.xml><?xml version="1.0" encoding="utf-8"?>
<formControlPr xmlns="http://schemas.microsoft.com/office/spreadsheetml/2009/9/main" objectType="Radio" lockText="1" noThreeD="1"/>
</file>

<file path=xl/ctrlProps/ctrlProp5478.xml><?xml version="1.0" encoding="utf-8"?>
<formControlPr xmlns="http://schemas.microsoft.com/office/spreadsheetml/2009/9/main" objectType="Radio" lockText="1" noThreeD="1"/>
</file>

<file path=xl/ctrlProps/ctrlProp5479.xml><?xml version="1.0" encoding="utf-8"?>
<formControlPr xmlns="http://schemas.microsoft.com/office/spreadsheetml/2009/9/main" objectType="Radio" lockText="1" noThreeD="1"/>
</file>

<file path=xl/ctrlProps/ctrlProp5480.xml><?xml version="1.0" encoding="utf-8"?>
<formControlPr xmlns="http://schemas.microsoft.com/office/spreadsheetml/2009/9/main" objectType="GBox" noThreeD="1"/>
</file>

<file path=xl/ctrlProps/ctrlProp5481.xml><?xml version="1.0" encoding="utf-8"?>
<formControlPr xmlns="http://schemas.microsoft.com/office/spreadsheetml/2009/9/main" objectType="Radio" firstButton="1" fmlaLink="$F$99" lockText="1" noThreeD="1"/>
</file>

<file path=xl/ctrlProps/ctrlProp5482.xml><?xml version="1.0" encoding="utf-8"?>
<formControlPr xmlns="http://schemas.microsoft.com/office/spreadsheetml/2009/9/main" objectType="Radio" lockText="1" noThreeD="1"/>
</file>

<file path=xl/ctrlProps/ctrlProp5483.xml><?xml version="1.0" encoding="utf-8"?>
<formControlPr xmlns="http://schemas.microsoft.com/office/spreadsheetml/2009/9/main" objectType="Radio" lockText="1" noThreeD="1"/>
</file>

<file path=xl/ctrlProps/ctrlProp5484.xml><?xml version="1.0" encoding="utf-8"?>
<formControlPr xmlns="http://schemas.microsoft.com/office/spreadsheetml/2009/9/main" objectType="Radio" lockText="1" noThreeD="1"/>
</file>

<file path=xl/ctrlProps/ctrlProp5485.xml><?xml version="1.0" encoding="utf-8"?>
<formControlPr xmlns="http://schemas.microsoft.com/office/spreadsheetml/2009/9/main" objectType="GBox" noThreeD="1"/>
</file>

<file path=xl/ctrlProps/ctrlProp5486.xml><?xml version="1.0" encoding="utf-8"?>
<formControlPr xmlns="http://schemas.microsoft.com/office/spreadsheetml/2009/9/main" objectType="Radio" firstButton="1" fmlaLink="$F$100" lockText="1" noThreeD="1"/>
</file>

<file path=xl/ctrlProps/ctrlProp5487.xml><?xml version="1.0" encoding="utf-8"?>
<formControlPr xmlns="http://schemas.microsoft.com/office/spreadsheetml/2009/9/main" objectType="Radio" lockText="1" noThreeD="1"/>
</file>

<file path=xl/ctrlProps/ctrlProp5488.xml><?xml version="1.0" encoding="utf-8"?>
<formControlPr xmlns="http://schemas.microsoft.com/office/spreadsheetml/2009/9/main" objectType="Radio" lockText="1" noThreeD="1"/>
</file>

<file path=xl/ctrlProps/ctrlProp5489.xml><?xml version="1.0" encoding="utf-8"?>
<formControlPr xmlns="http://schemas.microsoft.com/office/spreadsheetml/2009/9/main" objectType="Radio" lockText="1" noThreeD="1"/>
</file>

<file path=xl/ctrlProps/ctrlProp5490.xml><?xml version="1.0" encoding="utf-8"?>
<formControlPr xmlns="http://schemas.microsoft.com/office/spreadsheetml/2009/9/main" objectType="GBox" noThreeD="1"/>
</file>

<file path=xl/ctrlProps/ctrlProp5491.xml><?xml version="1.0" encoding="utf-8"?>
<formControlPr xmlns="http://schemas.microsoft.com/office/spreadsheetml/2009/9/main" objectType="Radio" firstButton="1" fmlaLink="$F$101" lockText="1" noThreeD="1"/>
</file>

<file path=xl/ctrlProps/ctrlProp5492.xml><?xml version="1.0" encoding="utf-8"?>
<formControlPr xmlns="http://schemas.microsoft.com/office/spreadsheetml/2009/9/main" objectType="Radio" lockText="1" noThreeD="1"/>
</file>

<file path=xl/ctrlProps/ctrlProp5493.xml><?xml version="1.0" encoding="utf-8"?>
<formControlPr xmlns="http://schemas.microsoft.com/office/spreadsheetml/2009/9/main" objectType="Radio" lockText="1" noThreeD="1"/>
</file>

<file path=xl/ctrlProps/ctrlProp5494.xml><?xml version="1.0" encoding="utf-8"?>
<formControlPr xmlns="http://schemas.microsoft.com/office/spreadsheetml/2009/9/main" objectType="Radio" lockText="1" noThreeD="1"/>
</file>

<file path=xl/ctrlProps/ctrlProp5495.xml><?xml version="1.0" encoding="utf-8"?>
<formControlPr xmlns="http://schemas.microsoft.com/office/spreadsheetml/2009/9/main" objectType="GBox" noThreeD="1"/>
</file>

<file path=xl/ctrlProps/ctrlProp5496.xml><?xml version="1.0" encoding="utf-8"?>
<formControlPr xmlns="http://schemas.microsoft.com/office/spreadsheetml/2009/9/main" objectType="Radio" firstButton="1" fmlaLink="$F$103" lockText="1" noThreeD="1"/>
</file>

<file path=xl/ctrlProps/ctrlProp5497.xml><?xml version="1.0" encoding="utf-8"?>
<formControlPr xmlns="http://schemas.microsoft.com/office/spreadsheetml/2009/9/main" objectType="Radio" lockText="1" noThreeD="1"/>
</file>

<file path=xl/ctrlProps/ctrlProp5498.xml><?xml version="1.0" encoding="utf-8"?>
<formControlPr xmlns="http://schemas.microsoft.com/office/spreadsheetml/2009/9/main" objectType="Radio" lockText="1" noThreeD="1"/>
</file>

<file path=xl/ctrlProps/ctrlProp5499.xml><?xml version="1.0" encoding="utf-8"?>
<formControlPr xmlns="http://schemas.microsoft.com/office/spreadsheetml/2009/9/main" objectType="Radio" lockText="1" noThreeD="1"/>
</file>

<file path=xl/ctrlProps/ctrlProp5500.xml><?xml version="1.0" encoding="utf-8"?>
<formControlPr xmlns="http://schemas.microsoft.com/office/spreadsheetml/2009/9/main" objectType="GBox" noThreeD="1"/>
</file>

<file path=xl/ctrlProps/ctrlProp5501.xml><?xml version="1.0" encoding="utf-8"?>
<formControlPr xmlns="http://schemas.microsoft.com/office/spreadsheetml/2009/9/main" objectType="Radio" firstButton="1" fmlaLink="$F$104" lockText="1" noThreeD="1"/>
</file>

<file path=xl/ctrlProps/ctrlProp5502.xml><?xml version="1.0" encoding="utf-8"?>
<formControlPr xmlns="http://schemas.microsoft.com/office/spreadsheetml/2009/9/main" objectType="Radio" lockText="1" noThreeD="1"/>
</file>

<file path=xl/ctrlProps/ctrlProp5503.xml><?xml version="1.0" encoding="utf-8"?>
<formControlPr xmlns="http://schemas.microsoft.com/office/spreadsheetml/2009/9/main" objectType="Radio" lockText="1" noThreeD="1"/>
</file>

<file path=xl/ctrlProps/ctrlProp5504.xml><?xml version="1.0" encoding="utf-8"?>
<formControlPr xmlns="http://schemas.microsoft.com/office/spreadsheetml/2009/9/main" objectType="Radio" lockText="1" noThreeD="1"/>
</file>

<file path=xl/ctrlProps/ctrlProp5505.xml><?xml version="1.0" encoding="utf-8"?>
<formControlPr xmlns="http://schemas.microsoft.com/office/spreadsheetml/2009/9/main" objectType="GBox" noThreeD="1"/>
</file>

<file path=xl/ctrlProps/ctrlProp5506.xml><?xml version="1.0" encoding="utf-8"?>
<formControlPr xmlns="http://schemas.microsoft.com/office/spreadsheetml/2009/9/main" objectType="Radio" firstButton="1" fmlaLink="$F$108" lockText="1" noThreeD="1"/>
</file>

<file path=xl/ctrlProps/ctrlProp5507.xml><?xml version="1.0" encoding="utf-8"?>
<formControlPr xmlns="http://schemas.microsoft.com/office/spreadsheetml/2009/9/main" objectType="Radio" lockText="1" noThreeD="1"/>
</file>

<file path=xl/ctrlProps/ctrlProp5508.xml><?xml version="1.0" encoding="utf-8"?>
<formControlPr xmlns="http://schemas.microsoft.com/office/spreadsheetml/2009/9/main" objectType="Radio" lockText="1" noThreeD="1"/>
</file>

<file path=xl/ctrlProps/ctrlProp5509.xml><?xml version="1.0" encoding="utf-8"?>
<formControlPr xmlns="http://schemas.microsoft.com/office/spreadsheetml/2009/9/main" objectType="Radio" lockText="1" noThreeD="1"/>
</file>

<file path=xl/ctrlProps/ctrlProp5510.xml><?xml version="1.0" encoding="utf-8"?>
<formControlPr xmlns="http://schemas.microsoft.com/office/spreadsheetml/2009/9/main" objectType="GBox" noThreeD="1"/>
</file>

<file path=xl/ctrlProps/ctrlProp5511.xml><?xml version="1.0" encoding="utf-8"?>
<formControlPr xmlns="http://schemas.microsoft.com/office/spreadsheetml/2009/9/main" objectType="Radio" firstButton="1" fmlaLink="$F$109" lockText="1" noThreeD="1"/>
</file>

<file path=xl/ctrlProps/ctrlProp5512.xml><?xml version="1.0" encoding="utf-8"?>
<formControlPr xmlns="http://schemas.microsoft.com/office/spreadsheetml/2009/9/main" objectType="Radio" lockText="1" noThreeD="1"/>
</file>

<file path=xl/ctrlProps/ctrlProp5513.xml><?xml version="1.0" encoding="utf-8"?>
<formControlPr xmlns="http://schemas.microsoft.com/office/spreadsheetml/2009/9/main" objectType="Radio" lockText="1" noThreeD="1"/>
</file>

<file path=xl/ctrlProps/ctrlProp5514.xml><?xml version="1.0" encoding="utf-8"?>
<formControlPr xmlns="http://schemas.microsoft.com/office/spreadsheetml/2009/9/main" objectType="Radio" lockText="1" noThreeD="1"/>
</file>

<file path=xl/ctrlProps/ctrlProp5515.xml><?xml version="1.0" encoding="utf-8"?>
<formControlPr xmlns="http://schemas.microsoft.com/office/spreadsheetml/2009/9/main" objectType="GBox" noThreeD="1"/>
</file>

<file path=xl/ctrlProps/ctrlProp5516.xml><?xml version="1.0" encoding="utf-8"?>
<formControlPr xmlns="http://schemas.microsoft.com/office/spreadsheetml/2009/9/main" objectType="Radio" firstButton="1" fmlaLink="$F$113" lockText="1" noThreeD="1"/>
</file>

<file path=xl/ctrlProps/ctrlProp5517.xml><?xml version="1.0" encoding="utf-8"?>
<formControlPr xmlns="http://schemas.microsoft.com/office/spreadsheetml/2009/9/main" objectType="Radio" lockText="1" noThreeD="1"/>
</file>

<file path=xl/ctrlProps/ctrlProp5518.xml><?xml version="1.0" encoding="utf-8"?>
<formControlPr xmlns="http://schemas.microsoft.com/office/spreadsheetml/2009/9/main" objectType="Radio" lockText="1" noThreeD="1"/>
</file>

<file path=xl/ctrlProps/ctrlProp5519.xml><?xml version="1.0" encoding="utf-8"?>
<formControlPr xmlns="http://schemas.microsoft.com/office/spreadsheetml/2009/9/main" objectType="Radio" lockText="1" noThreeD="1"/>
</file>

<file path=xl/ctrlProps/ctrlProp5520.xml><?xml version="1.0" encoding="utf-8"?>
<formControlPr xmlns="http://schemas.microsoft.com/office/spreadsheetml/2009/9/main" objectType="GBox" noThreeD="1"/>
</file>

<file path=xl/ctrlProps/ctrlProp5521.xml><?xml version="1.0" encoding="utf-8"?>
<formControlPr xmlns="http://schemas.microsoft.com/office/spreadsheetml/2009/9/main" objectType="Radio" firstButton="1" fmlaLink="$F$114" lockText="1" noThreeD="1"/>
</file>

<file path=xl/ctrlProps/ctrlProp5522.xml><?xml version="1.0" encoding="utf-8"?>
<formControlPr xmlns="http://schemas.microsoft.com/office/spreadsheetml/2009/9/main" objectType="Radio" lockText="1" noThreeD="1"/>
</file>

<file path=xl/ctrlProps/ctrlProp5523.xml><?xml version="1.0" encoding="utf-8"?>
<formControlPr xmlns="http://schemas.microsoft.com/office/spreadsheetml/2009/9/main" objectType="Radio" lockText="1" noThreeD="1"/>
</file>

<file path=xl/ctrlProps/ctrlProp5524.xml><?xml version="1.0" encoding="utf-8"?>
<formControlPr xmlns="http://schemas.microsoft.com/office/spreadsheetml/2009/9/main" objectType="Radio" lockText="1" noThreeD="1"/>
</file>

<file path=xl/ctrlProps/ctrlProp5525.xml><?xml version="1.0" encoding="utf-8"?>
<formControlPr xmlns="http://schemas.microsoft.com/office/spreadsheetml/2009/9/main" objectType="GBox" noThreeD="1"/>
</file>

<file path=xl/ctrlProps/ctrlProp5526.xml><?xml version="1.0" encoding="utf-8"?>
<formControlPr xmlns="http://schemas.microsoft.com/office/spreadsheetml/2009/9/main" objectType="Radio" firstButton="1" fmlaLink="$F$110" lockText="1" noThreeD="1"/>
</file>

<file path=xl/ctrlProps/ctrlProp5527.xml><?xml version="1.0" encoding="utf-8"?>
<formControlPr xmlns="http://schemas.microsoft.com/office/spreadsheetml/2009/9/main" objectType="Radio" lockText="1" noThreeD="1"/>
</file>

<file path=xl/ctrlProps/ctrlProp5528.xml><?xml version="1.0" encoding="utf-8"?>
<formControlPr xmlns="http://schemas.microsoft.com/office/spreadsheetml/2009/9/main" objectType="Radio" lockText="1" noThreeD="1"/>
</file>

<file path=xl/ctrlProps/ctrlProp5529.xml><?xml version="1.0" encoding="utf-8"?>
<formControlPr xmlns="http://schemas.microsoft.com/office/spreadsheetml/2009/9/main" objectType="Radio" lockText="1" noThreeD="1"/>
</file>

<file path=xl/ctrlProps/ctrlProp5530.xml><?xml version="1.0" encoding="utf-8"?>
<formControlPr xmlns="http://schemas.microsoft.com/office/spreadsheetml/2009/9/main" objectType="GBox" noThreeD="1"/>
</file>

<file path=xl/ctrlProps/ctrlProp5531.xml><?xml version="1.0" encoding="utf-8"?>
<formControlPr xmlns="http://schemas.microsoft.com/office/spreadsheetml/2009/9/main" objectType="Radio" firstButton="1" fmlaLink="$F$115" lockText="1" noThreeD="1"/>
</file>

<file path=xl/ctrlProps/ctrlProp5532.xml><?xml version="1.0" encoding="utf-8"?>
<formControlPr xmlns="http://schemas.microsoft.com/office/spreadsheetml/2009/9/main" objectType="Radio" lockText="1" noThreeD="1"/>
</file>

<file path=xl/ctrlProps/ctrlProp5533.xml><?xml version="1.0" encoding="utf-8"?>
<formControlPr xmlns="http://schemas.microsoft.com/office/spreadsheetml/2009/9/main" objectType="Radio" lockText="1" noThreeD="1"/>
</file>

<file path=xl/ctrlProps/ctrlProp5534.xml><?xml version="1.0" encoding="utf-8"?>
<formControlPr xmlns="http://schemas.microsoft.com/office/spreadsheetml/2009/9/main" objectType="Radio" lockText="1" noThreeD="1"/>
</file>

<file path=xl/ctrlProps/ctrlProp5535.xml><?xml version="1.0" encoding="utf-8"?>
<formControlPr xmlns="http://schemas.microsoft.com/office/spreadsheetml/2009/9/main" objectType="GBox" noThreeD="1"/>
</file>

<file path=xl/ctrlProps/ctrlProp5536.xml><?xml version="1.0" encoding="utf-8"?>
<formControlPr xmlns="http://schemas.microsoft.com/office/spreadsheetml/2009/9/main" objectType="Radio" firstButton="1" fmlaLink="$F$116" lockText="1" noThreeD="1"/>
</file>

<file path=xl/ctrlProps/ctrlProp5537.xml><?xml version="1.0" encoding="utf-8"?>
<formControlPr xmlns="http://schemas.microsoft.com/office/spreadsheetml/2009/9/main" objectType="Radio" lockText="1" noThreeD="1"/>
</file>

<file path=xl/ctrlProps/ctrlProp5538.xml><?xml version="1.0" encoding="utf-8"?>
<formControlPr xmlns="http://schemas.microsoft.com/office/spreadsheetml/2009/9/main" objectType="Radio" lockText="1" noThreeD="1"/>
</file>

<file path=xl/ctrlProps/ctrlProp5539.xml><?xml version="1.0" encoding="utf-8"?>
<formControlPr xmlns="http://schemas.microsoft.com/office/spreadsheetml/2009/9/main" objectType="Radio" lockText="1" noThreeD="1"/>
</file>

<file path=xl/ctrlProps/ctrlProp5540.xml><?xml version="1.0" encoding="utf-8"?>
<formControlPr xmlns="http://schemas.microsoft.com/office/spreadsheetml/2009/9/main" objectType="GBox" noThreeD="1"/>
</file>

<file path=xl/ctrlProps/ctrlProp5541.xml><?xml version="1.0" encoding="utf-8"?>
<formControlPr xmlns="http://schemas.microsoft.com/office/spreadsheetml/2009/9/main" objectType="Radio" firstButton="1" fmlaLink="$F$118" lockText="1" noThreeD="1"/>
</file>

<file path=xl/ctrlProps/ctrlProp5542.xml><?xml version="1.0" encoding="utf-8"?>
<formControlPr xmlns="http://schemas.microsoft.com/office/spreadsheetml/2009/9/main" objectType="Radio" lockText="1" noThreeD="1"/>
</file>

<file path=xl/ctrlProps/ctrlProp5543.xml><?xml version="1.0" encoding="utf-8"?>
<formControlPr xmlns="http://schemas.microsoft.com/office/spreadsheetml/2009/9/main" objectType="Radio" lockText="1" noThreeD="1"/>
</file>

<file path=xl/ctrlProps/ctrlProp5544.xml><?xml version="1.0" encoding="utf-8"?>
<formControlPr xmlns="http://schemas.microsoft.com/office/spreadsheetml/2009/9/main" objectType="Radio" lockText="1" noThreeD="1"/>
</file>

<file path=xl/ctrlProps/ctrlProp5545.xml><?xml version="1.0" encoding="utf-8"?>
<formControlPr xmlns="http://schemas.microsoft.com/office/spreadsheetml/2009/9/main" objectType="GBox" noThreeD="1"/>
</file>

<file path=xl/ctrlProps/ctrlProp5546.xml><?xml version="1.0" encoding="utf-8"?>
<formControlPr xmlns="http://schemas.microsoft.com/office/spreadsheetml/2009/9/main" objectType="Radio" firstButton="1" fmlaLink="$F$120" lockText="1" noThreeD="1"/>
</file>

<file path=xl/ctrlProps/ctrlProp5547.xml><?xml version="1.0" encoding="utf-8"?>
<formControlPr xmlns="http://schemas.microsoft.com/office/spreadsheetml/2009/9/main" objectType="Radio" lockText="1" noThreeD="1"/>
</file>

<file path=xl/ctrlProps/ctrlProp5548.xml><?xml version="1.0" encoding="utf-8"?>
<formControlPr xmlns="http://schemas.microsoft.com/office/spreadsheetml/2009/9/main" objectType="Radio" lockText="1" noThreeD="1"/>
</file>

<file path=xl/ctrlProps/ctrlProp5549.xml><?xml version="1.0" encoding="utf-8"?>
<formControlPr xmlns="http://schemas.microsoft.com/office/spreadsheetml/2009/9/main" objectType="Radio" lockText="1" noThreeD="1"/>
</file>

<file path=xl/ctrlProps/ctrlProp5550.xml><?xml version="1.0" encoding="utf-8"?>
<formControlPr xmlns="http://schemas.microsoft.com/office/spreadsheetml/2009/9/main" objectType="GBox" noThreeD="1"/>
</file>

<file path=xl/ctrlProps/ctrlProp5551.xml><?xml version="1.0" encoding="utf-8"?>
<formControlPr xmlns="http://schemas.microsoft.com/office/spreadsheetml/2009/9/main" objectType="Radio" firstButton="1" fmlaLink="$F$122" lockText="1" noThreeD="1"/>
</file>

<file path=xl/ctrlProps/ctrlProp5552.xml><?xml version="1.0" encoding="utf-8"?>
<formControlPr xmlns="http://schemas.microsoft.com/office/spreadsheetml/2009/9/main" objectType="Radio" lockText="1" noThreeD="1"/>
</file>

<file path=xl/ctrlProps/ctrlProp5553.xml><?xml version="1.0" encoding="utf-8"?>
<formControlPr xmlns="http://schemas.microsoft.com/office/spreadsheetml/2009/9/main" objectType="Radio" lockText="1" noThreeD="1"/>
</file>

<file path=xl/ctrlProps/ctrlProp5554.xml><?xml version="1.0" encoding="utf-8"?>
<formControlPr xmlns="http://schemas.microsoft.com/office/spreadsheetml/2009/9/main" objectType="Radio" lockText="1" noThreeD="1"/>
</file>

<file path=xl/ctrlProps/ctrlProp5555.xml><?xml version="1.0" encoding="utf-8"?>
<formControlPr xmlns="http://schemas.microsoft.com/office/spreadsheetml/2009/9/main" objectType="GBox" noThreeD="1"/>
</file>

<file path=xl/ctrlProps/ctrlProp5556.xml><?xml version="1.0" encoding="utf-8"?>
<formControlPr xmlns="http://schemas.microsoft.com/office/spreadsheetml/2009/9/main" objectType="Radio" firstButton="1" fmlaLink="$F$119" lockText="1" noThreeD="1"/>
</file>

<file path=xl/ctrlProps/ctrlProp5557.xml><?xml version="1.0" encoding="utf-8"?>
<formControlPr xmlns="http://schemas.microsoft.com/office/spreadsheetml/2009/9/main" objectType="Radio" lockText="1" noThreeD="1"/>
</file>

<file path=xl/ctrlProps/ctrlProp5558.xml><?xml version="1.0" encoding="utf-8"?>
<formControlPr xmlns="http://schemas.microsoft.com/office/spreadsheetml/2009/9/main" objectType="Radio" lockText="1" noThreeD="1"/>
</file>

<file path=xl/ctrlProps/ctrlProp5559.xml><?xml version="1.0" encoding="utf-8"?>
<formControlPr xmlns="http://schemas.microsoft.com/office/spreadsheetml/2009/9/main" objectType="Radio" lockText="1" noThreeD="1"/>
</file>

<file path=xl/ctrlProps/ctrlProp5560.xml><?xml version="1.0" encoding="utf-8"?>
<formControlPr xmlns="http://schemas.microsoft.com/office/spreadsheetml/2009/9/main" objectType="GBox" noThreeD="1"/>
</file>

<file path=xl/ctrlProps/ctrlProp5561.xml><?xml version="1.0" encoding="utf-8"?>
<formControlPr xmlns="http://schemas.microsoft.com/office/spreadsheetml/2009/9/main" objectType="Radio" firstButton="1" fmlaLink="$F$123" lockText="1" noThreeD="1"/>
</file>

<file path=xl/ctrlProps/ctrlProp5562.xml><?xml version="1.0" encoding="utf-8"?>
<formControlPr xmlns="http://schemas.microsoft.com/office/spreadsheetml/2009/9/main" objectType="Radio" lockText="1" noThreeD="1"/>
</file>

<file path=xl/ctrlProps/ctrlProp5563.xml><?xml version="1.0" encoding="utf-8"?>
<formControlPr xmlns="http://schemas.microsoft.com/office/spreadsheetml/2009/9/main" objectType="Radio" lockText="1" noThreeD="1"/>
</file>

<file path=xl/ctrlProps/ctrlProp5564.xml><?xml version="1.0" encoding="utf-8"?>
<formControlPr xmlns="http://schemas.microsoft.com/office/spreadsheetml/2009/9/main" objectType="Radio" lockText="1" noThreeD="1"/>
</file>

<file path=xl/ctrlProps/ctrlProp5565.xml><?xml version="1.0" encoding="utf-8"?>
<formControlPr xmlns="http://schemas.microsoft.com/office/spreadsheetml/2009/9/main" objectType="GBox" noThreeD="1"/>
</file>

<file path=xl/ctrlProps/ctrlProp5566.xml><?xml version="1.0" encoding="utf-8"?>
<formControlPr xmlns="http://schemas.microsoft.com/office/spreadsheetml/2009/9/main" objectType="Radio" firstButton="1" fmlaLink="$F$124" lockText="1" noThreeD="1"/>
</file>

<file path=xl/ctrlProps/ctrlProp5567.xml><?xml version="1.0" encoding="utf-8"?>
<formControlPr xmlns="http://schemas.microsoft.com/office/spreadsheetml/2009/9/main" objectType="Radio" lockText="1" noThreeD="1"/>
</file>

<file path=xl/ctrlProps/ctrlProp5568.xml><?xml version="1.0" encoding="utf-8"?>
<formControlPr xmlns="http://schemas.microsoft.com/office/spreadsheetml/2009/9/main" objectType="Radio" lockText="1" noThreeD="1"/>
</file>

<file path=xl/ctrlProps/ctrlProp5569.xml><?xml version="1.0" encoding="utf-8"?>
<formControlPr xmlns="http://schemas.microsoft.com/office/spreadsheetml/2009/9/main" objectType="Radio" lockText="1" noThreeD="1"/>
</file>

<file path=xl/ctrlProps/ctrlProp5570.xml><?xml version="1.0" encoding="utf-8"?>
<formControlPr xmlns="http://schemas.microsoft.com/office/spreadsheetml/2009/9/main" objectType="GBox" noThreeD="1"/>
</file>

<file path=xl/ctrlProps/ctrlProp5571.xml><?xml version="1.0" encoding="utf-8"?>
<formControlPr xmlns="http://schemas.microsoft.com/office/spreadsheetml/2009/9/main" objectType="Radio" firstButton="1" fmlaLink="$F$125" lockText="1" noThreeD="1"/>
</file>

<file path=xl/ctrlProps/ctrlProp5572.xml><?xml version="1.0" encoding="utf-8"?>
<formControlPr xmlns="http://schemas.microsoft.com/office/spreadsheetml/2009/9/main" objectType="Radio" lockText="1" noThreeD="1"/>
</file>

<file path=xl/ctrlProps/ctrlProp5573.xml><?xml version="1.0" encoding="utf-8"?>
<formControlPr xmlns="http://schemas.microsoft.com/office/spreadsheetml/2009/9/main" objectType="Radio" lockText="1" noThreeD="1"/>
</file>

<file path=xl/ctrlProps/ctrlProp5574.xml><?xml version="1.0" encoding="utf-8"?>
<formControlPr xmlns="http://schemas.microsoft.com/office/spreadsheetml/2009/9/main" objectType="Radio" lockText="1" noThreeD="1"/>
</file>

<file path=xl/ctrlProps/ctrlProp5575.xml><?xml version="1.0" encoding="utf-8"?>
<formControlPr xmlns="http://schemas.microsoft.com/office/spreadsheetml/2009/9/main" objectType="GBox" noThreeD="1"/>
</file>

<file path=xl/ctrlProps/ctrlProp5576.xml><?xml version="1.0" encoding="utf-8"?>
<formControlPr xmlns="http://schemas.microsoft.com/office/spreadsheetml/2009/9/main" objectType="Radio" firstButton="1" fmlaLink="$F$134" lockText="1" noThreeD="1"/>
</file>

<file path=xl/ctrlProps/ctrlProp5577.xml><?xml version="1.0" encoding="utf-8"?>
<formControlPr xmlns="http://schemas.microsoft.com/office/spreadsheetml/2009/9/main" objectType="Radio" lockText="1" noThreeD="1"/>
</file>

<file path=xl/ctrlProps/ctrlProp5578.xml><?xml version="1.0" encoding="utf-8"?>
<formControlPr xmlns="http://schemas.microsoft.com/office/spreadsheetml/2009/9/main" objectType="Radio" lockText="1" noThreeD="1"/>
</file>

<file path=xl/ctrlProps/ctrlProp5579.xml><?xml version="1.0" encoding="utf-8"?>
<formControlPr xmlns="http://schemas.microsoft.com/office/spreadsheetml/2009/9/main" objectType="Radio" lockText="1" noThreeD="1"/>
</file>

<file path=xl/ctrlProps/ctrlProp5580.xml><?xml version="1.0" encoding="utf-8"?>
<formControlPr xmlns="http://schemas.microsoft.com/office/spreadsheetml/2009/9/main" objectType="GBox" noThreeD="1"/>
</file>

<file path=xl/ctrlProps/ctrlProp5581.xml><?xml version="1.0" encoding="utf-8"?>
<formControlPr xmlns="http://schemas.microsoft.com/office/spreadsheetml/2009/9/main" objectType="Radio" firstButton="1" fmlaLink="$F$135" lockText="1" noThreeD="1"/>
</file>

<file path=xl/ctrlProps/ctrlProp5582.xml><?xml version="1.0" encoding="utf-8"?>
<formControlPr xmlns="http://schemas.microsoft.com/office/spreadsheetml/2009/9/main" objectType="Radio" lockText="1" noThreeD="1"/>
</file>

<file path=xl/ctrlProps/ctrlProp5583.xml><?xml version="1.0" encoding="utf-8"?>
<formControlPr xmlns="http://schemas.microsoft.com/office/spreadsheetml/2009/9/main" objectType="Radio" lockText="1" noThreeD="1"/>
</file>

<file path=xl/ctrlProps/ctrlProp5584.xml><?xml version="1.0" encoding="utf-8"?>
<formControlPr xmlns="http://schemas.microsoft.com/office/spreadsheetml/2009/9/main" objectType="Radio" lockText="1" noThreeD="1"/>
</file>

<file path=xl/ctrlProps/ctrlProp5585.xml><?xml version="1.0" encoding="utf-8"?>
<formControlPr xmlns="http://schemas.microsoft.com/office/spreadsheetml/2009/9/main" objectType="GBox" noThreeD="1"/>
</file>

<file path=xl/ctrlProps/ctrlProp5586.xml><?xml version="1.0" encoding="utf-8"?>
<formControlPr xmlns="http://schemas.microsoft.com/office/spreadsheetml/2009/9/main" objectType="Radio" firstButton="1" fmlaLink="$F$136" lockText="1" noThreeD="1"/>
</file>

<file path=xl/ctrlProps/ctrlProp5587.xml><?xml version="1.0" encoding="utf-8"?>
<formControlPr xmlns="http://schemas.microsoft.com/office/spreadsheetml/2009/9/main" objectType="Radio" lockText="1" noThreeD="1"/>
</file>

<file path=xl/ctrlProps/ctrlProp5588.xml><?xml version="1.0" encoding="utf-8"?>
<formControlPr xmlns="http://schemas.microsoft.com/office/spreadsheetml/2009/9/main" objectType="Radio" lockText="1" noThreeD="1"/>
</file>

<file path=xl/ctrlProps/ctrlProp5589.xml><?xml version="1.0" encoding="utf-8"?>
<formControlPr xmlns="http://schemas.microsoft.com/office/spreadsheetml/2009/9/main" objectType="Radio" lockText="1" noThreeD="1"/>
</file>

<file path=xl/ctrlProps/ctrlProp5590.xml><?xml version="1.0" encoding="utf-8"?>
<formControlPr xmlns="http://schemas.microsoft.com/office/spreadsheetml/2009/9/main" objectType="GBox" noThreeD="1"/>
</file>

<file path=xl/ctrlProps/ctrlProp5591.xml><?xml version="1.0" encoding="utf-8"?>
<formControlPr xmlns="http://schemas.microsoft.com/office/spreadsheetml/2009/9/main" objectType="Radio" firstButton="1" fmlaLink="$F$137" lockText="1" noThreeD="1"/>
</file>

<file path=xl/ctrlProps/ctrlProp5592.xml><?xml version="1.0" encoding="utf-8"?>
<formControlPr xmlns="http://schemas.microsoft.com/office/spreadsheetml/2009/9/main" objectType="Radio" lockText="1" noThreeD="1"/>
</file>

<file path=xl/ctrlProps/ctrlProp5593.xml><?xml version="1.0" encoding="utf-8"?>
<formControlPr xmlns="http://schemas.microsoft.com/office/spreadsheetml/2009/9/main" objectType="Radio" lockText="1" noThreeD="1"/>
</file>

<file path=xl/ctrlProps/ctrlProp5594.xml><?xml version="1.0" encoding="utf-8"?>
<formControlPr xmlns="http://schemas.microsoft.com/office/spreadsheetml/2009/9/main" objectType="Radio" lockText="1" noThreeD="1"/>
</file>

<file path=xl/ctrlProps/ctrlProp5595.xml><?xml version="1.0" encoding="utf-8"?>
<formControlPr xmlns="http://schemas.microsoft.com/office/spreadsheetml/2009/9/main" objectType="GBox" noThreeD="1"/>
</file>

<file path=xl/ctrlProps/ctrlProp5596.xml><?xml version="1.0" encoding="utf-8"?>
<formControlPr xmlns="http://schemas.microsoft.com/office/spreadsheetml/2009/9/main" objectType="Radio" firstButton="1" fmlaLink="$F$139" lockText="1" noThreeD="1"/>
</file>

<file path=xl/ctrlProps/ctrlProp5597.xml><?xml version="1.0" encoding="utf-8"?>
<formControlPr xmlns="http://schemas.microsoft.com/office/spreadsheetml/2009/9/main" objectType="Radio" lockText="1" noThreeD="1"/>
</file>

<file path=xl/ctrlProps/ctrlProp5598.xml><?xml version="1.0" encoding="utf-8"?>
<formControlPr xmlns="http://schemas.microsoft.com/office/spreadsheetml/2009/9/main" objectType="Radio" lockText="1" noThreeD="1"/>
</file>

<file path=xl/ctrlProps/ctrlProp5599.xml><?xml version="1.0" encoding="utf-8"?>
<formControlPr xmlns="http://schemas.microsoft.com/office/spreadsheetml/2009/9/main" objectType="Radio" lockText="1" noThreeD="1"/>
</file>

<file path=xl/ctrlProps/ctrlProp5600.xml><?xml version="1.0" encoding="utf-8"?>
<formControlPr xmlns="http://schemas.microsoft.com/office/spreadsheetml/2009/9/main" objectType="GBox" noThreeD="1"/>
</file>

<file path=xl/ctrlProps/ctrlProp5601.xml><?xml version="1.0" encoding="utf-8"?>
<formControlPr xmlns="http://schemas.microsoft.com/office/spreadsheetml/2009/9/main" objectType="Radio" firstButton="1" fmlaLink="$F$140" lockText="1" noThreeD="1"/>
</file>

<file path=xl/ctrlProps/ctrlProp5602.xml><?xml version="1.0" encoding="utf-8"?>
<formControlPr xmlns="http://schemas.microsoft.com/office/spreadsheetml/2009/9/main" objectType="Radio" lockText="1" noThreeD="1"/>
</file>

<file path=xl/ctrlProps/ctrlProp5603.xml><?xml version="1.0" encoding="utf-8"?>
<formControlPr xmlns="http://schemas.microsoft.com/office/spreadsheetml/2009/9/main" objectType="Radio" lockText="1" noThreeD="1"/>
</file>

<file path=xl/ctrlProps/ctrlProp5604.xml><?xml version="1.0" encoding="utf-8"?>
<formControlPr xmlns="http://schemas.microsoft.com/office/spreadsheetml/2009/9/main" objectType="Radio" lockText="1" noThreeD="1"/>
</file>

<file path=xl/ctrlProps/ctrlProp5605.xml><?xml version="1.0" encoding="utf-8"?>
<formControlPr xmlns="http://schemas.microsoft.com/office/spreadsheetml/2009/9/main" objectType="GBox" noThreeD="1"/>
</file>

<file path=xl/ctrlProps/ctrlProp5606.xml><?xml version="1.0" encoding="utf-8"?>
<formControlPr xmlns="http://schemas.microsoft.com/office/spreadsheetml/2009/9/main" objectType="Radio" firstButton="1" fmlaLink="$F$141" lockText="1" noThreeD="1"/>
</file>

<file path=xl/ctrlProps/ctrlProp5607.xml><?xml version="1.0" encoding="utf-8"?>
<formControlPr xmlns="http://schemas.microsoft.com/office/spreadsheetml/2009/9/main" objectType="Radio" lockText="1" noThreeD="1"/>
</file>

<file path=xl/ctrlProps/ctrlProp5608.xml><?xml version="1.0" encoding="utf-8"?>
<formControlPr xmlns="http://schemas.microsoft.com/office/spreadsheetml/2009/9/main" objectType="Radio" lockText="1" noThreeD="1"/>
</file>

<file path=xl/ctrlProps/ctrlProp5609.xml><?xml version="1.0" encoding="utf-8"?>
<formControlPr xmlns="http://schemas.microsoft.com/office/spreadsheetml/2009/9/main" objectType="Radio" lockText="1" noThreeD="1"/>
</file>

<file path=xl/ctrlProps/ctrlProp5610.xml><?xml version="1.0" encoding="utf-8"?>
<formControlPr xmlns="http://schemas.microsoft.com/office/spreadsheetml/2009/9/main" objectType="GBox" noThreeD="1"/>
</file>

<file path=xl/ctrlProps/ctrlProp5611.xml><?xml version="1.0" encoding="utf-8"?>
<formControlPr xmlns="http://schemas.microsoft.com/office/spreadsheetml/2009/9/main" objectType="Radio" firstButton="1" fmlaLink="$F$142" lockText="1" noThreeD="1"/>
</file>

<file path=xl/ctrlProps/ctrlProp5612.xml><?xml version="1.0" encoding="utf-8"?>
<formControlPr xmlns="http://schemas.microsoft.com/office/spreadsheetml/2009/9/main" objectType="Radio" lockText="1" noThreeD="1"/>
</file>

<file path=xl/ctrlProps/ctrlProp5613.xml><?xml version="1.0" encoding="utf-8"?>
<formControlPr xmlns="http://schemas.microsoft.com/office/spreadsheetml/2009/9/main" objectType="Radio" lockText="1" noThreeD="1"/>
</file>

<file path=xl/ctrlProps/ctrlProp5614.xml><?xml version="1.0" encoding="utf-8"?>
<formControlPr xmlns="http://schemas.microsoft.com/office/spreadsheetml/2009/9/main" objectType="Radio" lockText="1" noThreeD="1"/>
</file>

<file path=xl/ctrlProps/ctrlProp5615.xml><?xml version="1.0" encoding="utf-8"?>
<formControlPr xmlns="http://schemas.microsoft.com/office/spreadsheetml/2009/9/main" objectType="GBox" noThreeD="1"/>
</file>

<file path=xl/ctrlProps/ctrlProp5616.xml><?xml version="1.0" encoding="utf-8"?>
<formControlPr xmlns="http://schemas.microsoft.com/office/spreadsheetml/2009/9/main" objectType="Radio" firstButton="1" fmlaLink="$F$144" lockText="1" noThreeD="1"/>
</file>

<file path=xl/ctrlProps/ctrlProp5617.xml><?xml version="1.0" encoding="utf-8"?>
<formControlPr xmlns="http://schemas.microsoft.com/office/spreadsheetml/2009/9/main" objectType="Radio" lockText="1" noThreeD="1"/>
</file>

<file path=xl/ctrlProps/ctrlProp5618.xml><?xml version="1.0" encoding="utf-8"?>
<formControlPr xmlns="http://schemas.microsoft.com/office/spreadsheetml/2009/9/main" objectType="Radio" lockText="1" noThreeD="1"/>
</file>

<file path=xl/ctrlProps/ctrlProp5619.xml><?xml version="1.0" encoding="utf-8"?>
<formControlPr xmlns="http://schemas.microsoft.com/office/spreadsheetml/2009/9/main" objectType="Radio" lockText="1" noThreeD="1"/>
</file>

<file path=xl/ctrlProps/ctrlProp5620.xml><?xml version="1.0" encoding="utf-8"?>
<formControlPr xmlns="http://schemas.microsoft.com/office/spreadsheetml/2009/9/main" objectType="GBox" noThreeD="1"/>
</file>

<file path=xl/ctrlProps/ctrlProp5621.xml><?xml version="1.0" encoding="utf-8"?>
<formControlPr xmlns="http://schemas.microsoft.com/office/spreadsheetml/2009/9/main" objectType="Radio" firstButton="1" fmlaLink="$F$145" lockText="1" noThreeD="1"/>
</file>

<file path=xl/ctrlProps/ctrlProp5622.xml><?xml version="1.0" encoding="utf-8"?>
<formControlPr xmlns="http://schemas.microsoft.com/office/spreadsheetml/2009/9/main" objectType="Radio" lockText="1" noThreeD="1"/>
</file>

<file path=xl/ctrlProps/ctrlProp5623.xml><?xml version="1.0" encoding="utf-8"?>
<formControlPr xmlns="http://schemas.microsoft.com/office/spreadsheetml/2009/9/main" objectType="Radio" lockText="1" noThreeD="1"/>
</file>

<file path=xl/ctrlProps/ctrlProp5624.xml><?xml version="1.0" encoding="utf-8"?>
<formControlPr xmlns="http://schemas.microsoft.com/office/spreadsheetml/2009/9/main" objectType="Radio" lockText="1" noThreeD="1"/>
</file>

<file path=xl/ctrlProps/ctrlProp5625.xml><?xml version="1.0" encoding="utf-8"?>
<formControlPr xmlns="http://schemas.microsoft.com/office/spreadsheetml/2009/9/main" objectType="GBox" noThreeD="1"/>
</file>

<file path=xl/ctrlProps/ctrlProp5626.xml><?xml version="1.0" encoding="utf-8"?>
<formControlPr xmlns="http://schemas.microsoft.com/office/spreadsheetml/2009/9/main" objectType="Radio" firstButton="1" fmlaLink="$F$146" lockText="1" noThreeD="1"/>
</file>

<file path=xl/ctrlProps/ctrlProp5627.xml><?xml version="1.0" encoding="utf-8"?>
<formControlPr xmlns="http://schemas.microsoft.com/office/spreadsheetml/2009/9/main" objectType="Radio" lockText="1" noThreeD="1"/>
</file>

<file path=xl/ctrlProps/ctrlProp5628.xml><?xml version="1.0" encoding="utf-8"?>
<formControlPr xmlns="http://schemas.microsoft.com/office/spreadsheetml/2009/9/main" objectType="Radio" lockText="1" noThreeD="1"/>
</file>

<file path=xl/ctrlProps/ctrlProp5629.xml><?xml version="1.0" encoding="utf-8"?>
<formControlPr xmlns="http://schemas.microsoft.com/office/spreadsheetml/2009/9/main" objectType="Radio" lockText="1" noThreeD="1"/>
</file>

<file path=xl/ctrlProps/ctrlProp5630.xml><?xml version="1.0" encoding="utf-8"?>
<formControlPr xmlns="http://schemas.microsoft.com/office/spreadsheetml/2009/9/main" objectType="GBox" noThreeD="1"/>
</file>

<file path=xl/ctrlProps/ctrlProp5631.xml><?xml version="1.0" encoding="utf-8"?>
<formControlPr xmlns="http://schemas.microsoft.com/office/spreadsheetml/2009/9/main" objectType="Radio" firstButton="1" fmlaLink="$F$148" lockText="1" noThreeD="1"/>
</file>

<file path=xl/ctrlProps/ctrlProp5632.xml><?xml version="1.0" encoding="utf-8"?>
<formControlPr xmlns="http://schemas.microsoft.com/office/spreadsheetml/2009/9/main" objectType="Radio" lockText="1" noThreeD="1"/>
</file>

<file path=xl/ctrlProps/ctrlProp5633.xml><?xml version="1.0" encoding="utf-8"?>
<formControlPr xmlns="http://schemas.microsoft.com/office/spreadsheetml/2009/9/main" objectType="Radio" lockText="1" noThreeD="1"/>
</file>

<file path=xl/ctrlProps/ctrlProp5634.xml><?xml version="1.0" encoding="utf-8"?>
<formControlPr xmlns="http://schemas.microsoft.com/office/spreadsheetml/2009/9/main" objectType="Radio" lockText="1" noThreeD="1"/>
</file>

<file path=xl/ctrlProps/ctrlProp5635.xml><?xml version="1.0" encoding="utf-8"?>
<formControlPr xmlns="http://schemas.microsoft.com/office/spreadsheetml/2009/9/main" objectType="GBox" noThreeD="1"/>
</file>

<file path=xl/ctrlProps/ctrlProp5636.xml><?xml version="1.0" encoding="utf-8"?>
<formControlPr xmlns="http://schemas.microsoft.com/office/spreadsheetml/2009/9/main" objectType="Radio" firstButton="1" fmlaLink="$F$149" lockText="1" noThreeD="1"/>
</file>

<file path=xl/ctrlProps/ctrlProp5637.xml><?xml version="1.0" encoding="utf-8"?>
<formControlPr xmlns="http://schemas.microsoft.com/office/spreadsheetml/2009/9/main" objectType="Radio" lockText="1" noThreeD="1"/>
</file>

<file path=xl/ctrlProps/ctrlProp5638.xml><?xml version="1.0" encoding="utf-8"?>
<formControlPr xmlns="http://schemas.microsoft.com/office/spreadsheetml/2009/9/main" objectType="Radio" lockText="1" noThreeD="1"/>
</file>

<file path=xl/ctrlProps/ctrlProp5639.xml><?xml version="1.0" encoding="utf-8"?>
<formControlPr xmlns="http://schemas.microsoft.com/office/spreadsheetml/2009/9/main" objectType="Radio" lockText="1" noThreeD="1"/>
</file>

<file path=xl/ctrlProps/ctrlProp5640.xml><?xml version="1.0" encoding="utf-8"?>
<formControlPr xmlns="http://schemas.microsoft.com/office/spreadsheetml/2009/9/main" objectType="GBox" noThreeD="1"/>
</file>

<file path=xl/ctrlProps/ctrlProp5641.xml><?xml version="1.0" encoding="utf-8"?>
<formControlPr xmlns="http://schemas.microsoft.com/office/spreadsheetml/2009/9/main" objectType="Radio" firstButton="1" fmlaLink="$F$150" lockText="1" noThreeD="1"/>
</file>

<file path=xl/ctrlProps/ctrlProp5642.xml><?xml version="1.0" encoding="utf-8"?>
<formControlPr xmlns="http://schemas.microsoft.com/office/spreadsheetml/2009/9/main" objectType="Radio" lockText="1" noThreeD="1"/>
</file>

<file path=xl/ctrlProps/ctrlProp5643.xml><?xml version="1.0" encoding="utf-8"?>
<formControlPr xmlns="http://schemas.microsoft.com/office/spreadsheetml/2009/9/main" objectType="Radio" lockText="1" noThreeD="1"/>
</file>

<file path=xl/ctrlProps/ctrlProp5644.xml><?xml version="1.0" encoding="utf-8"?>
<formControlPr xmlns="http://schemas.microsoft.com/office/spreadsheetml/2009/9/main" objectType="Radio" lockText="1" noThreeD="1"/>
</file>

<file path=xl/ctrlProps/ctrlProp5645.xml><?xml version="1.0" encoding="utf-8"?>
<formControlPr xmlns="http://schemas.microsoft.com/office/spreadsheetml/2009/9/main" objectType="GBox" noThreeD="1"/>
</file>

<file path=xl/ctrlProps/ctrlProp5646.xml><?xml version="1.0" encoding="utf-8"?>
<formControlPr xmlns="http://schemas.microsoft.com/office/spreadsheetml/2009/9/main" objectType="Radio" firstButton="1" fmlaLink="$F$152" lockText="1" noThreeD="1"/>
</file>

<file path=xl/ctrlProps/ctrlProp5647.xml><?xml version="1.0" encoding="utf-8"?>
<formControlPr xmlns="http://schemas.microsoft.com/office/spreadsheetml/2009/9/main" objectType="Radio" lockText="1" noThreeD="1"/>
</file>

<file path=xl/ctrlProps/ctrlProp5648.xml><?xml version="1.0" encoding="utf-8"?>
<formControlPr xmlns="http://schemas.microsoft.com/office/spreadsheetml/2009/9/main" objectType="Radio" lockText="1" noThreeD="1"/>
</file>

<file path=xl/ctrlProps/ctrlProp5649.xml><?xml version="1.0" encoding="utf-8"?>
<formControlPr xmlns="http://schemas.microsoft.com/office/spreadsheetml/2009/9/main" objectType="Radio" lockText="1" noThreeD="1"/>
</file>

<file path=xl/ctrlProps/ctrlProp5650.xml><?xml version="1.0" encoding="utf-8"?>
<formControlPr xmlns="http://schemas.microsoft.com/office/spreadsheetml/2009/9/main" objectType="GBox" noThreeD="1"/>
</file>

<file path=xl/ctrlProps/ctrlProp5651.xml><?xml version="1.0" encoding="utf-8"?>
<formControlPr xmlns="http://schemas.microsoft.com/office/spreadsheetml/2009/9/main" objectType="Radio" firstButton="1" fmlaLink="$F$153" lockText="1" noThreeD="1"/>
</file>

<file path=xl/ctrlProps/ctrlProp5652.xml><?xml version="1.0" encoding="utf-8"?>
<formControlPr xmlns="http://schemas.microsoft.com/office/spreadsheetml/2009/9/main" objectType="Radio" lockText="1" noThreeD="1"/>
</file>

<file path=xl/ctrlProps/ctrlProp5653.xml><?xml version="1.0" encoding="utf-8"?>
<formControlPr xmlns="http://schemas.microsoft.com/office/spreadsheetml/2009/9/main" objectType="Radio" lockText="1" noThreeD="1"/>
</file>

<file path=xl/ctrlProps/ctrlProp5654.xml><?xml version="1.0" encoding="utf-8"?>
<formControlPr xmlns="http://schemas.microsoft.com/office/spreadsheetml/2009/9/main" objectType="Radio" lockText="1" noThreeD="1"/>
</file>

<file path=xl/ctrlProps/ctrlProp5655.xml><?xml version="1.0" encoding="utf-8"?>
<formControlPr xmlns="http://schemas.microsoft.com/office/spreadsheetml/2009/9/main" objectType="GBox" noThreeD="1"/>
</file>

<file path=xl/ctrlProps/ctrlProp5656.xml><?xml version="1.0" encoding="utf-8"?>
<formControlPr xmlns="http://schemas.microsoft.com/office/spreadsheetml/2009/9/main" objectType="Radio" firstButton="1" fmlaLink="$F$154" lockText="1" noThreeD="1"/>
</file>

<file path=xl/ctrlProps/ctrlProp5657.xml><?xml version="1.0" encoding="utf-8"?>
<formControlPr xmlns="http://schemas.microsoft.com/office/spreadsheetml/2009/9/main" objectType="Radio" lockText="1" noThreeD="1"/>
</file>

<file path=xl/ctrlProps/ctrlProp5658.xml><?xml version="1.0" encoding="utf-8"?>
<formControlPr xmlns="http://schemas.microsoft.com/office/spreadsheetml/2009/9/main" objectType="Radio" lockText="1" noThreeD="1"/>
</file>

<file path=xl/ctrlProps/ctrlProp5659.xml><?xml version="1.0" encoding="utf-8"?>
<formControlPr xmlns="http://schemas.microsoft.com/office/spreadsheetml/2009/9/main" objectType="Radio" lockText="1" noThreeD="1"/>
</file>

<file path=xl/ctrlProps/ctrlProp5660.xml><?xml version="1.0" encoding="utf-8"?>
<formControlPr xmlns="http://schemas.microsoft.com/office/spreadsheetml/2009/9/main" objectType="GBox" noThreeD="1"/>
</file>

<file path=xl/ctrlProps/ctrlProp5661.xml><?xml version="1.0" encoding="utf-8"?>
<formControlPr xmlns="http://schemas.microsoft.com/office/spreadsheetml/2009/9/main" objectType="Radio" firstButton="1" fmlaLink="$F$155" lockText="1" noThreeD="1"/>
</file>

<file path=xl/ctrlProps/ctrlProp5662.xml><?xml version="1.0" encoding="utf-8"?>
<formControlPr xmlns="http://schemas.microsoft.com/office/spreadsheetml/2009/9/main" objectType="Radio" lockText="1" noThreeD="1"/>
</file>

<file path=xl/ctrlProps/ctrlProp5663.xml><?xml version="1.0" encoding="utf-8"?>
<formControlPr xmlns="http://schemas.microsoft.com/office/spreadsheetml/2009/9/main" objectType="Radio" lockText="1" noThreeD="1"/>
</file>

<file path=xl/ctrlProps/ctrlProp5664.xml><?xml version="1.0" encoding="utf-8"?>
<formControlPr xmlns="http://schemas.microsoft.com/office/spreadsheetml/2009/9/main" objectType="Radio" lockText="1" noThreeD="1"/>
</file>

<file path=xl/ctrlProps/ctrlProp5665.xml><?xml version="1.0" encoding="utf-8"?>
<formControlPr xmlns="http://schemas.microsoft.com/office/spreadsheetml/2009/9/main" objectType="GBox" noThreeD="1"/>
</file>

<file path=xl/ctrlProps/ctrlProp5666.xml><?xml version="1.0" encoding="utf-8"?>
<formControlPr xmlns="http://schemas.microsoft.com/office/spreadsheetml/2009/9/main" objectType="Radio" firstButton="1" fmlaLink="$F$164" lockText="1" noThreeD="1"/>
</file>

<file path=xl/ctrlProps/ctrlProp5667.xml><?xml version="1.0" encoding="utf-8"?>
<formControlPr xmlns="http://schemas.microsoft.com/office/spreadsheetml/2009/9/main" objectType="Radio" lockText="1" noThreeD="1"/>
</file>

<file path=xl/ctrlProps/ctrlProp5668.xml><?xml version="1.0" encoding="utf-8"?>
<formControlPr xmlns="http://schemas.microsoft.com/office/spreadsheetml/2009/9/main" objectType="Radio" lockText="1" noThreeD="1"/>
</file>

<file path=xl/ctrlProps/ctrlProp5669.xml><?xml version="1.0" encoding="utf-8"?>
<formControlPr xmlns="http://schemas.microsoft.com/office/spreadsheetml/2009/9/main" objectType="Radio" lockText="1" noThreeD="1"/>
</file>

<file path=xl/ctrlProps/ctrlProp5670.xml><?xml version="1.0" encoding="utf-8"?>
<formControlPr xmlns="http://schemas.microsoft.com/office/spreadsheetml/2009/9/main" objectType="GBox" noThreeD="1"/>
</file>

<file path=xl/ctrlProps/ctrlProp5671.xml><?xml version="1.0" encoding="utf-8"?>
<formControlPr xmlns="http://schemas.microsoft.com/office/spreadsheetml/2009/9/main" objectType="Radio" firstButton="1" fmlaLink="$F$165" lockText="1" noThreeD="1"/>
</file>

<file path=xl/ctrlProps/ctrlProp5672.xml><?xml version="1.0" encoding="utf-8"?>
<formControlPr xmlns="http://schemas.microsoft.com/office/spreadsheetml/2009/9/main" objectType="Radio" lockText="1" noThreeD="1"/>
</file>

<file path=xl/ctrlProps/ctrlProp5673.xml><?xml version="1.0" encoding="utf-8"?>
<formControlPr xmlns="http://schemas.microsoft.com/office/spreadsheetml/2009/9/main" objectType="Radio" lockText="1" noThreeD="1"/>
</file>

<file path=xl/ctrlProps/ctrlProp5674.xml><?xml version="1.0" encoding="utf-8"?>
<formControlPr xmlns="http://schemas.microsoft.com/office/spreadsheetml/2009/9/main" objectType="Radio" lockText="1" noThreeD="1"/>
</file>

<file path=xl/ctrlProps/ctrlProp5675.xml><?xml version="1.0" encoding="utf-8"?>
<formControlPr xmlns="http://schemas.microsoft.com/office/spreadsheetml/2009/9/main" objectType="GBox" noThreeD="1"/>
</file>

<file path=xl/ctrlProps/ctrlProp5676.xml><?xml version="1.0" encoding="utf-8"?>
<formControlPr xmlns="http://schemas.microsoft.com/office/spreadsheetml/2009/9/main" objectType="Radio" firstButton="1" fmlaLink="$F$166" lockText="1" noThreeD="1"/>
</file>

<file path=xl/ctrlProps/ctrlProp5677.xml><?xml version="1.0" encoding="utf-8"?>
<formControlPr xmlns="http://schemas.microsoft.com/office/spreadsheetml/2009/9/main" objectType="Radio" lockText="1" noThreeD="1"/>
</file>

<file path=xl/ctrlProps/ctrlProp5678.xml><?xml version="1.0" encoding="utf-8"?>
<formControlPr xmlns="http://schemas.microsoft.com/office/spreadsheetml/2009/9/main" objectType="Radio" lockText="1" noThreeD="1"/>
</file>

<file path=xl/ctrlProps/ctrlProp5679.xml><?xml version="1.0" encoding="utf-8"?>
<formControlPr xmlns="http://schemas.microsoft.com/office/spreadsheetml/2009/9/main" objectType="Radio" lockText="1" noThreeD="1"/>
</file>

<file path=xl/ctrlProps/ctrlProp5680.xml><?xml version="1.0" encoding="utf-8"?>
<formControlPr xmlns="http://schemas.microsoft.com/office/spreadsheetml/2009/9/main" objectType="GBox" noThreeD="1"/>
</file>

<file path=xl/ctrlProps/ctrlProp5681.xml><?xml version="1.0" encoding="utf-8"?>
<formControlPr xmlns="http://schemas.microsoft.com/office/spreadsheetml/2009/9/main" objectType="Radio" firstButton="1" fmlaLink="$F$168" lockText="1" noThreeD="1"/>
</file>

<file path=xl/ctrlProps/ctrlProp5682.xml><?xml version="1.0" encoding="utf-8"?>
<formControlPr xmlns="http://schemas.microsoft.com/office/spreadsheetml/2009/9/main" objectType="Radio" lockText="1" noThreeD="1"/>
</file>

<file path=xl/ctrlProps/ctrlProp5683.xml><?xml version="1.0" encoding="utf-8"?>
<formControlPr xmlns="http://schemas.microsoft.com/office/spreadsheetml/2009/9/main" objectType="Radio" lockText="1" noThreeD="1"/>
</file>

<file path=xl/ctrlProps/ctrlProp5684.xml><?xml version="1.0" encoding="utf-8"?>
<formControlPr xmlns="http://schemas.microsoft.com/office/spreadsheetml/2009/9/main" objectType="Radio" lockText="1" noThreeD="1"/>
</file>

<file path=xl/ctrlProps/ctrlProp5685.xml><?xml version="1.0" encoding="utf-8"?>
<formControlPr xmlns="http://schemas.microsoft.com/office/spreadsheetml/2009/9/main" objectType="GBox" noThreeD="1"/>
</file>

<file path=xl/ctrlProps/ctrlProp5686.xml><?xml version="1.0" encoding="utf-8"?>
<formControlPr xmlns="http://schemas.microsoft.com/office/spreadsheetml/2009/9/main" objectType="Radio" firstButton="1" fmlaLink="$F$169" lockText="1" noThreeD="1"/>
</file>

<file path=xl/ctrlProps/ctrlProp5687.xml><?xml version="1.0" encoding="utf-8"?>
<formControlPr xmlns="http://schemas.microsoft.com/office/spreadsheetml/2009/9/main" objectType="Radio" lockText="1" noThreeD="1"/>
</file>

<file path=xl/ctrlProps/ctrlProp5688.xml><?xml version="1.0" encoding="utf-8"?>
<formControlPr xmlns="http://schemas.microsoft.com/office/spreadsheetml/2009/9/main" objectType="Radio" lockText="1" noThreeD="1"/>
</file>

<file path=xl/ctrlProps/ctrlProp5689.xml><?xml version="1.0" encoding="utf-8"?>
<formControlPr xmlns="http://schemas.microsoft.com/office/spreadsheetml/2009/9/main" objectType="Radio" lockText="1" noThreeD="1"/>
</file>

<file path=xl/ctrlProps/ctrlProp5690.xml><?xml version="1.0" encoding="utf-8"?>
<formControlPr xmlns="http://schemas.microsoft.com/office/spreadsheetml/2009/9/main" objectType="GBox" noThreeD="1"/>
</file>

<file path=xl/ctrlProps/ctrlProp5691.xml><?xml version="1.0" encoding="utf-8"?>
<formControlPr xmlns="http://schemas.microsoft.com/office/spreadsheetml/2009/9/main" objectType="Radio" firstButton="1" fmlaLink="$F$170" lockText="1" noThreeD="1"/>
</file>

<file path=xl/ctrlProps/ctrlProp5692.xml><?xml version="1.0" encoding="utf-8"?>
<formControlPr xmlns="http://schemas.microsoft.com/office/spreadsheetml/2009/9/main" objectType="Radio" lockText="1" noThreeD="1"/>
</file>

<file path=xl/ctrlProps/ctrlProp5693.xml><?xml version="1.0" encoding="utf-8"?>
<formControlPr xmlns="http://schemas.microsoft.com/office/spreadsheetml/2009/9/main" objectType="Radio" lockText="1" noThreeD="1"/>
</file>

<file path=xl/ctrlProps/ctrlProp5694.xml><?xml version="1.0" encoding="utf-8"?>
<formControlPr xmlns="http://schemas.microsoft.com/office/spreadsheetml/2009/9/main" objectType="Radio" lockText="1" noThreeD="1"/>
</file>

<file path=xl/ctrlProps/ctrlProp5695.xml><?xml version="1.0" encoding="utf-8"?>
<formControlPr xmlns="http://schemas.microsoft.com/office/spreadsheetml/2009/9/main" objectType="GBox" noThreeD="1"/>
</file>

<file path=xl/ctrlProps/ctrlProp5696.xml><?xml version="1.0" encoding="utf-8"?>
<formControlPr xmlns="http://schemas.microsoft.com/office/spreadsheetml/2009/9/main" objectType="Radio" firstButton="1" fmlaLink="$F$171" lockText="1" noThreeD="1"/>
</file>

<file path=xl/ctrlProps/ctrlProp5697.xml><?xml version="1.0" encoding="utf-8"?>
<formControlPr xmlns="http://schemas.microsoft.com/office/spreadsheetml/2009/9/main" objectType="Radio" lockText="1" noThreeD="1"/>
</file>

<file path=xl/ctrlProps/ctrlProp5698.xml><?xml version="1.0" encoding="utf-8"?>
<formControlPr xmlns="http://schemas.microsoft.com/office/spreadsheetml/2009/9/main" objectType="Radio" lockText="1" noThreeD="1"/>
</file>

<file path=xl/ctrlProps/ctrlProp5699.xml><?xml version="1.0" encoding="utf-8"?>
<formControlPr xmlns="http://schemas.microsoft.com/office/spreadsheetml/2009/9/main" objectType="Radio" lockText="1" noThreeD="1"/>
</file>

<file path=xl/ctrlProps/ctrlProp5700.xml><?xml version="1.0" encoding="utf-8"?>
<formControlPr xmlns="http://schemas.microsoft.com/office/spreadsheetml/2009/9/main" objectType="GBox" noThreeD="1"/>
</file>

<file path=xl/ctrlProps/ctrlProp5701.xml><?xml version="1.0" encoding="utf-8"?>
<formControlPr xmlns="http://schemas.microsoft.com/office/spreadsheetml/2009/9/main" objectType="Radio" firstButton="1" fmlaLink="$F$173" lockText="1" noThreeD="1"/>
</file>

<file path=xl/ctrlProps/ctrlProp5702.xml><?xml version="1.0" encoding="utf-8"?>
<formControlPr xmlns="http://schemas.microsoft.com/office/spreadsheetml/2009/9/main" objectType="Radio" lockText="1" noThreeD="1"/>
</file>

<file path=xl/ctrlProps/ctrlProp5703.xml><?xml version="1.0" encoding="utf-8"?>
<formControlPr xmlns="http://schemas.microsoft.com/office/spreadsheetml/2009/9/main" objectType="Radio" lockText="1" noThreeD="1"/>
</file>

<file path=xl/ctrlProps/ctrlProp5704.xml><?xml version="1.0" encoding="utf-8"?>
<formControlPr xmlns="http://schemas.microsoft.com/office/spreadsheetml/2009/9/main" objectType="Radio" lockText="1" noThreeD="1"/>
</file>

<file path=xl/ctrlProps/ctrlProp5705.xml><?xml version="1.0" encoding="utf-8"?>
<formControlPr xmlns="http://schemas.microsoft.com/office/spreadsheetml/2009/9/main" objectType="GBox" noThreeD="1"/>
</file>

<file path=xl/ctrlProps/ctrlProp5706.xml><?xml version="1.0" encoding="utf-8"?>
<formControlPr xmlns="http://schemas.microsoft.com/office/spreadsheetml/2009/9/main" objectType="Radio" firstButton="1" fmlaLink="$F$174" lockText="1" noThreeD="1"/>
</file>

<file path=xl/ctrlProps/ctrlProp5707.xml><?xml version="1.0" encoding="utf-8"?>
<formControlPr xmlns="http://schemas.microsoft.com/office/spreadsheetml/2009/9/main" objectType="Radio" lockText="1" noThreeD="1"/>
</file>

<file path=xl/ctrlProps/ctrlProp5708.xml><?xml version="1.0" encoding="utf-8"?>
<formControlPr xmlns="http://schemas.microsoft.com/office/spreadsheetml/2009/9/main" objectType="Radio" lockText="1" noThreeD="1"/>
</file>

<file path=xl/ctrlProps/ctrlProp5709.xml><?xml version="1.0" encoding="utf-8"?>
<formControlPr xmlns="http://schemas.microsoft.com/office/spreadsheetml/2009/9/main" objectType="Radio" lockText="1" noThreeD="1"/>
</file>

<file path=xl/ctrlProps/ctrlProp5710.xml><?xml version="1.0" encoding="utf-8"?>
<formControlPr xmlns="http://schemas.microsoft.com/office/spreadsheetml/2009/9/main" objectType="GBox" noThreeD="1"/>
</file>

<file path=xl/ctrlProps/ctrlProp5711.xml><?xml version="1.0" encoding="utf-8"?>
<formControlPr xmlns="http://schemas.microsoft.com/office/spreadsheetml/2009/9/main" objectType="Radio" firstButton="1" fmlaLink="$F$175" lockText="1" noThreeD="1"/>
</file>

<file path=xl/ctrlProps/ctrlProp5712.xml><?xml version="1.0" encoding="utf-8"?>
<formControlPr xmlns="http://schemas.microsoft.com/office/spreadsheetml/2009/9/main" objectType="Radio" lockText="1" noThreeD="1"/>
</file>

<file path=xl/ctrlProps/ctrlProp5713.xml><?xml version="1.0" encoding="utf-8"?>
<formControlPr xmlns="http://schemas.microsoft.com/office/spreadsheetml/2009/9/main" objectType="Radio" lockText="1" noThreeD="1"/>
</file>

<file path=xl/ctrlProps/ctrlProp5714.xml><?xml version="1.0" encoding="utf-8"?>
<formControlPr xmlns="http://schemas.microsoft.com/office/spreadsheetml/2009/9/main" objectType="Radio" lockText="1" noThreeD="1"/>
</file>

<file path=xl/ctrlProps/ctrlProp5715.xml><?xml version="1.0" encoding="utf-8"?>
<formControlPr xmlns="http://schemas.microsoft.com/office/spreadsheetml/2009/9/main" objectType="GBox" noThreeD="1"/>
</file>

<file path=xl/ctrlProps/ctrlProp5716.xml><?xml version="1.0" encoding="utf-8"?>
<formControlPr xmlns="http://schemas.microsoft.com/office/spreadsheetml/2009/9/main" objectType="Radio" firstButton="1" fmlaLink="$F$176" lockText="1" noThreeD="1"/>
</file>

<file path=xl/ctrlProps/ctrlProp5717.xml><?xml version="1.0" encoding="utf-8"?>
<formControlPr xmlns="http://schemas.microsoft.com/office/spreadsheetml/2009/9/main" objectType="Radio" lockText="1" noThreeD="1"/>
</file>

<file path=xl/ctrlProps/ctrlProp5718.xml><?xml version="1.0" encoding="utf-8"?>
<formControlPr xmlns="http://schemas.microsoft.com/office/spreadsheetml/2009/9/main" objectType="Radio" lockText="1" noThreeD="1"/>
</file>

<file path=xl/ctrlProps/ctrlProp5719.xml><?xml version="1.0" encoding="utf-8"?>
<formControlPr xmlns="http://schemas.microsoft.com/office/spreadsheetml/2009/9/main" objectType="Radio" lockText="1" noThreeD="1"/>
</file>

<file path=xl/ctrlProps/ctrlProp5720.xml><?xml version="1.0" encoding="utf-8"?>
<formControlPr xmlns="http://schemas.microsoft.com/office/spreadsheetml/2009/9/main" objectType="GBox" noThreeD="1"/>
</file>

<file path=xl/ctrlProps/ctrlProp5721.xml><?xml version="1.0" encoding="utf-8"?>
<formControlPr xmlns="http://schemas.microsoft.com/office/spreadsheetml/2009/9/main" objectType="Radio" firstButton="1" fmlaLink="$F$190" lockText="1" noThreeD="1"/>
</file>

<file path=xl/ctrlProps/ctrlProp5722.xml><?xml version="1.0" encoding="utf-8"?>
<formControlPr xmlns="http://schemas.microsoft.com/office/spreadsheetml/2009/9/main" objectType="Radio" lockText="1" noThreeD="1"/>
</file>

<file path=xl/ctrlProps/ctrlProp5723.xml><?xml version="1.0" encoding="utf-8"?>
<formControlPr xmlns="http://schemas.microsoft.com/office/spreadsheetml/2009/9/main" objectType="Radio" lockText="1" noThreeD="1"/>
</file>

<file path=xl/ctrlProps/ctrlProp5724.xml><?xml version="1.0" encoding="utf-8"?>
<formControlPr xmlns="http://schemas.microsoft.com/office/spreadsheetml/2009/9/main" objectType="Radio" lockText="1" noThreeD="1"/>
</file>

<file path=xl/ctrlProps/ctrlProp5725.xml><?xml version="1.0" encoding="utf-8"?>
<formControlPr xmlns="http://schemas.microsoft.com/office/spreadsheetml/2009/9/main" objectType="GBox" noThreeD="1"/>
</file>

<file path=xl/ctrlProps/ctrlProp5726.xml><?xml version="1.0" encoding="utf-8"?>
<formControlPr xmlns="http://schemas.microsoft.com/office/spreadsheetml/2009/9/main" objectType="Radio" firstButton="1" fmlaLink="$F$192" lockText="1" noThreeD="1"/>
</file>

<file path=xl/ctrlProps/ctrlProp5727.xml><?xml version="1.0" encoding="utf-8"?>
<formControlPr xmlns="http://schemas.microsoft.com/office/spreadsheetml/2009/9/main" objectType="Radio" lockText="1" noThreeD="1"/>
</file>

<file path=xl/ctrlProps/ctrlProp5728.xml><?xml version="1.0" encoding="utf-8"?>
<formControlPr xmlns="http://schemas.microsoft.com/office/spreadsheetml/2009/9/main" objectType="Radio" lockText="1" noThreeD="1"/>
</file>

<file path=xl/ctrlProps/ctrlProp5729.xml><?xml version="1.0" encoding="utf-8"?>
<formControlPr xmlns="http://schemas.microsoft.com/office/spreadsheetml/2009/9/main" objectType="Radio" lockText="1" noThreeD="1"/>
</file>

<file path=xl/ctrlProps/ctrlProp5730.xml><?xml version="1.0" encoding="utf-8"?>
<formControlPr xmlns="http://schemas.microsoft.com/office/spreadsheetml/2009/9/main" objectType="GBox" noThreeD="1"/>
</file>

<file path=xl/ctrlProps/ctrlProp5731.xml><?xml version="1.0" encoding="utf-8"?>
<formControlPr xmlns="http://schemas.microsoft.com/office/spreadsheetml/2009/9/main" objectType="Radio" firstButton="1" fmlaLink="$F$201" lockText="1" noThreeD="1"/>
</file>

<file path=xl/ctrlProps/ctrlProp5732.xml><?xml version="1.0" encoding="utf-8"?>
<formControlPr xmlns="http://schemas.microsoft.com/office/spreadsheetml/2009/9/main" objectType="Radio" lockText="1" noThreeD="1"/>
</file>

<file path=xl/ctrlProps/ctrlProp5733.xml><?xml version="1.0" encoding="utf-8"?>
<formControlPr xmlns="http://schemas.microsoft.com/office/spreadsheetml/2009/9/main" objectType="Radio" lockText="1" noThreeD="1"/>
</file>

<file path=xl/ctrlProps/ctrlProp5734.xml><?xml version="1.0" encoding="utf-8"?>
<formControlPr xmlns="http://schemas.microsoft.com/office/spreadsheetml/2009/9/main" objectType="Radio" lockText="1" noThreeD="1"/>
</file>

<file path=xl/ctrlProps/ctrlProp5735.xml><?xml version="1.0" encoding="utf-8"?>
<formControlPr xmlns="http://schemas.microsoft.com/office/spreadsheetml/2009/9/main" objectType="GBox" noThreeD="1"/>
</file>

<file path=xl/ctrlProps/ctrlProp5736.xml><?xml version="1.0" encoding="utf-8"?>
<formControlPr xmlns="http://schemas.microsoft.com/office/spreadsheetml/2009/9/main" objectType="Radio" firstButton="1" fmlaLink="$F$203" lockText="1" noThreeD="1"/>
</file>

<file path=xl/ctrlProps/ctrlProp5737.xml><?xml version="1.0" encoding="utf-8"?>
<formControlPr xmlns="http://schemas.microsoft.com/office/spreadsheetml/2009/9/main" objectType="Radio" lockText="1" noThreeD="1"/>
</file>

<file path=xl/ctrlProps/ctrlProp5738.xml><?xml version="1.0" encoding="utf-8"?>
<formControlPr xmlns="http://schemas.microsoft.com/office/spreadsheetml/2009/9/main" objectType="Radio" lockText="1" noThreeD="1"/>
</file>

<file path=xl/ctrlProps/ctrlProp5739.xml><?xml version="1.0" encoding="utf-8"?>
<formControlPr xmlns="http://schemas.microsoft.com/office/spreadsheetml/2009/9/main" objectType="Radio" lockText="1" noThreeD="1"/>
</file>

<file path=xl/ctrlProps/ctrlProp5740.xml><?xml version="1.0" encoding="utf-8"?>
<formControlPr xmlns="http://schemas.microsoft.com/office/spreadsheetml/2009/9/main" objectType="GBox" noThreeD="1"/>
</file>

<file path=xl/ctrlProps/ctrlProp5741.xml><?xml version="1.0" encoding="utf-8"?>
<formControlPr xmlns="http://schemas.microsoft.com/office/spreadsheetml/2009/9/main" objectType="Radio" firstButton="1" fmlaLink="$F$212" lockText="1" noThreeD="1"/>
</file>

<file path=xl/ctrlProps/ctrlProp5742.xml><?xml version="1.0" encoding="utf-8"?>
<formControlPr xmlns="http://schemas.microsoft.com/office/spreadsheetml/2009/9/main" objectType="Radio" lockText="1" noThreeD="1"/>
</file>

<file path=xl/ctrlProps/ctrlProp5743.xml><?xml version="1.0" encoding="utf-8"?>
<formControlPr xmlns="http://schemas.microsoft.com/office/spreadsheetml/2009/9/main" objectType="Radio" lockText="1" noThreeD="1"/>
</file>

<file path=xl/ctrlProps/ctrlProp5744.xml><?xml version="1.0" encoding="utf-8"?>
<formControlPr xmlns="http://schemas.microsoft.com/office/spreadsheetml/2009/9/main" objectType="Radio" lockText="1" noThreeD="1"/>
</file>

<file path=xl/ctrlProps/ctrlProp5745.xml><?xml version="1.0" encoding="utf-8"?>
<formControlPr xmlns="http://schemas.microsoft.com/office/spreadsheetml/2009/9/main" objectType="GBox" noThreeD="1"/>
</file>

<file path=xl/ctrlProps/ctrlProp5746.xml><?xml version="1.0" encoding="utf-8"?>
<formControlPr xmlns="http://schemas.microsoft.com/office/spreadsheetml/2009/9/main" objectType="Radio" firstButton="1" fmlaLink="$F$214" lockText="1" noThreeD="1"/>
</file>

<file path=xl/ctrlProps/ctrlProp5747.xml><?xml version="1.0" encoding="utf-8"?>
<formControlPr xmlns="http://schemas.microsoft.com/office/spreadsheetml/2009/9/main" objectType="Radio" lockText="1" noThreeD="1"/>
</file>

<file path=xl/ctrlProps/ctrlProp5748.xml><?xml version="1.0" encoding="utf-8"?>
<formControlPr xmlns="http://schemas.microsoft.com/office/spreadsheetml/2009/9/main" objectType="Radio" lockText="1" noThreeD="1"/>
</file>

<file path=xl/ctrlProps/ctrlProp5749.xml><?xml version="1.0" encoding="utf-8"?>
<formControlPr xmlns="http://schemas.microsoft.com/office/spreadsheetml/2009/9/main" objectType="Radio" lockText="1" noThreeD="1"/>
</file>

<file path=xl/ctrlProps/ctrlProp5750.xml><?xml version="1.0" encoding="utf-8"?>
<formControlPr xmlns="http://schemas.microsoft.com/office/spreadsheetml/2009/9/main" objectType="GBox" noThreeD="1"/>
</file>

<file path=xl/ctrlProps/ctrlProp5751.xml><?xml version="1.0" encoding="utf-8"?>
<formControlPr xmlns="http://schemas.microsoft.com/office/spreadsheetml/2009/9/main" objectType="Radio" firstButton="1" fmlaLink="$F$216" lockText="1" noThreeD="1"/>
</file>

<file path=xl/ctrlProps/ctrlProp5752.xml><?xml version="1.0" encoding="utf-8"?>
<formControlPr xmlns="http://schemas.microsoft.com/office/spreadsheetml/2009/9/main" objectType="Radio" lockText="1" noThreeD="1"/>
</file>

<file path=xl/ctrlProps/ctrlProp5753.xml><?xml version="1.0" encoding="utf-8"?>
<formControlPr xmlns="http://schemas.microsoft.com/office/spreadsheetml/2009/9/main" objectType="Radio" lockText="1" noThreeD="1"/>
</file>

<file path=xl/ctrlProps/ctrlProp5754.xml><?xml version="1.0" encoding="utf-8"?>
<formControlPr xmlns="http://schemas.microsoft.com/office/spreadsheetml/2009/9/main" objectType="Radio" lockText="1" noThreeD="1"/>
</file>

<file path=xl/ctrlProps/ctrlProp5755.xml><?xml version="1.0" encoding="utf-8"?>
<formControlPr xmlns="http://schemas.microsoft.com/office/spreadsheetml/2009/9/main" objectType="GBox" noThreeD="1"/>
</file>

<file path=xl/ctrlProps/ctrlProp5756.xml><?xml version="1.0" encoding="utf-8"?>
<formControlPr xmlns="http://schemas.microsoft.com/office/spreadsheetml/2009/9/main" objectType="Radio" firstButton="1" fmlaLink="$F$225" lockText="1" noThreeD="1"/>
</file>

<file path=xl/ctrlProps/ctrlProp5757.xml><?xml version="1.0" encoding="utf-8"?>
<formControlPr xmlns="http://schemas.microsoft.com/office/spreadsheetml/2009/9/main" objectType="Radio" lockText="1" noThreeD="1"/>
</file>

<file path=xl/ctrlProps/ctrlProp5758.xml><?xml version="1.0" encoding="utf-8"?>
<formControlPr xmlns="http://schemas.microsoft.com/office/spreadsheetml/2009/9/main" objectType="Radio" lockText="1" noThreeD="1"/>
</file>

<file path=xl/ctrlProps/ctrlProp5759.xml><?xml version="1.0" encoding="utf-8"?>
<formControlPr xmlns="http://schemas.microsoft.com/office/spreadsheetml/2009/9/main" objectType="Radio" lockText="1" noThreeD="1"/>
</file>

<file path=xl/ctrlProps/ctrlProp5760.xml><?xml version="1.0" encoding="utf-8"?>
<formControlPr xmlns="http://schemas.microsoft.com/office/spreadsheetml/2009/9/main" objectType="GBox" noThreeD="1"/>
</file>

<file path=xl/ctrlProps/ctrlProp5761.xml><?xml version="1.0" encoding="utf-8"?>
<formControlPr xmlns="http://schemas.microsoft.com/office/spreadsheetml/2009/9/main" objectType="Radio" firstButton="1" fmlaLink="$F$227" lockText="1" noThreeD="1"/>
</file>

<file path=xl/ctrlProps/ctrlProp5762.xml><?xml version="1.0" encoding="utf-8"?>
<formControlPr xmlns="http://schemas.microsoft.com/office/spreadsheetml/2009/9/main" objectType="Radio" lockText="1" noThreeD="1"/>
</file>

<file path=xl/ctrlProps/ctrlProp5763.xml><?xml version="1.0" encoding="utf-8"?>
<formControlPr xmlns="http://schemas.microsoft.com/office/spreadsheetml/2009/9/main" objectType="Radio" lockText="1" noThreeD="1"/>
</file>

<file path=xl/ctrlProps/ctrlProp5764.xml><?xml version="1.0" encoding="utf-8"?>
<formControlPr xmlns="http://schemas.microsoft.com/office/spreadsheetml/2009/9/main" objectType="Radio" lockText="1" noThreeD="1"/>
</file>

<file path=xl/ctrlProps/ctrlProp5765.xml><?xml version="1.0" encoding="utf-8"?>
<formControlPr xmlns="http://schemas.microsoft.com/office/spreadsheetml/2009/9/main" objectType="GBox" noThreeD="1"/>
</file>

<file path=xl/ctrlProps/ctrlProp5766.xml><?xml version="1.0" encoding="utf-8"?>
<formControlPr xmlns="http://schemas.microsoft.com/office/spreadsheetml/2009/9/main" objectType="Radio" firstButton="1" fmlaLink="$F$229" lockText="1" noThreeD="1"/>
</file>

<file path=xl/ctrlProps/ctrlProp5767.xml><?xml version="1.0" encoding="utf-8"?>
<formControlPr xmlns="http://schemas.microsoft.com/office/spreadsheetml/2009/9/main" objectType="Radio" lockText="1" noThreeD="1"/>
</file>

<file path=xl/ctrlProps/ctrlProp5768.xml><?xml version="1.0" encoding="utf-8"?>
<formControlPr xmlns="http://schemas.microsoft.com/office/spreadsheetml/2009/9/main" objectType="Radio" lockText="1" noThreeD="1"/>
</file>

<file path=xl/ctrlProps/ctrlProp5769.xml><?xml version="1.0" encoding="utf-8"?>
<formControlPr xmlns="http://schemas.microsoft.com/office/spreadsheetml/2009/9/main" objectType="Radio" lockText="1" noThreeD="1"/>
</file>

<file path=xl/ctrlProps/ctrlProp5770.xml><?xml version="1.0" encoding="utf-8"?>
<formControlPr xmlns="http://schemas.microsoft.com/office/spreadsheetml/2009/9/main" objectType="GBox" noThreeD="1"/>
</file>

<file path=xl/ctrlProps/ctrlProp5771.xml><?xml version="1.0" encoding="utf-8"?>
<formControlPr xmlns="http://schemas.microsoft.com/office/spreadsheetml/2009/9/main" objectType="Radio" firstButton="1" fmlaLink="$F$231" lockText="1" noThreeD="1"/>
</file>

<file path=xl/ctrlProps/ctrlProp5772.xml><?xml version="1.0" encoding="utf-8"?>
<formControlPr xmlns="http://schemas.microsoft.com/office/spreadsheetml/2009/9/main" objectType="Radio" lockText="1" noThreeD="1"/>
</file>

<file path=xl/ctrlProps/ctrlProp5773.xml><?xml version="1.0" encoding="utf-8"?>
<formControlPr xmlns="http://schemas.microsoft.com/office/spreadsheetml/2009/9/main" objectType="Radio" lockText="1" noThreeD="1"/>
</file>

<file path=xl/ctrlProps/ctrlProp5774.xml><?xml version="1.0" encoding="utf-8"?>
<formControlPr xmlns="http://schemas.microsoft.com/office/spreadsheetml/2009/9/main" objectType="Radio" lockText="1" noThreeD="1"/>
</file>

<file path=xl/ctrlProps/ctrlProp5775.xml><?xml version="1.0" encoding="utf-8"?>
<formControlPr xmlns="http://schemas.microsoft.com/office/spreadsheetml/2009/9/main" objectType="GBox" noThreeD="1"/>
</file>

<file path=xl/ctrlProps/ctrlProp5776.xml><?xml version="1.0" encoding="utf-8"?>
<formControlPr xmlns="http://schemas.microsoft.com/office/spreadsheetml/2009/9/main" objectType="Radio" firstButton="1" fmlaLink="$F$233" lockText="1" noThreeD="1"/>
</file>

<file path=xl/ctrlProps/ctrlProp5777.xml><?xml version="1.0" encoding="utf-8"?>
<formControlPr xmlns="http://schemas.microsoft.com/office/spreadsheetml/2009/9/main" objectType="Radio" lockText="1" noThreeD="1"/>
</file>

<file path=xl/ctrlProps/ctrlProp5778.xml><?xml version="1.0" encoding="utf-8"?>
<formControlPr xmlns="http://schemas.microsoft.com/office/spreadsheetml/2009/9/main" objectType="Radio" lockText="1" noThreeD="1"/>
</file>

<file path=xl/ctrlProps/ctrlProp5779.xml><?xml version="1.0" encoding="utf-8"?>
<formControlPr xmlns="http://schemas.microsoft.com/office/spreadsheetml/2009/9/main" objectType="Radio" lockText="1" noThreeD="1"/>
</file>

<file path=xl/ctrlProps/ctrlProp5780.xml><?xml version="1.0" encoding="utf-8"?>
<formControlPr xmlns="http://schemas.microsoft.com/office/spreadsheetml/2009/9/main" objectType="GBox" noThreeD="1"/>
</file>

<file path=xl/ctrlProps/ctrlProp5781.xml><?xml version="1.0" encoding="utf-8"?>
<formControlPr xmlns="http://schemas.microsoft.com/office/spreadsheetml/2009/9/main" objectType="Radio" firstButton="1" fmlaLink="$F$235" lockText="1" noThreeD="1"/>
</file>

<file path=xl/ctrlProps/ctrlProp5782.xml><?xml version="1.0" encoding="utf-8"?>
<formControlPr xmlns="http://schemas.microsoft.com/office/spreadsheetml/2009/9/main" objectType="Radio" lockText="1" noThreeD="1"/>
</file>

<file path=xl/ctrlProps/ctrlProp5783.xml><?xml version="1.0" encoding="utf-8"?>
<formControlPr xmlns="http://schemas.microsoft.com/office/spreadsheetml/2009/9/main" objectType="Radio" lockText="1" noThreeD="1"/>
</file>

<file path=xl/ctrlProps/ctrlProp5784.xml><?xml version="1.0" encoding="utf-8"?>
<formControlPr xmlns="http://schemas.microsoft.com/office/spreadsheetml/2009/9/main" objectType="Radio" lockText="1" noThreeD="1"/>
</file>

<file path=xl/ctrlProps/ctrlProp5785.xml><?xml version="1.0" encoding="utf-8"?>
<formControlPr xmlns="http://schemas.microsoft.com/office/spreadsheetml/2009/9/main" objectType="GBox" noThreeD="1"/>
</file>

<file path=xl/ctrlProps/ctrlProp5786.xml><?xml version="1.0" encoding="utf-8"?>
<formControlPr xmlns="http://schemas.microsoft.com/office/spreadsheetml/2009/9/main" objectType="Radio" firstButton="1" fmlaLink="$F$237" lockText="1" noThreeD="1"/>
</file>

<file path=xl/ctrlProps/ctrlProp5787.xml><?xml version="1.0" encoding="utf-8"?>
<formControlPr xmlns="http://schemas.microsoft.com/office/spreadsheetml/2009/9/main" objectType="Radio" lockText="1" noThreeD="1"/>
</file>

<file path=xl/ctrlProps/ctrlProp5788.xml><?xml version="1.0" encoding="utf-8"?>
<formControlPr xmlns="http://schemas.microsoft.com/office/spreadsheetml/2009/9/main" objectType="Radio" lockText="1" noThreeD="1"/>
</file>

<file path=xl/ctrlProps/ctrlProp5789.xml><?xml version="1.0" encoding="utf-8"?>
<formControlPr xmlns="http://schemas.microsoft.com/office/spreadsheetml/2009/9/main" objectType="Radio" lockText="1" noThreeD="1"/>
</file>

<file path=xl/ctrlProps/ctrlProp5790.xml><?xml version="1.0" encoding="utf-8"?>
<formControlPr xmlns="http://schemas.microsoft.com/office/spreadsheetml/2009/9/main" objectType="GBox" noThreeD="1"/>
</file>

<file path=xl/ctrlProps/ctrlProp5791.xml><?xml version="1.0" encoding="utf-8"?>
<formControlPr xmlns="http://schemas.microsoft.com/office/spreadsheetml/2009/9/main" objectType="Radio" firstButton="1" fmlaLink="$F$111" lockText="1" noThreeD="1"/>
</file>

<file path=xl/ctrlProps/ctrlProp5792.xml><?xml version="1.0" encoding="utf-8"?>
<formControlPr xmlns="http://schemas.microsoft.com/office/spreadsheetml/2009/9/main" objectType="Radio" lockText="1" noThreeD="1"/>
</file>

<file path=xl/ctrlProps/ctrlProp5793.xml><?xml version="1.0" encoding="utf-8"?>
<formControlPr xmlns="http://schemas.microsoft.com/office/spreadsheetml/2009/9/main" objectType="Radio" lockText="1" noThreeD="1"/>
</file>

<file path=xl/ctrlProps/ctrlProp5794.xml><?xml version="1.0" encoding="utf-8"?>
<formControlPr xmlns="http://schemas.microsoft.com/office/spreadsheetml/2009/9/main" objectType="Radio" lockText="1" noThreeD="1"/>
</file>

<file path=xl/ctrlProps/ctrlProp5795.xml><?xml version="1.0" encoding="utf-8"?>
<formControlPr xmlns="http://schemas.microsoft.com/office/spreadsheetml/2009/9/main" objectType="GBox" noThreeD="1"/>
</file>

<file path=xl/ctrlProps/ctrlProp5796.xml><?xml version="1.0" encoding="utf-8"?>
<formControlPr xmlns="http://schemas.microsoft.com/office/spreadsheetml/2009/9/main" objectType="Radio" firstButton="1" fmlaLink="$F$105" lockText="1" noThreeD="1"/>
</file>

<file path=xl/ctrlProps/ctrlProp5797.xml><?xml version="1.0" encoding="utf-8"?>
<formControlPr xmlns="http://schemas.microsoft.com/office/spreadsheetml/2009/9/main" objectType="Radio" lockText="1" noThreeD="1"/>
</file>

<file path=xl/ctrlProps/ctrlProp5798.xml><?xml version="1.0" encoding="utf-8"?>
<formControlPr xmlns="http://schemas.microsoft.com/office/spreadsheetml/2009/9/main" objectType="Radio" lockText="1" noThreeD="1"/>
</file>

<file path=xl/ctrlProps/ctrlProp5799.xml><?xml version="1.0" encoding="utf-8"?>
<formControlPr xmlns="http://schemas.microsoft.com/office/spreadsheetml/2009/9/main" objectType="Radio" lockText="1" noThreeD="1"/>
</file>

<file path=xl/ctrlProps/ctrlProp5800.xml><?xml version="1.0" encoding="utf-8"?>
<formControlPr xmlns="http://schemas.microsoft.com/office/spreadsheetml/2009/9/main" objectType="GBox" noThreeD="1"/>
</file>

<file path=xl/ctrlProps/ctrlProp5801.xml><?xml version="1.0" encoding="utf-8"?>
<formControlPr xmlns="http://schemas.microsoft.com/office/spreadsheetml/2009/9/main" objectType="Radio" firstButton="1" fmlaLink="$F$106" lockText="1" noThreeD="1"/>
</file>

<file path=xl/ctrlProps/ctrlProp5802.xml><?xml version="1.0" encoding="utf-8"?>
<formControlPr xmlns="http://schemas.microsoft.com/office/spreadsheetml/2009/9/main" objectType="Radio" lockText="1" noThreeD="1"/>
</file>

<file path=xl/ctrlProps/ctrlProp5803.xml><?xml version="1.0" encoding="utf-8"?>
<formControlPr xmlns="http://schemas.microsoft.com/office/spreadsheetml/2009/9/main" objectType="Radio" lockText="1" noThreeD="1"/>
</file>

<file path=xl/ctrlProps/ctrlProp5804.xml><?xml version="1.0" encoding="utf-8"?>
<formControlPr xmlns="http://schemas.microsoft.com/office/spreadsheetml/2009/9/main" objectType="Radio" lockText="1" noThreeD="1"/>
</file>

<file path=xl/ctrlProps/ctrlProp5805.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2</xdr:col>
      <xdr:colOff>2571748</xdr:colOff>
      <xdr:row>0</xdr:row>
      <xdr:rowOff>154079</xdr:rowOff>
    </xdr:from>
    <xdr:to>
      <xdr:col>7</xdr:col>
      <xdr:colOff>134593</xdr:colOff>
      <xdr:row>2</xdr:row>
      <xdr:rowOff>493058</xdr:rowOff>
    </xdr:to>
    <xdr:pic>
      <xdr:nvPicPr>
        <xdr:cNvPr id="2" name="Picture 3" descr="Logo_Depag BW.jp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2885513" y="154079"/>
          <a:ext cx="1921933" cy="17060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190470" name="Option Button 6" hidden="1">
              <a:extLst>
                <a:ext uri="{63B3BB69-23CF-44E3-9099-C40C66FF867C}">
                  <a14:compatExt spid="_x0000_s190470"/>
                </a:ext>
                <a:ext uri="{FF2B5EF4-FFF2-40B4-BE49-F238E27FC236}">
                  <a16:creationId xmlns:a16="http://schemas.microsoft.com/office/drawing/2014/main" id="{663FF018-E1C1-E331-B469-5A3EB8583F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190471" name="Option Button 7" hidden="1">
              <a:extLst>
                <a:ext uri="{63B3BB69-23CF-44E3-9099-C40C66FF867C}">
                  <a14:compatExt spid="_x0000_s190471"/>
                </a:ext>
                <a:ext uri="{FF2B5EF4-FFF2-40B4-BE49-F238E27FC236}">
                  <a16:creationId xmlns:a16="http://schemas.microsoft.com/office/drawing/2014/main" id="{7D7490C3-8CB4-76A9-8B7E-9B1BA30489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190472" name="Option Button 8" hidden="1">
              <a:extLst>
                <a:ext uri="{63B3BB69-23CF-44E3-9099-C40C66FF867C}">
                  <a14:compatExt spid="_x0000_s190472"/>
                </a:ext>
                <a:ext uri="{FF2B5EF4-FFF2-40B4-BE49-F238E27FC236}">
                  <a16:creationId xmlns:a16="http://schemas.microsoft.com/office/drawing/2014/main" id="{8AF112D0-2051-46CF-E96C-5485910A79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190473" name="Option Button 9" hidden="1">
              <a:extLst>
                <a:ext uri="{63B3BB69-23CF-44E3-9099-C40C66FF867C}">
                  <a14:compatExt spid="_x0000_s190473"/>
                </a:ext>
                <a:ext uri="{FF2B5EF4-FFF2-40B4-BE49-F238E27FC236}">
                  <a16:creationId xmlns:a16="http://schemas.microsoft.com/office/drawing/2014/main" id="{B5513A49-6EA9-BC93-6A7E-18BCB34C05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190474" name="Group Box 10" hidden="1">
              <a:extLst>
                <a:ext uri="{63B3BB69-23CF-44E3-9099-C40C66FF867C}">
                  <a14:compatExt spid="_x0000_s190474"/>
                </a:ext>
                <a:ext uri="{FF2B5EF4-FFF2-40B4-BE49-F238E27FC236}">
                  <a16:creationId xmlns:a16="http://schemas.microsoft.com/office/drawing/2014/main" id="{4541F1BE-DA41-FDBE-CD67-CBD5227D157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190475" name="Option Button 11" hidden="1">
              <a:extLst>
                <a:ext uri="{63B3BB69-23CF-44E3-9099-C40C66FF867C}">
                  <a14:compatExt spid="_x0000_s190475"/>
                </a:ext>
                <a:ext uri="{FF2B5EF4-FFF2-40B4-BE49-F238E27FC236}">
                  <a16:creationId xmlns:a16="http://schemas.microsoft.com/office/drawing/2014/main" id="{20CC2E42-5171-49DA-0C54-6DF31D9DB7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190476" name="Option Button 12" hidden="1">
              <a:extLst>
                <a:ext uri="{63B3BB69-23CF-44E3-9099-C40C66FF867C}">
                  <a14:compatExt spid="_x0000_s190476"/>
                </a:ext>
                <a:ext uri="{FF2B5EF4-FFF2-40B4-BE49-F238E27FC236}">
                  <a16:creationId xmlns:a16="http://schemas.microsoft.com/office/drawing/2014/main" id="{9A8BF95F-B6E8-7380-628D-951C9A2919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190477" name="Option Button 13" hidden="1">
              <a:extLst>
                <a:ext uri="{63B3BB69-23CF-44E3-9099-C40C66FF867C}">
                  <a14:compatExt spid="_x0000_s190477"/>
                </a:ext>
                <a:ext uri="{FF2B5EF4-FFF2-40B4-BE49-F238E27FC236}">
                  <a16:creationId xmlns:a16="http://schemas.microsoft.com/office/drawing/2014/main" id="{701E20AD-34D9-8E2F-6EB8-070E35D053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190478" name="Option Button 14" hidden="1">
              <a:extLst>
                <a:ext uri="{63B3BB69-23CF-44E3-9099-C40C66FF867C}">
                  <a14:compatExt spid="_x0000_s190478"/>
                </a:ext>
                <a:ext uri="{FF2B5EF4-FFF2-40B4-BE49-F238E27FC236}">
                  <a16:creationId xmlns:a16="http://schemas.microsoft.com/office/drawing/2014/main" id="{225DB306-98AE-9F76-2B90-8E6822A429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190479" name="Group Box 15" hidden="1">
              <a:extLst>
                <a:ext uri="{63B3BB69-23CF-44E3-9099-C40C66FF867C}">
                  <a14:compatExt spid="_x0000_s190479"/>
                </a:ext>
                <a:ext uri="{FF2B5EF4-FFF2-40B4-BE49-F238E27FC236}">
                  <a16:creationId xmlns:a16="http://schemas.microsoft.com/office/drawing/2014/main" id="{F353BC93-A97C-B624-3C40-F294D931EEA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190480" name="Option Button 16" hidden="1">
              <a:extLst>
                <a:ext uri="{63B3BB69-23CF-44E3-9099-C40C66FF867C}">
                  <a14:compatExt spid="_x0000_s190480"/>
                </a:ext>
                <a:ext uri="{FF2B5EF4-FFF2-40B4-BE49-F238E27FC236}">
                  <a16:creationId xmlns:a16="http://schemas.microsoft.com/office/drawing/2014/main" id="{B497A293-9EA9-425D-4A75-F769DBE8E3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190481" name="Option Button 17" hidden="1">
              <a:extLst>
                <a:ext uri="{63B3BB69-23CF-44E3-9099-C40C66FF867C}">
                  <a14:compatExt spid="_x0000_s190481"/>
                </a:ext>
                <a:ext uri="{FF2B5EF4-FFF2-40B4-BE49-F238E27FC236}">
                  <a16:creationId xmlns:a16="http://schemas.microsoft.com/office/drawing/2014/main" id="{43FC75F5-7DCE-96F6-D260-825CFD20B8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190482" name="Option Button 18" hidden="1">
              <a:extLst>
                <a:ext uri="{63B3BB69-23CF-44E3-9099-C40C66FF867C}">
                  <a14:compatExt spid="_x0000_s190482"/>
                </a:ext>
                <a:ext uri="{FF2B5EF4-FFF2-40B4-BE49-F238E27FC236}">
                  <a16:creationId xmlns:a16="http://schemas.microsoft.com/office/drawing/2014/main" id="{49DC1B8B-FF65-F095-FAFF-6C046EE8A6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190483" name="Option Button 19" hidden="1">
              <a:extLst>
                <a:ext uri="{63B3BB69-23CF-44E3-9099-C40C66FF867C}">
                  <a14:compatExt spid="_x0000_s190483"/>
                </a:ext>
                <a:ext uri="{FF2B5EF4-FFF2-40B4-BE49-F238E27FC236}">
                  <a16:creationId xmlns:a16="http://schemas.microsoft.com/office/drawing/2014/main" id="{A5D2B23C-2DB5-3C35-9911-957D72D8BC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190484" name="Group Box 20" hidden="1">
              <a:extLst>
                <a:ext uri="{63B3BB69-23CF-44E3-9099-C40C66FF867C}">
                  <a14:compatExt spid="_x0000_s190484"/>
                </a:ext>
                <a:ext uri="{FF2B5EF4-FFF2-40B4-BE49-F238E27FC236}">
                  <a16:creationId xmlns:a16="http://schemas.microsoft.com/office/drawing/2014/main" id="{EA873FD6-81EB-0C23-C842-496B82BF0F1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190485" name="Option Button 21" hidden="1">
              <a:extLst>
                <a:ext uri="{63B3BB69-23CF-44E3-9099-C40C66FF867C}">
                  <a14:compatExt spid="_x0000_s190485"/>
                </a:ext>
                <a:ext uri="{FF2B5EF4-FFF2-40B4-BE49-F238E27FC236}">
                  <a16:creationId xmlns:a16="http://schemas.microsoft.com/office/drawing/2014/main" id="{92EC337A-07C4-8C86-808A-105FAC31C1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190486" name="Option Button 22" hidden="1">
              <a:extLst>
                <a:ext uri="{63B3BB69-23CF-44E3-9099-C40C66FF867C}">
                  <a14:compatExt spid="_x0000_s190486"/>
                </a:ext>
                <a:ext uri="{FF2B5EF4-FFF2-40B4-BE49-F238E27FC236}">
                  <a16:creationId xmlns:a16="http://schemas.microsoft.com/office/drawing/2014/main" id="{6B745DC7-9B8C-B9C2-3FF6-14A20418A2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190487" name="Option Button 23" hidden="1">
              <a:extLst>
                <a:ext uri="{63B3BB69-23CF-44E3-9099-C40C66FF867C}">
                  <a14:compatExt spid="_x0000_s190487"/>
                </a:ext>
                <a:ext uri="{FF2B5EF4-FFF2-40B4-BE49-F238E27FC236}">
                  <a16:creationId xmlns:a16="http://schemas.microsoft.com/office/drawing/2014/main" id="{BDB2142E-93B3-4F1D-CA20-0C81B65C16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190488" name="Option Button 24" hidden="1">
              <a:extLst>
                <a:ext uri="{63B3BB69-23CF-44E3-9099-C40C66FF867C}">
                  <a14:compatExt spid="_x0000_s190488"/>
                </a:ext>
                <a:ext uri="{FF2B5EF4-FFF2-40B4-BE49-F238E27FC236}">
                  <a16:creationId xmlns:a16="http://schemas.microsoft.com/office/drawing/2014/main" id="{32C6674B-0F9B-A630-BDE4-650BCD5CEE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190489" name="Group Box 25" hidden="1">
              <a:extLst>
                <a:ext uri="{63B3BB69-23CF-44E3-9099-C40C66FF867C}">
                  <a14:compatExt spid="_x0000_s190489"/>
                </a:ext>
                <a:ext uri="{FF2B5EF4-FFF2-40B4-BE49-F238E27FC236}">
                  <a16:creationId xmlns:a16="http://schemas.microsoft.com/office/drawing/2014/main" id="{FF530701-4241-8E5A-5242-FE636080395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190490" name="Option Button 26" hidden="1">
              <a:extLst>
                <a:ext uri="{63B3BB69-23CF-44E3-9099-C40C66FF867C}">
                  <a14:compatExt spid="_x0000_s190490"/>
                </a:ext>
                <a:ext uri="{FF2B5EF4-FFF2-40B4-BE49-F238E27FC236}">
                  <a16:creationId xmlns:a16="http://schemas.microsoft.com/office/drawing/2014/main" id="{E785F581-F9E1-2A61-EFA2-93D66EE7D7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190491" name="Option Button 27" hidden="1">
              <a:extLst>
                <a:ext uri="{63B3BB69-23CF-44E3-9099-C40C66FF867C}">
                  <a14:compatExt spid="_x0000_s190491"/>
                </a:ext>
                <a:ext uri="{FF2B5EF4-FFF2-40B4-BE49-F238E27FC236}">
                  <a16:creationId xmlns:a16="http://schemas.microsoft.com/office/drawing/2014/main" id="{533D5CDD-3A0F-F059-B8A4-39F8F50103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190492" name="Option Button 28" hidden="1">
              <a:extLst>
                <a:ext uri="{63B3BB69-23CF-44E3-9099-C40C66FF867C}">
                  <a14:compatExt spid="_x0000_s190492"/>
                </a:ext>
                <a:ext uri="{FF2B5EF4-FFF2-40B4-BE49-F238E27FC236}">
                  <a16:creationId xmlns:a16="http://schemas.microsoft.com/office/drawing/2014/main" id="{EC5B4259-35ED-E66A-CB26-DE19ECBFCB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190493" name="Option Button 29" hidden="1">
              <a:extLst>
                <a:ext uri="{63B3BB69-23CF-44E3-9099-C40C66FF867C}">
                  <a14:compatExt spid="_x0000_s190493"/>
                </a:ext>
                <a:ext uri="{FF2B5EF4-FFF2-40B4-BE49-F238E27FC236}">
                  <a16:creationId xmlns:a16="http://schemas.microsoft.com/office/drawing/2014/main" id="{13970C58-5BC0-0E18-CAE7-9FE291EC7E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190494" name="Group Box 30" hidden="1">
              <a:extLst>
                <a:ext uri="{63B3BB69-23CF-44E3-9099-C40C66FF867C}">
                  <a14:compatExt spid="_x0000_s190494"/>
                </a:ext>
                <a:ext uri="{FF2B5EF4-FFF2-40B4-BE49-F238E27FC236}">
                  <a16:creationId xmlns:a16="http://schemas.microsoft.com/office/drawing/2014/main" id="{196BA645-8073-10CE-648A-6AD730A200A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190495" name="Option Button 31" hidden="1">
              <a:extLst>
                <a:ext uri="{63B3BB69-23CF-44E3-9099-C40C66FF867C}">
                  <a14:compatExt spid="_x0000_s190495"/>
                </a:ext>
                <a:ext uri="{FF2B5EF4-FFF2-40B4-BE49-F238E27FC236}">
                  <a16:creationId xmlns:a16="http://schemas.microsoft.com/office/drawing/2014/main" id="{32D96EC4-9B95-1106-0A89-64196A7F85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190496" name="Option Button 32" hidden="1">
              <a:extLst>
                <a:ext uri="{63B3BB69-23CF-44E3-9099-C40C66FF867C}">
                  <a14:compatExt spid="_x0000_s190496"/>
                </a:ext>
                <a:ext uri="{FF2B5EF4-FFF2-40B4-BE49-F238E27FC236}">
                  <a16:creationId xmlns:a16="http://schemas.microsoft.com/office/drawing/2014/main" id="{01199953-E469-38A4-67E1-81B338A3D2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190497" name="Option Button 33" hidden="1">
              <a:extLst>
                <a:ext uri="{63B3BB69-23CF-44E3-9099-C40C66FF867C}">
                  <a14:compatExt spid="_x0000_s190497"/>
                </a:ext>
                <a:ext uri="{FF2B5EF4-FFF2-40B4-BE49-F238E27FC236}">
                  <a16:creationId xmlns:a16="http://schemas.microsoft.com/office/drawing/2014/main" id="{1E39003C-6DC3-23B4-E031-0F76B4A9A0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190498" name="Option Button 34" hidden="1">
              <a:extLst>
                <a:ext uri="{63B3BB69-23CF-44E3-9099-C40C66FF867C}">
                  <a14:compatExt spid="_x0000_s190498"/>
                </a:ext>
                <a:ext uri="{FF2B5EF4-FFF2-40B4-BE49-F238E27FC236}">
                  <a16:creationId xmlns:a16="http://schemas.microsoft.com/office/drawing/2014/main" id="{7335872F-890D-18B2-8293-7A79F9C493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190499" name="Group Box 35" hidden="1">
              <a:extLst>
                <a:ext uri="{63B3BB69-23CF-44E3-9099-C40C66FF867C}">
                  <a14:compatExt spid="_x0000_s190499"/>
                </a:ext>
                <a:ext uri="{FF2B5EF4-FFF2-40B4-BE49-F238E27FC236}">
                  <a16:creationId xmlns:a16="http://schemas.microsoft.com/office/drawing/2014/main" id="{1A27EB83-75DC-CF32-BCE3-C146ECDD45A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190500" name="Option Button 36" hidden="1">
              <a:extLst>
                <a:ext uri="{63B3BB69-23CF-44E3-9099-C40C66FF867C}">
                  <a14:compatExt spid="_x0000_s190500"/>
                </a:ext>
                <a:ext uri="{FF2B5EF4-FFF2-40B4-BE49-F238E27FC236}">
                  <a16:creationId xmlns:a16="http://schemas.microsoft.com/office/drawing/2014/main" id="{BA885AA2-294F-BEC4-A255-69203B83F5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190501" name="Option Button 37" hidden="1">
              <a:extLst>
                <a:ext uri="{63B3BB69-23CF-44E3-9099-C40C66FF867C}">
                  <a14:compatExt spid="_x0000_s190501"/>
                </a:ext>
                <a:ext uri="{FF2B5EF4-FFF2-40B4-BE49-F238E27FC236}">
                  <a16:creationId xmlns:a16="http://schemas.microsoft.com/office/drawing/2014/main" id="{8C6933B5-2168-86B2-3820-38CAE7387C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190502" name="Option Button 38" hidden="1">
              <a:extLst>
                <a:ext uri="{63B3BB69-23CF-44E3-9099-C40C66FF867C}">
                  <a14:compatExt spid="_x0000_s190502"/>
                </a:ext>
                <a:ext uri="{FF2B5EF4-FFF2-40B4-BE49-F238E27FC236}">
                  <a16:creationId xmlns:a16="http://schemas.microsoft.com/office/drawing/2014/main" id="{375DC98E-C297-6305-8BB0-CEBB748918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190503" name="Option Button 39" hidden="1">
              <a:extLst>
                <a:ext uri="{63B3BB69-23CF-44E3-9099-C40C66FF867C}">
                  <a14:compatExt spid="_x0000_s190503"/>
                </a:ext>
                <a:ext uri="{FF2B5EF4-FFF2-40B4-BE49-F238E27FC236}">
                  <a16:creationId xmlns:a16="http://schemas.microsoft.com/office/drawing/2014/main" id="{CBF6CAE1-6593-D882-6E68-7D40ED6D4C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190504" name="Group Box 40" hidden="1">
              <a:extLst>
                <a:ext uri="{63B3BB69-23CF-44E3-9099-C40C66FF867C}">
                  <a14:compatExt spid="_x0000_s190504"/>
                </a:ext>
                <a:ext uri="{FF2B5EF4-FFF2-40B4-BE49-F238E27FC236}">
                  <a16:creationId xmlns:a16="http://schemas.microsoft.com/office/drawing/2014/main" id="{67E887CD-393D-68C9-2AA8-EE87817A476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190505" name="Option Button 41" hidden="1">
              <a:extLst>
                <a:ext uri="{63B3BB69-23CF-44E3-9099-C40C66FF867C}">
                  <a14:compatExt spid="_x0000_s190505"/>
                </a:ext>
                <a:ext uri="{FF2B5EF4-FFF2-40B4-BE49-F238E27FC236}">
                  <a16:creationId xmlns:a16="http://schemas.microsoft.com/office/drawing/2014/main" id="{270F07CA-967D-DB52-D8C7-97CFAC713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190506" name="Option Button 42" hidden="1">
              <a:extLst>
                <a:ext uri="{63B3BB69-23CF-44E3-9099-C40C66FF867C}">
                  <a14:compatExt spid="_x0000_s190506"/>
                </a:ext>
                <a:ext uri="{FF2B5EF4-FFF2-40B4-BE49-F238E27FC236}">
                  <a16:creationId xmlns:a16="http://schemas.microsoft.com/office/drawing/2014/main" id="{8B31EB42-1FC5-468F-C996-01040D00A2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190507" name="Option Button 43" hidden="1">
              <a:extLst>
                <a:ext uri="{63B3BB69-23CF-44E3-9099-C40C66FF867C}">
                  <a14:compatExt spid="_x0000_s190507"/>
                </a:ext>
                <a:ext uri="{FF2B5EF4-FFF2-40B4-BE49-F238E27FC236}">
                  <a16:creationId xmlns:a16="http://schemas.microsoft.com/office/drawing/2014/main" id="{DED0DCCC-C546-BDC3-42A6-9DE7FAD0C1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190508" name="Option Button 44" hidden="1">
              <a:extLst>
                <a:ext uri="{63B3BB69-23CF-44E3-9099-C40C66FF867C}">
                  <a14:compatExt spid="_x0000_s190508"/>
                </a:ext>
                <a:ext uri="{FF2B5EF4-FFF2-40B4-BE49-F238E27FC236}">
                  <a16:creationId xmlns:a16="http://schemas.microsoft.com/office/drawing/2014/main" id="{B4CD3C29-C790-C4F5-60EC-1BF9915EAE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190509" name="Group Box 45" hidden="1">
              <a:extLst>
                <a:ext uri="{63B3BB69-23CF-44E3-9099-C40C66FF867C}">
                  <a14:compatExt spid="_x0000_s190509"/>
                </a:ext>
                <a:ext uri="{FF2B5EF4-FFF2-40B4-BE49-F238E27FC236}">
                  <a16:creationId xmlns:a16="http://schemas.microsoft.com/office/drawing/2014/main" id="{8F3102DC-84D8-BDAF-5F72-EDB9A682C40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190510" name="Option Button 46" hidden="1">
              <a:extLst>
                <a:ext uri="{63B3BB69-23CF-44E3-9099-C40C66FF867C}">
                  <a14:compatExt spid="_x0000_s190510"/>
                </a:ext>
                <a:ext uri="{FF2B5EF4-FFF2-40B4-BE49-F238E27FC236}">
                  <a16:creationId xmlns:a16="http://schemas.microsoft.com/office/drawing/2014/main" id="{C5BFC51C-824C-F038-2857-A981B67F24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190511" name="Option Button 47" hidden="1">
              <a:extLst>
                <a:ext uri="{63B3BB69-23CF-44E3-9099-C40C66FF867C}">
                  <a14:compatExt spid="_x0000_s190511"/>
                </a:ext>
                <a:ext uri="{FF2B5EF4-FFF2-40B4-BE49-F238E27FC236}">
                  <a16:creationId xmlns:a16="http://schemas.microsoft.com/office/drawing/2014/main" id="{A74536F4-EBE0-C751-BEF2-6954E60385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190512" name="Option Button 48" hidden="1">
              <a:extLst>
                <a:ext uri="{63B3BB69-23CF-44E3-9099-C40C66FF867C}">
                  <a14:compatExt spid="_x0000_s190512"/>
                </a:ext>
                <a:ext uri="{FF2B5EF4-FFF2-40B4-BE49-F238E27FC236}">
                  <a16:creationId xmlns:a16="http://schemas.microsoft.com/office/drawing/2014/main" id="{32D28D1C-5A6B-B8CC-CBF1-F41BCC8432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190513" name="Option Button 49" hidden="1">
              <a:extLst>
                <a:ext uri="{63B3BB69-23CF-44E3-9099-C40C66FF867C}">
                  <a14:compatExt spid="_x0000_s190513"/>
                </a:ext>
                <a:ext uri="{FF2B5EF4-FFF2-40B4-BE49-F238E27FC236}">
                  <a16:creationId xmlns:a16="http://schemas.microsoft.com/office/drawing/2014/main" id="{783D8430-54B3-FFEB-96B1-F0479D38C5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190514" name="Group Box 50" hidden="1">
              <a:extLst>
                <a:ext uri="{63B3BB69-23CF-44E3-9099-C40C66FF867C}">
                  <a14:compatExt spid="_x0000_s190514"/>
                </a:ext>
                <a:ext uri="{FF2B5EF4-FFF2-40B4-BE49-F238E27FC236}">
                  <a16:creationId xmlns:a16="http://schemas.microsoft.com/office/drawing/2014/main" id="{B9AE5C44-5A84-5895-6818-5B735063A8B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190515" name="Option Button 51" hidden="1">
              <a:extLst>
                <a:ext uri="{63B3BB69-23CF-44E3-9099-C40C66FF867C}">
                  <a14:compatExt spid="_x0000_s190515"/>
                </a:ext>
                <a:ext uri="{FF2B5EF4-FFF2-40B4-BE49-F238E27FC236}">
                  <a16:creationId xmlns:a16="http://schemas.microsoft.com/office/drawing/2014/main" id="{8E3C84E4-E9DD-7A1D-54C8-6E3D774B6E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190516" name="Option Button 52" hidden="1">
              <a:extLst>
                <a:ext uri="{63B3BB69-23CF-44E3-9099-C40C66FF867C}">
                  <a14:compatExt spid="_x0000_s190516"/>
                </a:ext>
                <a:ext uri="{FF2B5EF4-FFF2-40B4-BE49-F238E27FC236}">
                  <a16:creationId xmlns:a16="http://schemas.microsoft.com/office/drawing/2014/main" id="{AD4BBD9A-FB81-5B34-3812-215ADAFF45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190517" name="Option Button 53" hidden="1">
              <a:extLst>
                <a:ext uri="{63B3BB69-23CF-44E3-9099-C40C66FF867C}">
                  <a14:compatExt spid="_x0000_s190517"/>
                </a:ext>
                <a:ext uri="{FF2B5EF4-FFF2-40B4-BE49-F238E27FC236}">
                  <a16:creationId xmlns:a16="http://schemas.microsoft.com/office/drawing/2014/main" id="{0645CB9A-67C7-014B-F108-F58DA26037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190518" name="Option Button 54" hidden="1">
              <a:extLst>
                <a:ext uri="{63B3BB69-23CF-44E3-9099-C40C66FF867C}">
                  <a14:compatExt spid="_x0000_s190518"/>
                </a:ext>
                <a:ext uri="{FF2B5EF4-FFF2-40B4-BE49-F238E27FC236}">
                  <a16:creationId xmlns:a16="http://schemas.microsoft.com/office/drawing/2014/main" id="{C368F100-60D8-EE24-AECD-01A012FBDF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190519" name="Group Box 55" hidden="1">
              <a:extLst>
                <a:ext uri="{63B3BB69-23CF-44E3-9099-C40C66FF867C}">
                  <a14:compatExt spid="_x0000_s190519"/>
                </a:ext>
                <a:ext uri="{FF2B5EF4-FFF2-40B4-BE49-F238E27FC236}">
                  <a16:creationId xmlns:a16="http://schemas.microsoft.com/office/drawing/2014/main" id="{24420B49-1637-5458-28FC-331397FD9F4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190520" name="Option Button 56" hidden="1">
              <a:extLst>
                <a:ext uri="{63B3BB69-23CF-44E3-9099-C40C66FF867C}">
                  <a14:compatExt spid="_x0000_s190520"/>
                </a:ext>
                <a:ext uri="{FF2B5EF4-FFF2-40B4-BE49-F238E27FC236}">
                  <a16:creationId xmlns:a16="http://schemas.microsoft.com/office/drawing/2014/main" id="{32C73382-9C54-DCC3-AB71-2EFD4A45E2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190521" name="Option Button 57" hidden="1">
              <a:extLst>
                <a:ext uri="{63B3BB69-23CF-44E3-9099-C40C66FF867C}">
                  <a14:compatExt spid="_x0000_s190521"/>
                </a:ext>
                <a:ext uri="{FF2B5EF4-FFF2-40B4-BE49-F238E27FC236}">
                  <a16:creationId xmlns:a16="http://schemas.microsoft.com/office/drawing/2014/main" id="{94DD61AD-278C-029B-EF0A-E1D469F948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190522" name="Option Button 58" hidden="1">
              <a:extLst>
                <a:ext uri="{63B3BB69-23CF-44E3-9099-C40C66FF867C}">
                  <a14:compatExt spid="_x0000_s190522"/>
                </a:ext>
                <a:ext uri="{FF2B5EF4-FFF2-40B4-BE49-F238E27FC236}">
                  <a16:creationId xmlns:a16="http://schemas.microsoft.com/office/drawing/2014/main" id="{27C2C416-2D1B-FD23-7F50-0D870F910D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190523" name="Option Button 59" hidden="1">
              <a:extLst>
                <a:ext uri="{63B3BB69-23CF-44E3-9099-C40C66FF867C}">
                  <a14:compatExt spid="_x0000_s190523"/>
                </a:ext>
                <a:ext uri="{FF2B5EF4-FFF2-40B4-BE49-F238E27FC236}">
                  <a16:creationId xmlns:a16="http://schemas.microsoft.com/office/drawing/2014/main" id="{1FF17BD7-3D0B-3056-4447-4F9B943FB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190524" name="Group Box 60" hidden="1">
              <a:extLst>
                <a:ext uri="{63B3BB69-23CF-44E3-9099-C40C66FF867C}">
                  <a14:compatExt spid="_x0000_s190524"/>
                </a:ext>
                <a:ext uri="{FF2B5EF4-FFF2-40B4-BE49-F238E27FC236}">
                  <a16:creationId xmlns:a16="http://schemas.microsoft.com/office/drawing/2014/main" id="{55CE4D8B-B41D-F0AB-C407-5ABF879A6F5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190525" name="Option Button 61" hidden="1">
              <a:extLst>
                <a:ext uri="{63B3BB69-23CF-44E3-9099-C40C66FF867C}">
                  <a14:compatExt spid="_x0000_s190525"/>
                </a:ext>
                <a:ext uri="{FF2B5EF4-FFF2-40B4-BE49-F238E27FC236}">
                  <a16:creationId xmlns:a16="http://schemas.microsoft.com/office/drawing/2014/main" id="{B3A6F04A-3D53-DF70-682C-92E48F3941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190526" name="Option Button 62" hidden="1">
              <a:extLst>
                <a:ext uri="{63B3BB69-23CF-44E3-9099-C40C66FF867C}">
                  <a14:compatExt spid="_x0000_s190526"/>
                </a:ext>
                <a:ext uri="{FF2B5EF4-FFF2-40B4-BE49-F238E27FC236}">
                  <a16:creationId xmlns:a16="http://schemas.microsoft.com/office/drawing/2014/main" id="{4C293B83-F904-AACF-268A-1A3CF58587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190527" name="Option Button 63" hidden="1">
              <a:extLst>
                <a:ext uri="{63B3BB69-23CF-44E3-9099-C40C66FF867C}">
                  <a14:compatExt spid="_x0000_s190527"/>
                </a:ext>
                <a:ext uri="{FF2B5EF4-FFF2-40B4-BE49-F238E27FC236}">
                  <a16:creationId xmlns:a16="http://schemas.microsoft.com/office/drawing/2014/main" id="{300F96DD-3D3B-DC72-38F3-23BEAF283C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190528" name="Option Button 64" hidden="1">
              <a:extLst>
                <a:ext uri="{63B3BB69-23CF-44E3-9099-C40C66FF867C}">
                  <a14:compatExt spid="_x0000_s190528"/>
                </a:ext>
                <a:ext uri="{FF2B5EF4-FFF2-40B4-BE49-F238E27FC236}">
                  <a16:creationId xmlns:a16="http://schemas.microsoft.com/office/drawing/2014/main" id="{36C3EEAE-6D62-91CE-A61D-5CAFDA6027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190529" name="Group Box 65" hidden="1">
              <a:extLst>
                <a:ext uri="{63B3BB69-23CF-44E3-9099-C40C66FF867C}">
                  <a14:compatExt spid="_x0000_s190529"/>
                </a:ext>
                <a:ext uri="{FF2B5EF4-FFF2-40B4-BE49-F238E27FC236}">
                  <a16:creationId xmlns:a16="http://schemas.microsoft.com/office/drawing/2014/main" id="{4EF506B0-9016-5599-1225-6C399BF56C1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190530" name="Option Button 66" hidden="1">
              <a:extLst>
                <a:ext uri="{63B3BB69-23CF-44E3-9099-C40C66FF867C}">
                  <a14:compatExt spid="_x0000_s190530"/>
                </a:ext>
                <a:ext uri="{FF2B5EF4-FFF2-40B4-BE49-F238E27FC236}">
                  <a16:creationId xmlns:a16="http://schemas.microsoft.com/office/drawing/2014/main" id="{B0C05F8C-6583-562F-B648-CC36657E63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190531" name="Option Button 67" hidden="1">
              <a:extLst>
                <a:ext uri="{63B3BB69-23CF-44E3-9099-C40C66FF867C}">
                  <a14:compatExt spid="_x0000_s190531"/>
                </a:ext>
                <a:ext uri="{FF2B5EF4-FFF2-40B4-BE49-F238E27FC236}">
                  <a16:creationId xmlns:a16="http://schemas.microsoft.com/office/drawing/2014/main" id="{7AD43D4C-EF57-B597-5B0D-C4C4A5260F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190532" name="Option Button 68" hidden="1">
              <a:extLst>
                <a:ext uri="{63B3BB69-23CF-44E3-9099-C40C66FF867C}">
                  <a14:compatExt spid="_x0000_s190532"/>
                </a:ext>
                <a:ext uri="{FF2B5EF4-FFF2-40B4-BE49-F238E27FC236}">
                  <a16:creationId xmlns:a16="http://schemas.microsoft.com/office/drawing/2014/main" id="{FD123E25-51D9-8308-AA16-F1166A38B3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190533" name="Option Button 69" hidden="1">
              <a:extLst>
                <a:ext uri="{63B3BB69-23CF-44E3-9099-C40C66FF867C}">
                  <a14:compatExt spid="_x0000_s190533"/>
                </a:ext>
                <a:ext uri="{FF2B5EF4-FFF2-40B4-BE49-F238E27FC236}">
                  <a16:creationId xmlns:a16="http://schemas.microsoft.com/office/drawing/2014/main" id="{19A1F03E-7348-3DA3-3C74-0183006A0F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190534" name="Group Box 70" hidden="1">
              <a:extLst>
                <a:ext uri="{63B3BB69-23CF-44E3-9099-C40C66FF867C}">
                  <a14:compatExt spid="_x0000_s190534"/>
                </a:ext>
                <a:ext uri="{FF2B5EF4-FFF2-40B4-BE49-F238E27FC236}">
                  <a16:creationId xmlns:a16="http://schemas.microsoft.com/office/drawing/2014/main" id="{A811E3C1-30AE-D721-A8B5-3450DA62A57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190535" name="Option Button 71" hidden="1">
              <a:extLst>
                <a:ext uri="{63B3BB69-23CF-44E3-9099-C40C66FF867C}">
                  <a14:compatExt spid="_x0000_s190535"/>
                </a:ext>
                <a:ext uri="{FF2B5EF4-FFF2-40B4-BE49-F238E27FC236}">
                  <a16:creationId xmlns:a16="http://schemas.microsoft.com/office/drawing/2014/main" id="{A9570635-FC06-8A1B-8510-B0DCD9A5A2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190536" name="Option Button 72" hidden="1">
              <a:extLst>
                <a:ext uri="{63B3BB69-23CF-44E3-9099-C40C66FF867C}">
                  <a14:compatExt spid="_x0000_s190536"/>
                </a:ext>
                <a:ext uri="{FF2B5EF4-FFF2-40B4-BE49-F238E27FC236}">
                  <a16:creationId xmlns:a16="http://schemas.microsoft.com/office/drawing/2014/main" id="{FFB3B017-9904-1268-7AF7-7ACED83E9A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190537" name="Option Button 73" hidden="1">
              <a:extLst>
                <a:ext uri="{63B3BB69-23CF-44E3-9099-C40C66FF867C}">
                  <a14:compatExt spid="_x0000_s190537"/>
                </a:ext>
                <a:ext uri="{FF2B5EF4-FFF2-40B4-BE49-F238E27FC236}">
                  <a16:creationId xmlns:a16="http://schemas.microsoft.com/office/drawing/2014/main" id="{4951B498-6A99-74D1-9A85-2BF572DB5C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190538" name="Option Button 74" hidden="1">
              <a:extLst>
                <a:ext uri="{63B3BB69-23CF-44E3-9099-C40C66FF867C}">
                  <a14:compatExt spid="_x0000_s190538"/>
                </a:ext>
                <a:ext uri="{FF2B5EF4-FFF2-40B4-BE49-F238E27FC236}">
                  <a16:creationId xmlns:a16="http://schemas.microsoft.com/office/drawing/2014/main" id="{D704419E-8955-6E8C-7225-AA80662D9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190539" name="Group Box 75" hidden="1">
              <a:extLst>
                <a:ext uri="{63B3BB69-23CF-44E3-9099-C40C66FF867C}">
                  <a14:compatExt spid="_x0000_s190539"/>
                </a:ext>
                <a:ext uri="{FF2B5EF4-FFF2-40B4-BE49-F238E27FC236}">
                  <a16:creationId xmlns:a16="http://schemas.microsoft.com/office/drawing/2014/main" id="{8C7B3985-86F8-9ABE-A798-3AB604500A9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190540" name="Option Button 76" hidden="1">
              <a:extLst>
                <a:ext uri="{63B3BB69-23CF-44E3-9099-C40C66FF867C}">
                  <a14:compatExt spid="_x0000_s190540"/>
                </a:ext>
                <a:ext uri="{FF2B5EF4-FFF2-40B4-BE49-F238E27FC236}">
                  <a16:creationId xmlns:a16="http://schemas.microsoft.com/office/drawing/2014/main" id="{ABB1526A-A344-245B-0832-F229C37FBF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190541" name="Option Button 77" hidden="1">
              <a:extLst>
                <a:ext uri="{63B3BB69-23CF-44E3-9099-C40C66FF867C}">
                  <a14:compatExt spid="_x0000_s190541"/>
                </a:ext>
                <a:ext uri="{FF2B5EF4-FFF2-40B4-BE49-F238E27FC236}">
                  <a16:creationId xmlns:a16="http://schemas.microsoft.com/office/drawing/2014/main" id="{83DF844E-04C6-3ED3-E795-1E1D96E1CC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190542" name="Option Button 78" hidden="1">
              <a:extLst>
                <a:ext uri="{63B3BB69-23CF-44E3-9099-C40C66FF867C}">
                  <a14:compatExt spid="_x0000_s190542"/>
                </a:ext>
                <a:ext uri="{FF2B5EF4-FFF2-40B4-BE49-F238E27FC236}">
                  <a16:creationId xmlns:a16="http://schemas.microsoft.com/office/drawing/2014/main" id="{580F364B-DCE4-8139-6FE8-66CDAC3B7F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190543" name="Option Button 79" hidden="1">
              <a:extLst>
                <a:ext uri="{63B3BB69-23CF-44E3-9099-C40C66FF867C}">
                  <a14:compatExt spid="_x0000_s190543"/>
                </a:ext>
                <a:ext uri="{FF2B5EF4-FFF2-40B4-BE49-F238E27FC236}">
                  <a16:creationId xmlns:a16="http://schemas.microsoft.com/office/drawing/2014/main" id="{5767FF4E-939B-A004-453A-5E257F0CBB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190544" name="Group Box 80" hidden="1">
              <a:extLst>
                <a:ext uri="{63B3BB69-23CF-44E3-9099-C40C66FF867C}">
                  <a14:compatExt spid="_x0000_s190544"/>
                </a:ext>
                <a:ext uri="{FF2B5EF4-FFF2-40B4-BE49-F238E27FC236}">
                  <a16:creationId xmlns:a16="http://schemas.microsoft.com/office/drawing/2014/main" id="{C2C67212-D062-ADD8-8011-FAF8E83B3E2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190545" name="Option Button 81" hidden="1">
              <a:extLst>
                <a:ext uri="{63B3BB69-23CF-44E3-9099-C40C66FF867C}">
                  <a14:compatExt spid="_x0000_s190545"/>
                </a:ext>
                <a:ext uri="{FF2B5EF4-FFF2-40B4-BE49-F238E27FC236}">
                  <a16:creationId xmlns:a16="http://schemas.microsoft.com/office/drawing/2014/main" id="{3500A69C-4BCC-81A2-FD06-1C882D1621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190546" name="Option Button 82" hidden="1">
              <a:extLst>
                <a:ext uri="{63B3BB69-23CF-44E3-9099-C40C66FF867C}">
                  <a14:compatExt spid="_x0000_s190546"/>
                </a:ext>
                <a:ext uri="{FF2B5EF4-FFF2-40B4-BE49-F238E27FC236}">
                  <a16:creationId xmlns:a16="http://schemas.microsoft.com/office/drawing/2014/main" id="{33684D50-4D84-7F19-092C-637DB14675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190547" name="Option Button 83" hidden="1">
              <a:extLst>
                <a:ext uri="{63B3BB69-23CF-44E3-9099-C40C66FF867C}">
                  <a14:compatExt spid="_x0000_s190547"/>
                </a:ext>
                <a:ext uri="{FF2B5EF4-FFF2-40B4-BE49-F238E27FC236}">
                  <a16:creationId xmlns:a16="http://schemas.microsoft.com/office/drawing/2014/main" id="{48579C7F-1485-AA17-8FC8-9BB943A115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190548" name="Option Button 84" hidden="1">
              <a:extLst>
                <a:ext uri="{63B3BB69-23CF-44E3-9099-C40C66FF867C}">
                  <a14:compatExt spid="_x0000_s190548"/>
                </a:ext>
                <a:ext uri="{FF2B5EF4-FFF2-40B4-BE49-F238E27FC236}">
                  <a16:creationId xmlns:a16="http://schemas.microsoft.com/office/drawing/2014/main" id="{A313ADD4-ACBC-F259-6446-8C522038A0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190549" name="Group Box 85" hidden="1">
              <a:extLst>
                <a:ext uri="{63B3BB69-23CF-44E3-9099-C40C66FF867C}">
                  <a14:compatExt spid="_x0000_s190549"/>
                </a:ext>
                <a:ext uri="{FF2B5EF4-FFF2-40B4-BE49-F238E27FC236}">
                  <a16:creationId xmlns:a16="http://schemas.microsoft.com/office/drawing/2014/main" id="{59765E6C-8780-A179-E865-54101843547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190550" name="Option Button 86" hidden="1">
              <a:extLst>
                <a:ext uri="{63B3BB69-23CF-44E3-9099-C40C66FF867C}">
                  <a14:compatExt spid="_x0000_s190550"/>
                </a:ext>
                <a:ext uri="{FF2B5EF4-FFF2-40B4-BE49-F238E27FC236}">
                  <a16:creationId xmlns:a16="http://schemas.microsoft.com/office/drawing/2014/main" id="{687CBB04-D2B1-7203-B819-34EF846D19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190551" name="Option Button 87" hidden="1">
              <a:extLst>
                <a:ext uri="{63B3BB69-23CF-44E3-9099-C40C66FF867C}">
                  <a14:compatExt spid="_x0000_s190551"/>
                </a:ext>
                <a:ext uri="{FF2B5EF4-FFF2-40B4-BE49-F238E27FC236}">
                  <a16:creationId xmlns:a16="http://schemas.microsoft.com/office/drawing/2014/main" id="{A6B1F379-6F1A-C54E-76DA-B0A3D6B6DC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190552" name="Option Button 88" hidden="1">
              <a:extLst>
                <a:ext uri="{63B3BB69-23CF-44E3-9099-C40C66FF867C}">
                  <a14:compatExt spid="_x0000_s190552"/>
                </a:ext>
                <a:ext uri="{FF2B5EF4-FFF2-40B4-BE49-F238E27FC236}">
                  <a16:creationId xmlns:a16="http://schemas.microsoft.com/office/drawing/2014/main" id="{4E90BFEB-69C0-2672-A16D-06B024EF5A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190553" name="Option Button 89" hidden="1">
              <a:extLst>
                <a:ext uri="{63B3BB69-23CF-44E3-9099-C40C66FF867C}">
                  <a14:compatExt spid="_x0000_s190553"/>
                </a:ext>
                <a:ext uri="{FF2B5EF4-FFF2-40B4-BE49-F238E27FC236}">
                  <a16:creationId xmlns:a16="http://schemas.microsoft.com/office/drawing/2014/main" id="{10B13280-BDF0-FC34-64B4-937772FF59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190554" name="Group Box 90" hidden="1">
              <a:extLst>
                <a:ext uri="{63B3BB69-23CF-44E3-9099-C40C66FF867C}">
                  <a14:compatExt spid="_x0000_s190554"/>
                </a:ext>
                <a:ext uri="{FF2B5EF4-FFF2-40B4-BE49-F238E27FC236}">
                  <a16:creationId xmlns:a16="http://schemas.microsoft.com/office/drawing/2014/main" id="{B1AE20A7-755E-1CA8-475C-76CBF1FA116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190555" name="Option Button 91" hidden="1">
              <a:extLst>
                <a:ext uri="{63B3BB69-23CF-44E3-9099-C40C66FF867C}">
                  <a14:compatExt spid="_x0000_s190555"/>
                </a:ext>
                <a:ext uri="{FF2B5EF4-FFF2-40B4-BE49-F238E27FC236}">
                  <a16:creationId xmlns:a16="http://schemas.microsoft.com/office/drawing/2014/main" id="{936116E5-7690-4092-1C14-5E0AF8B44D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190556" name="Option Button 92" hidden="1">
              <a:extLst>
                <a:ext uri="{63B3BB69-23CF-44E3-9099-C40C66FF867C}">
                  <a14:compatExt spid="_x0000_s190556"/>
                </a:ext>
                <a:ext uri="{FF2B5EF4-FFF2-40B4-BE49-F238E27FC236}">
                  <a16:creationId xmlns:a16="http://schemas.microsoft.com/office/drawing/2014/main" id="{249F00FB-C81D-1382-917E-DD5AFC28B2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190557" name="Option Button 93" hidden="1">
              <a:extLst>
                <a:ext uri="{63B3BB69-23CF-44E3-9099-C40C66FF867C}">
                  <a14:compatExt spid="_x0000_s190557"/>
                </a:ext>
                <a:ext uri="{FF2B5EF4-FFF2-40B4-BE49-F238E27FC236}">
                  <a16:creationId xmlns:a16="http://schemas.microsoft.com/office/drawing/2014/main" id="{E5C1D1E4-E18D-4714-16AC-05E59F07C4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190558" name="Option Button 94" hidden="1">
              <a:extLst>
                <a:ext uri="{63B3BB69-23CF-44E3-9099-C40C66FF867C}">
                  <a14:compatExt spid="_x0000_s190558"/>
                </a:ext>
                <a:ext uri="{FF2B5EF4-FFF2-40B4-BE49-F238E27FC236}">
                  <a16:creationId xmlns:a16="http://schemas.microsoft.com/office/drawing/2014/main" id="{A875A4D0-A593-B9F6-516B-B0963EDEFF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190559" name="Group Box 95" hidden="1">
              <a:extLst>
                <a:ext uri="{63B3BB69-23CF-44E3-9099-C40C66FF867C}">
                  <a14:compatExt spid="_x0000_s190559"/>
                </a:ext>
                <a:ext uri="{FF2B5EF4-FFF2-40B4-BE49-F238E27FC236}">
                  <a16:creationId xmlns:a16="http://schemas.microsoft.com/office/drawing/2014/main" id="{BEE32DAF-2116-5FF0-408F-7B58305FDE8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190560" name="Option Button 96" hidden="1">
              <a:extLst>
                <a:ext uri="{63B3BB69-23CF-44E3-9099-C40C66FF867C}">
                  <a14:compatExt spid="_x0000_s190560"/>
                </a:ext>
                <a:ext uri="{FF2B5EF4-FFF2-40B4-BE49-F238E27FC236}">
                  <a16:creationId xmlns:a16="http://schemas.microsoft.com/office/drawing/2014/main" id="{56BBB158-39A0-1973-834D-4B9642F966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190561" name="Option Button 97" hidden="1">
              <a:extLst>
                <a:ext uri="{63B3BB69-23CF-44E3-9099-C40C66FF867C}">
                  <a14:compatExt spid="_x0000_s190561"/>
                </a:ext>
                <a:ext uri="{FF2B5EF4-FFF2-40B4-BE49-F238E27FC236}">
                  <a16:creationId xmlns:a16="http://schemas.microsoft.com/office/drawing/2014/main" id="{C1260F2C-7367-A24E-9844-F07CB9D239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190562" name="Option Button 98" hidden="1">
              <a:extLst>
                <a:ext uri="{63B3BB69-23CF-44E3-9099-C40C66FF867C}">
                  <a14:compatExt spid="_x0000_s190562"/>
                </a:ext>
                <a:ext uri="{FF2B5EF4-FFF2-40B4-BE49-F238E27FC236}">
                  <a16:creationId xmlns:a16="http://schemas.microsoft.com/office/drawing/2014/main" id="{287AAE49-1E66-361C-9035-1516CBB346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190563" name="Option Button 99" hidden="1">
              <a:extLst>
                <a:ext uri="{63B3BB69-23CF-44E3-9099-C40C66FF867C}">
                  <a14:compatExt spid="_x0000_s190563"/>
                </a:ext>
                <a:ext uri="{FF2B5EF4-FFF2-40B4-BE49-F238E27FC236}">
                  <a16:creationId xmlns:a16="http://schemas.microsoft.com/office/drawing/2014/main" id="{22BCA6BF-9EA8-5D78-9A1E-91F9395934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190564" name="Group Box 100" hidden="1">
              <a:extLst>
                <a:ext uri="{63B3BB69-23CF-44E3-9099-C40C66FF867C}">
                  <a14:compatExt spid="_x0000_s190564"/>
                </a:ext>
                <a:ext uri="{FF2B5EF4-FFF2-40B4-BE49-F238E27FC236}">
                  <a16:creationId xmlns:a16="http://schemas.microsoft.com/office/drawing/2014/main" id="{EE5ED0B6-748A-040D-681E-5D5A4D88672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190565" name="Option Button 101" hidden="1">
              <a:extLst>
                <a:ext uri="{63B3BB69-23CF-44E3-9099-C40C66FF867C}">
                  <a14:compatExt spid="_x0000_s190565"/>
                </a:ext>
                <a:ext uri="{FF2B5EF4-FFF2-40B4-BE49-F238E27FC236}">
                  <a16:creationId xmlns:a16="http://schemas.microsoft.com/office/drawing/2014/main" id="{38D22C07-ABBB-FC92-EF38-B329E895C1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190566" name="Option Button 102" hidden="1">
              <a:extLst>
                <a:ext uri="{63B3BB69-23CF-44E3-9099-C40C66FF867C}">
                  <a14:compatExt spid="_x0000_s190566"/>
                </a:ext>
                <a:ext uri="{FF2B5EF4-FFF2-40B4-BE49-F238E27FC236}">
                  <a16:creationId xmlns:a16="http://schemas.microsoft.com/office/drawing/2014/main" id="{F414C37B-EEC9-D43F-4B70-9184284FCA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190567" name="Option Button 103" hidden="1">
              <a:extLst>
                <a:ext uri="{63B3BB69-23CF-44E3-9099-C40C66FF867C}">
                  <a14:compatExt spid="_x0000_s190567"/>
                </a:ext>
                <a:ext uri="{FF2B5EF4-FFF2-40B4-BE49-F238E27FC236}">
                  <a16:creationId xmlns:a16="http://schemas.microsoft.com/office/drawing/2014/main" id="{01B98E2C-6AC2-A740-B298-77E66B4CC5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190568" name="Option Button 104" hidden="1">
              <a:extLst>
                <a:ext uri="{63B3BB69-23CF-44E3-9099-C40C66FF867C}">
                  <a14:compatExt spid="_x0000_s190568"/>
                </a:ext>
                <a:ext uri="{FF2B5EF4-FFF2-40B4-BE49-F238E27FC236}">
                  <a16:creationId xmlns:a16="http://schemas.microsoft.com/office/drawing/2014/main" id="{221622E5-78C0-7F8B-FE70-B047CE319C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190569" name="Group Box 105" hidden="1">
              <a:extLst>
                <a:ext uri="{63B3BB69-23CF-44E3-9099-C40C66FF867C}">
                  <a14:compatExt spid="_x0000_s190569"/>
                </a:ext>
                <a:ext uri="{FF2B5EF4-FFF2-40B4-BE49-F238E27FC236}">
                  <a16:creationId xmlns:a16="http://schemas.microsoft.com/office/drawing/2014/main" id="{EFA24FBA-7082-098B-69A4-234B2741F8E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190570" name="Option Button 106" hidden="1">
              <a:extLst>
                <a:ext uri="{63B3BB69-23CF-44E3-9099-C40C66FF867C}">
                  <a14:compatExt spid="_x0000_s190570"/>
                </a:ext>
                <a:ext uri="{FF2B5EF4-FFF2-40B4-BE49-F238E27FC236}">
                  <a16:creationId xmlns:a16="http://schemas.microsoft.com/office/drawing/2014/main" id="{56B7FE3D-5717-FD40-48EE-D807868720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190571" name="Option Button 107" hidden="1">
              <a:extLst>
                <a:ext uri="{63B3BB69-23CF-44E3-9099-C40C66FF867C}">
                  <a14:compatExt spid="_x0000_s190571"/>
                </a:ext>
                <a:ext uri="{FF2B5EF4-FFF2-40B4-BE49-F238E27FC236}">
                  <a16:creationId xmlns:a16="http://schemas.microsoft.com/office/drawing/2014/main" id="{68D230E5-9903-3A87-8047-DA91CAED94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190572" name="Option Button 108" hidden="1">
              <a:extLst>
                <a:ext uri="{63B3BB69-23CF-44E3-9099-C40C66FF867C}">
                  <a14:compatExt spid="_x0000_s190572"/>
                </a:ext>
                <a:ext uri="{FF2B5EF4-FFF2-40B4-BE49-F238E27FC236}">
                  <a16:creationId xmlns:a16="http://schemas.microsoft.com/office/drawing/2014/main" id="{82057C61-55E8-51D6-5D1F-8497F580AC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190573" name="Option Button 109" hidden="1">
              <a:extLst>
                <a:ext uri="{63B3BB69-23CF-44E3-9099-C40C66FF867C}">
                  <a14:compatExt spid="_x0000_s190573"/>
                </a:ext>
                <a:ext uri="{FF2B5EF4-FFF2-40B4-BE49-F238E27FC236}">
                  <a16:creationId xmlns:a16="http://schemas.microsoft.com/office/drawing/2014/main" id="{84EBA58D-AB3E-04C9-EEEF-F59480B7B9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190574" name="Group Box 110" hidden="1">
              <a:extLst>
                <a:ext uri="{63B3BB69-23CF-44E3-9099-C40C66FF867C}">
                  <a14:compatExt spid="_x0000_s190574"/>
                </a:ext>
                <a:ext uri="{FF2B5EF4-FFF2-40B4-BE49-F238E27FC236}">
                  <a16:creationId xmlns:a16="http://schemas.microsoft.com/office/drawing/2014/main" id="{30EE7CC0-81E5-653F-0A8E-A4D0D921F9A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190575" name="Option Button 111" hidden="1">
              <a:extLst>
                <a:ext uri="{63B3BB69-23CF-44E3-9099-C40C66FF867C}">
                  <a14:compatExt spid="_x0000_s190575"/>
                </a:ext>
                <a:ext uri="{FF2B5EF4-FFF2-40B4-BE49-F238E27FC236}">
                  <a16:creationId xmlns:a16="http://schemas.microsoft.com/office/drawing/2014/main" id="{63435A84-6FA2-16D6-EB1F-7B119BE86D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190576" name="Option Button 112" hidden="1">
              <a:extLst>
                <a:ext uri="{63B3BB69-23CF-44E3-9099-C40C66FF867C}">
                  <a14:compatExt spid="_x0000_s190576"/>
                </a:ext>
                <a:ext uri="{FF2B5EF4-FFF2-40B4-BE49-F238E27FC236}">
                  <a16:creationId xmlns:a16="http://schemas.microsoft.com/office/drawing/2014/main" id="{5CAF74F8-5824-6009-45E2-65DCB51D44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190577" name="Option Button 113" hidden="1">
              <a:extLst>
                <a:ext uri="{63B3BB69-23CF-44E3-9099-C40C66FF867C}">
                  <a14:compatExt spid="_x0000_s190577"/>
                </a:ext>
                <a:ext uri="{FF2B5EF4-FFF2-40B4-BE49-F238E27FC236}">
                  <a16:creationId xmlns:a16="http://schemas.microsoft.com/office/drawing/2014/main" id="{F18234CA-961D-AA88-0AB1-64AF7FF3EC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190578" name="Option Button 114" hidden="1">
              <a:extLst>
                <a:ext uri="{63B3BB69-23CF-44E3-9099-C40C66FF867C}">
                  <a14:compatExt spid="_x0000_s190578"/>
                </a:ext>
                <a:ext uri="{FF2B5EF4-FFF2-40B4-BE49-F238E27FC236}">
                  <a16:creationId xmlns:a16="http://schemas.microsoft.com/office/drawing/2014/main" id="{FB032B0D-4485-5454-8C8A-CEEC4B6AB6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190579" name="Group Box 115" hidden="1">
              <a:extLst>
                <a:ext uri="{63B3BB69-23CF-44E3-9099-C40C66FF867C}">
                  <a14:compatExt spid="_x0000_s190579"/>
                </a:ext>
                <a:ext uri="{FF2B5EF4-FFF2-40B4-BE49-F238E27FC236}">
                  <a16:creationId xmlns:a16="http://schemas.microsoft.com/office/drawing/2014/main" id="{E636BFC9-3AEB-7F18-F50D-414805B75DE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190580" name="Option Button 116" hidden="1">
              <a:extLst>
                <a:ext uri="{63B3BB69-23CF-44E3-9099-C40C66FF867C}">
                  <a14:compatExt spid="_x0000_s190580"/>
                </a:ext>
                <a:ext uri="{FF2B5EF4-FFF2-40B4-BE49-F238E27FC236}">
                  <a16:creationId xmlns:a16="http://schemas.microsoft.com/office/drawing/2014/main" id="{2FFA4242-D4B9-B45C-145B-EE109745D1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190581" name="Option Button 117" hidden="1">
              <a:extLst>
                <a:ext uri="{63B3BB69-23CF-44E3-9099-C40C66FF867C}">
                  <a14:compatExt spid="_x0000_s190581"/>
                </a:ext>
                <a:ext uri="{FF2B5EF4-FFF2-40B4-BE49-F238E27FC236}">
                  <a16:creationId xmlns:a16="http://schemas.microsoft.com/office/drawing/2014/main" id="{CD13EA28-94FA-FD1C-E2D1-131BE56D6E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190582" name="Option Button 118" hidden="1">
              <a:extLst>
                <a:ext uri="{63B3BB69-23CF-44E3-9099-C40C66FF867C}">
                  <a14:compatExt spid="_x0000_s190582"/>
                </a:ext>
                <a:ext uri="{FF2B5EF4-FFF2-40B4-BE49-F238E27FC236}">
                  <a16:creationId xmlns:a16="http://schemas.microsoft.com/office/drawing/2014/main" id="{1F8647D7-78DB-1968-7E3A-03481321C8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190583" name="Option Button 119" hidden="1">
              <a:extLst>
                <a:ext uri="{63B3BB69-23CF-44E3-9099-C40C66FF867C}">
                  <a14:compatExt spid="_x0000_s190583"/>
                </a:ext>
                <a:ext uri="{FF2B5EF4-FFF2-40B4-BE49-F238E27FC236}">
                  <a16:creationId xmlns:a16="http://schemas.microsoft.com/office/drawing/2014/main" id="{E4F7D62D-FF2B-0A58-6B69-041E330599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190584" name="Group Box 120" hidden="1">
              <a:extLst>
                <a:ext uri="{63B3BB69-23CF-44E3-9099-C40C66FF867C}">
                  <a14:compatExt spid="_x0000_s190584"/>
                </a:ext>
                <a:ext uri="{FF2B5EF4-FFF2-40B4-BE49-F238E27FC236}">
                  <a16:creationId xmlns:a16="http://schemas.microsoft.com/office/drawing/2014/main" id="{DDE34AB2-C02B-B20A-64DF-48D7F45CCFF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190585" name="Option Button 121" hidden="1">
              <a:extLst>
                <a:ext uri="{63B3BB69-23CF-44E3-9099-C40C66FF867C}">
                  <a14:compatExt spid="_x0000_s190585"/>
                </a:ext>
                <a:ext uri="{FF2B5EF4-FFF2-40B4-BE49-F238E27FC236}">
                  <a16:creationId xmlns:a16="http://schemas.microsoft.com/office/drawing/2014/main" id="{9BAF7A3B-C87E-621E-0443-4586EE1B9E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190586" name="Option Button 122" hidden="1">
              <a:extLst>
                <a:ext uri="{63B3BB69-23CF-44E3-9099-C40C66FF867C}">
                  <a14:compatExt spid="_x0000_s190586"/>
                </a:ext>
                <a:ext uri="{FF2B5EF4-FFF2-40B4-BE49-F238E27FC236}">
                  <a16:creationId xmlns:a16="http://schemas.microsoft.com/office/drawing/2014/main" id="{91C80809-92A7-BDA9-4A68-19930A215A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190587" name="Option Button 123" hidden="1">
              <a:extLst>
                <a:ext uri="{63B3BB69-23CF-44E3-9099-C40C66FF867C}">
                  <a14:compatExt spid="_x0000_s190587"/>
                </a:ext>
                <a:ext uri="{FF2B5EF4-FFF2-40B4-BE49-F238E27FC236}">
                  <a16:creationId xmlns:a16="http://schemas.microsoft.com/office/drawing/2014/main" id="{59495195-C57B-2E11-6BFB-C19910A29F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190588" name="Option Button 124" hidden="1">
              <a:extLst>
                <a:ext uri="{63B3BB69-23CF-44E3-9099-C40C66FF867C}">
                  <a14:compatExt spid="_x0000_s190588"/>
                </a:ext>
                <a:ext uri="{FF2B5EF4-FFF2-40B4-BE49-F238E27FC236}">
                  <a16:creationId xmlns:a16="http://schemas.microsoft.com/office/drawing/2014/main" id="{B1661310-E379-8C97-7B28-6BC9B99141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190589" name="Group Box 125" hidden="1">
              <a:extLst>
                <a:ext uri="{63B3BB69-23CF-44E3-9099-C40C66FF867C}">
                  <a14:compatExt spid="_x0000_s190589"/>
                </a:ext>
                <a:ext uri="{FF2B5EF4-FFF2-40B4-BE49-F238E27FC236}">
                  <a16:creationId xmlns:a16="http://schemas.microsoft.com/office/drawing/2014/main" id="{35EED62F-44E6-F7E6-C2FC-BCEFAAC37D2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190590" name="Option Button 126" hidden="1">
              <a:extLst>
                <a:ext uri="{63B3BB69-23CF-44E3-9099-C40C66FF867C}">
                  <a14:compatExt spid="_x0000_s190590"/>
                </a:ext>
                <a:ext uri="{FF2B5EF4-FFF2-40B4-BE49-F238E27FC236}">
                  <a16:creationId xmlns:a16="http://schemas.microsoft.com/office/drawing/2014/main" id="{BAAFDA44-2969-42EE-EC2A-4D5FA87A21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190591" name="Option Button 127" hidden="1">
              <a:extLst>
                <a:ext uri="{63B3BB69-23CF-44E3-9099-C40C66FF867C}">
                  <a14:compatExt spid="_x0000_s190591"/>
                </a:ext>
                <a:ext uri="{FF2B5EF4-FFF2-40B4-BE49-F238E27FC236}">
                  <a16:creationId xmlns:a16="http://schemas.microsoft.com/office/drawing/2014/main" id="{86D06EA2-0018-34FD-6814-DECAAEEC1A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190592" name="Option Button 128" hidden="1">
              <a:extLst>
                <a:ext uri="{63B3BB69-23CF-44E3-9099-C40C66FF867C}">
                  <a14:compatExt spid="_x0000_s190592"/>
                </a:ext>
                <a:ext uri="{FF2B5EF4-FFF2-40B4-BE49-F238E27FC236}">
                  <a16:creationId xmlns:a16="http://schemas.microsoft.com/office/drawing/2014/main" id="{40E6CC37-8B45-64C3-7A81-269004099F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190593" name="Option Button 129" hidden="1">
              <a:extLst>
                <a:ext uri="{63B3BB69-23CF-44E3-9099-C40C66FF867C}">
                  <a14:compatExt spid="_x0000_s190593"/>
                </a:ext>
                <a:ext uri="{FF2B5EF4-FFF2-40B4-BE49-F238E27FC236}">
                  <a16:creationId xmlns:a16="http://schemas.microsoft.com/office/drawing/2014/main" id="{E31F0465-A6FF-F13E-5310-CDC674E6CB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190594" name="Group Box 130" hidden="1">
              <a:extLst>
                <a:ext uri="{63B3BB69-23CF-44E3-9099-C40C66FF867C}">
                  <a14:compatExt spid="_x0000_s190594"/>
                </a:ext>
                <a:ext uri="{FF2B5EF4-FFF2-40B4-BE49-F238E27FC236}">
                  <a16:creationId xmlns:a16="http://schemas.microsoft.com/office/drawing/2014/main" id="{72200437-559C-7E4A-1ED3-97F97ED27AA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190595" name="Option Button 131" hidden="1">
              <a:extLst>
                <a:ext uri="{63B3BB69-23CF-44E3-9099-C40C66FF867C}">
                  <a14:compatExt spid="_x0000_s190595"/>
                </a:ext>
                <a:ext uri="{FF2B5EF4-FFF2-40B4-BE49-F238E27FC236}">
                  <a16:creationId xmlns:a16="http://schemas.microsoft.com/office/drawing/2014/main" id="{7DE04C39-530D-1D88-C8B7-45759DB187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190596" name="Option Button 132" hidden="1">
              <a:extLst>
                <a:ext uri="{63B3BB69-23CF-44E3-9099-C40C66FF867C}">
                  <a14:compatExt spid="_x0000_s190596"/>
                </a:ext>
                <a:ext uri="{FF2B5EF4-FFF2-40B4-BE49-F238E27FC236}">
                  <a16:creationId xmlns:a16="http://schemas.microsoft.com/office/drawing/2014/main" id="{554D7625-D7E3-244C-21D5-C644EE4B07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190597" name="Option Button 133" hidden="1">
              <a:extLst>
                <a:ext uri="{63B3BB69-23CF-44E3-9099-C40C66FF867C}">
                  <a14:compatExt spid="_x0000_s190597"/>
                </a:ext>
                <a:ext uri="{FF2B5EF4-FFF2-40B4-BE49-F238E27FC236}">
                  <a16:creationId xmlns:a16="http://schemas.microsoft.com/office/drawing/2014/main" id="{A46F51EE-8ED4-CBEC-DFDA-4668F5AA56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190598" name="Option Button 134" hidden="1">
              <a:extLst>
                <a:ext uri="{63B3BB69-23CF-44E3-9099-C40C66FF867C}">
                  <a14:compatExt spid="_x0000_s190598"/>
                </a:ext>
                <a:ext uri="{FF2B5EF4-FFF2-40B4-BE49-F238E27FC236}">
                  <a16:creationId xmlns:a16="http://schemas.microsoft.com/office/drawing/2014/main" id="{E12AAD84-ACBB-12FE-756A-D557F6071F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190599" name="Group Box 135" hidden="1">
              <a:extLst>
                <a:ext uri="{63B3BB69-23CF-44E3-9099-C40C66FF867C}">
                  <a14:compatExt spid="_x0000_s190599"/>
                </a:ext>
                <a:ext uri="{FF2B5EF4-FFF2-40B4-BE49-F238E27FC236}">
                  <a16:creationId xmlns:a16="http://schemas.microsoft.com/office/drawing/2014/main" id="{E41B002D-AB50-E394-1E1D-6644C562DEE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190600" name="Option Button 136" hidden="1">
              <a:extLst>
                <a:ext uri="{63B3BB69-23CF-44E3-9099-C40C66FF867C}">
                  <a14:compatExt spid="_x0000_s190600"/>
                </a:ext>
                <a:ext uri="{FF2B5EF4-FFF2-40B4-BE49-F238E27FC236}">
                  <a16:creationId xmlns:a16="http://schemas.microsoft.com/office/drawing/2014/main" id="{CA1C4030-862F-EB4F-C32F-C2DECEB655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190601" name="Option Button 137" hidden="1">
              <a:extLst>
                <a:ext uri="{63B3BB69-23CF-44E3-9099-C40C66FF867C}">
                  <a14:compatExt spid="_x0000_s190601"/>
                </a:ext>
                <a:ext uri="{FF2B5EF4-FFF2-40B4-BE49-F238E27FC236}">
                  <a16:creationId xmlns:a16="http://schemas.microsoft.com/office/drawing/2014/main" id="{1997781B-0C13-543C-2ACA-31B813B1D8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190602" name="Option Button 138" hidden="1">
              <a:extLst>
                <a:ext uri="{63B3BB69-23CF-44E3-9099-C40C66FF867C}">
                  <a14:compatExt spid="_x0000_s190602"/>
                </a:ext>
                <a:ext uri="{FF2B5EF4-FFF2-40B4-BE49-F238E27FC236}">
                  <a16:creationId xmlns:a16="http://schemas.microsoft.com/office/drawing/2014/main" id="{E0021B06-F0C1-ACD7-A787-C62570CDEB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190603" name="Option Button 139" hidden="1">
              <a:extLst>
                <a:ext uri="{63B3BB69-23CF-44E3-9099-C40C66FF867C}">
                  <a14:compatExt spid="_x0000_s190603"/>
                </a:ext>
                <a:ext uri="{FF2B5EF4-FFF2-40B4-BE49-F238E27FC236}">
                  <a16:creationId xmlns:a16="http://schemas.microsoft.com/office/drawing/2014/main" id="{FEB7C575-4121-E380-8AAE-0D92E6081A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190604" name="Group Box 140" hidden="1">
              <a:extLst>
                <a:ext uri="{63B3BB69-23CF-44E3-9099-C40C66FF867C}">
                  <a14:compatExt spid="_x0000_s190604"/>
                </a:ext>
                <a:ext uri="{FF2B5EF4-FFF2-40B4-BE49-F238E27FC236}">
                  <a16:creationId xmlns:a16="http://schemas.microsoft.com/office/drawing/2014/main" id="{B59F6195-3A54-D849-838B-554FA64BCBC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190605" name="Option Button 141" hidden="1">
              <a:extLst>
                <a:ext uri="{63B3BB69-23CF-44E3-9099-C40C66FF867C}">
                  <a14:compatExt spid="_x0000_s190605"/>
                </a:ext>
                <a:ext uri="{FF2B5EF4-FFF2-40B4-BE49-F238E27FC236}">
                  <a16:creationId xmlns:a16="http://schemas.microsoft.com/office/drawing/2014/main" id="{64588BA8-95D1-CD51-D4E6-0EE687AA02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190606" name="Option Button 142" hidden="1">
              <a:extLst>
                <a:ext uri="{63B3BB69-23CF-44E3-9099-C40C66FF867C}">
                  <a14:compatExt spid="_x0000_s190606"/>
                </a:ext>
                <a:ext uri="{FF2B5EF4-FFF2-40B4-BE49-F238E27FC236}">
                  <a16:creationId xmlns:a16="http://schemas.microsoft.com/office/drawing/2014/main" id="{C86FCD69-DBA0-EE5C-2896-335250FA25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190607" name="Option Button 143" hidden="1">
              <a:extLst>
                <a:ext uri="{63B3BB69-23CF-44E3-9099-C40C66FF867C}">
                  <a14:compatExt spid="_x0000_s190607"/>
                </a:ext>
                <a:ext uri="{FF2B5EF4-FFF2-40B4-BE49-F238E27FC236}">
                  <a16:creationId xmlns:a16="http://schemas.microsoft.com/office/drawing/2014/main" id="{4B5CC6CD-236C-3EC3-5628-C25F3F0BEC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190608" name="Option Button 144" hidden="1">
              <a:extLst>
                <a:ext uri="{63B3BB69-23CF-44E3-9099-C40C66FF867C}">
                  <a14:compatExt spid="_x0000_s190608"/>
                </a:ext>
                <a:ext uri="{FF2B5EF4-FFF2-40B4-BE49-F238E27FC236}">
                  <a16:creationId xmlns:a16="http://schemas.microsoft.com/office/drawing/2014/main" id="{30BF589E-71EC-9E78-C5A8-73E4B1959C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190609" name="Group Box 145" hidden="1">
              <a:extLst>
                <a:ext uri="{63B3BB69-23CF-44E3-9099-C40C66FF867C}">
                  <a14:compatExt spid="_x0000_s190609"/>
                </a:ext>
                <a:ext uri="{FF2B5EF4-FFF2-40B4-BE49-F238E27FC236}">
                  <a16:creationId xmlns:a16="http://schemas.microsoft.com/office/drawing/2014/main" id="{9A41DD02-4BC0-15D2-5CC1-055F051C1C3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190610" name="Option Button 146" hidden="1">
              <a:extLst>
                <a:ext uri="{63B3BB69-23CF-44E3-9099-C40C66FF867C}">
                  <a14:compatExt spid="_x0000_s190610"/>
                </a:ext>
                <a:ext uri="{FF2B5EF4-FFF2-40B4-BE49-F238E27FC236}">
                  <a16:creationId xmlns:a16="http://schemas.microsoft.com/office/drawing/2014/main" id="{80EBE371-68C3-F284-F4E3-DD70A7E606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190611" name="Option Button 147" hidden="1">
              <a:extLst>
                <a:ext uri="{63B3BB69-23CF-44E3-9099-C40C66FF867C}">
                  <a14:compatExt spid="_x0000_s190611"/>
                </a:ext>
                <a:ext uri="{FF2B5EF4-FFF2-40B4-BE49-F238E27FC236}">
                  <a16:creationId xmlns:a16="http://schemas.microsoft.com/office/drawing/2014/main" id="{27A6D33D-5EA7-200D-BDEE-C6807AB483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190612" name="Option Button 148" hidden="1">
              <a:extLst>
                <a:ext uri="{63B3BB69-23CF-44E3-9099-C40C66FF867C}">
                  <a14:compatExt spid="_x0000_s190612"/>
                </a:ext>
                <a:ext uri="{FF2B5EF4-FFF2-40B4-BE49-F238E27FC236}">
                  <a16:creationId xmlns:a16="http://schemas.microsoft.com/office/drawing/2014/main" id="{456972A3-4A3A-0B1B-E840-AFB8E1A50A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190613" name="Option Button 149" hidden="1">
              <a:extLst>
                <a:ext uri="{63B3BB69-23CF-44E3-9099-C40C66FF867C}">
                  <a14:compatExt spid="_x0000_s190613"/>
                </a:ext>
                <a:ext uri="{FF2B5EF4-FFF2-40B4-BE49-F238E27FC236}">
                  <a16:creationId xmlns:a16="http://schemas.microsoft.com/office/drawing/2014/main" id="{8153838F-5566-A5D4-027F-D6EE3E45A9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190614" name="Group Box 150" hidden="1">
              <a:extLst>
                <a:ext uri="{63B3BB69-23CF-44E3-9099-C40C66FF867C}">
                  <a14:compatExt spid="_x0000_s190614"/>
                </a:ext>
                <a:ext uri="{FF2B5EF4-FFF2-40B4-BE49-F238E27FC236}">
                  <a16:creationId xmlns:a16="http://schemas.microsoft.com/office/drawing/2014/main" id="{478B73C8-DCF1-8E52-B1E5-57AEADC5E59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190615" name="Option Button 151" hidden="1">
              <a:extLst>
                <a:ext uri="{63B3BB69-23CF-44E3-9099-C40C66FF867C}">
                  <a14:compatExt spid="_x0000_s190615"/>
                </a:ext>
                <a:ext uri="{FF2B5EF4-FFF2-40B4-BE49-F238E27FC236}">
                  <a16:creationId xmlns:a16="http://schemas.microsoft.com/office/drawing/2014/main" id="{D07D18F6-A6A0-A67B-1A06-4F7A64170A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190616" name="Option Button 152" hidden="1">
              <a:extLst>
                <a:ext uri="{63B3BB69-23CF-44E3-9099-C40C66FF867C}">
                  <a14:compatExt spid="_x0000_s190616"/>
                </a:ext>
                <a:ext uri="{FF2B5EF4-FFF2-40B4-BE49-F238E27FC236}">
                  <a16:creationId xmlns:a16="http://schemas.microsoft.com/office/drawing/2014/main" id="{2B9101F3-6277-91DC-DC9C-66AD73607F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190617" name="Option Button 153" hidden="1">
              <a:extLst>
                <a:ext uri="{63B3BB69-23CF-44E3-9099-C40C66FF867C}">
                  <a14:compatExt spid="_x0000_s190617"/>
                </a:ext>
                <a:ext uri="{FF2B5EF4-FFF2-40B4-BE49-F238E27FC236}">
                  <a16:creationId xmlns:a16="http://schemas.microsoft.com/office/drawing/2014/main" id="{C53EB3D2-DBB5-B2D5-36E9-B7FFD50745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190618" name="Option Button 154" hidden="1">
              <a:extLst>
                <a:ext uri="{63B3BB69-23CF-44E3-9099-C40C66FF867C}">
                  <a14:compatExt spid="_x0000_s190618"/>
                </a:ext>
                <a:ext uri="{FF2B5EF4-FFF2-40B4-BE49-F238E27FC236}">
                  <a16:creationId xmlns:a16="http://schemas.microsoft.com/office/drawing/2014/main" id="{5123C57F-E846-DB0C-38B1-E954BFD103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190619" name="Group Box 155" hidden="1">
              <a:extLst>
                <a:ext uri="{63B3BB69-23CF-44E3-9099-C40C66FF867C}">
                  <a14:compatExt spid="_x0000_s190619"/>
                </a:ext>
                <a:ext uri="{FF2B5EF4-FFF2-40B4-BE49-F238E27FC236}">
                  <a16:creationId xmlns:a16="http://schemas.microsoft.com/office/drawing/2014/main" id="{301C3884-9E64-24C1-A169-7E52A6114B7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190620" name="Option Button 156" hidden="1">
              <a:extLst>
                <a:ext uri="{63B3BB69-23CF-44E3-9099-C40C66FF867C}">
                  <a14:compatExt spid="_x0000_s190620"/>
                </a:ext>
                <a:ext uri="{FF2B5EF4-FFF2-40B4-BE49-F238E27FC236}">
                  <a16:creationId xmlns:a16="http://schemas.microsoft.com/office/drawing/2014/main" id="{5F637BA3-8884-F004-22AA-E69A05AAA2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190621" name="Option Button 157" hidden="1">
              <a:extLst>
                <a:ext uri="{63B3BB69-23CF-44E3-9099-C40C66FF867C}">
                  <a14:compatExt spid="_x0000_s190621"/>
                </a:ext>
                <a:ext uri="{FF2B5EF4-FFF2-40B4-BE49-F238E27FC236}">
                  <a16:creationId xmlns:a16="http://schemas.microsoft.com/office/drawing/2014/main" id="{636FFBD7-95C1-476B-7E4A-097A46F56C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190622" name="Option Button 158" hidden="1">
              <a:extLst>
                <a:ext uri="{63B3BB69-23CF-44E3-9099-C40C66FF867C}">
                  <a14:compatExt spid="_x0000_s190622"/>
                </a:ext>
                <a:ext uri="{FF2B5EF4-FFF2-40B4-BE49-F238E27FC236}">
                  <a16:creationId xmlns:a16="http://schemas.microsoft.com/office/drawing/2014/main" id="{ECB49F8F-C7CB-5567-D279-FD16F3307B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190623" name="Option Button 159" hidden="1">
              <a:extLst>
                <a:ext uri="{63B3BB69-23CF-44E3-9099-C40C66FF867C}">
                  <a14:compatExt spid="_x0000_s190623"/>
                </a:ext>
                <a:ext uri="{FF2B5EF4-FFF2-40B4-BE49-F238E27FC236}">
                  <a16:creationId xmlns:a16="http://schemas.microsoft.com/office/drawing/2014/main" id="{FD6F9041-814C-2FEA-FC29-42CC04D5CB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190624" name="Group Box 160" hidden="1">
              <a:extLst>
                <a:ext uri="{63B3BB69-23CF-44E3-9099-C40C66FF867C}">
                  <a14:compatExt spid="_x0000_s190624"/>
                </a:ext>
                <a:ext uri="{FF2B5EF4-FFF2-40B4-BE49-F238E27FC236}">
                  <a16:creationId xmlns:a16="http://schemas.microsoft.com/office/drawing/2014/main" id="{DEF3AAC5-7A0D-EF8E-6EDA-6AFC8EEF79D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190625" name="Option Button 161" hidden="1">
              <a:extLst>
                <a:ext uri="{63B3BB69-23CF-44E3-9099-C40C66FF867C}">
                  <a14:compatExt spid="_x0000_s190625"/>
                </a:ext>
                <a:ext uri="{FF2B5EF4-FFF2-40B4-BE49-F238E27FC236}">
                  <a16:creationId xmlns:a16="http://schemas.microsoft.com/office/drawing/2014/main" id="{96CB610F-25A6-4FF4-FD53-FC96D61155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190626" name="Option Button 162" hidden="1">
              <a:extLst>
                <a:ext uri="{63B3BB69-23CF-44E3-9099-C40C66FF867C}">
                  <a14:compatExt spid="_x0000_s190626"/>
                </a:ext>
                <a:ext uri="{FF2B5EF4-FFF2-40B4-BE49-F238E27FC236}">
                  <a16:creationId xmlns:a16="http://schemas.microsoft.com/office/drawing/2014/main" id="{F70F205C-6795-39C7-88F8-EBD2D8193E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190627" name="Option Button 163" hidden="1">
              <a:extLst>
                <a:ext uri="{63B3BB69-23CF-44E3-9099-C40C66FF867C}">
                  <a14:compatExt spid="_x0000_s190627"/>
                </a:ext>
                <a:ext uri="{FF2B5EF4-FFF2-40B4-BE49-F238E27FC236}">
                  <a16:creationId xmlns:a16="http://schemas.microsoft.com/office/drawing/2014/main" id="{16F27711-518C-D2CA-DE51-2AECF0A2D6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190628" name="Option Button 164" hidden="1">
              <a:extLst>
                <a:ext uri="{63B3BB69-23CF-44E3-9099-C40C66FF867C}">
                  <a14:compatExt spid="_x0000_s190628"/>
                </a:ext>
                <a:ext uri="{FF2B5EF4-FFF2-40B4-BE49-F238E27FC236}">
                  <a16:creationId xmlns:a16="http://schemas.microsoft.com/office/drawing/2014/main" id="{7C496C4C-AA44-BF52-16F3-B5EF5B19A4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190629" name="Group Box 165" hidden="1">
              <a:extLst>
                <a:ext uri="{63B3BB69-23CF-44E3-9099-C40C66FF867C}">
                  <a14:compatExt spid="_x0000_s190629"/>
                </a:ext>
                <a:ext uri="{FF2B5EF4-FFF2-40B4-BE49-F238E27FC236}">
                  <a16:creationId xmlns:a16="http://schemas.microsoft.com/office/drawing/2014/main" id="{C3172C90-6920-BDE5-C1BB-2E3C7B810B2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190630" name="Option Button 166" hidden="1">
              <a:extLst>
                <a:ext uri="{63B3BB69-23CF-44E3-9099-C40C66FF867C}">
                  <a14:compatExt spid="_x0000_s190630"/>
                </a:ext>
                <a:ext uri="{FF2B5EF4-FFF2-40B4-BE49-F238E27FC236}">
                  <a16:creationId xmlns:a16="http://schemas.microsoft.com/office/drawing/2014/main" id="{BCD42365-A517-E085-B2AC-02E196E6E9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190631" name="Option Button 167" hidden="1">
              <a:extLst>
                <a:ext uri="{63B3BB69-23CF-44E3-9099-C40C66FF867C}">
                  <a14:compatExt spid="_x0000_s190631"/>
                </a:ext>
                <a:ext uri="{FF2B5EF4-FFF2-40B4-BE49-F238E27FC236}">
                  <a16:creationId xmlns:a16="http://schemas.microsoft.com/office/drawing/2014/main" id="{74DF35AE-046C-4252-54BF-E6EA736F36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190632" name="Option Button 168" hidden="1">
              <a:extLst>
                <a:ext uri="{63B3BB69-23CF-44E3-9099-C40C66FF867C}">
                  <a14:compatExt spid="_x0000_s190632"/>
                </a:ext>
                <a:ext uri="{FF2B5EF4-FFF2-40B4-BE49-F238E27FC236}">
                  <a16:creationId xmlns:a16="http://schemas.microsoft.com/office/drawing/2014/main" id="{3DDCC087-4BBF-7319-B9F1-E806BC95DE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190633" name="Option Button 169" hidden="1">
              <a:extLst>
                <a:ext uri="{63B3BB69-23CF-44E3-9099-C40C66FF867C}">
                  <a14:compatExt spid="_x0000_s190633"/>
                </a:ext>
                <a:ext uri="{FF2B5EF4-FFF2-40B4-BE49-F238E27FC236}">
                  <a16:creationId xmlns:a16="http://schemas.microsoft.com/office/drawing/2014/main" id="{0966AFB2-35C0-2C8D-9048-023C09D827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190634" name="Group Box 170" hidden="1">
              <a:extLst>
                <a:ext uri="{63B3BB69-23CF-44E3-9099-C40C66FF867C}">
                  <a14:compatExt spid="_x0000_s190634"/>
                </a:ext>
                <a:ext uri="{FF2B5EF4-FFF2-40B4-BE49-F238E27FC236}">
                  <a16:creationId xmlns:a16="http://schemas.microsoft.com/office/drawing/2014/main" id="{094E8691-D48A-AC68-B942-064BBD48D7C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190635" name="Option Button 171" hidden="1">
              <a:extLst>
                <a:ext uri="{63B3BB69-23CF-44E3-9099-C40C66FF867C}">
                  <a14:compatExt spid="_x0000_s190635"/>
                </a:ext>
                <a:ext uri="{FF2B5EF4-FFF2-40B4-BE49-F238E27FC236}">
                  <a16:creationId xmlns:a16="http://schemas.microsoft.com/office/drawing/2014/main" id="{27B5445D-83DA-4155-1D99-2C4A360F83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190636" name="Option Button 172" hidden="1">
              <a:extLst>
                <a:ext uri="{63B3BB69-23CF-44E3-9099-C40C66FF867C}">
                  <a14:compatExt spid="_x0000_s190636"/>
                </a:ext>
                <a:ext uri="{FF2B5EF4-FFF2-40B4-BE49-F238E27FC236}">
                  <a16:creationId xmlns:a16="http://schemas.microsoft.com/office/drawing/2014/main" id="{1900BD2E-23E2-BD17-9D92-CD8B0A097B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190637" name="Option Button 173" hidden="1">
              <a:extLst>
                <a:ext uri="{63B3BB69-23CF-44E3-9099-C40C66FF867C}">
                  <a14:compatExt spid="_x0000_s190637"/>
                </a:ext>
                <a:ext uri="{FF2B5EF4-FFF2-40B4-BE49-F238E27FC236}">
                  <a16:creationId xmlns:a16="http://schemas.microsoft.com/office/drawing/2014/main" id="{EAD8007E-A56B-24F4-0781-2194C78284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190638" name="Option Button 174" hidden="1">
              <a:extLst>
                <a:ext uri="{63B3BB69-23CF-44E3-9099-C40C66FF867C}">
                  <a14:compatExt spid="_x0000_s190638"/>
                </a:ext>
                <a:ext uri="{FF2B5EF4-FFF2-40B4-BE49-F238E27FC236}">
                  <a16:creationId xmlns:a16="http://schemas.microsoft.com/office/drawing/2014/main" id="{D289C206-0479-3F08-9B77-274274FD8C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190639" name="Group Box 175" hidden="1">
              <a:extLst>
                <a:ext uri="{63B3BB69-23CF-44E3-9099-C40C66FF867C}">
                  <a14:compatExt spid="_x0000_s190639"/>
                </a:ext>
                <a:ext uri="{FF2B5EF4-FFF2-40B4-BE49-F238E27FC236}">
                  <a16:creationId xmlns:a16="http://schemas.microsoft.com/office/drawing/2014/main" id="{B70ED9E6-2EB8-BE1C-65A1-D7C79FBFA1E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190640" name="Option Button 176" hidden="1">
              <a:extLst>
                <a:ext uri="{63B3BB69-23CF-44E3-9099-C40C66FF867C}">
                  <a14:compatExt spid="_x0000_s190640"/>
                </a:ext>
                <a:ext uri="{FF2B5EF4-FFF2-40B4-BE49-F238E27FC236}">
                  <a16:creationId xmlns:a16="http://schemas.microsoft.com/office/drawing/2014/main" id="{836884EF-739F-E6B7-5E64-4C07D8D270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190641" name="Option Button 177" hidden="1">
              <a:extLst>
                <a:ext uri="{63B3BB69-23CF-44E3-9099-C40C66FF867C}">
                  <a14:compatExt spid="_x0000_s190641"/>
                </a:ext>
                <a:ext uri="{FF2B5EF4-FFF2-40B4-BE49-F238E27FC236}">
                  <a16:creationId xmlns:a16="http://schemas.microsoft.com/office/drawing/2014/main" id="{194A867E-CBC8-C357-767F-26F2E1D0D4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190642" name="Option Button 178" hidden="1">
              <a:extLst>
                <a:ext uri="{63B3BB69-23CF-44E3-9099-C40C66FF867C}">
                  <a14:compatExt spid="_x0000_s190642"/>
                </a:ext>
                <a:ext uri="{FF2B5EF4-FFF2-40B4-BE49-F238E27FC236}">
                  <a16:creationId xmlns:a16="http://schemas.microsoft.com/office/drawing/2014/main" id="{0E15465F-D87E-7BDD-5B2D-2CE14DE4FF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190643" name="Option Button 179" hidden="1">
              <a:extLst>
                <a:ext uri="{63B3BB69-23CF-44E3-9099-C40C66FF867C}">
                  <a14:compatExt spid="_x0000_s190643"/>
                </a:ext>
                <a:ext uri="{FF2B5EF4-FFF2-40B4-BE49-F238E27FC236}">
                  <a16:creationId xmlns:a16="http://schemas.microsoft.com/office/drawing/2014/main" id="{0EDCF53F-49EB-44F6-E722-A749F1F909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190644" name="Group Box 180" hidden="1">
              <a:extLst>
                <a:ext uri="{63B3BB69-23CF-44E3-9099-C40C66FF867C}">
                  <a14:compatExt spid="_x0000_s190644"/>
                </a:ext>
                <a:ext uri="{FF2B5EF4-FFF2-40B4-BE49-F238E27FC236}">
                  <a16:creationId xmlns:a16="http://schemas.microsoft.com/office/drawing/2014/main" id="{FE8FEC04-DCB6-48F5-BFD9-82B0D87E0E4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190645" name="Option Button 181" hidden="1">
              <a:extLst>
                <a:ext uri="{63B3BB69-23CF-44E3-9099-C40C66FF867C}">
                  <a14:compatExt spid="_x0000_s190645"/>
                </a:ext>
                <a:ext uri="{FF2B5EF4-FFF2-40B4-BE49-F238E27FC236}">
                  <a16:creationId xmlns:a16="http://schemas.microsoft.com/office/drawing/2014/main" id="{6FABBFDF-4CEF-52E1-F631-468CCD4258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190646" name="Option Button 182" hidden="1">
              <a:extLst>
                <a:ext uri="{63B3BB69-23CF-44E3-9099-C40C66FF867C}">
                  <a14:compatExt spid="_x0000_s190646"/>
                </a:ext>
                <a:ext uri="{FF2B5EF4-FFF2-40B4-BE49-F238E27FC236}">
                  <a16:creationId xmlns:a16="http://schemas.microsoft.com/office/drawing/2014/main" id="{2FACAD5E-2E1D-D859-076F-9B8E53E159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190647" name="Option Button 183" hidden="1">
              <a:extLst>
                <a:ext uri="{63B3BB69-23CF-44E3-9099-C40C66FF867C}">
                  <a14:compatExt spid="_x0000_s190647"/>
                </a:ext>
                <a:ext uri="{FF2B5EF4-FFF2-40B4-BE49-F238E27FC236}">
                  <a16:creationId xmlns:a16="http://schemas.microsoft.com/office/drawing/2014/main" id="{428DDAA1-840C-35C1-1A0F-ED71C661F2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190648" name="Option Button 184" hidden="1">
              <a:extLst>
                <a:ext uri="{63B3BB69-23CF-44E3-9099-C40C66FF867C}">
                  <a14:compatExt spid="_x0000_s190648"/>
                </a:ext>
                <a:ext uri="{FF2B5EF4-FFF2-40B4-BE49-F238E27FC236}">
                  <a16:creationId xmlns:a16="http://schemas.microsoft.com/office/drawing/2014/main" id="{0E21E79F-15BA-FFDF-FB4C-F17D455E46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190649" name="Group Box 185" hidden="1">
              <a:extLst>
                <a:ext uri="{63B3BB69-23CF-44E3-9099-C40C66FF867C}">
                  <a14:compatExt spid="_x0000_s190649"/>
                </a:ext>
                <a:ext uri="{FF2B5EF4-FFF2-40B4-BE49-F238E27FC236}">
                  <a16:creationId xmlns:a16="http://schemas.microsoft.com/office/drawing/2014/main" id="{FDF86243-70F2-3CBA-95F8-4A00F81B57A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190650" name="Option Button 186" hidden="1">
              <a:extLst>
                <a:ext uri="{63B3BB69-23CF-44E3-9099-C40C66FF867C}">
                  <a14:compatExt spid="_x0000_s190650"/>
                </a:ext>
                <a:ext uri="{FF2B5EF4-FFF2-40B4-BE49-F238E27FC236}">
                  <a16:creationId xmlns:a16="http://schemas.microsoft.com/office/drawing/2014/main" id="{FFD9D3DF-D83F-97DB-0252-A0490B52C6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190651" name="Option Button 187" hidden="1">
              <a:extLst>
                <a:ext uri="{63B3BB69-23CF-44E3-9099-C40C66FF867C}">
                  <a14:compatExt spid="_x0000_s190651"/>
                </a:ext>
                <a:ext uri="{FF2B5EF4-FFF2-40B4-BE49-F238E27FC236}">
                  <a16:creationId xmlns:a16="http://schemas.microsoft.com/office/drawing/2014/main" id="{F63B0CB0-8ED3-0F3E-9457-070AD28465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190652" name="Option Button 188" hidden="1">
              <a:extLst>
                <a:ext uri="{63B3BB69-23CF-44E3-9099-C40C66FF867C}">
                  <a14:compatExt spid="_x0000_s190652"/>
                </a:ext>
                <a:ext uri="{FF2B5EF4-FFF2-40B4-BE49-F238E27FC236}">
                  <a16:creationId xmlns:a16="http://schemas.microsoft.com/office/drawing/2014/main" id="{246B40E8-3273-B0D9-6C55-608C8F8587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190653" name="Option Button 189" hidden="1">
              <a:extLst>
                <a:ext uri="{63B3BB69-23CF-44E3-9099-C40C66FF867C}">
                  <a14:compatExt spid="_x0000_s190653"/>
                </a:ext>
                <a:ext uri="{FF2B5EF4-FFF2-40B4-BE49-F238E27FC236}">
                  <a16:creationId xmlns:a16="http://schemas.microsoft.com/office/drawing/2014/main" id="{E88124AF-FF00-A95E-9450-1E38B67441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190654" name="Group Box 190" hidden="1">
              <a:extLst>
                <a:ext uri="{63B3BB69-23CF-44E3-9099-C40C66FF867C}">
                  <a14:compatExt spid="_x0000_s190654"/>
                </a:ext>
                <a:ext uri="{FF2B5EF4-FFF2-40B4-BE49-F238E27FC236}">
                  <a16:creationId xmlns:a16="http://schemas.microsoft.com/office/drawing/2014/main" id="{6927EB9C-7E30-7AE2-211C-5F99CC70A0A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190655" name="Option Button 191" hidden="1">
              <a:extLst>
                <a:ext uri="{63B3BB69-23CF-44E3-9099-C40C66FF867C}">
                  <a14:compatExt spid="_x0000_s190655"/>
                </a:ext>
                <a:ext uri="{FF2B5EF4-FFF2-40B4-BE49-F238E27FC236}">
                  <a16:creationId xmlns:a16="http://schemas.microsoft.com/office/drawing/2014/main" id="{857AEF51-0154-35DC-46AF-8F9B456561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190656" name="Option Button 192" hidden="1">
              <a:extLst>
                <a:ext uri="{63B3BB69-23CF-44E3-9099-C40C66FF867C}">
                  <a14:compatExt spid="_x0000_s190656"/>
                </a:ext>
                <a:ext uri="{FF2B5EF4-FFF2-40B4-BE49-F238E27FC236}">
                  <a16:creationId xmlns:a16="http://schemas.microsoft.com/office/drawing/2014/main" id="{092A225B-20B5-A1AD-13C1-D975B152D1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190657" name="Option Button 193" hidden="1">
              <a:extLst>
                <a:ext uri="{63B3BB69-23CF-44E3-9099-C40C66FF867C}">
                  <a14:compatExt spid="_x0000_s190657"/>
                </a:ext>
                <a:ext uri="{FF2B5EF4-FFF2-40B4-BE49-F238E27FC236}">
                  <a16:creationId xmlns:a16="http://schemas.microsoft.com/office/drawing/2014/main" id="{566494A4-FB57-9687-E5BE-343B65584E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190658" name="Option Button 194" hidden="1">
              <a:extLst>
                <a:ext uri="{63B3BB69-23CF-44E3-9099-C40C66FF867C}">
                  <a14:compatExt spid="_x0000_s190658"/>
                </a:ext>
                <a:ext uri="{FF2B5EF4-FFF2-40B4-BE49-F238E27FC236}">
                  <a16:creationId xmlns:a16="http://schemas.microsoft.com/office/drawing/2014/main" id="{F3D4FCA7-EE17-7E6A-47DC-F70F484D1C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190659" name="Group Box 195" hidden="1">
              <a:extLst>
                <a:ext uri="{63B3BB69-23CF-44E3-9099-C40C66FF867C}">
                  <a14:compatExt spid="_x0000_s190659"/>
                </a:ext>
                <a:ext uri="{FF2B5EF4-FFF2-40B4-BE49-F238E27FC236}">
                  <a16:creationId xmlns:a16="http://schemas.microsoft.com/office/drawing/2014/main" id="{EE945DAF-0B7A-059B-5065-6BF6425A3B4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190660" name="Option Button 196" hidden="1">
              <a:extLst>
                <a:ext uri="{63B3BB69-23CF-44E3-9099-C40C66FF867C}">
                  <a14:compatExt spid="_x0000_s190660"/>
                </a:ext>
                <a:ext uri="{FF2B5EF4-FFF2-40B4-BE49-F238E27FC236}">
                  <a16:creationId xmlns:a16="http://schemas.microsoft.com/office/drawing/2014/main" id="{A2ECE8B3-7833-7F36-EBF9-F7AEEB7107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190661" name="Option Button 197" hidden="1">
              <a:extLst>
                <a:ext uri="{63B3BB69-23CF-44E3-9099-C40C66FF867C}">
                  <a14:compatExt spid="_x0000_s190661"/>
                </a:ext>
                <a:ext uri="{FF2B5EF4-FFF2-40B4-BE49-F238E27FC236}">
                  <a16:creationId xmlns:a16="http://schemas.microsoft.com/office/drawing/2014/main" id="{44DAEF1F-F8C0-90C3-B2B0-AE1D3A9EBD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190662" name="Option Button 198" hidden="1">
              <a:extLst>
                <a:ext uri="{63B3BB69-23CF-44E3-9099-C40C66FF867C}">
                  <a14:compatExt spid="_x0000_s190662"/>
                </a:ext>
                <a:ext uri="{FF2B5EF4-FFF2-40B4-BE49-F238E27FC236}">
                  <a16:creationId xmlns:a16="http://schemas.microsoft.com/office/drawing/2014/main" id="{C1BBC6FB-43C6-D2C9-FD40-B43680CDF7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190663" name="Option Button 199" hidden="1">
              <a:extLst>
                <a:ext uri="{63B3BB69-23CF-44E3-9099-C40C66FF867C}">
                  <a14:compatExt spid="_x0000_s190663"/>
                </a:ext>
                <a:ext uri="{FF2B5EF4-FFF2-40B4-BE49-F238E27FC236}">
                  <a16:creationId xmlns:a16="http://schemas.microsoft.com/office/drawing/2014/main" id="{5138448C-8CA3-C96D-2B36-5A19AD3DDB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190664" name="Group Box 200" hidden="1">
              <a:extLst>
                <a:ext uri="{63B3BB69-23CF-44E3-9099-C40C66FF867C}">
                  <a14:compatExt spid="_x0000_s190664"/>
                </a:ext>
                <a:ext uri="{FF2B5EF4-FFF2-40B4-BE49-F238E27FC236}">
                  <a16:creationId xmlns:a16="http://schemas.microsoft.com/office/drawing/2014/main" id="{14AE4046-8236-5332-75D2-07828FDC6F5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190665" name="Option Button 201" hidden="1">
              <a:extLst>
                <a:ext uri="{63B3BB69-23CF-44E3-9099-C40C66FF867C}">
                  <a14:compatExt spid="_x0000_s190665"/>
                </a:ext>
                <a:ext uri="{FF2B5EF4-FFF2-40B4-BE49-F238E27FC236}">
                  <a16:creationId xmlns:a16="http://schemas.microsoft.com/office/drawing/2014/main" id="{9A45C239-E89F-4099-4EAF-14835FA4DF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190666" name="Option Button 202" hidden="1">
              <a:extLst>
                <a:ext uri="{63B3BB69-23CF-44E3-9099-C40C66FF867C}">
                  <a14:compatExt spid="_x0000_s190666"/>
                </a:ext>
                <a:ext uri="{FF2B5EF4-FFF2-40B4-BE49-F238E27FC236}">
                  <a16:creationId xmlns:a16="http://schemas.microsoft.com/office/drawing/2014/main" id="{31CD2B6A-A318-C2A8-B2C0-845D3801DC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190667" name="Option Button 203" hidden="1">
              <a:extLst>
                <a:ext uri="{63B3BB69-23CF-44E3-9099-C40C66FF867C}">
                  <a14:compatExt spid="_x0000_s190667"/>
                </a:ext>
                <a:ext uri="{FF2B5EF4-FFF2-40B4-BE49-F238E27FC236}">
                  <a16:creationId xmlns:a16="http://schemas.microsoft.com/office/drawing/2014/main" id="{7B30CA45-E89A-5F0A-21E7-648BFB8231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190668" name="Option Button 204" hidden="1">
              <a:extLst>
                <a:ext uri="{63B3BB69-23CF-44E3-9099-C40C66FF867C}">
                  <a14:compatExt spid="_x0000_s190668"/>
                </a:ext>
                <a:ext uri="{FF2B5EF4-FFF2-40B4-BE49-F238E27FC236}">
                  <a16:creationId xmlns:a16="http://schemas.microsoft.com/office/drawing/2014/main" id="{98ED2A03-E1C2-0CFB-9967-81DB2499C8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190669" name="Group Box 205" hidden="1">
              <a:extLst>
                <a:ext uri="{63B3BB69-23CF-44E3-9099-C40C66FF867C}">
                  <a14:compatExt spid="_x0000_s190669"/>
                </a:ext>
                <a:ext uri="{FF2B5EF4-FFF2-40B4-BE49-F238E27FC236}">
                  <a16:creationId xmlns:a16="http://schemas.microsoft.com/office/drawing/2014/main" id="{593ECF2E-1B01-CAD9-0DF5-EF896D70FB4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190670" name="Option Button 206" hidden="1">
              <a:extLst>
                <a:ext uri="{63B3BB69-23CF-44E3-9099-C40C66FF867C}">
                  <a14:compatExt spid="_x0000_s190670"/>
                </a:ext>
                <a:ext uri="{FF2B5EF4-FFF2-40B4-BE49-F238E27FC236}">
                  <a16:creationId xmlns:a16="http://schemas.microsoft.com/office/drawing/2014/main" id="{3AA6E391-3AEC-6DFA-3F1D-4DFD480878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190671" name="Option Button 207" hidden="1">
              <a:extLst>
                <a:ext uri="{63B3BB69-23CF-44E3-9099-C40C66FF867C}">
                  <a14:compatExt spid="_x0000_s190671"/>
                </a:ext>
                <a:ext uri="{FF2B5EF4-FFF2-40B4-BE49-F238E27FC236}">
                  <a16:creationId xmlns:a16="http://schemas.microsoft.com/office/drawing/2014/main" id="{C4A693C4-E00E-CC49-17C6-0D2E878124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190672" name="Option Button 208" hidden="1">
              <a:extLst>
                <a:ext uri="{63B3BB69-23CF-44E3-9099-C40C66FF867C}">
                  <a14:compatExt spid="_x0000_s190672"/>
                </a:ext>
                <a:ext uri="{FF2B5EF4-FFF2-40B4-BE49-F238E27FC236}">
                  <a16:creationId xmlns:a16="http://schemas.microsoft.com/office/drawing/2014/main" id="{AE8AC96E-38E0-17B7-C86F-E096A20B47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190673" name="Option Button 209" hidden="1">
              <a:extLst>
                <a:ext uri="{63B3BB69-23CF-44E3-9099-C40C66FF867C}">
                  <a14:compatExt spid="_x0000_s190673"/>
                </a:ext>
                <a:ext uri="{FF2B5EF4-FFF2-40B4-BE49-F238E27FC236}">
                  <a16:creationId xmlns:a16="http://schemas.microsoft.com/office/drawing/2014/main" id="{4C79846F-E381-9C0F-3106-BEC9FA958D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190674" name="Group Box 210" hidden="1">
              <a:extLst>
                <a:ext uri="{63B3BB69-23CF-44E3-9099-C40C66FF867C}">
                  <a14:compatExt spid="_x0000_s190674"/>
                </a:ext>
                <a:ext uri="{FF2B5EF4-FFF2-40B4-BE49-F238E27FC236}">
                  <a16:creationId xmlns:a16="http://schemas.microsoft.com/office/drawing/2014/main" id="{857BB209-D84D-2D2C-C349-5224F5DDD6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190675" name="Option Button 211" hidden="1">
              <a:extLst>
                <a:ext uri="{63B3BB69-23CF-44E3-9099-C40C66FF867C}">
                  <a14:compatExt spid="_x0000_s190675"/>
                </a:ext>
                <a:ext uri="{FF2B5EF4-FFF2-40B4-BE49-F238E27FC236}">
                  <a16:creationId xmlns:a16="http://schemas.microsoft.com/office/drawing/2014/main" id="{F590BDE0-EA4D-D3C4-AAA8-B482E40319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190676" name="Option Button 212" hidden="1">
              <a:extLst>
                <a:ext uri="{63B3BB69-23CF-44E3-9099-C40C66FF867C}">
                  <a14:compatExt spid="_x0000_s190676"/>
                </a:ext>
                <a:ext uri="{FF2B5EF4-FFF2-40B4-BE49-F238E27FC236}">
                  <a16:creationId xmlns:a16="http://schemas.microsoft.com/office/drawing/2014/main" id="{888525EB-E5E6-F082-8D97-E4FF07F0DF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190677" name="Option Button 213" hidden="1">
              <a:extLst>
                <a:ext uri="{63B3BB69-23CF-44E3-9099-C40C66FF867C}">
                  <a14:compatExt spid="_x0000_s190677"/>
                </a:ext>
                <a:ext uri="{FF2B5EF4-FFF2-40B4-BE49-F238E27FC236}">
                  <a16:creationId xmlns:a16="http://schemas.microsoft.com/office/drawing/2014/main" id="{A9C64B72-8286-EB6E-5B4E-4D5E63DCD0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190678" name="Option Button 214" hidden="1">
              <a:extLst>
                <a:ext uri="{63B3BB69-23CF-44E3-9099-C40C66FF867C}">
                  <a14:compatExt spid="_x0000_s190678"/>
                </a:ext>
                <a:ext uri="{FF2B5EF4-FFF2-40B4-BE49-F238E27FC236}">
                  <a16:creationId xmlns:a16="http://schemas.microsoft.com/office/drawing/2014/main" id="{5DDD67F6-B463-3AEA-A028-BC816CB3AE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190679" name="Group Box 215" hidden="1">
              <a:extLst>
                <a:ext uri="{63B3BB69-23CF-44E3-9099-C40C66FF867C}">
                  <a14:compatExt spid="_x0000_s190679"/>
                </a:ext>
                <a:ext uri="{FF2B5EF4-FFF2-40B4-BE49-F238E27FC236}">
                  <a16:creationId xmlns:a16="http://schemas.microsoft.com/office/drawing/2014/main" id="{06EDBA09-51BE-6B59-0697-308C7BDD28F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190680" name="Option Button 216" hidden="1">
              <a:extLst>
                <a:ext uri="{63B3BB69-23CF-44E3-9099-C40C66FF867C}">
                  <a14:compatExt spid="_x0000_s190680"/>
                </a:ext>
                <a:ext uri="{FF2B5EF4-FFF2-40B4-BE49-F238E27FC236}">
                  <a16:creationId xmlns:a16="http://schemas.microsoft.com/office/drawing/2014/main" id="{9F912A12-C20A-6BB7-AC23-4B99F5CF66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190681" name="Option Button 217" hidden="1">
              <a:extLst>
                <a:ext uri="{63B3BB69-23CF-44E3-9099-C40C66FF867C}">
                  <a14:compatExt spid="_x0000_s190681"/>
                </a:ext>
                <a:ext uri="{FF2B5EF4-FFF2-40B4-BE49-F238E27FC236}">
                  <a16:creationId xmlns:a16="http://schemas.microsoft.com/office/drawing/2014/main" id="{9FC76F7C-FF91-152E-7E8E-49B1362072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190682" name="Option Button 218" hidden="1">
              <a:extLst>
                <a:ext uri="{63B3BB69-23CF-44E3-9099-C40C66FF867C}">
                  <a14:compatExt spid="_x0000_s190682"/>
                </a:ext>
                <a:ext uri="{FF2B5EF4-FFF2-40B4-BE49-F238E27FC236}">
                  <a16:creationId xmlns:a16="http://schemas.microsoft.com/office/drawing/2014/main" id="{A4D7266E-641D-F0A1-A960-D4FA72212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190683" name="Option Button 219" hidden="1">
              <a:extLst>
                <a:ext uri="{63B3BB69-23CF-44E3-9099-C40C66FF867C}">
                  <a14:compatExt spid="_x0000_s190683"/>
                </a:ext>
                <a:ext uri="{FF2B5EF4-FFF2-40B4-BE49-F238E27FC236}">
                  <a16:creationId xmlns:a16="http://schemas.microsoft.com/office/drawing/2014/main" id="{2CDAC02F-5FA9-5603-9F9C-DBEE275E0C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190684" name="Group Box 220" hidden="1">
              <a:extLst>
                <a:ext uri="{63B3BB69-23CF-44E3-9099-C40C66FF867C}">
                  <a14:compatExt spid="_x0000_s190684"/>
                </a:ext>
                <a:ext uri="{FF2B5EF4-FFF2-40B4-BE49-F238E27FC236}">
                  <a16:creationId xmlns:a16="http://schemas.microsoft.com/office/drawing/2014/main" id="{281F5BC8-AEC6-4BF6-CFC3-22541BC07F9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190685" name="Option Button 221" hidden="1">
              <a:extLst>
                <a:ext uri="{63B3BB69-23CF-44E3-9099-C40C66FF867C}">
                  <a14:compatExt spid="_x0000_s190685"/>
                </a:ext>
                <a:ext uri="{FF2B5EF4-FFF2-40B4-BE49-F238E27FC236}">
                  <a16:creationId xmlns:a16="http://schemas.microsoft.com/office/drawing/2014/main" id="{B4445632-A5C8-231C-FBBF-F8D33388CE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190686" name="Option Button 222" hidden="1">
              <a:extLst>
                <a:ext uri="{63B3BB69-23CF-44E3-9099-C40C66FF867C}">
                  <a14:compatExt spid="_x0000_s190686"/>
                </a:ext>
                <a:ext uri="{FF2B5EF4-FFF2-40B4-BE49-F238E27FC236}">
                  <a16:creationId xmlns:a16="http://schemas.microsoft.com/office/drawing/2014/main" id="{D0AB1882-A446-D25B-3915-40C42BF697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190687" name="Option Button 223" hidden="1">
              <a:extLst>
                <a:ext uri="{63B3BB69-23CF-44E3-9099-C40C66FF867C}">
                  <a14:compatExt spid="_x0000_s190687"/>
                </a:ext>
                <a:ext uri="{FF2B5EF4-FFF2-40B4-BE49-F238E27FC236}">
                  <a16:creationId xmlns:a16="http://schemas.microsoft.com/office/drawing/2014/main" id="{20D5AA10-992E-4C63-3C9D-66809BD180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190688" name="Option Button 224" hidden="1">
              <a:extLst>
                <a:ext uri="{63B3BB69-23CF-44E3-9099-C40C66FF867C}">
                  <a14:compatExt spid="_x0000_s190688"/>
                </a:ext>
                <a:ext uri="{FF2B5EF4-FFF2-40B4-BE49-F238E27FC236}">
                  <a16:creationId xmlns:a16="http://schemas.microsoft.com/office/drawing/2014/main" id="{F1B6E5F5-A746-201B-D392-96BCB6B41B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190689" name="Group Box 225" hidden="1">
              <a:extLst>
                <a:ext uri="{63B3BB69-23CF-44E3-9099-C40C66FF867C}">
                  <a14:compatExt spid="_x0000_s190689"/>
                </a:ext>
                <a:ext uri="{FF2B5EF4-FFF2-40B4-BE49-F238E27FC236}">
                  <a16:creationId xmlns:a16="http://schemas.microsoft.com/office/drawing/2014/main" id="{FC306E3C-5E39-4C01-D3ED-85EF21E9210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190690" name="Option Button 226" hidden="1">
              <a:extLst>
                <a:ext uri="{63B3BB69-23CF-44E3-9099-C40C66FF867C}">
                  <a14:compatExt spid="_x0000_s190690"/>
                </a:ext>
                <a:ext uri="{FF2B5EF4-FFF2-40B4-BE49-F238E27FC236}">
                  <a16:creationId xmlns:a16="http://schemas.microsoft.com/office/drawing/2014/main" id="{32B2AB2C-818D-80C8-171C-5FB16403BE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190691" name="Option Button 227" hidden="1">
              <a:extLst>
                <a:ext uri="{63B3BB69-23CF-44E3-9099-C40C66FF867C}">
                  <a14:compatExt spid="_x0000_s190691"/>
                </a:ext>
                <a:ext uri="{FF2B5EF4-FFF2-40B4-BE49-F238E27FC236}">
                  <a16:creationId xmlns:a16="http://schemas.microsoft.com/office/drawing/2014/main" id="{E84BF2FF-78A1-79E7-2584-E1E2ED0575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190692" name="Option Button 228" hidden="1">
              <a:extLst>
                <a:ext uri="{63B3BB69-23CF-44E3-9099-C40C66FF867C}">
                  <a14:compatExt spid="_x0000_s190692"/>
                </a:ext>
                <a:ext uri="{FF2B5EF4-FFF2-40B4-BE49-F238E27FC236}">
                  <a16:creationId xmlns:a16="http://schemas.microsoft.com/office/drawing/2014/main" id="{F18AB671-2481-49BC-A5AD-6CE3300275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190693" name="Option Button 229" hidden="1">
              <a:extLst>
                <a:ext uri="{63B3BB69-23CF-44E3-9099-C40C66FF867C}">
                  <a14:compatExt spid="_x0000_s190693"/>
                </a:ext>
                <a:ext uri="{FF2B5EF4-FFF2-40B4-BE49-F238E27FC236}">
                  <a16:creationId xmlns:a16="http://schemas.microsoft.com/office/drawing/2014/main" id="{CB6D4A3C-29FE-3373-CE0E-F3971BB1AB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190694" name="Group Box 230" hidden="1">
              <a:extLst>
                <a:ext uri="{63B3BB69-23CF-44E3-9099-C40C66FF867C}">
                  <a14:compatExt spid="_x0000_s190694"/>
                </a:ext>
                <a:ext uri="{FF2B5EF4-FFF2-40B4-BE49-F238E27FC236}">
                  <a16:creationId xmlns:a16="http://schemas.microsoft.com/office/drawing/2014/main" id="{DC26BD83-137A-1F60-5E63-4CA61787086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190695" name="Option Button 231" hidden="1">
              <a:extLst>
                <a:ext uri="{63B3BB69-23CF-44E3-9099-C40C66FF867C}">
                  <a14:compatExt spid="_x0000_s190695"/>
                </a:ext>
                <a:ext uri="{FF2B5EF4-FFF2-40B4-BE49-F238E27FC236}">
                  <a16:creationId xmlns:a16="http://schemas.microsoft.com/office/drawing/2014/main" id="{1CEF3EA6-EE52-FC5A-A094-FA1CDBC343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190696" name="Option Button 232" hidden="1">
              <a:extLst>
                <a:ext uri="{63B3BB69-23CF-44E3-9099-C40C66FF867C}">
                  <a14:compatExt spid="_x0000_s190696"/>
                </a:ext>
                <a:ext uri="{FF2B5EF4-FFF2-40B4-BE49-F238E27FC236}">
                  <a16:creationId xmlns:a16="http://schemas.microsoft.com/office/drawing/2014/main" id="{BB7C177E-794F-6BC2-61FE-EE096588F2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190697" name="Option Button 233" hidden="1">
              <a:extLst>
                <a:ext uri="{63B3BB69-23CF-44E3-9099-C40C66FF867C}">
                  <a14:compatExt spid="_x0000_s190697"/>
                </a:ext>
                <a:ext uri="{FF2B5EF4-FFF2-40B4-BE49-F238E27FC236}">
                  <a16:creationId xmlns:a16="http://schemas.microsoft.com/office/drawing/2014/main" id="{7DF8B211-6AF4-3C47-9257-FEBDFAF18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190698" name="Option Button 234" hidden="1">
              <a:extLst>
                <a:ext uri="{63B3BB69-23CF-44E3-9099-C40C66FF867C}">
                  <a14:compatExt spid="_x0000_s190698"/>
                </a:ext>
                <a:ext uri="{FF2B5EF4-FFF2-40B4-BE49-F238E27FC236}">
                  <a16:creationId xmlns:a16="http://schemas.microsoft.com/office/drawing/2014/main" id="{65825130-22B7-9C27-E5CD-D3AF341437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190699" name="Group Box 235" hidden="1">
              <a:extLst>
                <a:ext uri="{63B3BB69-23CF-44E3-9099-C40C66FF867C}">
                  <a14:compatExt spid="_x0000_s190699"/>
                </a:ext>
                <a:ext uri="{FF2B5EF4-FFF2-40B4-BE49-F238E27FC236}">
                  <a16:creationId xmlns:a16="http://schemas.microsoft.com/office/drawing/2014/main" id="{A1E34298-8563-28FE-C2D8-BBD66BB5DB6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190700" name="Option Button 236" hidden="1">
              <a:extLst>
                <a:ext uri="{63B3BB69-23CF-44E3-9099-C40C66FF867C}">
                  <a14:compatExt spid="_x0000_s190700"/>
                </a:ext>
                <a:ext uri="{FF2B5EF4-FFF2-40B4-BE49-F238E27FC236}">
                  <a16:creationId xmlns:a16="http://schemas.microsoft.com/office/drawing/2014/main" id="{91E2EA7F-6A77-A1DD-8C52-4AB736912A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190701" name="Option Button 237" hidden="1">
              <a:extLst>
                <a:ext uri="{63B3BB69-23CF-44E3-9099-C40C66FF867C}">
                  <a14:compatExt spid="_x0000_s190701"/>
                </a:ext>
                <a:ext uri="{FF2B5EF4-FFF2-40B4-BE49-F238E27FC236}">
                  <a16:creationId xmlns:a16="http://schemas.microsoft.com/office/drawing/2014/main" id="{8B8D47A5-9AB5-325F-D19B-C13A89DE14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190702" name="Option Button 238" hidden="1">
              <a:extLst>
                <a:ext uri="{63B3BB69-23CF-44E3-9099-C40C66FF867C}">
                  <a14:compatExt spid="_x0000_s190702"/>
                </a:ext>
                <a:ext uri="{FF2B5EF4-FFF2-40B4-BE49-F238E27FC236}">
                  <a16:creationId xmlns:a16="http://schemas.microsoft.com/office/drawing/2014/main" id="{FC61433A-891D-18B9-414D-93168E78FF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190703" name="Option Button 239" hidden="1">
              <a:extLst>
                <a:ext uri="{63B3BB69-23CF-44E3-9099-C40C66FF867C}">
                  <a14:compatExt spid="_x0000_s190703"/>
                </a:ext>
                <a:ext uri="{FF2B5EF4-FFF2-40B4-BE49-F238E27FC236}">
                  <a16:creationId xmlns:a16="http://schemas.microsoft.com/office/drawing/2014/main" id="{5E146322-D2FD-2759-1EB0-3E73016586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190704" name="Group Box 240" hidden="1">
              <a:extLst>
                <a:ext uri="{63B3BB69-23CF-44E3-9099-C40C66FF867C}">
                  <a14:compatExt spid="_x0000_s190704"/>
                </a:ext>
                <a:ext uri="{FF2B5EF4-FFF2-40B4-BE49-F238E27FC236}">
                  <a16:creationId xmlns:a16="http://schemas.microsoft.com/office/drawing/2014/main" id="{6065FB80-0D8A-BD05-48E6-C70B20C6EF0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190705" name="Option Button 241" hidden="1">
              <a:extLst>
                <a:ext uri="{63B3BB69-23CF-44E3-9099-C40C66FF867C}">
                  <a14:compatExt spid="_x0000_s190705"/>
                </a:ext>
                <a:ext uri="{FF2B5EF4-FFF2-40B4-BE49-F238E27FC236}">
                  <a16:creationId xmlns:a16="http://schemas.microsoft.com/office/drawing/2014/main" id="{2CC26925-ADE0-266E-45E4-59B4189ECD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190706" name="Option Button 242" hidden="1">
              <a:extLst>
                <a:ext uri="{63B3BB69-23CF-44E3-9099-C40C66FF867C}">
                  <a14:compatExt spid="_x0000_s190706"/>
                </a:ext>
                <a:ext uri="{FF2B5EF4-FFF2-40B4-BE49-F238E27FC236}">
                  <a16:creationId xmlns:a16="http://schemas.microsoft.com/office/drawing/2014/main" id="{2F8567CE-D300-CE20-0144-71A9B8123E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190707" name="Option Button 243" hidden="1">
              <a:extLst>
                <a:ext uri="{63B3BB69-23CF-44E3-9099-C40C66FF867C}">
                  <a14:compatExt spid="_x0000_s190707"/>
                </a:ext>
                <a:ext uri="{FF2B5EF4-FFF2-40B4-BE49-F238E27FC236}">
                  <a16:creationId xmlns:a16="http://schemas.microsoft.com/office/drawing/2014/main" id="{DD1F8A6C-111D-48FB-6CDB-F4148E91BC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190708" name="Option Button 244" hidden="1">
              <a:extLst>
                <a:ext uri="{63B3BB69-23CF-44E3-9099-C40C66FF867C}">
                  <a14:compatExt spid="_x0000_s190708"/>
                </a:ext>
                <a:ext uri="{FF2B5EF4-FFF2-40B4-BE49-F238E27FC236}">
                  <a16:creationId xmlns:a16="http://schemas.microsoft.com/office/drawing/2014/main" id="{F4831FEF-EB9D-1545-9CB2-58D5D64A1D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190709" name="Group Box 245" hidden="1">
              <a:extLst>
                <a:ext uri="{63B3BB69-23CF-44E3-9099-C40C66FF867C}">
                  <a14:compatExt spid="_x0000_s190709"/>
                </a:ext>
                <a:ext uri="{FF2B5EF4-FFF2-40B4-BE49-F238E27FC236}">
                  <a16:creationId xmlns:a16="http://schemas.microsoft.com/office/drawing/2014/main" id="{5D36DBEC-E865-8DB7-5941-0362CCEEFE5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190710" name="Option Button 246" hidden="1">
              <a:extLst>
                <a:ext uri="{63B3BB69-23CF-44E3-9099-C40C66FF867C}">
                  <a14:compatExt spid="_x0000_s190710"/>
                </a:ext>
                <a:ext uri="{FF2B5EF4-FFF2-40B4-BE49-F238E27FC236}">
                  <a16:creationId xmlns:a16="http://schemas.microsoft.com/office/drawing/2014/main" id="{C3C26935-0F7C-E928-F38D-1430587621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190711" name="Option Button 247" hidden="1">
              <a:extLst>
                <a:ext uri="{63B3BB69-23CF-44E3-9099-C40C66FF867C}">
                  <a14:compatExt spid="_x0000_s190711"/>
                </a:ext>
                <a:ext uri="{FF2B5EF4-FFF2-40B4-BE49-F238E27FC236}">
                  <a16:creationId xmlns:a16="http://schemas.microsoft.com/office/drawing/2014/main" id="{9DDAFA45-A9D2-F546-0442-4017DFD9A3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190712" name="Option Button 248" hidden="1">
              <a:extLst>
                <a:ext uri="{63B3BB69-23CF-44E3-9099-C40C66FF867C}">
                  <a14:compatExt spid="_x0000_s190712"/>
                </a:ext>
                <a:ext uri="{FF2B5EF4-FFF2-40B4-BE49-F238E27FC236}">
                  <a16:creationId xmlns:a16="http://schemas.microsoft.com/office/drawing/2014/main" id="{B13B4311-003A-F0F6-7CE0-65283698BA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190713" name="Option Button 249" hidden="1">
              <a:extLst>
                <a:ext uri="{63B3BB69-23CF-44E3-9099-C40C66FF867C}">
                  <a14:compatExt spid="_x0000_s190713"/>
                </a:ext>
                <a:ext uri="{FF2B5EF4-FFF2-40B4-BE49-F238E27FC236}">
                  <a16:creationId xmlns:a16="http://schemas.microsoft.com/office/drawing/2014/main" id="{7EFF1C35-02DD-358C-DFCE-2380266C39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190714" name="Group Box 250" hidden="1">
              <a:extLst>
                <a:ext uri="{63B3BB69-23CF-44E3-9099-C40C66FF867C}">
                  <a14:compatExt spid="_x0000_s190714"/>
                </a:ext>
                <a:ext uri="{FF2B5EF4-FFF2-40B4-BE49-F238E27FC236}">
                  <a16:creationId xmlns:a16="http://schemas.microsoft.com/office/drawing/2014/main" id="{E84ADB4D-B8D7-5C88-DA73-F8A640E2101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190715" name="Option Button 251" hidden="1">
              <a:extLst>
                <a:ext uri="{63B3BB69-23CF-44E3-9099-C40C66FF867C}">
                  <a14:compatExt spid="_x0000_s190715"/>
                </a:ext>
                <a:ext uri="{FF2B5EF4-FFF2-40B4-BE49-F238E27FC236}">
                  <a16:creationId xmlns:a16="http://schemas.microsoft.com/office/drawing/2014/main" id="{934E7B37-F760-2C12-1E23-31920626C1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190716" name="Option Button 252" hidden="1">
              <a:extLst>
                <a:ext uri="{63B3BB69-23CF-44E3-9099-C40C66FF867C}">
                  <a14:compatExt spid="_x0000_s190716"/>
                </a:ext>
                <a:ext uri="{FF2B5EF4-FFF2-40B4-BE49-F238E27FC236}">
                  <a16:creationId xmlns:a16="http://schemas.microsoft.com/office/drawing/2014/main" id="{FB71D997-376D-B282-ACEF-8AA1DB0CD3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190717" name="Option Button 253" hidden="1">
              <a:extLst>
                <a:ext uri="{63B3BB69-23CF-44E3-9099-C40C66FF867C}">
                  <a14:compatExt spid="_x0000_s190717"/>
                </a:ext>
                <a:ext uri="{FF2B5EF4-FFF2-40B4-BE49-F238E27FC236}">
                  <a16:creationId xmlns:a16="http://schemas.microsoft.com/office/drawing/2014/main" id="{4DF459C9-51D0-8531-1355-E81A6B4F7F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190718" name="Option Button 254" hidden="1">
              <a:extLst>
                <a:ext uri="{63B3BB69-23CF-44E3-9099-C40C66FF867C}">
                  <a14:compatExt spid="_x0000_s190718"/>
                </a:ext>
                <a:ext uri="{FF2B5EF4-FFF2-40B4-BE49-F238E27FC236}">
                  <a16:creationId xmlns:a16="http://schemas.microsoft.com/office/drawing/2014/main" id="{530BD634-0AE4-D89E-B0A8-8DB25E8DE1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190719" name="Group Box 255" hidden="1">
              <a:extLst>
                <a:ext uri="{63B3BB69-23CF-44E3-9099-C40C66FF867C}">
                  <a14:compatExt spid="_x0000_s190719"/>
                </a:ext>
                <a:ext uri="{FF2B5EF4-FFF2-40B4-BE49-F238E27FC236}">
                  <a16:creationId xmlns:a16="http://schemas.microsoft.com/office/drawing/2014/main" id="{4B4179EB-59FA-9470-A1F9-6B4069F8DC7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190720" name="Option Button 256" hidden="1">
              <a:extLst>
                <a:ext uri="{63B3BB69-23CF-44E3-9099-C40C66FF867C}">
                  <a14:compatExt spid="_x0000_s190720"/>
                </a:ext>
                <a:ext uri="{FF2B5EF4-FFF2-40B4-BE49-F238E27FC236}">
                  <a16:creationId xmlns:a16="http://schemas.microsoft.com/office/drawing/2014/main" id="{857E0648-EC7E-B5EC-59FB-FFD5C496CC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190721" name="Option Button 257" hidden="1">
              <a:extLst>
                <a:ext uri="{63B3BB69-23CF-44E3-9099-C40C66FF867C}">
                  <a14:compatExt spid="_x0000_s190721"/>
                </a:ext>
                <a:ext uri="{FF2B5EF4-FFF2-40B4-BE49-F238E27FC236}">
                  <a16:creationId xmlns:a16="http://schemas.microsoft.com/office/drawing/2014/main" id="{07DF6D4A-3BAE-696E-77F8-E797C6E913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190722" name="Option Button 258" hidden="1">
              <a:extLst>
                <a:ext uri="{63B3BB69-23CF-44E3-9099-C40C66FF867C}">
                  <a14:compatExt spid="_x0000_s190722"/>
                </a:ext>
                <a:ext uri="{FF2B5EF4-FFF2-40B4-BE49-F238E27FC236}">
                  <a16:creationId xmlns:a16="http://schemas.microsoft.com/office/drawing/2014/main" id="{957EABDA-776E-1189-4E57-91EC133117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190723" name="Option Button 259" hidden="1">
              <a:extLst>
                <a:ext uri="{63B3BB69-23CF-44E3-9099-C40C66FF867C}">
                  <a14:compatExt spid="_x0000_s190723"/>
                </a:ext>
                <a:ext uri="{FF2B5EF4-FFF2-40B4-BE49-F238E27FC236}">
                  <a16:creationId xmlns:a16="http://schemas.microsoft.com/office/drawing/2014/main" id="{FB7BCC31-FB8E-443F-72CB-F4C9CA2332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190724" name="Group Box 260" hidden="1">
              <a:extLst>
                <a:ext uri="{63B3BB69-23CF-44E3-9099-C40C66FF867C}">
                  <a14:compatExt spid="_x0000_s190724"/>
                </a:ext>
                <a:ext uri="{FF2B5EF4-FFF2-40B4-BE49-F238E27FC236}">
                  <a16:creationId xmlns:a16="http://schemas.microsoft.com/office/drawing/2014/main" id="{4E2277A6-8AAD-3B29-5C25-7FD92068DA1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190725" name="Option Button 261" hidden="1">
              <a:extLst>
                <a:ext uri="{63B3BB69-23CF-44E3-9099-C40C66FF867C}">
                  <a14:compatExt spid="_x0000_s190725"/>
                </a:ext>
                <a:ext uri="{FF2B5EF4-FFF2-40B4-BE49-F238E27FC236}">
                  <a16:creationId xmlns:a16="http://schemas.microsoft.com/office/drawing/2014/main" id="{BD473FFA-40E3-BB86-1FE4-1FF312C195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190726" name="Option Button 262" hidden="1">
              <a:extLst>
                <a:ext uri="{63B3BB69-23CF-44E3-9099-C40C66FF867C}">
                  <a14:compatExt spid="_x0000_s190726"/>
                </a:ext>
                <a:ext uri="{FF2B5EF4-FFF2-40B4-BE49-F238E27FC236}">
                  <a16:creationId xmlns:a16="http://schemas.microsoft.com/office/drawing/2014/main" id="{A625A72E-7113-694B-C876-B2AAB69720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190727" name="Option Button 263" hidden="1">
              <a:extLst>
                <a:ext uri="{63B3BB69-23CF-44E3-9099-C40C66FF867C}">
                  <a14:compatExt spid="_x0000_s190727"/>
                </a:ext>
                <a:ext uri="{FF2B5EF4-FFF2-40B4-BE49-F238E27FC236}">
                  <a16:creationId xmlns:a16="http://schemas.microsoft.com/office/drawing/2014/main" id="{B8B840E0-C0B9-3FE0-61FF-339D285DF2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190728" name="Option Button 264" hidden="1">
              <a:extLst>
                <a:ext uri="{63B3BB69-23CF-44E3-9099-C40C66FF867C}">
                  <a14:compatExt spid="_x0000_s190728"/>
                </a:ext>
                <a:ext uri="{FF2B5EF4-FFF2-40B4-BE49-F238E27FC236}">
                  <a16:creationId xmlns:a16="http://schemas.microsoft.com/office/drawing/2014/main" id="{42A8B448-7A17-E620-D27D-0E496D6E61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190729" name="Group Box 265" hidden="1">
              <a:extLst>
                <a:ext uri="{63B3BB69-23CF-44E3-9099-C40C66FF867C}">
                  <a14:compatExt spid="_x0000_s190729"/>
                </a:ext>
                <a:ext uri="{FF2B5EF4-FFF2-40B4-BE49-F238E27FC236}">
                  <a16:creationId xmlns:a16="http://schemas.microsoft.com/office/drawing/2014/main" id="{A4F086EE-2435-1971-DC16-405007FD8AE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190730" name="Option Button 266" hidden="1">
              <a:extLst>
                <a:ext uri="{63B3BB69-23CF-44E3-9099-C40C66FF867C}">
                  <a14:compatExt spid="_x0000_s190730"/>
                </a:ext>
                <a:ext uri="{FF2B5EF4-FFF2-40B4-BE49-F238E27FC236}">
                  <a16:creationId xmlns:a16="http://schemas.microsoft.com/office/drawing/2014/main" id="{A2552225-BF58-8B89-EB49-F49E4E81FE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190731" name="Option Button 267" hidden="1">
              <a:extLst>
                <a:ext uri="{63B3BB69-23CF-44E3-9099-C40C66FF867C}">
                  <a14:compatExt spid="_x0000_s190731"/>
                </a:ext>
                <a:ext uri="{FF2B5EF4-FFF2-40B4-BE49-F238E27FC236}">
                  <a16:creationId xmlns:a16="http://schemas.microsoft.com/office/drawing/2014/main" id="{C3A3DF43-919D-B93A-4BAE-B97BE3B70D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190732" name="Option Button 268" hidden="1">
              <a:extLst>
                <a:ext uri="{63B3BB69-23CF-44E3-9099-C40C66FF867C}">
                  <a14:compatExt spid="_x0000_s190732"/>
                </a:ext>
                <a:ext uri="{FF2B5EF4-FFF2-40B4-BE49-F238E27FC236}">
                  <a16:creationId xmlns:a16="http://schemas.microsoft.com/office/drawing/2014/main" id="{313E3A27-CF37-7EF3-277E-39B7ED769A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190733" name="Option Button 269" hidden="1">
              <a:extLst>
                <a:ext uri="{63B3BB69-23CF-44E3-9099-C40C66FF867C}">
                  <a14:compatExt spid="_x0000_s190733"/>
                </a:ext>
                <a:ext uri="{FF2B5EF4-FFF2-40B4-BE49-F238E27FC236}">
                  <a16:creationId xmlns:a16="http://schemas.microsoft.com/office/drawing/2014/main" id="{7A7C82E7-7984-883D-D2C2-DE8F7EACEC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190734" name="Group Box 270" hidden="1">
              <a:extLst>
                <a:ext uri="{63B3BB69-23CF-44E3-9099-C40C66FF867C}">
                  <a14:compatExt spid="_x0000_s190734"/>
                </a:ext>
                <a:ext uri="{FF2B5EF4-FFF2-40B4-BE49-F238E27FC236}">
                  <a16:creationId xmlns:a16="http://schemas.microsoft.com/office/drawing/2014/main" id="{DCC18324-7D1E-4F4C-2BEF-EFC93F6B3E0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190735" name="Option Button 271" hidden="1">
              <a:extLst>
                <a:ext uri="{63B3BB69-23CF-44E3-9099-C40C66FF867C}">
                  <a14:compatExt spid="_x0000_s190735"/>
                </a:ext>
                <a:ext uri="{FF2B5EF4-FFF2-40B4-BE49-F238E27FC236}">
                  <a16:creationId xmlns:a16="http://schemas.microsoft.com/office/drawing/2014/main" id="{F7088ADC-FF27-0E8F-65D8-1489D6A257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190736" name="Option Button 272" hidden="1">
              <a:extLst>
                <a:ext uri="{63B3BB69-23CF-44E3-9099-C40C66FF867C}">
                  <a14:compatExt spid="_x0000_s190736"/>
                </a:ext>
                <a:ext uri="{FF2B5EF4-FFF2-40B4-BE49-F238E27FC236}">
                  <a16:creationId xmlns:a16="http://schemas.microsoft.com/office/drawing/2014/main" id="{38ACC1FE-49D3-D61C-D58A-B73E23BCD8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190737" name="Option Button 273" hidden="1">
              <a:extLst>
                <a:ext uri="{63B3BB69-23CF-44E3-9099-C40C66FF867C}">
                  <a14:compatExt spid="_x0000_s190737"/>
                </a:ext>
                <a:ext uri="{FF2B5EF4-FFF2-40B4-BE49-F238E27FC236}">
                  <a16:creationId xmlns:a16="http://schemas.microsoft.com/office/drawing/2014/main" id="{152D1173-149B-1130-F57D-FDD56727AF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190738" name="Option Button 274" hidden="1">
              <a:extLst>
                <a:ext uri="{63B3BB69-23CF-44E3-9099-C40C66FF867C}">
                  <a14:compatExt spid="_x0000_s190738"/>
                </a:ext>
                <a:ext uri="{FF2B5EF4-FFF2-40B4-BE49-F238E27FC236}">
                  <a16:creationId xmlns:a16="http://schemas.microsoft.com/office/drawing/2014/main" id="{7F11F37D-5EF0-2B40-D389-F363151540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190739" name="Group Box 275" hidden="1">
              <a:extLst>
                <a:ext uri="{63B3BB69-23CF-44E3-9099-C40C66FF867C}">
                  <a14:compatExt spid="_x0000_s190739"/>
                </a:ext>
                <a:ext uri="{FF2B5EF4-FFF2-40B4-BE49-F238E27FC236}">
                  <a16:creationId xmlns:a16="http://schemas.microsoft.com/office/drawing/2014/main" id="{4F775786-5782-1B48-376E-FFC5FACAFBA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190740" name="Option Button 276" hidden="1">
              <a:extLst>
                <a:ext uri="{63B3BB69-23CF-44E3-9099-C40C66FF867C}">
                  <a14:compatExt spid="_x0000_s190740"/>
                </a:ext>
                <a:ext uri="{FF2B5EF4-FFF2-40B4-BE49-F238E27FC236}">
                  <a16:creationId xmlns:a16="http://schemas.microsoft.com/office/drawing/2014/main" id="{F5ED573D-2BC9-437C-7634-3D54A7CDF7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190741" name="Option Button 277" hidden="1">
              <a:extLst>
                <a:ext uri="{63B3BB69-23CF-44E3-9099-C40C66FF867C}">
                  <a14:compatExt spid="_x0000_s190741"/>
                </a:ext>
                <a:ext uri="{FF2B5EF4-FFF2-40B4-BE49-F238E27FC236}">
                  <a16:creationId xmlns:a16="http://schemas.microsoft.com/office/drawing/2014/main" id="{20532C2C-D4B7-2163-7814-F0F9D9F7D6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190742" name="Option Button 278" hidden="1">
              <a:extLst>
                <a:ext uri="{63B3BB69-23CF-44E3-9099-C40C66FF867C}">
                  <a14:compatExt spid="_x0000_s190742"/>
                </a:ext>
                <a:ext uri="{FF2B5EF4-FFF2-40B4-BE49-F238E27FC236}">
                  <a16:creationId xmlns:a16="http://schemas.microsoft.com/office/drawing/2014/main" id="{7915F217-3B2A-823C-FCC6-2ED8323CC4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190743" name="Option Button 279" hidden="1">
              <a:extLst>
                <a:ext uri="{63B3BB69-23CF-44E3-9099-C40C66FF867C}">
                  <a14:compatExt spid="_x0000_s190743"/>
                </a:ext>
                <a:ext uri="{FF2B5EF4-FFF2-40B4-BE49-F238E27FC236}">
                  <a16:creationId xmlns:a16="http://schemas.microsoft.com/office/drawing/2014/main" id="{8BD863F5-0D4E-8BF7-117D-2CCA8ABD15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190744" name="Group Box 280" hidden="1">
              <a:extLst>
                <a:ext uri="{63B3BB69-23CF-44E3-9099-C40C66FF867C}">
                  <a14:compatExt spid="_x0000_s190744"/>
                </a:ext>
                <a:ext uri="{FF2B5EF4-FFF2-40B4-BE49-F238E27FC236}">
                  <a16:creationId xmlns:a16="http://schemas.microsoft.com/office/drawing/2014/main" id="{E2C2CFF0-AD0F-3ACA-0596-344CBA35D54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190745" name="Option Button 281" hidden="1">
              <a:extLst>
                <a:ext uri="{63B3BB69-23CF-44E3-9099-C40C66FF867C}">
                  <a14:compatExt spid="_x0000_s190745"/>
                </a:ext>
                <a:ext uri="{FF2B5EF4-FFF2-40B4-BE49-F238E27FC236}">
                  <a16:creationId xmlns:a16="http://schemas.microsoft.com/office/drawing/2014/main" id="{4B98D5BF-1854-2460-1709-AD28A0FE74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190746" name="Option Button 282" hidden="1">
              <a:extLst>
                <a:ext uri="{63B3BB69-23CF-44E3-9099-C40C66FF867C}">
                  <a14:compatExt spid="_x0000_s190746"/>
                </a:ext>
                <a:ext uri="{FF2B5EF4-FFF2-40B4-BE49-F238E27FC236}">
                  <a16:creationId xmlns:a16="http://schemas.microsoft.com/office/drawing/2014/main" id="{D63D23B4-8EB6-E5E8-ED66-E6964A70CE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190747" name="Option Button 283" hidden="1">
              <a:extLst>
                <a:ext uri="{63B3BB69-23CF-44E3-9099-C40C66FF867C}">
                  <a14:compatExt spid="_x0000_s190747"/>
                </a:ext>
                <a:ext uri="{FF2B5EF4-FFF2-40B4-BE49-F238E27FC236}">
                  <a16:creationId xmlns:a16="http://schemas.microsoft.com/office/drawing/2014/main" id="{2CEAADD9-F449-3AF0-662E-45157B7CEA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190748" name="Option Button 284" hidden="1">
              <a:extLst>
                <a:ext uri="{63B3BB69-23CF-44E3-9099-C40C66FF867C}">
                  <a14:compatExt spid="_x0000_s190748"/>
                </a:ext>
                <a:ext uri="{FF2B5EF4-FFF2-40B4-BE49-F238E27FC236}">
                  <a16:creationId xmlns:a16="http://schemas.microsoft.com/office/drawing/2014/main" id="{F0AAC07F-3791-409C-2E1F-F156727FD7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190749" name="Group Box 285" hidden="1">
              <a:extLst>
                <a:ext uri="{63B3BB69-23CF-44E3-9099-C40C66FF867C}">
                  <a14:compatExt spid="_x0000_s190749"/>
                </a:ext>
                <a:ext uri="{FF2B5EF4-FFF2-40B4-BE49-F238E27FC236}">
                  <a16:creationId xmlns:a16="http://schemas.microsoft.com/office/drawing/2014/main" id="{81E8E0C8-2B69-72EE-E489-B4F96E049AA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190750" name="Option Button 286" hidden="1">
              <a:extLst>
                <a:ext uri="{63B3BB69-23CF-44E3-9099-C40C66FF867C}">
                  <a14:compatExt spid="_x0000_s190750"/>
                </a:ext>
                <a:ext uri="{FF2B5EF4-FFF2-40B4-BE49-F238E27FC236}">
                  <a16:creationId xmlns:a16="http://schemas.microsoft.com/office/drawing/2014/main" id="{1E808B10-89C2-360B-C638-2CFE2CBD35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190751" name="Option Button 287" hidden="1">
              <a:extLst>
                <a:ext uri="{63B3BB69-23CF-44E3-9099-C40C66FF867C}">
                  <a14:compatExt spid="_x0000_s190751"/>
                </a:ext>
                <a:ext uri="{FF2B5EF4-FFF2-40B4-BE49-F238E27FC236}">
                  <a16:creationId xmlns:a16="http://schemas.microsoft.com/office/drawing/2014/main" id="{B1B55E92-78A7-D7FC-E53F-E0559EB569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190752" name="Option Button 288" hidden="1">
              <a:extLst>
                <a:ext uri="{63B3BB69-23CF-44E3-9099-C40C66FF867C}">
                  <a14:compatExt spid="_x0000_s190752"/>
                </a:ext>
                <a:ext uri="{FF2B5EF4-FFF2-40B4-BE49-F238E27FC236}">
                  <a16:creationId xmlns:a16="http://schemas.microsoft.com/office/drawing/2014/main" id="{63CEF784-BF00-65DE-9E83-9BC7EE7A88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190753" name="Option Button 289" hidden="1">
              <a:extLst>
                <a:ext uri="{63B3BB69-23CF-44E3-9099-C40C66FF867C}">
                  <a14:compatExt spid="_x0000_s190753"/>
                </a:ext>
                <a:ext uri="{FF2B5EF4-FFF2-40B4-BE49-F238E27FC236}">
                  <a16:creationId xmlns:a16="http://schemas.microsoft.com/office/drawing/2014/main" id="{A9D19755-3A2E-F8CD-CB9F-FB2944BF14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190754" name="Group Box 290" hidden="1">
              <a:extLst>
                <a:ext uri="{63B3BB69-23CF-44E3-9099-C40C66FF867C}">
                  <a14:compatExt spid="_x0000_s190754"/>
                </a:ext>
                <a:ext uri="{FF2B5EF4-FFF2-40B4-BE49-F238E27FC236}">
                  <a16:creationId xmlns:a16="http://schemas.microsoft.com/office/drawing/2014/main" id="{4570F8D9-54FE-DC7C-FAC1-D17B0D362BE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190755" name="Option Button 291" hidden="1">
              <a:extLst>
                <a:ext uri="{63B3BB69-23CF-44E3-9099-C40C66FF867C}">
                  <a14:compatExt spid="_x0000_s190755"/>
                </a:ext>
                <a:ext uri="{FF2B5EF4-FFF2-40B4-BE49-F238E27FC236}">
                  <a16:creationId xmlns:a16="http://schemas.microsoft.com/office/drawing/2014/main" id="{7B659E0F-CD85-B4FF-0A49-1137FD5132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190756" name="Option Button 292" hidden="1">
              <a:extLst>
                <a:ext uri="{63B3BB69-23CF-44E3-9099-C40C66FF867C}">
                  <a14:compatExt spid="_x0000_s190756"/>
                </a:ext>
                <a:ext uri="{FF2B5EF4-FFF2-40B4-BE49-F238E27FC236}">
                  <a16:creationId xmlns:a16="http://schemas.microsoft.com/office/drawing/2014/main" id="{728ACB9C-C110-2926-19D0-541AFD7A02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190757" name="Option Button 293" hidden="1">
              <a:extLst>
                <a:ext uri="{63B3BB69-23CF-44E3-9099-C40C66FF867C}">
                  <a14:compatExt spid="_x0000_s190757"/>
                </a:ext>
                <a:ext uri="{FF2B5EF4-FFF2-40B4-BE49-F238E27FC236}">
                  <a16:creationId xmlns:a16="http://schemas.microsoft.com/office/drawing/2014/main" id="{005AE7A3-E61A-C468-5483-F5B05D4FEA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190758" name="Option Button 294" hidden="1">
              <a:extLst>
                <a:ext uri="{63B3BB69-23CF-44E3-9099-C40C66FF867C}">
                  <a14:compatExt spid="_x0000_s190758"/>
                </a:ext>
                <a:ext uri="{FF2B5EF4-FFF2-40B4-BE49-F238E27FC236}">
                  <a16:creationId xmlns:a16="http://schemas.microsoft.com/office/drawing/2014/main" id="{CDAE13CD-1BB2-4D06-B6E2-0D8DF03A28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190759" name="Group Box 295" hidden="1">
              <a:extLst>
                <a:ext uri="{63B3BB69-23CF-44E3-9099-C40C66FF867C}">
                  <a14:compatExt spid="_x0000_s190759"/>
                </a:ext>
                <a:ext uri="{FF2B5EF4-FFF2-40B4-BE49-F238E27FC236}">
                  <a16:creationId xmlns:a16="http://schemas.microsoft.com/office/drawing/2014/main" id="{6DBD2F89-A01F-6F66-C182-3204ECB67CE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190760" name="Option Button 296" hidden="1">
              <a:extLst>
                <a:ext uri="{63B3BB69-23CF-44E3-9099-C40C66FF867C}">
                  <a14:compatExt spid="_x0000_s190760"/>
                </a:ext>
                <a:ext uri="{FF2B5EF4-FFF2-40B4-BE49-F238E27FC236}">
                  <a16:creationId xmlns:a16="http://schemas.microsoft.com/office/drawing/2014/main" id="{E859E7ED-C4FA-A207-397C-500DDAA8AA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190761" name="Option Button 297" hidden="1">
              <a:extLst>
                <a:ext uri="{63B3BB69-23CF-44E3-9099-C40C66FF867C}">
                  <a14:compatExt spid="_x0000_s190761"/>
                </a:ext>
                <a:ext uri="{FF2B5EF4-FFF2-40B4-BE49-F238E27FC236}">
                  <a16:creationId xmlns:a16="http://schemas.microsoft.com/office/drawing/2014/main" id="{0E5DB113-9B4A-C125-CEFD-2A6E71B4DE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190762" name="Option Button 298" hidden="1">
              <a:extLst>
                <a:ext uri="{63B3BB69-23CF-44E3-9099-C40C66FF867C}">
                  <a14:compatExt spid="_x0000_s190762"/>
                </a:ext>
                <a:ext uri="{FF2B5EF4-FFF2-40B4-BE49-F238E27FC236}">
                  <a16:creationId xmlns:a16="http://schemas.microsoft.com/office/drawing/2014/main" id="{BA0D6C5F-C28B-FB6E-9AB1-9F60659D54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190763" name="Option Button 299" hidden="1">
              <a:extLst>
                <a:ext uri="{63B3BB69-23CF-44E3-9099-C40C66FF867C}">
                  <a14:compatExt spid="_x0000_s190763"/>
                </a:ext>
                <a:ext uri="{FF2B5EF4-FFF2-40B4-BE49-F238E27FC236}">
                  <a16:creationId xmlns:a16="http://schemas.microsoft.com/office/drawing/2014/main" id="{89231756-1A52-2E0E-4E54-27E248D3F8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190764" name="Group Box 300" hidden="1">
              <a:extLst>
                <a:ext uri="{63B3BB69-23CF-44E3-9099-C40C66FF867C}">
                  <a14:compatExt spid="_x0000_s190764"/>
                </a:ext>
                <a:ext uri="{FF2B5EF4-FFF2-40B4-BE49-F238E27FC236}">
                  <a16:creationId xmlns:a16="http://schemas.microsoft.com/office/drawing/2014/main" id="{8B918476-A6B6-5283-1C6B-CB672817DA0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190765" name="Option Button 301" hidden="1">
              <a:extLst>
                <a:ext uri="{63B3BB69-23CF-44E3-9099-C40C66FF867C}">
                  <a14:compatExt spid="_x0000_s190765"/>
                </a:ext>
                <a:ext uri="{FF2B5EF4-FFF2-40B4-BE49-F238E27FC236}">
                  <a16:creationId xmlns:a16="http://schemas.microsoft.com/office/drawing/2014/main" id="{4274F2DA-ED7D-C292-8E04-199795152D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190766" name="Option Button 302" hidden="1">
              <a:extLst>
                <a:ext uri="{63B3BB69-23CF-44E3-9099-C40C66FF867C}">
                  <a14:compatExt spid="_x0000_s190766"/>
                </a:ext>
                <a:ext uri="{FF2B5EF4-FFF2-40B4-BE49-F238E27FC236}">
                  <a16:creationId xmlns:a16="http://schemas.microsoft.com/office/drawing/2014/main" id="{CFC9AB52-A4DA-7D2F-A6AF-03A22A2955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190767" name="Option Button 303" hidden="1">
              <a:extLst>
                <a:ext uri="{63B3BB69-23CF-44E3-9099-C40C66FF867C}">
                  <a14:compatExt spid="_x0000_s190767"/>
                </a:ext>
                <a:ext uri="{FF2B5EF4-FFF2-40B4-BE49-F238E27FC236}">
                  <a16:creationId xmlns:a16="http://schemas.microsoft.com/office/drawing/2014/main" id="{ED14C1DB-B2EF-E24A-61A9-1BD6C21D01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190768" name="Option Button 304" hidden="1">
              <a:extLst>
                <a:ext uri="{63B3BB69-23CF-44E3-9099-C40C66FF867C}">
                  <a14:compatExt spid="_x0000_s190768"/>
                </a:ext>
                <a:ext uri="{FF2B5EF4-FFF2-40B4-BE49-F238E27FC236}">
                  <a16:creationId xmlns:a16="http://schemas.microsoft.com/office/drawing/2014/main" id="{74ACCAEE-0976-852F-560C-A13424446E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190769" name="Group Box 305" hidden="1">
              <a:extLst>
                <a:ext uri="{63B3BB69-23CF-44E3-9099-C40C66FF867C}">
                  <a14:compatExt spid="_x0000_s190769"/>
                </a:ext>
                <a:ext uri="{FF2B5EF4-FFF2-40B4-BE49-F238E27FC236}">
                  <a16:creationId xmlns:a16="http://schemas.microsoft.com/office/drawing/2014/main" id="{F65D70C0-FA23-B250-0348-F016B3250CE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190770" name="Option Button 306" hidden="1">
              <a:extLst>
                <a:ext uri="{63B3BB69-23CF-44E3-9099-C40C66FF867C}">
                  <a14:compatExt spid="_x0000_s190770"/>
                </a:ext>
                <a:ext uri="{FF2B5EF4-FFF2-40B4-BE49-F238E27FC236}">
                  <a16:creationId xmlns:a16="http://schemas.microsoft.com/office/drawing/2014/main" id="{15650001-C591-6678-D544-7F7C672C23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190771" name="Option Button 307" hidden="1">
              <a:extLst>
                <a:ext uri="{63B3BB69-23CF-44E3-9099-C40C66FF867C}">
                  <a14:compatExt spid="_x0000_s190771"/>
                </a:ext>
                <a:ext uri="{FF2B5EF4-FFF2-40B4-BE49-F238E27FC236}">
                  <a16:creationId xmlns:a16="http://schemas.microsoft.com/office/drawing/2014/main" id="{AB5BFA9B-50C2-5952-819E-15BA171A5D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190772" name="Option Button 308" hidden="1">
              <a:extLst>
                <a:ext uri="{63B3BB69-23CF-44E3-9099-C40C66FF867C}">
                  <a14:compatExt spid="_x0000_s190772"/>
                </a:ext>
                <a:ext uri="{FF2B5EF4-FFF2-40B4-BE49-F238E27FC236}">
                  <a16:creationId xmlns:a16="http://schemas.microsoft.com/office/drawing/2014/main" id="{A6D839CE-9CC6-3F96-7DD6-F125624066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190773" name="Option Button 309" hidden="1">
              <a:extLst>
                <a:ext uri="{63B3BB69-23CF-44E3-9099-C40C66FF867C}">
                  <a14:compatExt spid="_x0000_s190773"/>
                </a:ext>
                <a:ext uri="{FF2B5EF4-FFF2-40B4-BE49-F238E27FC236}">
                  <a16:creationId xmlns:a16="http://schemas.microsoft.com/office/drawing/2014/main" id="{13BA8176-9C00-CA11-4921-2B2178EDA4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190774" name="Group Box 310" hidden="1">
              <a:extLst>
                <a:ext uri="{63B3BB69-23CF-44E3-9099-C40C66FF867C}">
                  <a14:compatExt spid="_x0000_s190774"/>
                </a:ext>
                <a:ext uri="{FF2B5EF4-FFF2-40B4-BE49-F238E27FC236}">
                  <a16:creationId xmlns:a16="http://schemas.microsoft.com/office/drawing/2014/main" id="{60B06143-1145-86CB-A8D1-9A015E4B394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190775" name="Option Button 311" hidden="1">
              <a:extLst>
                <a:ext uri="{63B3BB69-23CF-44E3-9099-C40C66FF867C}">
                  <a14:compatExt spid="_x0000_s190775"/>
                </a:ext>
                <a:ext uri="{FF2B5EF4-FFF2-40B4-BE49-F238E27FC236}">
                  <a16:creationId xmlns:a16="http://schemas.microsoft.com/office/drawing/2014/main" id="{3CFA64D3-2C55-F249-CB6A-F5DC128434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190776" name="Option Button 312" hidden="1">
              <a:extLst>
                <a:ext uri="{63B3BB69-23CF-44E3-9099-C40C66FF867C}">
                  <a14:compatExt spid="_x0000_s190776"/>
                </a:ext>
                <a:ext uri="{FF2B5EF4-FFF2-40B4-BE49-F238E27FC236}">
                  <a16:creationId xmlns:a16="http://schemas.microsoft.com/office/drawing/2014/main" id="{F43874E2-C2F1-37E4-9C26-5F2349E96D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190777" name="Option Button 313" hidden="1">
              <a:extLst>
                <a:ext uri="{63B3BB69-23CF-44E3-9099-C40C66FF867C}">
                  <a14:compatExt spid="_x0000_s190777"/>
                </a:ext>
                <a:ext uri="{FF2B5EF4-FFF2-40B4-BE49-F238E27FC236}">
                  <a16:creationId xmlns:a16="http://schemas.microsoft.com/office/drawing/2014/main" id="{D8693487-9B5B-D433-D7E2-3F0CDA802E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190778" name="Option Button 314" hidden="1">
              <a:extLst>
                <a:ext uri="{63B3BB69-23CF-44E3-9099-C40C66FF867C}">
                  <a14:compatExt spid="_x0000_s190778"/>
                </a:ext>
                <a:ext uri="{FF2B5EF4-FFF2-40B4-BE49-F238E27FC236}">
                  <a16:creationId xmlns:a16="http://schemas.microsoft.com/office/drawing/2014/main" id="{44CEF611-9AE2-F570-BA8E-FB20BF507E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190779" name="Group Box 315" hidden="1">
              <a:extLst>
                <a:ext uri="{63B3BB69-23CF-44E3-9099-C40C66FF867C}">
                  <a14:compatExt spid="_x0000_s190779"/>
                </a:ext>
                <a:ext uri="{FF2B5EF4-FFF2-40B4-BE49-F238E27FC236}">
                  <a16:creationId xmlns:a16="http://schemas.microsoft.com/office/drawing/2014/main" id="{961FFF30-F303-2F98-F390-5C717B1BD1A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190780" name="Option Button 316" hidden="1">
              <a:extLst>
                <a:ext uri="{63B3BB69-23CF-44E3-9099-C40C66FF867C}">
                  <a14:compatExt spid="_x0000_s190780"/>
                </a:ext>
                <a:ext uri="{FF2B5EF4-FFF2-40B4-BE49-F238E27FC236}">
                  <a16:creationId xmlns:a16="http://schemas.microsoft.com/office/drawing/2014/main" id="{DB34572A-97C2-CB9F-C081-12052F6531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190781" name="Option Button 317" hidden="1">
              <a:extLst>
                <a:ext uri="{63B3BB69-23CF-44E3-9099-C40C66FF867C}">
                  <a14:compatExt spid="_x0000_s190781"/>
                </a:ext>
                <a:ext uri="{FF2B5EF4-FFF2-40B4-BE49-F238E27FC236}">
                  <a16:creationId xmlns:a16="http://schemas.microsoft.com/office/drawing/2014/main" id="{B5AAD986-315C-37D7-2325-8787172329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190782" name="Option Button 318" hidden="1">
              <a:extLst>
                <a:ext uri="{63B3BB69-23CF-44E3-9099-C40C66FF867C}">
                  <a14:compatExt spid="_x0000_s190782"/>
                </a:ext>
                <a:ext uri="{FF2B5EF4-FFF2-40B4-BE49-F238E27FC236}">
                  <a16:creationId xmlns:a16="http://schemas.microsoft.com/office/drawing/2014/main" id="{65AA681D-C0DF-087F-4406-54A6717E0D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190783" name="Option Button 319" hidden="1">
              <a:extLst>
                <a:ext uri="{63B3BB69-23CF-44E3-9099-C40C66FF867C}">
                  <a14:compatExt spid="_x0000_s190783"/>
                </a:ext>
                <a:ext uri="{FF2B5EF4-FFF2-40B4-BE49-F238E27FC236}">
                  <a16:creationId xmlns:a16="http://schemas.microsoft.com/office/drawing/2014/main" id="{D83A2B65-CC8C-1772-68EC-8AE9E0F48F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190784" name="Group Box 320" hidden="1">
              <a:extLst>
                <a:ext uri="{63B3BB69-23CF-44E3-9099-C40C66FF867C}">
                  <a14:compatExt spid="_x0000_s190784"/>
                </a:ext>
                <a:ext uri="{FF2B5EF4-FFF2-40B4-BE49-F238E27FC236}">
                  <a16:creationId xmlns:a16="http://schemas.microsoft.com/office/drawing/2014/main" id="{BDE9A654-817F-273D-99A5-C9A286461A7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190785" name="Option Button 321" hidden="1">
              <a:extLst>
                <a:ext uri="{63B3BB69-23CF-44E3-9099-C40C66FF867C}">
                  <a14:compatExt spid="_x0000_s190785"/>
                </a:ext>
                <a:ext uri="{FF2B5EF4-FFF2-40B4-BE49-F238E27FC236}">
                  <a16:creationId xmlns:a16="http://schemas.microsoft.com/office/drawing/2014/main" id="{BE9ECE9C-3C47-B3AE-405B-43517E1269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190786" name="Option Button 322" hidden="1">
              <a:extLst>
                <a:ext uri="{63B3BB69-23CF-44E3-9099-C40C66FF867C}">
                  <a14:compatExt spid="_x0000_s190786"/>
                </a:ext>
                <a:ext uri="{FF2B5EF4-FFF2-40B4-BE49-F238E27FC236}">
                  <a16:creationId xmlns:a16="http://schemas.microsoft.com/office/drawing/2014/main" id="{C197C39D-3093-E770-16E3-76B74DB7C2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190787" name="Option Button 323" hidden="1">
              <a:extLst>
                <a:ext uri="{63B3BB69-23CF-44E3-9099-C40C66FF867C}">
                  <a14:compatExt spid="_x0000_s190787"/>
                </a:ext>
                <a:ext uri="{FF2B5EF4-FFF2-40B4-BE49-F238E27FC236}">
                  <a16:creationId xmlns:a16="http://schemas.microsoft.com/office/drawing/2014/main" id="{126B9C90-DDF5-717B-58CF-2E28E2FEDA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190788" name="Option Button 324" hidden="1">
              <a:extLst>
                <a:ext uri="{63B3BB69-23CF-44E3-9099-C40C66FF867C}">
                  <a14:compatExt spid="_x0000_s190788"/>
                </a:ext>
                <a:ext uri="{FF2B5EF4-FFF2-40B4-BE49-F238E27FC236}">
                  <a16:creationId xmlns:a16="http://schemas.microsoft.com/office/drawing/2014/main" id="{ECCA4AAD-2113-A4A8-FEC6-1AA2E1AE30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190789" name="Group Box 325" hidden="1">
              <a:extLst>
                <a:ext uri="{63B3BB69-23CF-44E3-9099-C40C66FF867C}">
                  <a14:compatExt spid="_x0000_s190789"/>
                </a:ext>
                <a:ext uri="{FF2B5EF4-FFF2-40B4-BE49-F238E27FC236}">
                  <a16:creationId xmlns:a16="http://schemas.microsoft.com/office/drawing/2014/main" id="{DFB22EA3-85E0-17B6-3CC3-2EE65C15BDA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190790" name="Option Button 326" hidden="1">
              <a:extLst>
                <a:ext uri="{63B3BB69-23CF-44E3-9099-C40C66FF867C}">
                  <a14:compatExt spid="_x0000_s190790"/>
                </a:ext>
                <a:ext uri="{FF2B5EF4-FFF2-40B4-BE49-F238E27FC236}">
                  <a16:creationId xmlns:a16="http://schemas.microsoft.com/office/drawing/2014/main" id="{34231A73-267C-2BF3-26C6-C49B2DA2FF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190791" name="Option Button 327" hidden="1">
              <a:extLst>
                <a:ext uri="{63B3BB69-23CF-44E3-9099-C40C66FF867C}">
                  <a14:compatExt spid="_x0000_s190791"/>
                </a:ext>
                <a:ext uri="{FF2B5EF4-FFF2-40B4-BE49-F238E27FC236}">
                  <a16:creationId xmlns:a16="http://schemas.microsoft.com/office/drawing/2014/main" id="{0D7B1BC5-E871-62B8-4AD7-ADB4CE16E8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190792" name="Option Button 328" hidden="1">
              <a:extLst>
                <a:ext uri="{63B3BB69-23CF-44E3-9099-C40C66FF867C}">
                  <a14:compatExt spid="_x0000_s190792"/>
                </a:ext>
                <a:ext uri="{FF2B5EF4-FFF2-40B4-BE49-F238E27FC236}">
                  <a16:creationId xmlns:a16="http://schemas.microsoft.com/office/drawing/2014/main" id="{9D4A8167-0375-4AD5-3194-B2701CD1A8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190793" name="Option Button 329" hidden="1">
              <a:extLst>
                <a:ext uri="{63B3BB69-23CF-44E3-9099-C40C66FF867C}">
                  <a14:compatExt spid="_x0000_s190793"/>
                </a:ext>
                <a:ext uri="{FF2B5EF4-FFF2-40B4-BE49-F238E27FC236}">
                  <a16:creationId xmlns:a16="http://schemas.microsoft.com/office/drawing/2014/main" id="{A102DCF5-F284-D461-EDF8-A6FBFA1C86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190794" name="Group Box 330" hidden="1">
              <a:extLst>
                <a:ext uri="{63B3BB69-23CF-44E3-9099-C40C66FF867C}">
                  <a14:compatExt spid="_x0000_s190794"/>
                </a:ext>
                <a:ext uri="{FF2B5EF4-FFF2-40B4-BE49-F238E27FC236}">
                  <a16:creationId xmlns:a16="http://schemas.microsoft.com/office/drawing/2014/main" id="{19612B40-CCDD-7C0E-4A8B-73858C4F682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190795" name="Option Button 331" hidden="1">
              <a:extLst>
                <a:ext uri="{63B3BB69-23CF-44E3-9099-C40C66FF867C}">
                  <a14:compatExt spid="_x0000_s190795"/>
                </a:ext>
                <a:ext uri="{FF2B5EF4-FFF2-40B4-BE49-F238E27FC236}">
                  <a16:creationId xmlns:a16="http://schemas.microsoft.com/office/drawing/2014/main" id="{1542B060-E273-11A4-8858-6AD7C59DFE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190796" name="Option Button 332" hidden="1">
              <a:extLst>
                <a:ext uri="{63B3BB69-23CF-44E3-9099-C40C66FF867C}">
                  <a14:compatExt spid="_x0000_s190796"/>
                </a:ext>
                <a:ext uri="{FF2B5EF4-FFF2-40B4-BE49-F238E27FC236}">
                  <a16:creationId xmlns:a16="http://schemas.microsoft.com/office/drawing/2014/main" id="{42DAFF7A-764B-4458-2AD5-E0A065CDBA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190797" name="Option Button 333" hidden="1">
              <a:extLst>
                <a:ext uri="{63B3BB69-23CF-44E3-9099-C40C66FF867C}">
                  <a14:compatExt spid="_x0000_s190797"/>
                </a:ext>
                <a:ext uri="{FF2B5EF4-FFF2-40B4-BE49-F238E27FC236}">
                  <a16:creationId xmlns:a16="http://schemas.microsoft.com/office/drawing/2014/main" id="{37C7486D-E439-8BB3-A7DC-0F55A47DF7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190798" name="Option Button 334" hidden="1">
              <a:extLst>
                <a:ext uri="{63B3BB69-23CF-44E3-9099-C40C66FF867C}">
                  <a14:compatExt spid="_x0000_s190798"/>
                </a:ext>
                <a:ext uri="{FF2B5EF4-FFF2-40B4-BE49-F238E27FC236}">
                  <a16:creationId xmlns:a16="http://schemas.microsoft.com/office/drawing/2014/main" id="{8275753B-C060-845A-C864-31C4E437C7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190799" name="Group Box 335" hidden="1">
              <a:extLst>
                <a:ext uri="{63B3BB69-23CF-44E3-9099-C40C66FF867C}">
                  <a14:compatExt spid="_x0000_s190799"/>
                </a:ext>
                <a:ext uri="{FF2B5EF4-FFF2-40B4-BE49-F238E27FC236}">
                  <a16:creationId xmlns:a16="http://schemas.microsoft.com/office/drawing/2014/main" id="{1FB20B83-1104-35AB-1E6A-4330A3BA1FE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190800" name="Option Button 336" hidden="1">
              <a:extLst>
                <a:ext uri="{63B3BB69-23CF-44E3-9099-C40C66FF867C}">
                  <a14:compatExt spid="_x0000_s190800"/>
                </a:ext>
                <a:ext uri="{FF2B5EF4-FFF2-40B4-BE49-F238E27FC236}">
                  <a16:creationId xmlns:a16="http://schemas.microsoft.com/office/drawing/2014/main" id="{9395B290-CCF5-A69E-EACB-275BB1A9DE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190801" name="Option Button 337" hidden="1">
              <a:extLst>
                <a:ext uri="{63B3BB69-23CF-44E3-9099-C40C66FF867C}">
                  <a14:compatExt spid="_x0000_s190801"/>
                </a:ext>
                <a:ext uri="{FF2B5EF4-FFF2-40B4-BE49-F238E27FC236}">
                  <a16:creationId xmlns:a16="http://schemas.microsoft.com/office/drawing/2014/main" id="{DDE889DA-CDD7-10BE-386C-2CCDA47B0F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190802" name="Option Button 338" hidden="1">
              <a:extLst>
                <a:ext uri="{63B3BB69-23CF-44E3-9099-C40C66FF867C}">
                  <a14:compatExt spid="_x0000_s190802"/>
                </a:ext>
                <a:ext uri="{FF2B5EF4-FFF2-40B4-BE49-F238E27FC236}">
                  <a16:creationId xmlns:a16="http://schemas.microsoft.com/office/drawing/2014/main" id="{2CC8A5EF-C8BF-B046-00AE-71B1CBEB8D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190803" name="Option Button 339" hidden="1">
              <a:extLst>
                <a:ext uri="{63B3BB69-23CF-44E3-9099-C40C66FF867C}">
                  <a14:compatExt spid="_x0000_s190803"/>
                </a:ext>
                <a:ext uri="{FF2B5EF4-FFF2-40B4-BE49-F238E27FC236}">
                  <a16:creationId xmlns:a16="http://schemas.microsoft.com/office/drawing/2014/main" id="{1EE215FE-4B45-A6B6-05A8-008DFC1A41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190804" name="Group Box 340" hidden="1">
              <a:extLst>
                <a:ext uri="{63B3BB69-23CF-44E3-9099-C40C66FF867C}">
                  <a14:compatExt spid="_x0000_s190804"/>
                </a:ext>
                <a:ext uri="{FF2B5EF4-FFF2-40B4-BE49-F238E27FC236}">
                  <a16:creationId xmlns:a16="http://schemas.microsoft.com/office/drawing/2014/main" id="{9206E767-6B0E-399D-EAD1-18B99399F99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190805" name="Option Button 341" hidden="1">
              <a:extLst>
                <a:ext uri="{63B3BB69-23CF-44E3-9099-C40C66FF867C}">
                  <a14:compatExt spid="_x0000_s190805"/>
                </a:ext>
                <a:ext uri="{FF2B5EF4-FFF2-40B4-BE49-F238E27FC236}">
                  <a16:creationId xmlns:a16="http://schemas.microsoft.com/office/drawing/2014/main" id="{FCF51576-152C-BC3D-6FE3-4FA5A8AEAA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190806" name="Option Button 342" hidden="1">
              <a:extLst>
                <a:ext uri="{63B3BB69-23CF-44E3-9099-C40C66FF867C}">
                  <a14:compatExt spid="_x0000_s190806"/>
                </a:ext>
                <a:ext uri="{FF2B5EF4-FFF2-40B4-BE49-F238E27FC236}">
                  <a16:creationId xmlns:a16="http://schemas.microsoft.com/office/drawing/2014/main" id="{6F7EA469-0E47-02A6-79F3-ECB52E04D3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190807" name="Option Button 343" hidden="1">
              <a:extLst>
                <a:ext uri="{63B3BB69-23CF-44E3-9099-C40C66FF867C}">
                  <a14:compatExt spid="_x0000_s190807"/>
                </a:ext>
                <a:ext uri="{FF2B5EF4-FFF2-40B4-BE49-F238E27FC236}">
                  <a16:creationId xmlns:a16="http://schemas.microsoft.com/office/drawing/2014/main" id="{52D30C95-13D9-88E6-4461-62AD506B0A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190808" name="Option Button 344" hidden="1">
              <a:extLst>
                <a:ext uri="{63B3BB69-23CF-44E3-9099-C40C66FF867C}">
                  <a14:compatExt spid="_x0000_s190808"/>
                </a:ext>
                <a:ext uri="{FF2B5EF4-FFF2-40B4-BE49-F238E27FC236}">
                  <a16:creationId xmlns:a16="http://schemas.microsoft.com/office/drawing/2014/main" id="{0D5A55B0-18D3-C3DA-9780-8D2E4658AC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190809" name="Group Box 345" hidden="1">
              <a:extLst>
                <a:ext uri="{63B3BB69-23CF-44E3-9099-C40C66FF867C}">
                  <a14:compatExt spid="_x0000_s190809"/>
                </a:ext>
                <a:ext uri="{FF2B5EF4-FFF2-40B4-BE49-F238E27FC236}">
                  <a16:creationId xmlns:a16="http://schemas.microsoft.com/office/drawing/2014/main" id="{02E0062B-C7C6-8B85-0704-70E8BDB401F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190810" name="Option Button 346" hidden="1">
              <a:extLst>
                <a:ext uri="{63B3BB69-23CF-44E3-9099-C40C66FF867C}">
                  <a14:compatExt spid="_x0000_s190810"/>
                </a:ext>
                <a:ext uri="{FF2B5EF4-FFF2-40B4-BE49-F238E27FC236}">
                  <a16:creationId xmlns:a16="http://schemas.microsoft.com/office/drawing/2014/main" id="{3E91158A-5380-5238-ED9F-7368A2ACDE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190811" name="Option Button 347" hidden="1">
              <a:extLst>
                <a:ext uri="{63B3BB69-23CF-44E3-9099-C40C66FF867C}">
                  <a14:compatExt spid="_x0000_s190811"/>
                </a:ext>
                <a:ext uri="{FF2B5EF4-FFF2-40B4-BE49-F238E27FC236}">
                  <a16:creationId xmlns:a16="http://schemas.microsoft.com/office/drawing/2014/main" id="{3455DBA9-8485-46D0-E239-5FF5460576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190812" name="Option Button 348" hidden="1">
              <a:extLst>
                <a:ext uri="{63B3BB69-23CF-44E3-9099-C40C66FF867C}">
                  <a14:compatExt spid="_x0000_s190812"/>
                </a:ext>
                <a:ext uri="{FF2B5EF4-FFF2-40B4-BE49-F238E27FC236}">
                  <a16:creationId xmlns:a16="http://schemas.microsoft.com/office/drawing/2014/main" id="{CE0C9758-AB3A-ACEC-B17F-A3610F7653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190813" name="Option Button 349" hidden="1">
              <a:extLst>
                <a:ext uri="{63B3BB69-23CF-44E3-9099-C40C66FF867C}">
                  <a14:compatExt spid="_x0000_s190813"/>
                </a:ext>
                <a:ext uri="{FF2B5EF4-FFF2-40B4-BE49-F238E27FC236}">
                  <a16:creationId xmlns:a16="http://schemas.microsoft.com/office/drawing/2014/main" id="{260E74D5-8797-0D3B-6519-5A01054865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190814" name="Group Box 350" hidden="1">
              <a:extLst>
                <a:ext uri="{63B3BB69-23CF-44E3-9099-C40C66FF867C}">
                  <a14:compatExt spid="_x0000_s190814"/>
                </a:ext>
                <a:ext uri="{FF2B5EF4-FFF2-40B4-BE49-F238E27FC236}">
                  <a16:creationId xmlns:a16="http://schemas.microsoft.com/office/drawing/2014/main" id="{DCBE650A-CE05-A78C-A5D6-6C5E36DA93D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190815" name="Option Button 351" hidden="1">
              <a:extLst>
                <a:ext uri="{63B3BB69-23CF-44E3-9099-C40C66FF867C}">
                  <a14:compatExt spid="_x0000_s190815"/>
                </a:ext>
                <a:ext uri="{FF2B5EF4-FFF2-40B4-BE49-F238E27FC236}">
                  <a16:creationId xmlns:a16="http://schemas.microsoft.com/office/drawing/2014/main" id="{4B6DE905-4FB6-2719-6F29-B0B2820261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190816" name="Option Button 352" hidden="1">
              <a:extLst>
                <a:ext uri="{63B3BB69-23CF-44E3-9099-C40C66FF867C}">
                  <a14:compatExt spid="_x0000_s190816"/>
                </a:ext>
                <a:ext uri="{FF2B5EF4-FFF2-40B4-BE49-F238E27FC236}">
                  <a16:creationId xmlns:a16="http://schemas.microsoft.com/office/drawing/2014/main" id="{FFE69683-B756-4A9A-4E34-AF3E7A0B90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190817" name="Option Button 353" hidden="1">
              <a:extLst>
                <a:ext uri="{63B3BB69-23CF-44E3-9099-C40C66FF867C}">
                  <a14:compatExt spid="_x0000_s190817"/>
                </a:ext>
                <a:ext uri="{FF2B5EF4-FFF2-40B4-BE49-F238E27FC236}">
                  <a16:creationId xmlns:a16="http://schemas.microsoft.com/office/drawing/2014/main" id="{EFC93E1F-4229-CCF8-FDA4-6EE3716B03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190818" name="Option Button 354" hidden="1">
              <a:extLst>
                <a:ext uri="{63B3BB69-23CF-44E3-9099-C40C66FF867C}">
                  <a14:compatExt spid="_x0000_s190818"/>
                </a:ext>
                <a:ext uri="{FF2B5EF4-FFF2-40B4-BE49-F238E27FC236}">
                  <a16:creationId xmlns:a16="http://schemas.microsoft.com/office/drawing/2014/main" id="{4E0C9B49-B651-092F-4259-AC2A6D67D9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190819" name="Group Box 355" hidden="1">
              <a:extLst>
                <a:ext uri="{63B3BB69-23CF-44E3-9099-C40C66FF867C}">
                  <a14:compatExt spid="_x0000_s190819"/>
                </a:ext>
                <a:ext uri="{FF2B5EF4-FFF2-40B4-BE49-F238E27FC236}">
                  <a16:creationId xmlns:a16="http://schemas.microsoft.com/office/drawing/2014/main" id="{DA63BA63-2805-ECCA-4961-5A3973C964C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190820" name="Option Button 356" hidden="1">
              <a:extLst>
                <a:ext uri="{63B3BB69-23CF-44E3-9099-C40C66FF867C}">
                  <a14:compatExt spid="_x0000_s190820"/>
                </a:ext>
                <a:ext uri="{FF2B5EF4-FFF2-40B4-BE49-F238E27FC236}">
                  <a16:creationId xmlns:a16="http://schemas.microsoft.com/office/drawing/2014/main" id="{4F1E6455-4947-0AEB-6BF0-0FFE9AFFFF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190821" name="Option Button 357" hidden="1">
              <a:extLst>
                <a:ext uri="{63B3BB69-23CF-44E3-9099-C40C66FF867C}">
                  <a14:compatExt spid="_x0000_s190821"/>
                </a:ext>
                <a:ext uri="{FF2B5EF4-FFF2-40B4-BE49-F238E27FC236}">
                  <a16:creationId xmlns:a16="http://schemas.microsoft.com/office/drawing/2014/main" id="{F2436A84-D668-A0D6-5F6A-BF3EC33A6B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190822" name="Option Button 358" hidden="1">
              <a:extLst>
                <a:ext uri="{63B3BB69-23CF-44E3-9099-C40C66FF867C}">
                  <a14:compatExt spid="_x0000_s190822"/>
                </a:ext>
                <a:ext uri="{FF2B5EF4-FFF2-40B4-BE49-F238E27FC236}">
                  <a16:creationId xmlns:a16="http://schemas.microsoft.com/office/drawing/2014/main" id="{5932EDAA-4D9B-9CE7-C95A-0BBF62F6E6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190823" name="Option Button 359" hidden="1">
              <a:extLst>
                <a:ext uri="{63B3BB69-23CF-44E3-9099-C40C66FF867C}">
                  <a14:compatExt spid="_x0000_s190823"/>
                </a:ext>
                <a:ext uri="{FF2B5EF4-FFF2-40B4-BE49-F238E27FC236}">
                  <a16:creationId xmlns:a16="http://schemas.microsoft.com/office/drawing/2014/main" id="{BF287989-4EB5-23C0-CEE2-33ABBC08FE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190824" name="Group Box 360" hidden="1">
              <a:extLst>
                <a:ext uri="{63B3BB69-23CF-44E3-9099-C40C66FF867C}">
                  <a14:compatExt spid="_x0000_s190824"/>
                </a:ext>
                <a:ext uri="{FF2B5EF4-FFF2-40B4-BE49-F238E27FC236}">
                  <a16:creationId xmlns:a16="http://schemas.microsoft.com/office/drawing/2014/main" id="{97117C36-CDD8-504A-72AE-ED8CB63FEA0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190825" name="Option Button 361" hidden="1">
              <a:extLst>
                <a:ext uri="{63B3BB69-23CF-44E3-9099-C40C66FF867C}">
                  <a14:compatExt spid="_x0000_s190825"/>
                </a:ext>
                <a:ext uri="{FF2B5EF4-FFF2-40B4-BE49-F238E27FC236}">
                  <a16:creationId xmlns:a16="http://schemas.microsoft.com/office/drawing/2014/main" id="{DE2FED31-671F-0BC7-125A-E8DD4D4FFC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190826" name="Option Button 362" hidden="1">
              <a:extLst>
                <a:ext uri="{63B3BB69-23CF-44E3-9099-C40C66FF867C}">
                  <a14:compatExt spid="_x0000_s190826"/>
                </a:ext>
                <a:ext uri="{FF2B5EF4-FFF2-40B4-BE49-F238E27FC236}">
                  <a16:creationId xmlns:a16="http://schemas.microsoft.com/office/drawing/2014/main" id="{20AE9C2A-BD14-9227-0BDF-85BF67677B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190827" name="Option Button 363" hidden="1">
              <a:extLst>
                <a:ext uri="{63B3BB69-23CF-44E3-9099-C40C66FF867C}">
                  <a14:compatExt spid="_x0000_s190827"/>
                </a:ext>
                <a:ext uri="{FF2B5EF4-FFF2-40B4-BE49-F238E27FC236}">
                  <a16:creationId xmlns:a16="http://schemas.microsoft.com/office/drawing/2014/main" id="{28B6A17A-1A26-23C3-50E9-7E94674064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190828" name="Option Button 364" hidden="1">
              <a:extLst>
                <a:ext uri="{63B3BB69-23CF-44E3-9099-C40C66FF867C}">
                  <a14:compatExt spid="_x0000_s190828"/>
                </a:ext>
                <a:ext uri="{FF2B5EF4-FFF2-40B4-BE49-F238E27FC236}">
                  <a16:creationId xmlns:a16="http://schemas.microsoft.com/office/drawing/2014/main" id="{EE2DBD44-B64A-87E4-F7A7-26715C97DE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190829" name="Group Box 365" hidden="1">
              <a:extLst>
                <a:ext uri="{63B3BB69-23CF-44E3-9099-C40C66FF867C}">
                  <a14:compatExt spid="_x0000_s190829"/>
                </a:ext>
                <a:ext uri="{FF2B5EF4-FFF2-40B4-BE49-F238E27FC236}">
                  <a16:creationId xmlns:a16="http://schemas.microsoft.com/office/drawing/2014/main" id="{CA6CB4A8-CC7B-9C33-1E11-7F508858EF6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190830" name="Option Button 366" hidden="1">
              <a:extLst>
                <a:ext uri="{63B3BB69-23CF-44E3-9099-C40C66FF867C}">
                  <a14:compatExt spid="_x0000_s190830"/>
                </a:ext>
                <a:ext uri="{FF2B5EF4-FFF2-40B4-BE49-F238E27FC236}">
                  <a16:creationId xmlns:a16="http://schemas.microsoft.com/office/drawing/2014/main" id="{168B0605-B0BB-5332-5EB2-C5D49ABB39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190831" name="Option Button 367" hidden="1">
              <a:extLst>
                <a:ext uri="{63B3BB69-23CF-44E3-9099-C40C66FF867C}">
                  <a14:compatExt spid="_x0000_s190831"/>
                </a:ext>
                <a:ext uri="{FF2B5EF4-FFF2-40B4-BE49-F238E27FC236}">
                  <a16:creationId xmlns:a16="http://schemas.microsoft.com/office/drawing/2014/main" id="{2B9D5F87-8F07-9BE3-3E7C-E2D5601BDC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190832" name="Option Button 368" hidden="1">
              <a:extLst>
                <a:ext uri="{63B3BB69-23CF-44E3-9099-C40C66FF867C}">
                  <a14:compatExt spid="_x0000_s190832"/>
                </a:ext>
                <a:ext uri="{FF2B5EF4-FFF2-40B4-BE49-F238E27FC236}">
                  <a16:creationId xmlns:a16="http://schemas.microsoft.com/office/drawing/2014/main" id="{BAC04237-59EB-45B9-C3BC-70D01A792B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190833" name="Option Button 369" hidden="1">
              <a:extLst>
                <a:ext uri="{63B3BB69-23CF-44E3-9099-C40C66FF867C}">
                  <a14:compatExt spid="_x0000_s190833"/>
                </a:ext>
                <a:ext uri="{FF2B5EF4-FFF2-40B4-BE49-F238E27FC236}">
                  <a16:creationId xmlns:a16="http://schemas.microsoft.com/office/drawing/2014/main" id="{37DF554B-41F5-D4F1-3AA1-C2EF1E9812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190834" name="Group Box 370" hidden="1">
              <a:extLst>
                <a:ext uri="{63B3BB69-23CF-44E3-9099-C40C66FF867C}">
                  <a14:compatExt spid="_x0000_s190834"/>
                </a:ext>
                <a:ext uri="{FF2B5EF4-FFF2-40B4-BE49-F238E27FC236}">
                  <a16:creationId xmlns:a16="http://schemas.microsoft.com/office/drawing/2014/main" id="{836817E4-319C-8136-7F1C-4868D8CB5AE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190835" name="Option Button 371" hidden="1">
              <a:extLst>
                <a:ext uri="{63B3BB69-23CF-44E3-9099-C40C66FF867C}">
                  <a14:compatExt spid="_x0000_s190835"/>
                </a:ext>
                <a:ext uri="{FF2B5EF4-FFF2-40B4-BE49-F238E27FC236}">
                  <a16:creationId xmlns:a16="http://schemas.microsoft.com/office/drawing/2014/main" id="{A472D35E-8AD0-F722-5C67-A4717B4EFB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190836" name="Option Button 372" hidden="1">
              <a:extLst>
                <a:ext uri="{63B3BB69-23CF-44E3-9099-C40C66FF867C}">
                  <a14:compatExt spid="_x0000_s190836"/>
                </a:ext>
                <a:ext uri="{FF2B5EF4-FFF2-40B4-BE49-F238E27FC236}">
                  <a16:creationId xmlns:a16="http://schemas.microsoft.com/office/drawing/2014/main" id="{30315931-90F6-695C-93AB-CAD46CC856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190837" name="Option Button 373" hidden="1">
              <a:extLst>
                <a:ext uri="{63B3BB69-23CF-44E3-9099-C40C66FF867C}">
                  <a14:compatExt spid="_x0000_s190837"/>
                </a:ext>
                <a:ext uri="{FF2B5EF4-FFF2-40B4-BE49-F238E27FC236}">
                  <a16:creationId xmlns:a16="http://schemas.microsoft.com/office/drawing/2014/main" id="{7D9CA2E1-3F37-AA36-3A00-8F4E3BF70D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190838" name="Option Button 374" hidden="1">
              <a:extLst>
                <a:ext uri="{63B3BB69-23CF-44E3-9099-C40C66FF867C}">
                  <a14:compatExt spid="_x0000_s190838"/>
                </a:ext>
                <a:ext uri="{FF2B5EF4-FFF2-40B4-BE49-F238E27FC236}">
                  <a16:creationId xmlns:a16="http://schemas.microsoft.com/office/drawing/2014/main" id="{D5CB820A-F122-ECD1-2AE7-D1C11D7C57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190839" name="Group Box 375" hidden="1">
              <a:extLst>
                <a:ext uri="{63B3BB69-23CF-44E3-9099-C40C66FF867C}">
                  <a14:compatExt spid="_x0000_s190839"/>
                </a:ext>
                <a:ext uri="{FF2B5EF4-FFF2-40B4-BE49-F238E27FC236}">
                  <a16:creationId xmlns:a16="http://schemas.microsoft.com/office/drawing/2014/main" id="{1D907410-9A63-FD9F-51C1-B22BD597F7A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190840" name="Option Button 376" hidden="1">
              <a:extLst>
                <a:ext uri="{63B3BB69-23CF-44E3-9099-C40C66FF867C}">
                  <a14:compatExt spid="_x0000_s190840"/>
                </a:ext>
                <a:ext uri="{FF2B5EF4-FFF2-40B4-BE49-F238E27FC236}">
                  <a16:creationId xmlns:a16="http://schemas.microsoft.com/office/drawing/2014/main" id="{A80C34EC-FF6C-5C06-2101-B07B6FC1DF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190841" name="Option Button 377" hidden="1">
              <a:extLst>
                <a:ext uri="{63B3BB69-23CF-44E3-9099-C40C66FF867C}">
                  <a14:compatExt spid="_x0000_s190841"/>
                </a:ext>
                <a:ext uri="{FF2B5EF4-FFF2-40B4-BE49-F238E27FC236}">
                  <a16:creationId xmlns:a16="http://schemas.microsoft.com/office/drawing/2014/main" id="{568E0D5D-06BA-BD0D-101F-B42022C1AE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190842" name="Option Button 378" hidden="1">
              <a:extLst>
                <a:ext uri="{63B3BB69-23CF-44E3-9099-C40C66FF867C}">
                  <a14:compatExt spid="_x0000_s190842"/>
                </a:ext>
                <a:ext uri="{FF2B5EF4-FFF2-40B4-BE49-F238E27FC236}">
                  <a16:creationId xmlns:a16="http://schemas.microsoft.com/office/drawing/2014/main" id="{4835E793-9173-1992-ACAA-1DA4A229E1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190843" name="Option Button 379" hidden="1">
              <a:extLst>
                <a:ext uri="{63B3BB69-23CF-44E3-9099-C40C66FF867C}">
                  <a14:compatExt spid="_x0000_s190843"/>
                </a:ext>
                <a:ext uri="{FF2B5EF4-FFF2-40B4-BE49-F238E27FC236}">
                  <a16:creationId xmlns:a16="http://schemas.microsoft.com/office/drawing/2014/main" id="{9A5F32B6-4F1B-9954-1F58-B16367CA36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190844" name="Group Box 380" hidden="1">
              <a:extLst>
                <a:ext uri="{63B3BB69-23CF-44E3-9099-C40C66FF867C}">
                  <a14:compatExt spid="_x0000_s190844"/>
                </a:ext>
                <a:ext uri="{FF2B5EF4-FFF2-40B4-BE49-F238E27FC236}">
                  <a16:creationId xmlns:a16="http://schemas.microsoft.com/office/drawing/2014/main" id="{86F581A1-D30C-2096-95BB-F365BB9A9AE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190845" name="Option Button 381" hidden="1">
              <a:extLst>
                <a:ext uri="{63B3BB69-23CF-44E3-9099-C40C66FF867C}">
                  <a14:compatExt spid="_x0000_s190845"/>
                </a:ext>
                <a:ext uri="{FF2B5EF4-FFF2-40B4-BE49-F238E27FC236}">
                  <a16:creationId xmlns:a16="http://schemas.microsoft.com/office/drawing/2014/main" id="{C69155A6-B8AD-EDB3-8743-11704E7D9F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190846" name="Option Button 382" hidden="1">
              <a:extLst>
                <a:ext uri="{63B3BB69-23CF-44E3-9099-C40C66FF867C}">
                  <a14:compatExt spid="_x0000_s190846"/>
                </a:ext>
                <a:ext uri="{FF2B5EF4-FFF2-40B4-BE49-F238E27FC236}">
                  <a16:creationId xmlns:a16="http://schemas.microsoft.com/office/drawing/2014/main" id="{E3E4839C-8A40-F386-3274-C4CEF4E7FC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190847" name="Option Button 383" hidden="1">
              <a:extLst>
                <a:ext uri="{63B3BB69-23CF-44E3-9099-C40C66FF867C}">
                  <a14:compatExt spid="_x0000_s190847"/>
                </a:ext>
                <a:ext uri="{FF2B5EF4-FFF2-40B4-BE49-F238E27FC236}">
                  <a16:creationId xmlns:a16="http://schemas.microsoft.com/office/drawing/2014/main" id="{68F5AB5B-CEC8-754D-0DBA-94DC8EEEA1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190848" name="Option Button 384" hidden="1">
              <a:extLst>
                <a:ext uri="{63B3BB69-23CF-44E3-9099-C40C66FF867C}">
                  <a14:compatExt spid="_x0000_s190848"/>
                </a:ext>
                <a:ext uri="{FF2B5EF4-FFF2-40B4-BE49-F238E27FC236}">
                  <a16:creationId xmlns:a16="http://schemas.microsoft.com/office/drawing/2014/main" id="{A15CC4B8-4800-1A4E-AE3B-EB35625A97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190849" name="Group Box 385" hidden="1">
              <a:extLst>
                <a:ext uri="{63B3BB69-23CF-44E3-9099-C40C66FF867C}">
                  <a14:compatExt spid="_x0000_s190849"/>
                </a:ext>
                <a:ext uri="{FF2B5EF4-FFF2-40B4-BE49-F238E27FC236}">
                  <a16:creationId xmlns:a16="http://schemas.microsoft.com/office/drawing/2014/main" id="{A2D4BFC1-1EAC-0C00-9FD2-E60524AC52F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190850" name="Option Button 386" hidden="1">
              <a:extLst>
                <a:ext uri="{63B3BB69-23CF-44E3-9099-C40C66FF867C}">
                  <a14:compatExt spid="_x0000_s190850"/>
                </a:ext>
                <a:ext uri="{FF2B5EF4-FFF2-40B4-BE49-F238E27FC236}">
                  <a16:creationId xmlns:a16="http://schemas.microsoft.com/office/drawing/2014/main" id="{66D20194-C7AC-430D-84A4-7752D0A08F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190851" name="Option Button 387" hidden="1">
              <a:extLst>
                <a:ext uri="{63B3BB69-23CF-44E3-9099-C40C66FF867C}">
                  <a14:compatExt spid="_x0000_s190851"/>
                </a:ext>
                <a:ext uri="{FF2B5EF4-FFF2-40B4-BE49-F238E27FC236}">
                  <a16:creationId xmlns:a16="http://schemas.microsoft.com/office/drawing/2014/main" id="{CA6CA7D1-A9FC-3CD3-88F7-243C318C1D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190852" name="Option Button 388" hidden="1">
              <a:extLst>
                <a:ext uri="{63B3BB69-23CF-44E3-9099-C40C66FF867C}">
                  <a14:compatExt spid="_x0000_s190852"/>
                </a:ext>
                <a:ext uri="{FF2B5EF4-FFF2-40B4-BE49-F238E27FC236}">
                  <a16:creationId xmlns:a16="http://schemas.microsoft.com/office/drawing/2014/main" id="{64FF63AD-260F-B07F-E82C-8E86984C33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190853" name="Option Button 389" hidden="1">
              <a:extLst>
                <a:ext uri="{63B3BB69-23CF-44E3-9099-C40C66FF867C}">
                  <a14:compatExt spid="_x0000_s190853"/>
                </a:ext>
                <a:ext uri="{FF2B5EF4-FFF2-40B4-BE49-F238E27FC236}">
                  <a16:creationId xmlns:a16="http://schemas.microsoft.com/office/drawing/2014/main" id="{720116D4-E7FD-1F2B-2220-9897ACB8C3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190854" name="Group Box 390" hidden="1">
              <a:extLst>
                <a:ext uri="{63B3BB69-23CF-44E3-9099-C40C66FF867C}">
                  <a14:compatExt spid="_x0000_s190854"/>
                </a:ext>
                <a:ext uri="{FF2B5EF4-FFF2-40B4-BE49-F238E27FC236}">
                  <a16:creationId xmlns:a16="http://schemas.microsoft.com/office/drawing/2014/main" id="{F80E0BBE-AD48-5484-240F-9BE30B4EAFB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190855" name="Option Button 391" hidden="1">
              <a:extLst>
                <a:ext uri="{63B3BB69-23CF-44E3-9099-C40C66FF867C}">
                  <a14:compatExt spid="_x0000_s190855"/>
                </a:ext>
                <a:ext uri="{FF2B5EF4-FFF2-40B4-BE49-F238E27FC236}">
                  <a16:creationId xmlns:a16="http://schemas.microsoft.com/office/drawing/2014/main" id="{F5FC1A30-FB88-ED25-AC5C-E90E3608BD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190856" name="Option Button 392" hidden="1">
              <a:extLst>
                <a:ext uri="{63B3BB69-23CF-44E3-9099-C40C66FF867C}">
                  <a14:compatExt spid="_x0000_s190856"/>
                </a:ext>
                <a:ext uri="{FF2B5EF4-FFF2-40B4-BE49-F238E27FC236}">
                  <a16:creationId xmlns:a16="http://schemas.microsoft.com/office/drawing/2014/main" id="{9C749CDA-A9FE-5EDC-269F-E877DA2C8A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190857" name="Option Button 393" hidden="1">
              <a:extLst>
                <a:ext uri="{63B3BB69-23CF-44E3-9099-C40C66FF867C}">
                  <a14:compatExt spid="_x0000_s190857"/>
                </a:ext>
                <a:ext uri="{FF2B5EF4-FFF2-40B4-BE49-F238E27FC236}">
                  <a16:creationId xmlns:a16="http://schemas.microsoft.com/office/drawing/2014/main" id="{B60B1226-4C8B-620E-58F0-D507827290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190858" name="Option Button 394" hidden="1">
              <a:extLst>
                <a:ext uri="{63B3BB69-23CF-44E3-9099-C40C66FF867C}">
                  <a14:compatExt spid="_x0000_s190858"/>
                </a:ext>
                <a:ext uri="{FF2B5EF4-FFF2-40B4-BE49-F238E27FC236}">
                  <a16:creationId xmlns:a16="http://schemas.microsoft.com/office/drawing/2014/main" id="{EA0509CC-23C8-3887-8857-B5A69E2FAD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190859" name="Group Box 395" hidden="1">
              <a:extLst>
                <a:ext uri="{63B3BB69-23CF-44E3-9099-C40C66FF867C}">
                  <a14:compatExt spid="_x0000_s190859"/>
                </a:ext>
                <a:ext uri="{FF2B5EF4-FFF2-40B4-BE49-F238E27FC236}">
                  <a16:creationId xmlns:a16="http://schemas.microsoft.com/office/drawing/2014/main" id="{2F291836-5B10-C6CE-9EF3-4628EFF0691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190860" name="Option Button 396" hidden="1">
              <a:extLst>
                <a:ext uri="{63B3BB69-23CF-44E3-9099-C40C66FF867C}">
                  <a14:compatExt spid="_x0000_s190860"/>
                </a:ext>
                <a:ext uri="{FF2B5EF4-FFF2-40B4-BE49-F238E27FC236}">
                  <a16:creationId xmlns:a16="http://schemas.microsoft.com/office/drawing/2014/main" id="{20D31146-3889-E98F-228D-550F4C1EA8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190861" name="Option Button 397" hidden="1">
              <a:extLst>
                <a:ext uri="{63B3BB69-23CF-44E3-9099-C40C66FF867C}">
                  <a14:compatExt spid="_x0000_s190861"/>
                </a:ext>
                <a:ext uri="{FF2B5EF4-FFF2-40B4-BE49-F238E27FC236}">
                  <a16:creationId xmlns:a16="http://schemas.microsoft.com/office/drawing/2014/main" id="{7FF7C732-86C4-2548-E6CC-5A06261939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190862" name="Option Button 398" hidden="1">
              <a:extLst>
                <a:ext uri="{63B3BB69-23CF-44E3-9099-C40C66FF867C}">
                  <a14:compatExt spid="_x0000_s190862"/>
                </a:ext>
                <a:ext uri="{FF2B5EF4-FFF2-40B4-BE49-F238E27FC236}">
                  <a16:creationId xmlns:a16="http://schemas.microsoft.com/office/drawing/2014/main" id="{4B6D5BBB-F67F-7F0E-226A-158C3377B0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190863" name="Option Button 399" hidden="1">
              <a:extLst>
                <a:ext uri="{63B3BB69-23CF-44E3-9099-C40C66FF867C}">
                  <a14:compatExt spid="_x0000_s190863"/>
                </a:ext>
                <a:ext uri="{FF2B5EF4-FFF2-40B4-BE49-F238E27FC236}">
                  <a16:creationId xmlns:a16="http://schemas.microsoft.com/office/drawing/2014/main" id="{B87B6759-C898-B36F-99C6-AF08AD375F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190864" name="Group Box 400" hidden="1">
              <a:extLst>
                <a:ext uri="{63B3BB69-23CF-44E3-9099-C40C66FF867C}">
                  <a14:compatExt spid="_x0000_s190864"/>
                </a:ext>
                <a:ext uri="{FF2B5EF4-FFF2-40B4-BE49-F238E27FC236}">
                  <a16:creationId xmlns:a16="http://schemas.microsoft.com/office/drawing/2014/main" id="{00EC685F-B2FD-601D-DD7D-0FED7B377C8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190865" name="Option Button 401" hidden="1">
              <a:extLst>
                <a:ext uri="{63B3BB69-23CF-44E3-9099-C40C66FF867C}">
                  <a14:compatExt spid="_x0000_s190865"/>
                </a:ext>
                <a:ext uri="{FF2B5EF4-FFF2-40B4-BE49-F238E27FC236}">
                  <a16:creationId xmlns:a16="http://schemas.microsoft.com/office/drawing/2014/main" id="{ED9B2008-928E-8215-EA4B-9FEE6A817D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190866" name="Option Button 402" hidden="1">
              <a:extLst>
                <a:ext uri="{63B3BB69-23CF-44E3-9099-C40C66FF867C}">
                  <a14:compatExt spid="_x0000_s190866"/>
                </a:ext>
                <a:ext uri="{FF2B5EF4-FFF2-40B4-BE49-F238E27FC236}">
                  <a16:creationId xmlns:a16="http://schemas.microsoft.com/office/drawing/2014/main" id="{EBD09C60-5CC0-278F-FC2A-4F43E244CA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190867" name="Option Button 403" hidden="1">
              <a:extLst>
                <a:ext uri="{63B3BB69-23CF-44E3-9099-C40C66FF867C}">
                  <a14:compatExt spid="_x0000_s190867"/>
                </a:ext>
                <a:ext uri="{FF2B5EF4-FFF2-40B4-BE49-F238E27FC236}">
                  <a16:creationId xmlns:a16="http://schemas.microsoft.com/office/drawing/2014/main" id="{B199E615-C7B0-917E-E46B-7DA5EB1134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190868" name="Option Button 404" hidden="1">
              <a:extLst>
                <a:ext uri="{63B3BB69-23CF-44E3-9099-C40C66FF867C}">
                  <a14:compatExt spid="_x0000_s190868"/>
                </a:ext>
                <a:ext uri="{FF2B5EF4-FFF2-40B4-BE49-F238E27FC236}">
                  <a16:creationId xmlns:a16="http://schemas.microsoft.com/office/drawing/2014/main" id="{16E52BEE-A37B-D08F-585B-398ED0F0AE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190869" name="Group Box 405" hidden="1">
              <a:extLst>
                <a:ext uri="{63B3BB69-23CF-44E3-9099-C40C66FF867C}">
                  <a14:compatExt spid="_x0000_s190869"/>
                </a:ext>
                <a:ext uri="{FF2B5EF4-FFF2-40B4-BE49-F238E27FC236}">
                  <a16:creationId xmlns:a16="http://schemas.microsoft.com/office/drawing/2014/main" id="{54F68BE3-7BDE-48EA-D90F-CB3509E4FA8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190870" name="Option Button 406" hidden="1">
              <a:extLst>
                <a:ext uri="{63B3BB69-23CF-44E3-9099-C40C66FF867C}">
                  <a14:compatExt spid="_x0000_s190870"/>
                </a:ext>
                <a:ext uri="{FF2B5EF4-FFF2-40B4-BE49-F238E27FC236}">
                  <a16:creationId xmlns:a16="http://schemas.microsoft.com/office/drawing/2014/main" id="{5A925A3A-2E03-0C1D-98AE-D8BFCA3FA4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190871" name="Option Button 407" hidden="1">
              <a:extLst>
                <a:ext uri="{63B3BB69-23CF-44E3-9099-C40C66FF867C}">
                  <a14:compatExt spid="_x0000_s190871"/>
                </a:ext>
                <a:ext uri="{FF2B5EF4-FFF2-40B4-BE49-F238E27FC236}">
                  <a16:creationId xmlns:a16="http://schemas.microsoft.com/office/drawing/2014/main" id="{FE3745D1-6A0F-32E9-D1A6-93215B3433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190872" name="Option Button 408" hidden="1">
              <a:extLst>
                <a:ext uri="{63B3BB69-23CF-44E3-9099-C40C66FF867C}">
                  <a14:compatExt spid="_x0000_s190872"/>
                </a:ext>
                <a:ext uri="{FF2B5EF4-FFF2-40B4-BE49-F238E27FC236}">
                  <a16:creationId xmlns:a16="http://schemas.microsoft.com/office/drawing/2014/main" id="{DD025926-2902-FB2C-DB55-8FCD37820C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190873" name="Option Button 409" hidden="1">
              <a:extLst>
                <a:ext uri="{63B3BB69-23CF-44E3-9099-C40C66FF867C}">
                  <a14:compatExt spid="_x0000_s190873"/>
                </a:ext>
                <a:ext uri="{FF2B5EF4-FFF2-40B4-BE49-F238E27FC236}">
                  <a16:creationId xmlns:a16="http://schemas.microsoft.com/office/drawing/2014/main" id="{0470CC4B-E071-9A4E-F2F0-49DD2BAD92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190874" name="Group Box 410" hidden="1">
              <a:extLst>
                <a:ext uri="{63B3BB69-23CF-44E3-9099-C40C66FF867C}">
                  <a14:compatExt spid="_x0000_s190874"/>
                </a:ext>
                <a:ext uri="{FF2B5EF4-FFF2-40B4-BE49-F238E27FC236}">
                  <a16:creationId xmlns:a16="http://schemas.microsoft.com/office/drawing/2014/main" id="{D07A1E16-12B4-8DFD-32E4-45D02A52CFA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190875" name="Option Button 411" hidden="1">
              <a:extLst>
                <a:ext uri="{63B3BB69-23CF-44E3-9099-C40C66FF867C}">
                  <a14:compatExt spid="_x0000_s190875"/>
                </a:ext>
                <a:ext uri="{FF2B5EF4-FFF2-40B4-BE49-F238E27FC236}">
                  <a16:creationId xmlns:a16="http://schemas.microsoft.com/office/drawing/2014/main" id="{C4009CD1-E888-43E8-397A-F90EA2B9C5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190876" name="Option Button 412" hidden="1">
              <a:extLst>
                <a:ext uri="{63B3BB69-23CF-44E3-9099-C40C66FF867C}">
                  <a14:compatExt spid="_x0000_s190876"/>
                </a:ext>
                <a:ext uri="{FF2B5EF4-FFF2-40B4-BE49-F238E27FC236}">
                  <a16:creationId xmlns:a16="http://schemas.microsoft.com/office/drawing/2014/main" id="{6F7CFD4C-C384-EAE5-1EAA-298AF394E8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190877" name="Option Button 413" hidden="1">
              <a:extLst>
                <a:ext uri="{63B3BB69-23CF-44E3-9099-C40C66FF867C}">
                  <a14:compatExt spid="_x0000_s190877"/>
                </a:ext>
                <a:ext uri="{FF2B5EF4-FFF2-40B4-BE49-F238E27FC236}">
                  <a16:creationId xmlns:a16="http://schemas.microsoft.com/office/drawing/2014/main" id="{025E4EE7-87CE-B670-5CEE-B2356F183E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190878" name="Option Button 414" hidden="1">
              <a:extLst>
                <a:ext uri="{63B3BB69-23CF-44E3-9099-C40C66FF867C}">
                  <a14:compatExt spid="_x0000_s190878"/>
                </a:ext>
                <a:ext uri="{FF2B5EF4-FFF2-40B4-BE49-F238E27FC236}">
                  <a16:creationId xmlns:a16="http://schemas.microsoft.com/office/drawing/2014/main" id="{6C2BE36C-F07A-2DD7-02F9-8627BDE9B7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190879" name="Group Box 415" hidden="1">
              <a:extLst>
                <a:ext uri="{63B3BB69-23CF-44E3-9099-C40C66FF867C}">
                  <a14:compatExt spid="_x0000_s190879"/>
                </a:ext>
                <a:ext uri="{FF2B5EF4-FFF2-40B4-BE49-F238E27FC236}">
                  <a16:creationId xmlns:a16="http://schemas.microsoft.com/office/drawing/2014/main" id="{CA29458A-F397-0BE8-FE4E-4035BA7CB4F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190880" name="Option Button 416" hidden="1">
              <a:extLst>
                <a:ext uri="{63B3BB69-23CF-44E3-9099-C40C66FF867C}">
                  <a14:compatExt spid="_x0000_s190880"/>
                </a:ext>
                <a:ext uri="{FF2B5EF4-FFF2-40B4-BE49-F238E27FC236}">
                  <a16:creationId xmlns:a16="http://schemas.microsoft.com/office/drawing/2014/main" id="{1A3E46EB-CB51-2A38-DFF1-69D037D1E0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190881" name="Option Button 417" hidden="1">
              <a:extLst>
                <a:ext uri="{63B3BB69-23CF-44E3-9099-C40C66FF867C}">
                  <a14:compatExt spid="_x0000_s190881"/>
                </a:ext>
                <a:ext uri="{FF2B5EF4-FFF2-40B4-BE49-F238E27FC236}">
                  <a16:creationId xmlns:a16="http://schemas.microsoft.com/office/drawing/2014/main" id="{6C5F4EC5-4777-DEBA-D622-D95D0D510E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190882" name="Option Button 418" hidden="1">
              <a:extLst>
                <a:ext uri="{63B3BB69-23CF-44E3-9099-C40C66FF867C}">
                  <a14:compatExt spid="_x0000_s190882"/>
                </a:ext>
                <a:ext uri="{FF2B5EF4-FFF2-40B4-BE49-F238E27FC236}">
                  <a16:creationId xmlns:a16="http://schemas.microsoft.com/office/drawing/2014/main" id="{6BA27D14-1DED-0F71-26E2-07D063193E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190883" name="Option Button 419" hidden="1">
              <a:extLst>
                <a:ext uri="{63B3BB69-23CF-44E3-9099-C40C66FF867C}">
                  <a14:compatExt spid="_x0000_s190883"/>
                </a:ext>
                <a:ext uri="{FF2B5EF4-FFF2-40B4-BE49-F238E27FC236}">
                  <a16:creationId xmlns:a16="http://schemas.microsoft.com/office/drawing/2014/main" id="{1ABD91EC-9177-C2BD-01A0-53151EF696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190884" name="Group Box 420" hidden="1">
              <a:extLst>
                <a:ext uri="{63B3BB69-23CF-44E3-9099-C40C66FF867C}">
                  <a14:compatExt spid="_x0000_s190884"/>
                </a:ext>
                <a:ext uri="{FF2B5EF4-FFF2-40B4-BE49-F238E27FC236}">
                  <a16:creationId xmlns:a16="http://schemas.microsoft.com/office/drawing/2014/main" id="{F8D4C86B-5360-A687-6360-30B3ACE3E0F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190885" name="Option Button 421" hidden="1">
              <a:extLst>
                <a:ext uri="{63B3BB69-23CF-44E3-9099-C40C66FF867C}">
                  <a14:compatExt spid="_x0000_s190885"/>
                </a:ext>
                <a:ext uri="{FF2B5EF4-FFF2-40B4-BE49-F238E27FC236}">
                  <a16:creationId xmlns:a16="http://schemas.microsoft.com/office/drawing/2014/main" id="{439BEE8E-CA00-DC18-B3B1-4B0AD68FB8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190886" name="Option Button 422" hidden="1">
              <a:extLst>
                <a:ext uri="{63B3BB69-23CF-44E3-9099-C40C66FF867C}">
                  <a14:compatExt spid="_x0000_s190886"/>
                </a:ext>
                <a:ext uri="{FF2B5EF4-FFF2-40B4-BE49-F238E27FC236}">
                  <a16:creationId xmlns:a16="http://schemas.microsoft.com/office/drawing/2014/main" id="{CEAF4419-FDF1-645E-97C4-82CF66695C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190887" name="Option Button 423" hidden="1">
              <a:extLst>
                <a:ext uri="{63B3BB69-23CF-44E3-9099-C40C66FF867C}">
                  <a14:compatExt spid="_x0000_s190887"/>
                </a:ext>
                <a:ext uri="{FF2B5EF4-FFF2-40B4-BE49-F238E27FC236}">
                  <a16:creationId xmlns:a16="http://schemas.microsoft.com/office/drawing/2014/main" id="{3EB880C1-F374-1DE3-CE55-FA56B37A48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190888" name="Option Button 424" hidden="1">
              <a:extLst>
                <a:ext uri="{63B3BB69-23CF-44E3-9099-C40C66FF867C}">
                  <a14:compatExt spid="_x0000_s190888"/>
                </a:ext>
                <a:ext uri="{FF2B5EF4-FFF2-40B4-BE49-F238E27FC236}">
                  <a16:creationId xmlns:a16="http://schemas.microsoft.com/office/drawing/2014/main" id="{15A040BB-A829-408D-6E16-A15698382D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190889" name="Group Box 425" hidden="1">
              <a:extLst>
                <a:ext uri="{63B3BB69-23CF-44E3-9099-C40C66FF867C}">
                  <a14:compatExt spid="_x0000_s190889"/>
                </a:ext>
                <a:ext uri="{FF2B5EF4-FFF2-40B4-BE49-F238E27FC236}">
                  <a16:creationId xmlns:a16="http://schemas.microsoft.com/office/drawing/2014/main" id="{28B78931-AF84-97C7-9699-41448798399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190890" name="Option Button 426" hidden="1">
              <a:extLst>
                <a:ext uri="{63B3BB69-23CF-44E3-9099-C40C66FF867C}">
                  <a14:compatExt spid="_x0000_s190890"/>
                </a:ext>
                <a:ext uri="{FF2B5EF4-FFF2-40B4-BE49-F238E27FC236}">
                  <a16:creationId xmlns:a16="http://schemas.microsoft.com/office/drawing/2014/main" id="{647F9E91-5FA9-5B5E-20B5-F3BA393838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190891" name="Option Button 427" hidden="1">
              <a:extLst>
                <a:ext uri="{63B3BB69-23CF-44E3-9099-C40C66FF867C}">
                  <a14:compatExt spid="_x0000_s190891"/>
                </a:ext>
                <a:ext uri="{FF2B5EF4-FFF2-40B4-BE49-F238E27FC236}">
                  <a16:creationId xmlns:a16="http://schemas.microsoft.com/office/drawing/2014/main" id="{85664ED2-B4A7-E0DB-FF9C-77180BEA21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190892" name="Option Button 428" hidden="1">
              <a:extLst>
                <a:ext uri="{63B3BB69-23CF-44E3-9099-C40C66FF867C}">
                  <a14:compatExt spid="_x0000_s190892"/>
                </a:ext>
                <a:ext uri="{FF2B5EF4-FFF2-40B4-BE49-F238E27FC236}">
                  <a16:creationId xmlns:a16="http://schemas.microsoft.com/office/drawing/2014/main" id="{BB3C0650-F543-0AC1-C477-FF1284AD55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190893" name="Option Button 429" hidden="1">
              <a:extLst>
                <a:ext uri="{63B3BB69-23CF-44E3-9099-C40C66FF867C}">
                  <a14:compatExt spid="_x0000_s190893"/>
                </a:ext>
                <a:ext uri="{FF2B5EF4-FFF2-40B4-BE49-F238E27FC236}">
                  <a16:creationId xmlns:a16="http://schemas.microsoft.com/office/drawing/2014/main" id="{AC3D0E5C-29AC-55FB-A45D-42AD051AB7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190894" name="Group Box 430" hidden="1">
              <a:extLst>
                <a:ext uri="{63B3BB69-23CF-44E3-9099-C40C66FF867C}">
                  <a14:compatExt spid="_x0000_s190894"/>
                </a:ext>
                <a:ext uri="{FF2B5EF4-FFF2-40B4-BE49-F238E27FC236}">
                  <a16:creationId xmlns:a16="http://schemas.microsoft.com/office/drawing/2014/main" id="{97AEDFB1-323B-628F-F567-71219DBD00A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190895" name="Option Button 431" hidden="1">
              <a:extLst>
                <a:ext uri="{63B3BB69-23CF-44E3-9099-C40C66FF867C}">
                  <a14:compatExt spid="_x0000_s190895"/>
                </a:ext>
                <a:ext uri="{FF2B5EF4-FFF2-40B4-BE49-F238E27FC236}">
                  <a16:creationId xmlns:a16="http://schemas.microsoft.com/office/drawing/2014/main" id="{F8050BDE-DDAC-3309-6BC7-21E83BF2D6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190896" name="Option Button 432" hidden="1">
              <a:extLst>
                <a:ext uri="{63B3BB69-23CF-44E3-9099-C40C66FF867C}">
                  <a14:compatExt spid="_x0000_s190896"/>
                </a:ext>
                <a:ext uri="{FF2B5EF4-FFF2-40B4-BE49-F238E27FC236}">
                  <a16:creationId xmlns:a16="http://schemas.microsoft.com/office/drawing/2014/main" id="{C2EB7B08-BA0F-A1C9-9F70-91518B1845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190897" name="Option Button 433" hidden="1">
              <a:extLst>
                <a:ext uri="{63B3BB69-23CF-44E3-9099-C40C66FF867C}">
                  <a14:compatExt spid="_x0000_s190897"/>
                </a:ext>
                <a:ext uri="{FF2B5EF4-FFF2-40B4-BE49-F238E27FC236}">
                  <a16:creationId xmlns:a16="http://schemas.microsoft.com/office/drawing/2014/main" id="{97A566F6-9157-98A9-85CC-9F225AC046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190898" name="Option Button 434" hidden="1">
              <a:extLst>
                <a:ext uri="{63B3BB69-23CF-44E3-9099-C40C66FF867C}">
                  <a14:compatExt spid="_x0000_s190898"/>
                </a:ext>
                <a:ext uri="{FF2B5EF4-FFF2-40B4-BE49-F238E27FC236}">
                  <a16:creationId xmlns:a16="http://schemas.microsoft.com/office/drawing/2014/main" id="{28698990-ABF7-C41D-8019-8318AB5766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190899" name="Group Box 435" hidden="1">
              <a:extLst>
                <a:ext uri="{63B3BB69-23CF-44E3-9099-C40C66FF867C}">
                  <a14:compatExt spid="_x0000_s190899"/>
                </a:ext>
                <a:ext uri="{FF2B5EF4-FFF2-40B4-BE49-F238E27FC236}">
                  <a16:creationId xmlns:a16="http://schemas.microsoft.com/office/drawing/2014/main" id="{779D3D94-F436-09EC-4DA5-020D01054DC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190900" name="Option Button 436" hidden="1">
              <a:extLst>
                <a:ext uri="{63B3BB69-23CF-44E3-9099-C40C66FF867C}">
                  <a14:compatExt spid="_x0000_s190900"/>
                </a:ext>
                <a:ext uri="{FF2B5EF4-FFF2-40B4-BE49-F238E27FC236}">
                  <a16:creationId xmlns:a16="http://schemas.microsoft.com/office/drawing/2014/main" id="{AEFC089F-65DC-9C80-BF84-10008EB87B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190901" name="Option Button 437" hidden="1">
              <a:extLst>
                <a:ext uri="{63B3BB69-23CF-44E3-9099-C40C66FF867C}">
                  <a14:compatExt spid="_x0000_s190901"/>
                </a:ext>
                <a:ext uri="{FF2B5EF4-FFF2-40B4-BE49-F238E27FC236}">
                  <a16:creationId xmlns:a16="http://schemas.microsoft.com/office/drawing/2014/main" id="{780F493E-2D7F-FA2B-9769-3F7A9EFDED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190902" name="Option Button 438" hidden="1">
              <a:extLst>
                <a:ext uri="{63B3BB69-23CF-44E3-9099-C40C66FF867C}">
                  <a14:compatExt spid="_x0000_s190902"/>
                </a:ext>
                <a:ext uri="{FF2B5EF4-FFF2-40B4-BE49-F238E27FC236}">
                  <a16:creationId xmlns:a16="http://schemas.microsoft.com/office/drawing/2014/main" id="{518E4A24-AE9D-457A-08CA-16DB500AC7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190903" name="Option Button 439" hidden="1">
              <a:extLst>
                <a:ext uri="{63B3BB69-23CF-44E3-9099-C40C66FF867C}">
                  <a14:compatExt spid="_x0000_s190903"/>
                </a:ext>
                <a:ext uri="{FF2B5EF4-FFF2-40B4-BE49-F238E27FC236}">
                  <a16:creationId xmlns:a16="http://schemas.microsoft.com/office/drawing/2014/main" id="{49B649F6-AD83-2E7D-9A23-06C79FFBC9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190904" name="Group Box 440" hidden="1">
              <a:extLst>
                <a:ext uri="{63B3BB69-23CF-44E3-9099-C40C66FF867C}">
                  <a14:compatExt spid="_x0000_s190904"/>
                </a:ext>
                <a:ext uri="{FF2B5EF4-FFF2-40B4-BE49-F238E27FC236}">
                  <a16:creationId xmlns:a16="http://schemas.microsoft.com/office/drawing/2014/main" id="{0969057A-5D09-34A8-4D65-078D953EFC7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190905" name="Option Button 441" hidden="1">
              <a:extLst>
                <a:ext uri="{63B3BB69-23CF-44E3-9099-C40C66FF867C}">
                  <a14:compatExt spid="_x0000_s190905"/>
                </a:ext>
                <a:ext uri="{FF2B5EF4-FFF2-40B4-BE49-F238E27FC236}">
                  <a16:creationId xmlns:a16="http://schemas.microsoft.com/office/drawing/2014/main" id="{D475159E-4E4E-C569-6CA1-4F2A80C8C5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190906" name="Option Button 442" hidden="1">
              <a:extLst>
                <a:ext uri="{63B3BB69-23CF-44E3-9099-C40C66FF867C}">
                  <a14:compatExt spid="_x0000_s190906"/>
                </a:ext>
                <a:ext uri="{FF2B5EF4-FFF2-40B4-BE49-F238E27FC236}">
                  <a16:creationId xmlns:a16="http://schemas.microsoft.com/office/drawing/2014/main" id="{3333AFF1-B9AE-94E3-88D5-AEEC84A1CF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190907" name="Option Button 443" hidden="1">
              <a:extLst>
                <a:ext uri="{63B3BB69-23CF-44E3-9099-C40C66FF867C}">
                  <a14:compatExt spid="_x0000_s190907"/>
                </a:ext>
                <a:ext uri="{FF2B5EF4-FFF2-40B4-BE49-F238E27FC236}">
                  <a16:creationId xmlns:a16="http://schemas.microsoft.com/office/drawing/2014/main" id="{5BB213B4-75F0-DC64-D485-446209A72B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190908" name="Option Button 444" hidden="1">
              <a:extLst>
                <a:ext uri="{63B3BB69-23CF-44E3-9099-C40C66FF867C}">
                  <a14:compatExt spid="_x0000_s190908"/>
                </a:ext>
                <a:ext uri="{FF2B5EF4-FFF2-40B4-BE49-F238E27FC236}">
                  <a16:creationId xmlns:a16="http://schemas.microsoft.com/office/drawing/2014/main" id="{D83043C4-30A0-F215-270B-976C838FE8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190909" name="Group Box 445" hidden="1">
              <a:extLst>
                <a:ext uri="{63B3BB69-23CF-44E3-9099-C40C66FF867C}">
                  <a14:compatExt spid="_x0000_s190909"/>
                </a:ext>
                <a:ext uri="{FF2B5EF4-FFF2-40B4-BE49-F238E27FC236}">
                  <a16:creationId xmlns:a16="http://schemas.microsoft.com/office/drawing/2014/main" id="{91A7CE54-0B46-AF54-A6AA-6D3A13DA417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190910" name="Option Button 446" hidden="1">
              <a:extLst>
                <a:ext uri="{63B3BB69-23CF-44E3-9099-C40C66FF867C}">
                  <a14:compatExt spid="_x0000_s190910"/>
                </a:ext>
                <a:ext uri="{FF2B5EF4-FFF2-40B4-BE49-F238E27FC236}">
                  <a16:creationId xmlns:a16="http://schemas.microsoft.com/office/drawing/2014/main" id="{381B9CB0-5A94-CF2C-A7BB-27A0944AED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190911" name="Option Button 447" hidden="1">
              <a:extLst>
                <a:ext uri="{63B3BB69-23CF-44E3-9099-C40C66FF867C}">
                  <a14:compatExt spid="_x0000_s190911"/>
                </a:ext>
                <a:ext uri="{FF2B5EF4-FFF2-40B4-BE49-F238E27FC236}">
                  <a16:creationId xmlns:a16="http://schemas.microsoft.com/office/drawing/2014/main" id="{C89FB3FD-94D3-C21A-10AC-F28CFF663A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190912" name="Option Button 448" hidden="1">
              <a:extLst>
                <a:ext uri="{63B3BB69-23CF-44E3-9099-C40C66FF867C}">
                  <a14:compatExt spid="_x0000_s190912"/>
                </a:ext>
                <a:ext uri="{FF2B5EF4-FFF2-40B4-BE49-F238E27FC236}">
                  <a16:creationId xmlns:a16="http://schemas.microsoft.com/office/drawing/2014/main" id="{DC39FB5B-762D-B308-9A07-70E2F52E7E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190913" name="Option Button 449" hidden="1">
              <a:extLst>
                <a:ext uri="{63B3BB69-23CF-44E3-9099-C40C66FF867C}">
                  <a14:compatExt spid="_x0000_s190913"/>
                </a:ext>
                <a:ext uri="{FF2B5EF4-FFF2-40B4-BE49-F238E27FC236}">
                  <a16:creationId xmlns:a16="http://schemas.microsoft.com/office/drawing/2014/main" id="{6C43CAD4-8349-9BF7-0EFA-49D1F306C9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190914" name="Group Box 450" hidden="1">
              <a:extLst>
                <a:ext uri="{63B3BB69-23CF-44E3-9099-C40C66FF867C}">
                  <a14:compatExt spid="_x0000_s190914"/>
                </a:ext>
                <a:ext uri="{FF2B5EF4-FFF2-40B4-BE49-F238E27FC236}">
                  <a16:creationId xmlns:a16="http://schemas.microsoft.com/office/drawing/2014/main" id="{721AD18C-5BF4-7FB4-D70B-94E21D09AEE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190915" name="Option Button 451" hidden="1">
              <a:extLst>
                <a:ext uri="{63B3BB69-23CF-44E3-9099-C40C66FF867C}">
                  <a14:compatExt spid="_x0000_s190915"/>
                </a:ext>
                <a:ext uri="{FF2B5EF4-FFF2-40B4-BE49-F238E27FC236}">
                  <a16:creationId xmlns:a16="http://schemas.microsoft.com/office/drawing/2014/main" id="{2BD973D8-E3CC-801F-B0E7-C888FE2502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190916" name="Option Button 452" hidden="1">
              <a:extLst>
                <a:ext uri="{63B3BB69-23CF-44E3-9099-C40C66FF867C}">
                  <a14:compatExt spid="_x0000_s190916"/>
                </a:ext>
                <a:ext uri="{FF2B5EF4-FFF2-40B4-BE49-F238E27FC236}">
                  <a16:creationId xmlns:a16="http://schemas.microsoft.com/office/drawing/2014/main" id="{39F9A58B-1D4C-847A-4F76-1D4E66824A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190917" name="Option Button 453" hidden="1">
              <a:extLst>
                <a:ext uri="{63B3BB69-23CF-44E3-9099-C40C66FF867C}">
                  <a14:compatExt spid="_x0000_s190917"/>
                </a:ext>
                <a:ext uri="{FF2B5EF4-FFF2-40B4-BE49-F238E27FC236}">
                  <a16:creationId xmlns:a16="http://schemas.microsoft.com/office/drawing/2014/main" id="{CB11CF1B-02D4-E7BC-8EAA-F8D3EF9C56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190918" name="Option Button 454" hidden="1">
              <a:extLst>
                <a:ext uri="{63B3BB69-23CF-44E3-9099-C40C66FF867C}">
                  <a14:compatExt spid="_x0000_s190918"/>
                </a:ext>
                <a:ext uri="{FF2B5EF4-FFF2-40B4-BE49-F238E27FC236}">
                  <a16:creationId xmlns:a16="http://schemas.microsoft.com/office/drawing/2014/main" id="{5CE70D6A-C67E-1664-6B26-4E9DC4B0B4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190919" name="Group Box 455" hidden="1">
              <a:extLst>
                <a:ext uri="{63B3BB69-23CF-44E3-9099-C40C66FF867C}">
                  <a14:compatExt spid="_x0000_s190919"/>
                </a:ext>
                <a:ext uri="{FF2B5EF4-FFF2-40B4-BE49-F238E27FC236}">
                  <a16:creationId xmlns:a16="http://schemas.microsoft.com/office/drawing/2014/main" id="{C4A4BCD6-C9E7-3338-4E39-7C1E18725F2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190920" name="Option Button 456" hidden="1">
              <a:extLst>
                <a:ext uri="{63B3BB69-23CF-44E3-9099-C40C66FF867C}">
                  <a14:compatExt spid="_x0000_s190920"/>
                </a:ext>
                <a:ext uri="{FF2B5EF4-FFF2-40B4-BE49-F238E27FC236}">
                  <a16:creationId xmlns:a16="http://schemas.microsoft.com/office/drawing/2014/main" id="{2ACABC05-6CD5-6DA8-A295-F30CE19339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190921" name="Option Button 457" hidden="1">
              <a:extLst>
                <a:ext uri="{63B3BB69-23CF-44E3-9099-C40C66FF867C}">
                  <a14:compatExt spid="_x0000_s190921"/>
                </a:ext>
                <a:ext uri="{FF2B5EF4-FFF2-40B4-BE49-F238E27FC236}">
                  <a16:creationId xmlns:a16="http://schemas.microsoft.com/office/drawing/2014/main" id="{3B41FBEB-3D85-61B9-B121-437B399433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190922" name="Option Button 458" hidden="1">
              <a:extLst>
                <a:ext uri="{63B3BB69-23CF-44E3-9099-C40C66FF867C}">
                  <a14:compatExt spid="_x0000_s190922"/>
                </a:ext>
                <a:ext uri="{FF2B5EF4-FFF2-40B4-BE49-F238E27FC236}">
                  <a16:creationId xmlns:a16="http://schemas.microsoft.com/office/drawing/2014/main" id="{8B810E73-850E-33F2-FDCD-BF97A4255B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190923" name="Option Button 459" hidden="1">
              <a:extLst>
                <a:ext uri="{63B3BB69-23CF-44E3-9099-C40C66FF867C}">
                  <a14:compatExt spid="_x0000_s190923"/>
                </a:ext>
                <a:ext uri="{FF2B5EF4-FFF2-40B4-BE49-F238E27FC236}">
                  <a16:creationId xmlns:a16="http://schemas.microsoft.com/office/drawing/2014/main" id="{85ABEC68-6192-FE9E-4069-7BC2E2A6CA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190924" name="Group Box 460" hidden="1">
              <a:extLst>
                <a:ext uri="{63B3BB69-23CF-44E3-9099-C40C66FF867C}">
                  <a14:compatExt spid="_x0000_s190924"/>
                </a:ext>
                <a:ext uri="{FF2B5EF4-FFF2-40B4-BE49-F238E27FC236}">
                  <a16:creationId xmlns:a16="http://schemas.microsoft.com/office/drawing/2014/main" id="{AF757D2E-4E18-DD99-8DD8-4E93DC9D36F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190925" name="Option Button 461" hidden="1">
              <a:extLst>
                <a:ext uri="{63B3BB69-23CF-44E3-9099-C40C66FF867C}">
                  <a14:compatExt spid="_x0000_s190925"/>
                </a:ext>
                <a:ext uri="{FF2B5EF4-FFF2-40B4-BE49-F238E27FC236}">
                  <a16:creationId xmlns:a16="http://schemas.microsoft.com/office/drawing/2014/main" id="{D453511B-452E-5B0E-BD44-6931F6C8C0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190926" name="Option Button 462" hidden="1">
              <a:extLst>
                <a:ext uri="{63B3BB69-23CF-44E3-9099-C40C66FF867C}">
                  <a14:compatExt spid="_x0000_s190926"/>
                </a:ext>
                <a:ext uri="{FF2B5EF4-FFF2-40B4-BE49-F238E27FC236}">
                  <a16:creationId xmlns:a16="http://schemas.microsoft.com/office/drawing/2014/main" id="{40E29221-8DCF-1E83-01E2-B721081D5E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190927" name="Option Button 463" hidden="1">
              <a:extLst>
                <a:ext uri="{63B3BB69-23CF-44E3-9099-C40C66FF867C}">
                  <a14:compatExt spid="_x0000_s190927"/>
                </a:ext>
                <a:ext uri="{FF2B5EF4-FFF2-40B4-BE49-F238E27FC236}">
                  <a16:creationId xmlns:a16="http://schemas.microsoft.com/office/drawing/2014/main" id="{AA90AFE3-6974-7040-E7FB-6EAA09524C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190928" name="Option Button 464" hidden="1">
              <a:extLst>
                <a:ext uri="{63B3BB69-23CF-44E3-9099-C40C66FF867C}">
                  <a14:compatExt spid="_x0000_s190928"/>
                </a:ext>
                <a:ext uri="{FF2B5EF4-FFF2-40B4-BE49-F238E27FC236}">
                  <a16:creationId xmlns:a16="http://schemas.microsoft.com/office/drawing/2014/main" id="{0BC7D652-A753-0CD2-BA60-27AE6D4CED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190929" name="Group Box 465" hidden="1">
              <a:extLst>
                <a:ext uri="{63B3BB69-23CF-44E3-9099-C40C66FF867C}">
                  <a14:compatExt spid="_x0000_s190929"/>
                </a:ext>
                <a:ext uri="{FF2B5EF4-FFF2-40B4-BE49-F238E27FC236}">
                  <a16:creationId xmlns:a16="http://schemas.microsoft.com/office/drawing/2014/main" id="{7CA80941-EE24-6C3A-89ED-37C7DB2D5F7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190930" name="Option Button 466" hidden="1">
              <a:extLst>
                <a:ext uri="{63B3BB69-23CF-44E3-9099-C40C66FF867C}">
                  <a14:compatExt spid="_x0000_s190930"/>
                </a:ext>
                <a:ext uri="{FF2B5EF4-FFF2-40B4-BE49-F238E27FC236}">
                  <a16:creationId xmlns:a16="http://schemas.microsoft.com/office/drawing/2014/main" id="{2E21BE2D-F8B5-3A5D-F91F-2FDEF9A9A7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190931" name="Option Button 467" hidden="1">
              <a:extLst>
                <a:ext uri="{63B3BB69-23CF-44E3-9099-C40C66FF867C}">
                  <a14:compatExt spid="_x0000_s190931"/>
                </a:ext>
                <a:ext uri="{FF2B5EF4-FFF2-40B4-BE49-F238E27FC236}">
                  <a16:creationId xmlns:a16="http://schemas.microsoft.com/office/drawing/2014/main" id="{6303EF12-57B2-512A-463A-562ED9AF36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190932" name="Option Button 468" hidden="1">
              <a:extLst>
                <a:ext uri="{63B3BB69-23CF-44E3-9099-C40C66FF867C}">
                  <a14:compatExt spid="_x0000_s190932"/>
                </a:ext>
                <a:ext uri="{FF2B5EF4-FFF2-40B4-BE49-F238E27FC236}">
                  <a16:creationId xmlns:a16="http://schemas.microsoft.com/office/drawing/2014/main" id="{53A8E2BF-5A49-8284-3931-79E9A82331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190933" name="Option Button 469" hidden="1">
              <a:extLst>
                <a:ext uri="{63B3BB69-23CF-44E3-9099-C40C66FF867C}">
                  <a14:compatExt spid="_x0000_s190933"/>
                </a:ext>
                <a:ext uri="{FF2B5EF4-FFF2-40B4-BE49-F238E27FC236}">
                  <a16:creationId xmlns:a16="http://schemas.microsoft.com/office/drawing/2014/main" id="{E35303D7-3D65-6A2A-5C70-263AC1D866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190934" name="Group Box 470" hidden="1">
              <a:extLst>
                <a:ext uri="{63B3BB69-23CF-44E3-9099-C40C66FF867C}">
                  <a14:compatExt spid="_x0000_s190934"/>
                </a:ext>
                <a:ext uri="{FF2B5EF4-FFF2-40B4-BE49-F238E27FC236}">
                  <a16:creationId xmlns:a16="http://schemas.microsoft.com/office/drawing/2014/main" id="{96AB3E30-6588-D3D9-6E61-8808290E256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190935" name="Option Button 471" hidden="1">
              <a:extLst>
                <a:ext uri="{63B3BB69-23CF-44E3-9099-C40C66FF867C}">
                  <a14:compatExt spid="_x0000_s190935"/>
                </a:ext>
                <a:ext uri="{FF2B5EF4-FFF2-40B4-BE49-F238E27FC236}">
                  <a16:creationId xmlns:a16="http://schemas.microsoft.com/office/drawing/2014/main" id="{7DE1C5AF-1F9B-2904-5BF1-1B08377A2E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190936" name="Option Button 472" hidden="1">
              <a:extLst>
                <a:ext uri="{63B3BB69-23CF-44E3-9099-C40C66FF867C}">
                  <a14:compatExt spid="_x0000_s190936"/>
                </a:ext>
                <a:ext uri="{FF2B5EF4-FFF2-40B4-BE49-F238E27FC236}">
                  <a16:creationId xmlns:a16="http://schemas.microsoft.com/office/drawing/2014/main" id="{7590DAFA-FE0D-AF60-D302-60EB498182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190937" name="Option Button 473" hidden="1">
              <a:extLst>
                <a:ext uri="{63B3BB69-23CF-44E3-9099-C40C66FF867C}">
                  <a14:compatExt spid="_x0000_s190937"/>
                </a:ext>
                <a:ext uri="{FF2B5EF4-FFF2-40B4-BE49-F238E27FC236}">
                  <a16:creationId xmlns:a16="http://schemas.microsoft.com/office/drawing/2014/main" id="{A3267C09-5909-4240-4318-2837F5C633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190938" name="Option Button 474" hidden="1">
              <a:extLst>
                <a:ext uri="{63B3BB69-23CF-44E3-9099-C40C66FF867C}">
                  <a14:compatExt spid="_x0000_s190938"/>
                </a:ext>
                <a:ext uri="{FF2B5EF4-FFF2-40B4-BE49-F238E27FC236}">
                  <a16:creationId xmlns:a16="http://schemas.microsoft.com/office/drawing/2014/main" id="{EF5E3069-D9E0-87AF-D13C-DA6608C698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190939" name="Group Box 475" hidden="1">
              <a:extLst>
                <a:ext uri="{63B3BB69-23CF-44E3-9099-C40C66FF867C}">
                  <a14:compatExt spid="_x0000_s190939"/>
                </a:ext>
                <a:ext uri="{FF2B5EF4-FFF2-40B4-BE49-F238E27FC236}">
                  <a16:creationId xmlns:a16="http://schemas.microsoft.com/office/drawing/2014/main" id="{58119971-8CAA-1A77-9163-CAE22CC3ADC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190940" name="Option Button 476" hidden="1">
              <a:extLst>
                <a:ext uri="{63B3BB69-23CF-44E3-9099-C40C66FF867C}">
                  <a14:compatExt spid="_x0000_s190940"/>
                </a:ext>
                <a:ext uri="{FF2B5EF4-FFF2-40B4-BE49-F238E27FC236}">
                  <a16:creationId xmlns:a16="http://schemas.microsoft.com/office/drawing/2014/main" id="{74412469-4694-C73C-0097-6DD9B95E73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190941" name="Option Button 477" hidden="1">
              <a:extLst>
                <a:ext uri="{63B3BB69-23CF-44E3-9099-C40C66FF867C}">
                  <a14:compatExt spid="_x0000_s190941"/>
                </a:ext>
                <a:ext uri="{FF2B5EF4-FFF2-40B4-BE49-F238E27FC236}">
                  <a16:creationId xmlns:a16="http://schemas.microsoft.com/office/drawing/2014/main" id="{CE99A99C-0E44-9CE7-111A-F1468DFC3F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190942" name="Option Button 478" hidden="1">
              <a:extLst>
                <a:ext uri="{63B3BB69-23CF-44E3-9099-C40C66FF867C}">
                  <a14:compatExt spid="_x0000_s190942"/>
                </a:ext>
                <a:ext uri="{FF2B5EF4-FFF2-40B4-BE49-F238E27FC236}">
                  <a16:creationId xmlns:a16="http://schemas.microsoft.com/office/drawing/2014/main" id="{421E21D5-CF9D-530E-6EB7-CDD48B2EAE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190943" name="Option Button 479" hidden="1">
              <a:extLst>
                <a:ext uri="{63B3BB69-23CF-44E3-9099-C40C66FF867C}">
                  <a14:compatExt spid="_x0000_s190943"/>
                </a:ext>
                <a:ext uri="{FF2B5EF4-FFF2-40B4-BE49-F238E27FC236}">
                  <a16:creationId xmlns:a16="http://schemas.microsoft.com/office/drawing/2014/main" id="{71FBD528-2FC1-BB8D-A925-F1C39B7177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190944" name="Group Box 480" hidden="1">
              <a:extLst>
                <a:ext uri="{63B3BB69-23CF-44E3-9099-C40C66FF867C}">
                  <a14:compatExt spid="_x0000_s190944"/>
                </a:ext>
                <a:ext uri="{FF2B5EF4-FFF2-40B4-BE49-F238E27FC236}">
                  <a16:creationId xmlns:a16="http://schemas.microsoft.com/office/drawing/2014/main" id="{420BE551-D7CD-0B4C-894E-D0BCA13C41A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190945" name="Option Button 481" hidden="1">
              <a:extLst>
                <a:ext uri="{63B3BB69-23CF-44E3-9099-C40C66FF867C}">
                  <a14:compatExt spid="_x0000_s190945"/>
                </a:ext>
                <a:ext uri="{FF2B5EF4-FFF2-40B4-BE49-F238E27FC236}">
                  <a16:creationId xmlns:a16="http://schemas.microsoft.com/office/drawing/2014/main" id="{91463D84-01EB-D904-6448-FB8BB0F8D6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190946" name="Option Button 482" hidden="1">
              <a:extLst>
                <a:ext uri="{63B3BB69-23CF-44E3-9099-C40C66FF867C}">
                  <a14:compatExt spid="_x0000_s190946"/>
                </a:ext>
                <a:ext uri="{FF2B5EF4-FFF2-40B4-BE49-F238E27FC236}">
                  <a16:creationId xmlns:a16="http://schemas.microsoft.com/office/drawing/2014/main" id="{AB220E70-D9D1-871E-071D-3C6664A998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190947" name="Option Button 483" hidden="1">
              <a:extLst>
                <a:ext uri="{63B3BB69-23CF-44E3-9099-C40C66FF867C}">
                  <a14:compatExt spid="_x0000_s190947"/>
                </a:ext>
                <a:ext uri="{FF2B5EF4-FFF2-40B4-BE49-F238E27FC236}">
                  <a16:creationId xmlns:a16="http://schemas.microsoft.com/office/drawing/2014/main" id="{CAE0A78F-665C-5300-3B42-E626067CA3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190948" name="Option Button 484" hidden="1">
              <a:extLst>
                <a:ext uri="{63B3BB69-23CF-44E3-9099-C40C66FF867C}">
                  <a14:compatExt spid="_x0000_s190948"/>
                </a:ext>
                <a:ext uri="{FF2B5EF4-FFF2-40B4-BE49-F238E27FC236}">
                  <a16:creationId xmlns:a16="http://schemas.microsoft.com/office/drawing/2014/main" id="{AF118B0E-D6F4-F814-B31E-2ECF885C3A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190949" name="Group Box 485" hidden="1">
              <a:extLst>
                <a:ext uri="{63B3BB69-23CF-44E3-9099-C40C66FF867C}">
                  <a14:compatExt spid="_x0000_s190949"/>
                </a:ext>
                <a:ext uri="{FF2B5EF4-FFF2-40B4-BE49-F238E27FC236}">
                  <a16:creationId xmlns:a16="http://schemas.microsoft.com/office/drawing/2014/main" id="{D64814B5-501A-298B-0F65-5B980E50966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190950" name="Option Button 486" hidden="1">
              <a:extLst>
                <a:ext uri="{63B3BB69-23CF-44E3-9099-C40C66FF867C}">
                  <a14:compatExt spid="_x0000_s190950"/>
                </a:ext>
                <a:ext uri="{FF2B5EF4-FFF2-40B4-BE49-F238E27FC236}">
                  <a16:creationId xmlns:a16="http://schemas.microsoft.com/office/drawing/2014/main" id="{F5CBC245-8EF4-1280-2DCB-ADD907BC24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190951" name="Option Button 487" hidden="1">
              <a:extLst>
                <a:ext uri="{63B3BB69-23CF-44E3-9099-C40C66FF867C}">
                  <a14:compatExt spid="_x0000_s190951"/>
                </a:ext>
                <a:ext uri="{FF2B5EF4-FFF2-40B4-BE49-F238E27FC236}">
                  <a16:creationId xmlns:a16="http://schemas.microsoft.com/office/drawing/2014/main" id="{9468ED23-8AA5-5EC6-418D-C0AB4C4589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190952" name="Option Button 488" hidden="1">
              <a:extLst>
                <a:ext uri="{63B3BB69-23CF-44E3-9099-C40C66FF867C}">
                  <a14:compatExt spid="_x0000_s190952"/>
                </a:ext>
                <a:ext uri="{FF2B5EF4-FFF2-40B4-BE49-F238E27FC236}">
                  <a16:creationId xmlns:a16="http://schemas.microsoft.com/office/drawing/2014/main" id="{9916CCFE-22B1-9E0A-C885-5A0B87A939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190953" name="Option Button 489" hidden="1">
              <a:extLst>
                <a:ext uri="{63B3BB69-23CF-44E3-9099-C40C66FF867C}">
                  <a14:compatExt spid="_x0000_s190953"/>
                </a:ext>
                <a:ext uri="{FF2B5EF4-FFF2-40B4-BE49-F238E27FC236}">
                  <a16:creationId xmlns:a16="http://schemas.microsoft.com/office/drawing/2014/main" id="{8B33C7A4-7CE7-931D-91CB-540DC8137E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190954" name="Group Box 490" hidden="1">
              <a:extLst>
                <a:ext uri="{63B3BB69-23CF-44E3-9099-C40C66FF867C}">
                  <a14:compatExt spid="_x0000_s190954"/>
                </a:ext>
                <a:ext uri="{FF2B5EF4-FFF2-40B4-BE49-F238E27FC236}">
                  <a16:creationId xmlns:a16="http://schemas.microsoft.com/office/drawing/2014/main" id="{3AB33269-733A-A212-D441-116681A81D3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190955" name="Option Button 491" hidden="1">
              <a:extLst>
                <a:ext uri="{63B3BB69-23CF-44E3-9099-C40C66FF867C}">
                  <a14:compatExt spid="_x0000_s190955"/>
                </a:ext>
                <a:ext uri="{FF2B5EF4-FFF2-40B4-BE49-F238E27FC236}">
                  <a16:creationId xmlns:a16="http://schemas.microsoft.com/office/drawing/2014/main" id="{EEF726E6-CC96-EA43-242D-A635D37ADA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190956" name="Option Button 492" hidden="1">
              <a:extLst>
                <a:ext uri="{63B3BB69-23CF-44E3-9099-C40C66FF867C}">
                  <a14:compatExt spid="_x0000_s190956"/>
                </a:ext>
                <a:ext uri="{FF2B5EF4-FFF2-40B4-BE49-F238E27FC236}">
                  <a16:creationId xmlns:a16="http://schemas.microsoft.com/office/drawing/2014/main" id="{7006569D-D7DF-75F2-20F3-C9EEF0AFFA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190957" name="Option Button 493" hidden="1">
              <a:extLst>
                <a:ext uri="{63B3BB69-23CF-44E3-9099-C40C66FF867C}">
                  <a14:compatExt spid="_x0000_s190957"/>
                </a:ext>
                <a:ext uri="{FF2B5EF4-FFF2-40B4-BE49-F238E27FC236}">
                  <a16:creationId xmlns:a16="http://schemas.microsoft.com/office/drawing/2014/main" id="{C3BE77E6-4F52-F275-3647-21AD481509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190958" name="Option Button 494" hidden="1">
              <a:extLst>
                <a:ext uri="{63B3BB69-23CF-44E3-9099-C40C66FF867C}">
                  <a14:compatExt spid="_x0000_s190958"/>
                </a:ext>
                <a:ext uri="{FF2B5EF4-FFF2-40B4-BE49-F238E27FC236}">
                  <a16:creationId xmlns:a16="http://schemas.microsoft.com/office/drawing/2014/main" id="{25C9C29D-8A37-732F-1FA6-B6DCBF3ADA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190959" name="Group Box 495" hidden="1">
              <a:extLst>
                <a:ext uri="{63B3BB69-23CF-44E3-9099-C40C66FF867C}">
                  <a14:compatExt spid="_x0000_s190959"/>
                </a:ext>
                <a:ext uri="{FF2B5EF4-FFF2-40B4-BE49-F238E27FC236}">
                  <a16:creationId xmlns:a16="http://schemas.microsoft.com/office/drawing/2014/main" id="{001606EF-85EF-4F38-ED94-7E8F874A345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190960" name="Option Button 496" hidden="1">
              <a:extLst>
                <a:ext uri="{63B3BB69-23CF-44E3-9099-C40C66FF867C}">
                  <a14:compatExt spid="_x0000_s190960"/>
                </a:ext>
                <a:ext uri="{FF2B5EF4-FFF2-40B4-BE49-F238E27FC236}">
                  <a16:creationId xmlns:a16="http://schemas.microsoft.com/office/drawing/2014/main" id="{1A218E34-0E30-BDD5-69FF-EB65A5D3C9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190961" name="Option Button 497" hidden="1">
              <a:extLst>
                <a:ext uri="{63B3BB69-23CF-44E3-9099-C40C66FF867C}">
                  <a14:compatExt spid="_x0000_s190961"/>
                </a:ext>
                <a:ext uri="{FF2B5EF4-FFF2-40B4-BE49-F238E27FC236}">
                  <a16:creationId xmlns:a16="http://schemas.microsoft.com/office/drawing/2014/main" id="{1A71379D-13D2-063C-7DDA-696E7398CB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190962" name="Option Button 498" hidden="1">
              <a:extLst>
                <a:ext uri="{63B3BB69-23CF-44E3-9099-C40C66FF867C}">
                  <a14:compatExt spid="_x0000_s190962"/>
                </a:ext>
                <a:ext uri="{FF2B5EF4-FFF2-40B4-BE49-F238E27FC236}">
                  <a16:creationId xmlns:a16="http://schemas.microsoft.com/office/drawing/2014/main" id="{6EA904DA-2E98-DEB0-2CF7-79DEBA097E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190963" name="Option Button 499" hidden="1">
              <a:extLst>
                <a:ext uri="{63B3BB69-23CF-44E3-9099-C40C66FF867C}">
                  <a14:compatExt spid="_x0000_s190963"/>
                </a:ext>
                <a:ext uri="{FF2B5EF4-FFF2-40B4-BE49-F238E27FC236}">
                  <a16:creationId xmlns:a16="http://schemas.microsoft.com/office/drawing/2014/main" id="{5E19B376-D466-7231-6582-272D50FBB2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190964" name="Group Box 500" hidden="1">
              <a:extLst>
                <a:ext uri="{63B3BB69-23CF-44E3-9099-C40C66FF867C}">
                  <a14:compatExt spid="_x0000_s190964"/>
                </a:ext>
                <a:ext uri="{FF2B5EF4-FFF2-40B4-BE49-F238E27FC236}">
                  <a16:creationId xmlns:a16="http://schemas.microsoft.com/office/drawing/2014/main" id="{8568D760-0FED-DEC7-B230-B2378E29A71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190965" name="Option Button 501" hidden="1">
              <a:extLst>
                <a:ext uri="{63B3BB69-23CF-44E3-9099-C40C66FF867C}">
                  <a14:compatExt spid="_x0000_s190965"/>
                </a:ext>
                <a:ext uri="{FF2B5EF4-FFF2-40B4-BE49-F238E27FC236}">
                  <a16:creationId xmlns:a16="http://schemas.microsoft.com/office/drawing/2014/main" id="{D80E2603-B32A-F521-F5FB-F484846C03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190966" name="Option Button 502" hidden="1">
              <a:extLst>
                <a:ext uri="{63B3BB69-23CF-44E3-9099-C40C66FF867C}">
                  <a14:compatExt spid="_x0000_s190966"/>
                </a:ext>
                <a:ext uri="{FF2B5EF4-FFF2-40B4-BE49-F238E27FC236}">
                  <a16:creationId xmlns:a16="http://schemas.microsoft.com/office/drawing/2014/main" id="{FEA91FAB-651D-26E5-33B3-EBD709E905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190967" name="Option Button 503" hidden="1">
              <a:extLst>
                <a:ext uri="{63B3BB69-23CF-44E3-9099-C40C66FF867C}">
                  <a14:compatExt spid="_x0000_s190967"/>
                </a:ext>
                <a:ext uri="{FF2B5EF4-FFF2-40B4-BE49-F238E27FC236}">
                  <a16:creationId xmlns:a16="http://schemas.microsoft.com/office/drawing/2014/main" id="{CB091004-6736-502D-FD2F-5DAC80AD2F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190968" name="Option Button 504" hidden="1">
              <a:extLst>
                <a:ext uri="{63B3BB69-23CF-44E3-9099-C40C66FF867C}">
                  <a14:compatExt spid="_x0000_s190968"/>
                </a:ext>
                <a:ext uri="{FF2B5EF4-FFF2-40B4-BE49-F238E27FC236}">
                  <a16:creationId xmlns:a16="http://schemas.microsoft.com/office/drawing/2014/main" id="{78912160-3B9D-A154-DF98-2807259519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190969" name="Group Box 505" hidden="1">
              <a:extLst>
                <a:ext uri="{63B3BB69-23CF-44E3-9099-C40C66FF867C}">
                  <a14:compatExt spid="_x0000_s190969"/>
                </a:ext>
                <a:ext uri="{FF2B5EF4-FFF2-40B4-BE49-F238E27FC236}">
                  <a16:creationId xmlns:a16="http://schemas.microsoft.com/office/drawing/2014/main" id="{EEB5E4C1-172A-EBD2-B26B-1C0C8034CFA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190970" name="Option Button 506" hidden="1">
              <a:extLst>
                <a:ext uri="{63B3BB69-23CF-44E3-9099-C40C66FF867C}">
                  <a14:compatExt spid="_x0000_s190970"/>
                </a:ext>
                <a:ext uri="{FF2B5EF4-FFF2-40B4-BE49-F238E27FC236}">
                  <a16:creationId xmlns:a16="http://schemas.microsoft.com/office/drawing/2014/main" id="{4C310B5F-C4D3-5F26-9D1E-254F66D582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190971" name="Option Button 507" hidden="1">
              <a:extLst>
                <a:ext uri="{63B3BB69-23CF-44E3-9099-C40C66FF867C}">
                  <a14:compatExt spid="_x0000_s190971"/>
                </a:ext>
                <a:ext uri="{FF2B5EF4-FFF2-40B4-BE49-F238E27FC236}">
                  <a16:creationId xmlns:a16="http://schemas.microsoft.com/office/drawing/2014/main" id="{E2C6206F-AD90-7D0C-80DB-1FB216E887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190972" name="Option Button 508" hidden="1">
              <a:extLst>
                <a:ext uri="{63B3BB69-23CF-44E3-9099-C40C66FF867C}">
                  <a14:compatExt spid="_x0000_s190972"/>
                </a:ext>
                <a:ext uri="{FF2B5EF4-FFF2-40B4-BE49-F238E27FC236}">
                  <a16:creationId xmlns:a16="http://schemas.microsoft.com/office/drawing/2014/main" id="{8D404B93-7967-2E19-7E28-25751710DA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190973" name="Option Button 509" hidden="1">
              <a:extLst>
                <a:ext uri="{63B3BB69-23CF-44E3-9099-C40C66FF867C}">
                  <a14:compatExt spid="_x0000_s190973"/>
                </a:ext>
                <a:ext uri="{FF2B5EF4-FFF2-40B4-BE49-F238E27FC236}">
                  <a16:creationId xmlns:a16="http://schemas.microsoft.com/office/drawing/2014/main" id="{2AD89879-226D-5083-7110-CC2FADE780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190974" name="Group Box 510" hidden="1">
              <a:extLst>
                <a:ext uri="{63B3BB69-23CF-44E3-9099-C40C66FF867C}">
                  <a14:compatExt spid="_x0000_s190974"/>
                </a:ext>
                <a:ext uri="{FF2B5EF4-FFF2-40B4-BE49-F238E27FC236}">
                  <a16:creationId xmlns:a16="http://schemas.microsoft.com/office/drawing/2014/main" id="{105B5D9A-C55B-1D5D-6BF6-69A1F635492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190975" name="Option Button 511" hidden="1">
              <a:extLst>
                <a:ext uri="{63B3BB69-23CF-44E3-9099-C40C66FF867C}">
                  <a14:compatExt spid="_x0000_s190975"/>
                </a:ext>
                <a:ext uri="{FF2B5EF4-FFF2-40B4-BE49-F238E27FC236}">
                  <a16:creationId xmlns:a16="http://schemas.microsoft.com/office/drawing/2014/main" id="{9F6AEDC5-DF92-F687-E065-FAC8948BEB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190976" name="Option Button 512" hidden="1">
              <a:extLst>
                <a:ext uri="{63B3BB69-23CF-44E3-9099-C40C66FF867C}">
                  <a14:compatExt spid="_x0000_s190976"/>
                </a:ext>
                <a:ext uri="{FF2B5EF4-FFF2-40B4-BE49-F238E27FC236}">
                  <a16:creationId xmlns:a16="http://schemas.microsoft.com/office/drawing/2014/main" id="{94D7EA54-D84B-5CD0-EB32-C97E6E66F4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190977" name="Option Button 513" hidden="1">
              <a:extLst>
                <a:ext uri="{63B3BB69-23CF-44E3-9099-C40C66FF867C}">
                  <a14:compatExt spid="_x0000_s190977"/>
                </a:ext>
                <a:ext uri="{FF2B5EF4-FFF2-40B4-BE49-F238E27FC236}">
                  <a16:creationId xmlns:a16="http://schemas.microsoft.com/office/drawing/2014/main" id="{67BA3FAE-FA12-CBED-FD44-EFA0E54DD3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190978" name="Option Button 514" hidden="1">
              <a:extLst>
                <a:ext uri="{63B3BB69-23CF-44E3-9099-C40C66FF867C}">
                  <a14:compatExt spid="_x0000_s190978"/>
                </a:ext>
                <a:ext uri="{FF2B5EF4-FFF2-40B4-BE49-F238E27FC236}">
                  <a16:creationId xmlns:a16="http://schemas.microsoft.com/office/drawing/2014/main" id="{AC38D450-B406-4B24-5318-2534F68949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190979" name="Group Box 515" hidden="1">
              <a:extLst>
                <a:ext uri="{63B3BB69-23CF-44E3-9099-C40C66FF867C}">
                  <a14:compatExt spid="_x0000_s190979"/>
                </a:ext>
                <a:ext uri="{FF2B5EF4-FFF2-40B4-BE49-F238E27FC236}">
                  <a16:creationId xmlns:a16="http://schemas.microsoft.com/office/drawing/2014/main" id="{767E819D-B29F-8089-1A82-3B15337ADF2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190980" name="Option Button 516" hidden="1">
              <a:extLst>
                <a:ext uri="{63B3BB69-23CF-44E3-9099-C40C66FF867C}">
                  <a14:compatExt spid="_x0000_s190980"/>
                </a:ext>
                <a:ext uri="{FF2B5EF4-FFF2-40B4-BE49-F238E27FC236}">
                  <a16:creationId xmlns:a16="http://schemas.microsoft.com/office/drawing/2014/main" id="{70E88E91-D9FB-B64E-F4A3-4FFF1ED4C0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190981" name="Option Button 517" hidden="1">
              <a:extLst>
                <a:ext uri="{63B3BB69-23CF-44E3-9099-C40C66FF867C}">
                  <a14:compatExt spid="_x0000_s190981"/>
                </a:ext>
                <a:ext uri="{FF2B5EF4-FFF2-40B4-BE49-F238E27FC236}">
                  <a16:creationId xmlns:a16="http://schemas.microsoft.com/office/drawing/2014/main" id="{6C943F64-74BA-6A54-4C0D-AB37F9F7BC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190982" name="Option Button 518" hidden="1">
              <a:extLst>
                <a:ext uri="{63B3BB69-23CF-44E3-9099-C40C66FF867C}">
                  <a14:compatExt spid="_x0000_s190982"/>
                </a:ext>
                <a:ext uri="{FF2B5EF4-FFF2-40B4-BE49-F238E27FC236}">
                  <a16:creationId xmlns:a16="http://schemas.microsoft.com/office/drawing/2014/main" id="{4432553B-4DE3-8CDC-C66E-4248C6448B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190983" name="Option Button 519" hidden="1">
              <a:extLst>
                <a:ext uri="{63B3BB69-23CF-44E3-9099-C40C66FF867C}">
                  <a14:compatExt spid="_x0000_s190983"/>
                </a:ext>
                <a:ext uri="{FF2B5EF4-FFF2-40B4-BE49-F238E27FC236}">
                  <a16:creationId xmlns:a16="http://schemas.microsoft.com/office/drawing/2014/main" id="{F5635414-E72C-A1D1-84BF-3D16490B89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190984" name="Group Box 520" hidden="1">
              <a:extLst>
                <a:ext uri="{63B3BB69-23CF-44E3-9099-C40C66FF867C}">
                  <a14:compatExt spid="_x0000_s190984"/>
                </a:ext>
                <a:ext uri="{FF2B5EF4-FFF2-40B4-BE49-F238E27FC236}">
                  <a16:creationId xmlns:a16="http://schemas.microsoft.com/office/drawing/2014/main" id="{709AA5FD-CBA7-0CE3-1091-8268466557A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190985" name="Option Button 521" hidden="1">
              <a:extLst>
                <a:ext uri="{63B3BB69-23CF-44E3-9099-C40C66FF867C}">
                  <a14:compatExt spid="_x0000_s190985"/>
                </a:ext>
                <a:ext uri="{FF2B5EF4-FFF2-40B4-BE49-F238E27FC236}">
                  <a16:creationId xmlns:a16="http://schemas.microsoft.com/office/drawing/2014/main" id="{D299C060-71BE-B74E-202B-655C61412E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190986" name="Option Button 522" hidden="1">
              <a:extLst>
                <a:ext uri="{63B3BB69-23CF-44E3-9099-C40C66FF867C}">
                  <a14:compatExt spid="_x0000_s190986"/>
                </a:ext>
                <a:ext uri="{FF2B5EF4-FFF2-40B4-BE49-F238E27FC236}">
                  <a16:creationId xmlns:a16="http://schemas.microsoft.com/office/drawing/2014/main" id="{EF783D6D-06A9-CA93-2652-69C76EBF4D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190987" name="Option Button 523" hidden="1">
              <a:extLst>
                <a:ext uri="{63B3BB69-23CF-44E3-9099-C40C66FF867C}">
                  <a14:compatExt spid="_x0000_s190987"/>
                </a:ext>
                <a:ext uri="{FF2B5EF4-FFF2-40B4-BE49-F238E27FC236}">
                  <a16:creationId xmlns:a16="http://schemas.microsoft.com/office/drawing/2014/main" id="{193D0232-4936-EB52-8B85-80887F3ED6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190988" name="Option Button 524" hidden="1">
              <a:extLst>
                <a:ext uri="{63B3BB69-23CF-44E3-9099-C40C66FF867C}">
                  <a14:compatExt spid="_x0000_s190988"/>
                </a:ext>
                <a:ext uri="{FF2B5EF4-FFF2-40B4-BE49-F238E27FC236}">
                  <a16:creationId xmlns:a16="http://schemas.microsoft.com/office/drawing/2014/main" id="{158AC4D6-9EE7-BA51-D3C9-AD63EC1252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190989" name="Group Box 525" hidden="1">
              <a:extLst>
                <a:ext uri="{63B3BB69-23CF-44E3-9099-C40C66FF867C}">
                  <a14:compatExt spid="_x0000_s190989"/>
                </a:ext>
                <a:ext uri="{FF2B5EF4-FFF2-40B4-BE49-F238E27FC236}">
                  <a16:creationId xmlns:a16="http://schemas.microsoft.com/office/drawing/2014/main" id="{477D0260-4E5C-B81E-29BF-A8BC5F36A8D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190990" name="Option Button 526" hidden="1">
              <a:extLst>
                <a:ext uri="{63B3BB69-23CF-44E3-9099-C40C66FF867C}">
                  <a14:compatExt spid="_x0000_s190990"/>
                </a:ext>
                <a:ext uri="{FF2B5EF4-FFF2-40B4-BE49-F238E27FC236}">
                  <a16:creationId xmlns:a16="http://schemas.microsoft.com/office/drawing/2014/main" id="{76E644C6-42F7-722E-7AB3-C1DE5F4AC9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190991" name="Option Button 527" hidden="1">
              <a:extLst>
                <a:ext uri="{63B3BB69-23CF-44E3-9099-C40C66FF867C}">
                  <a14:compatExt spid="_x0000_s190991"/>
                </a:ext>
                <a:ext uri="{FF2B5EF4-FFF2-40B4-BE49-F238E27FC236}">
                  <a16:creationId xmlns:a16="http://schemas.microsoft.com/office/drawing/2014/main" id="{05FF6231-A08D-6D7D-8819-016EAFF840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190992" name="Option Button 528" hidden="1">
              <a:extLst>
                <a:ext uri="{63B3BB69-23CF-44E3-9099-C40C66FF867C}">
                  <a14:compatExt spid="_x0000_s190992"/>
                </a:ext>
                <a:ext uri="{FF2B5EF4-FFF2-40B4-BE49-F238E27FC236}">
                  <a16:creationId xmlns:a16="http://schemas.microsoft.com/office/drawing/2014/main" id="{E3D1A2C9-5F11-ECB3-DBE1-2807CFD9B6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190993" name="Option Button 529" hidden="1">
              <a:extLst>
                <a:ext uri="{63B3BB69-23CF-44E3-9099-C40C66FF867C}">
                  <a14:compatExt spid="_x0000_s190993"/>
                </a:ext>
                <a:ext uri="{FF2B5EF4-FFF2-40B4-BE49-F238E27FC236}">
                  <a16:creationId xmlns:a16="http://schemas.microsoft.com/office/drawing/2014/main" id="{4B17B2C6-77F0-2323-9D45-9F37CADBB3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190994" name="Group Box 530" hidden="1">
              <a:extLst>
                <a:ext uri="{63B3BB69-23CF-44E3-9099-C40C66FF867C}">
                  <a14:compatExt spid="_x0000_s190994"/>
                </a:ext>
                <a:ext uri="{FF2B5EF4-FFF2-40B4-BE49-F238E27FC236}">
                  <a16:creationId xmlns:a16="http://schemas.microsoft.com/office/drawing/2014/main" id="{586A3EBD-6434-ADD0-DE42-93FAB4A28F4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190995" name="Option Button 531" hidden="1">
              <a:extLst>
                <a:ext uri="{63B3BB69-23CF-44E3-9099-C40C66FF867C}">
                  <a14:compatExt spid="_x0000_s190995"/>
                </a:ext>
                <a:ext uri="{FF2B5EF4-FFF2-40B4-BE49-F238E27FC236}">
                  <a16:creationId xmlns:a16="http://schemas.microsoft.com/office/drawing/2014/main" id="{85848F16-347A-D873-22BF-967BE50095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190996" name="Option Button 532" hidden="1">
              <a:extLst>
                <a:ext uri="{63B3BB69-23CF-44E3-9099-C40C66FF867C}">
                  <a14:compatExt spid="_x0000_s190996"/>
                </a:ext>
                <a:ext uri="{FF2B5EF4-FFF2-40B4-BE49-F238E27FC236}">
                  <a16:creationId xmlns:a16="http://schemas.microsoft.com/office/drawing/2014/main" id="{BBEF3139-F41D-B289-8F57-51059914D6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190997" name="Option Button 533" hidden="1">
              <a:extLst>
                <a:ext uri="{63B3BB69-23CF-44E3-9099-C40C66FF867C}">
                  <a14:compatExt spid="_x0000_s190997"/>
                </a:ext>
                <a:ext uri="{FF2B5EF4-FFF2-40B4-BE49-F238E27FC236}">
                  <a16:creationId xmlns:a16="http://schemas.microsoft.com/office/drawing/2014/main" id="{5D61F22C-26BB-CE66-DFD4-1078C75CA3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190998" name="Option Button 534" hidden="1">
              <a:extLst>
                <a:ext uri="{63B3BB69-23CF-44E3-9099-C40C66FF867C}">
                  <a14:compatExt spid="_x0000_s190998"/>
                </a:ext>
                <a:ext uri="{FF2B5EF4-FFF2-40B4-BE49-F238E27FC236}">
                  <a16:creationId xmlns:a16="http://schemas.microsoft.com/office/drawing/2014/main" id="{B35994B2-8385-4E60-FBE9-B65FC0F5F8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190999" name="Group Box 535" hidden="1">
              <a:extLst>
                <a:ext uri="{63B3BB69-23CF-44E3-9099-C40C66FF867C}">
                  <a14:compatExt spid="_x0000_s190999"/>
                </a:ext>
                <a:ext uri="{FF2B5EF4-FFF2-40B4-BE49-F238E27FC236}">
                  <a16:creationId xmlns:a16="http://schemas.microsoft.com/office/drawing/2014/main" id="{E891EBF0-663B-66A9-62F9-CCF9A70FF06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191000" name="Option Button 536" hidden="1">
              <a:extLst>
                <a:ext uri="{63B3BB69-23CF-44E3-9099-C40C66FF867C}">
                  <a14:compatExt spid="_x0000_s191000"/>
                </a:ext>
                <a:ext uri="{FF2B5EF4-FFF2-40B4-BE49-F238E27FC236}">
                  <a16:creationId xmlns:a16="http://schemas.microsoft.com/office/drawing/2014/main" id="{1C593704-CF12-328F-862B-7460E33BB5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191001" name="Option Button 537" hidden="1">
              <a:extLst>
                <a:ext uri="{63B3BB69-23CF-44E3-9099-C40C66FF867C}">
                  <a14:compatExt spid="_x0000_s191001"/>
                </a:ext>
                <a:ext uri="{FF2B5EF4-FFF2-40B4-BE49-F238E27FC236}">
                  <a16:creationId xmlns:a16="http://schemas.microsoft.com/office/drawing/2014/main" id="{4E3256CE-D3D8-C48F-FBF6-D7AB5C9BFC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191002" name="Option Button 538" hidden="1">
              <a:extLst>
                <a:ext uri="{63B3BB69-23CF-44E3-9099-C40C66FF867C}">
                  <a14:compatExt spid="_x0000_s191002"/>
                </a:ext>
                <a:ext uri="{FF2B5EF4-FFF2-40B4-BE49-F238E27FC236}">
                  <a16:creationId xmlns:a16="http://schemas.microsoft.com/office/drawing/2014/main" id="{F8E516DF-FFA7-C4C0-A278-AA56E8E1FC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191003" name="Option Button 539" hidden="1">
              <a:extLst>
                <a:ext uri="{63B3BB69-23CF-44E3-9099-C40C66FF867C}">
                  <a14:compatExt spid="_x0000_s191003"/>
                </a:ext>
                <a:ext uri="{FF2B5EF4-FFF2-40B4-BE49-F238E27FC236}">
                  <a16:creationId xmlns:a16="http://schemas.microsoft.com/office/drawing/2014/main" id="{FD642074-B678-8922-460D-D244B8C479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191004" name="Group Box 540" hidden="1">
              <a:extLst>
                <a:ext uri="{63B3BB69-23CF-44E3-9099-C40C66FF867C}">
                  <a14:compatExt spid="_x0000_s191004"/>
                </a:ext>
                <a:ext uri="{FF2B5EF4-FFF2-40B4-BE49-F238E27FC236}">
                  <a16:creationId xmlns:a16="http://schemas.microsoft.com/office/drawing/2014/main" id="{D14300A6-F143-543A-2119-6AF4052D13B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191005" name="Option Button 541" hidden="1">
              <a:extLst>
                <a:ext uri="{63B3BB69-23CF-44E3-9099-C40C66FF867C}">
                  <a14:compatExt spid="_x0000_s191005"/>
                </a:ext>
                <a:ext uri="{FF2B5EF4-FFF2-40B4-BE49-F238E27FC236}">
                  <a16:creationId xmlns:a16="http://schemas.microsoft.com/office/drawing/2014/main" id="{1DC3F9C2-7503-1370-A708-5479777025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191006" name="Option Button 542" hidden="1">
              <a:extLst>
                <a:ext uri="{63B3BB69-23CF-44E3-9099-C40C66FF867C}">
                  <a14:compatExt spid="_x0000_s191006"/>
                </a:ext>
                <a:ext uri="{FF2B5EF4-FFF2-40B4-BE49-F238E27FC236}">
                  <a16:creationId xmlns:a16="http://schemas.microsoft.com/office/drawing/2014/main" id="{1E9AECB9-431F-65DC-2918-180663FCF7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191007" name="Option Button 543" hidden="1">
              <a:extLst>
                <a:ext uri="{63B3BB69-23CF-44E3-9099-C40C66FF867C}">
                  <a14:compatExt spid="_x0000_s191007"/>
                </a:ext>
                <a:ext uri="{FF2B5EF4-FFF2-40B4-BE49-F238E27FC236}">
                  <a16:creationId xmlns:a16="http://schemas.microsoft.com/office/drawing/2014/main" id="{894C530D-E27A-BF5A-8CF5-7DE3EDB272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191008" name="Option Button 544" hidden="1">
              <a:extLst>
                <a:ext uri="{63B3BB69-23CF-44E3-9099-C40C66FF867C}">
                  <a14:compatExt spid="_x0000_s191008"/>
                </a:ext>
                <a:ext uri="{FF2B5EF4-FFF2-40B4-BE49-F238E27FC236}">
                  <a16:creationId xmlns:a16="http://schemas.microsoft.com/office/drawing/2014/main" id="{7439164A-856D-B5F4-2828-CBF2428AA1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191009" name="Group Box 545" hidden="1">
              <a:extLst>
                <a:ext uri="{63B3BB69-23CF-44E3-9099-C40C66FF867C}">
                  <a14:compatExt spid="_x0000_s191009"/>
                </a:ext>
                <a:ext uri="{FF2B5EF4-FFF2-40B4-BE49-F238E27FC236}">
                  <a16:creationId xmlns:a16="http://schemas.microsoft.com/office/drawing/2014/main" id="{DDB00C07-7F60-E05B-A9FB-049A61DF423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191010" name="Option Button 546" hidden="1">
              <a:extLst>
                <a:ext uri="{63B3BB69-23CF-44E3-9099-C40C66FF867C}">
                  <a14:compatExt spid="_x0000_s191010"/>
                </a:ext>
                <a:ext uri="{FF2B5EF4-FFF2-40B4-BE49-F238E27FC236}">
                  <a16:creationId xmlns:a16="http://schemas.microsoft.com/office/drawing/2014/main" id="{F0EEA5FD-DE6B-CABF-2ED4-35C7A5E449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191011" name="Option Button 547" hidden="1">
              <a:extLst>
                <a:ext uri="{63B3BB69-23CF-44E3-9099-C40C66FF867C}">
                  <a14:compatExt spid="_x0000_s191011"/>
                </a:ext>
                <a:ext uri="{FF2B5EF4-FFF2-40B4-BE49-F238E27FC236}">
                  <a16:creationId xmlns:a16="http://schemas.microsoft.com/office/drawing/2014/main" id="{CCC80F66-7C27-27D9-8D51-3271101CBC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191012" name="Option Button 548" hidden="1">
              <a:extLst>
                <a:ext uri="{63B3BB69-23CF-44E3-9099-C40C66FF867C}">
                  <a14:compatExt spid="_x0000_s191012"/>
                </a:ext>
                <a:ext uri="{FF2B5EF4-FFF2-40B4-BE49-F238E27FC236}">
                  <a16:creationId xmlns:a16="http://schemas.microsoft.com/office/drawing/2014/main" id="{5C2AF4F3-1D28-9637-6299-83699572E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191013" name="Option Button 549" hidden="1">
              <a:extLst>
                <a:ext uri="{63B3BB69-23CF-44E3-9099-C40C66FF867C}">
                  <a14:compatExt spid="_x0000_s191013"/>
                </a:ext>
                <a:ext uri="{FF2B5EF4-FFF2-40B4-BE49-F238E27FC236}">
                  <a16:creationId xmlns:a16="http://schemas.microsoft.com/office/drawing/2014/main" id="{67C2678E-9308-F025-40D7-E548408A13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191014" name="Group Box 550" hidden="1">
              <a:extLst>
                <a:ext uri="{63B3BB69-23CF-44E3-9099-C40C66FF867C}">
                  <a14:compatExt spid="_x0000_s191014"/>
                </a:ext>
                <a:ext uri="{FF2B5EF4-FFF2-40B4-BE49-F238E27FC236}">
                  <a16:creationId xmlns:a16="http://schemas.microsoft.com/office/drawing/2014/main" id="{8A26591F-8CE9-5EAA-E605-39CF4FDD92F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191015" name="Option Button 551" hidden="1">
              <a:extLst>
                <a:ext uri="{63B3BB69-23CF-44E3-9099-C40C66FF867C}">
                  <a14:compatExt spid="_x0000_s191015"/>
                </a:ext>
                <a:ext uri="{FF2B5EF4-FFF2-40B4-BE49-F238E27FC236}">
                  <a16:creationId xmlns:a16="http://schemas.microsoft.com/office/drawing/2014/main" id="{D4EE2C10-2F08-D32F-788D-7A5C5FB04C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191016" name="Option Button 552" hidden="1">
              <a:extLst>
                <a:ext uri="{63B3BB69-23CF-44E3-9099-C40C66FF867C}">
                  <a14:compatExt spid="_x0000_s191016"/>
                </a:ext>
                <a:ext uri="{FF2B5EF4-FFF2-40B4-BE49-F238E27FC236}">
                  <a16:creationId xmlns:a16="http://schemas.microsoft.com/office/drawing/2014/main" id="{AE50A252-0C1D-FE4F-40D6-294B40A506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191017" name="Option Button 553" hidden="1">
              <a:extLst>
                <a:ext uri="{63B3BB69-23CF-44E3-9099-C40C66FF867C}">
                  <a14:compatExt spid="_x0000_s191017"/>
                </a:ext>
                <a:ext uri="{FF2B5EF4-FFF2-40B4-BE49-F238E27FC236}">
                  <a16:creationId xmlns:a16="http://schemas.microsoft.com/office/drawing/2014/main" id="{59BDC509-81BE-0AC1-0F50-E7E56D3C56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191018" name="Option Button 554" hidden="1">
              <a:extLst>
                <a:ext uri="{63B3BB69-23CF-44E3-9099-C40C66FF867C}">
                  <a14:compatExt spid="_x0000_s191018"/>
                </a:ext>
                <a:ext uri="{FF2B5EF4-FFF2-40B4-BE49-F238E27FC236}">
                  <a16:creationId xmlns:a16="http://schemas.microsoft.com/office/drawing/2014/main" id="{D21628FF-235A-5ACC-D386-D5F8414E4B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191019" name="Group Box 555" hidden="1">
              <a:extLst>
                <a:ext uri="{63B3BB69-23CF-44E3-9099-C40C66FF867C}">
                  <a14:compatExt spid="_x0000_s191019"/>
                </a:ext>
                <a:ext uri="{FF2B5EF4-FFF2-40B4-BE49-F238E27FC236}">
                  <a16:creationId xmlns:a16="http://schemas.microsoft.com/office/drawing/2014/main" id="{D8126C62-CE4A-2A8D-661E-4F6124A1B78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191020" name="Option Button 556" hidden="1">
              <a:extLst>
                <a:ext uri="{63B3BB69-23CF-44E3-9099-C40C66FF867C}">
                  <a14:compatExt spid="_x0000_s191020"/>
                </a:ext>
                <a:ext uri="{FF2B5EF4-FFF2-40B4-BE49-F238E27FC236}">
                  <a16:creationId xmlns:a16="http://schemas.microsoft.com/office/drawing/2014/main" id="{9A97B06A-B98C-34B5-B4C7-C7D1726BB3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191021" name="Option Button 557" hidden="1">
              <a:extLst>
                <a:ext uri="{63B3BB69-23CF-44E3-9099-C40C66FF867C}">
                  <a14:compatExt spid="_x0000_s191021"/>
                </a:ext>
                <a:ext uri="{FF2B5EF4-FFF2-40B4-BE49-F238E27FC236}">
                  <a16:creationId xmlns:a16="http://schemas.microsoft.com/office/drawing/2014/main" id="{7B75D4D2-ED0D-B932-660D-5B292006E9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191022" name="Option Button 558" hidden="1">
              <a:extLst>
                <a:ext uri="{63B3BB69-23CF-44E3-9099-C40C66FF867C}">
                  <a14:compatExt spid="_x0000_s191022"/>
                </a:ext>
                <a:ext uri="{FF2B5EF4-FFF2-40B4-BE49-F238E27FC236}">
                  <a16:creationId xmlns:a16="http://schemas.microsoft.com/office/drawing/2014/main" id="{B2C95FA4-73DE-6100-6CE2-5C71D18EA1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191023" name="Option Button 559" hidden="1">
              <a:extLst>
                <a:ext uri="{63B3BB69-23CF-44E3-9099-C40C66FF867C}">
                  <a14:compatExt spid="_x0000_s191023"/>
                </a:ext>
                <a:ext uri="{FF2B5EF4-FFF2-40B4-BE49-F238E27FC236}">
                  <a16:creationId xmlns:a16="http://schemas.microsoft.com/office/drawing/2014/main" id="{EB0518B9-4A9C-29F4-A629-FAA3F221F5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191024" name="Group Box 560" hidden="1">
              <a:extLst>
                <a:ext uri="{63B3BB69-23CF-44E3-9099-C40C66FF867C}">
                  <a14:compatExt spid="_x0000_s191024"/>
                </a:ext>
                <a:ext uri="{FF2B5EF4-FFF2-40B4-BE49-F238E27FC236}">
                  <a16:creationId xmlns:a16="http://schemas.microsoft.com/office/drawing/2014/main" id="{6FF6A8A4-B2DE-7166-8477-7371395C3CF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191025" name="Option Button 561" hidden="1">
              <a:extLst>
                <a:ext uri="{63B3BB69-23CF-44E3-9099-C40C66FF867C}">
                  <a14:compatExt spid="_x0000_s191025"/>
                </a:ext>
                <a:ext uri="{FF2B5EF4-FFF2-40B4-BE49-F238E27FC236}">
                  <a16:creationId xmlns:a16="http://schemas.microsoft.com/office/drawing/2014/main" id="{67493E64-D814-DDE5-B4F3-DAF619B3BF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191026" name="Option Button 562" hidden="1">
              <a:extLst>
                <a:ext uri="{63B3BB69-23CF-44E3-9099-C40C66FF867C}">
                  <a14:compatExt spid="_x0000_s191026"/>
                </a:ext>
                <a:ext uri="{FF2B5EF4-FFF2-40B4-BE49-F238E27FC236}">
                  <a16:creationId xmlns:a16="http://schemas.microsoft.com/office/drawing/2014/main" id="{33D3BE00-6C8B-68B4-CB1D-663F0498E9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191027" name="Option Button 563" hidden="1">
              <a:extLst>
                <a:ext uri="{63B3BB69-23CF-44E3-9099-C40C66FF867C}">
                  <a14:compatExt spid="_x0000_s191027"/>
                </a:ext>
                <a:ext uri="{FF2B5EF4-FFF2-40B4-BE49-F238E27FC236}">
                  <a16:creationId xmlns:a16="http://schemas.microsoft.com/office/drawing/2014/main" id="{64D7E376-D7C9-26D4-1B84-F775920D4D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191028" name="Option Button 564" hidden="1">
              <a:extLst>
                <a:ext uri="{63B3BB69-23CF-44E3-9099-C40C66FF867C}">
                  <a14:compatExt spid="_x0000_s191028"/>
                </a:ext>
                <a:ext uri="{FF2B5EF4-FFF2-40B4-BE49-F238E27FC236}">
                  <a16:creationId xmlns:a16="http://schemas.microsoft.com/office/drawing/2014/main" id="{2C9CC134-634A-E168-CAC7-2593E2889D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191029" name="Group Box 565" hidden="1">
              <a:extLst>
                <a:ext uri="{63B3BB69-23CF-44E3-9099-C40C66FF867C}">
                  <a14:compatExt spid="_x0000_s191029"/>
                </a:ext>
                <a:ext uri="{FF2B5EF4-FFF2-40B4-BE49-F238E27FC236}">
                  <a16:creationId xmlns:a16="http://schemas.microsoft.com/office/drawing/2014/main" id="{8AB50D93-80E9-8DBB-C167-49F24EC8FD3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191030" name="Option Button 566" hidden="1">
              <a:extLst>
                <a:ext uri="{63B3BB69-23CF-44E3-9099-C40C66FF867C}">
                  <a14:compatExt spid="_x0000_s191030"/>
                </a:ext>
                <a:ext uri="{FF2B5EF4-FFF2-40B4-BE49-F238E27FC236}">
                  <a16:creationId xmlns:a16="http://schemas.microsoft.com/office/drawing/2014/main" id="{72F9B462-10B9-B641-7127-B66E748F92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191031" name="Option Button 567" hidden="1">
              <a:extLst>
                <a:ext uri="{63B3BB69-23CF-44E3-9099-C40C66FF867C}">
                  <a14:compatExt spid="_x0000_s191031"/>
                </a:ext>
                <a:ext uri="{FF2B5EF4-FFF2-40B4-BE49-F238E27FC236}">
                  <a16:creationId xmlns:a16="http://schemas.microsoft.com/office/drawing/2014/main" id="{E46E1A73-E3EE-F616-DCD7-977047386C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191032" name="Option Button 568" hidden="1">
              <a:extLst>
                <a:ext uri="{63B3BB69-23CF-44E3-9099-C40C66FF867C}">
                  <a14:compatExt spid="_x0000_s191032"/>
                </a:ext>
                <a:ext uri="{FF2B5EF4-FFF2-40B4-BE49-F238E27FC236}">
                  <a16:creationId xmlns:a16="http://schemas.microsoft.com/office/drawing/2014/main" id="{5D8F44F1-1A9D-634B-EBAB-37557DD145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191033" name="Option Button 569" hidden="1">
              <a:extLst>
                <a:ext uri="{63B3BB69-23CF-44E3-9099-C40C66FF867C}">
                  <a14:compatExt spid="_x0000_s191033"/>
                </a:ext>
                <a:ext uri="{FF2B5EF4-FFF2-40B4-BE49-F238E27FC236}">
                  <a16:creationId xmlns:a16="http://schemas.microsoft.com/office/drawing/2014/main" id="{32764D49-96DF-B9AA-BEAC-CB1F4A6AA7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191034" name="Group Box 570" hidden="1">
              <a:extLst>
                <a:ext uri="{63B3BB69-23CF-44E3-9099-C40C66FF867C}">
                  <a14:compatExt spid="_x0000_s191034"/>
                </a:ext>
                <a:ext uri="{FF2B5EF4-FFF2-40B4-BE49-F238E27FC236}">
                  <a16:creationId xmlns:a16="http://schemas.microsoft.com/office/drawing/2014/main" id="{C9F2E191-4C33-9025-61D1-59ED355186B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191035" name="Option Button 571" hidden="1">
              <a:extLst>
                <a:ext uri="{63B3BB69-23CF-44E3-9099-C40C66FF867C}">
                  <a14:compatExt spid="_x0000_s191035"/>
                </a:ext>
                <a:ext uri="{FF2B5EF4-FFF2-40B4-BE49-F238E27FC236}">
                  <a16:creationId xmlns:a16="http://schemas.microsoft.com/office/drawing/2014/main" id="{CB43D42B-0612-9319-971D-8B02FDC138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191036" name="Option Button 572" hidden="1">
              <a:extLst>
                <a:ext uri="{63B3BB69-23CF-44E3-9099-C40C66FF867C}">
                  <a14:compatExt spid="_x0000_s191036"/>
                </a:ext>
                <a:ext uri="{FF2B5EF4-FFF2-40B4-BE49-F238E27FC236}">
                  <a16:creationId xmlns:a16="http://schemas.microsoft.com/office/drawing/2014/main" id="{88FB8AAD-A3DE-1E6E-8D03-245099091F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191037" name="Option Button 573" hidden="1">
              <a:extLst>
                <a:ext uri="{63B3BB69-23CF-44E3-9099-C40C66FF867C}">
                  <a14:compatExt spid="_x0000_s191037"/>
                </a:ext>
                <a:ext uri="{FF2B5EF4-FFF2-40B4-BE49-F238E27FC236}">
                  <a16:creationId xmlns:a16="http://schemas.microsoft.com/office/drawing/2014/main" id="{EBFA5BA0-626F-CB46-2D3F-DBB92F044C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191038" name="Option Button 574" hidden="1">
              <a:extLst>
                <a:ext uri="{63B3BB69-23CF-44E3-9099-C40C66FF867C}">
                  <a14:compatExt spid="_x0000_s191038"/>
                </a:ext>
                <a:ext uri="{FF2B5EF4-FFF2-40B4-BE49-F238E27FC236}">
                  <a16:creationId xmlns:a16="http://schemas.microsoft.com/office/drawing/2014/main" id="{7A97E502-6D0F-3D28-A37E-095D8D7D3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191039" name="Group Box 575" hidden="1">
              <a:extLst>
                <a:ext uri="{63B3BB69-23CF-44E3-9099-C40C66FF867C}">
                  <a14:compatExt spid="_x0000_s191039"/>
                </a:ext>
                <a:ext uri="{FF2B5EF4-FFF2-40B4-BE49-F238E27FC236}">
                  <a16:creationId xmlns:a16="http://schemas.microsoft.com/office/drawing/2014/main" id="{8E33281F-6216-69CA-00DB-5FB7C007CEF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191040" name="Option Button 576" hidden="1">
              <a:extLst>
                <a:ext uri="{63B3BB69-23CF-44E3-9099-C40C66FF867C}">
                  <a14:compatExt spid="_x0000_s191040"/>
                </a:ext>
                <a:ext uri="{FF2B5EF4-FFF2-40B4-BE49-F238E27FC236}">
                  <a16:creationId xmlns:a16="http://schemas.microsoft.com/office/drawing/2014/main" id="{241F6255-E9B2-79B6-FD0C-B1CC14D19A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191041" name="Option Button 577" hidden="1">
              <a:extLst>
                <a:ext uri="{63B3BB69-23CF-44E3-9099-C40C66FF867C}">
                  <a14:compatExt spid="_x0000_s191041"/>
                </a:ext>
                <a:ext uri="{FF2B5EF4-FFF2-40B4-BE49-F238E27FC236}">
                  <a16:creationId xmlns:a16="http://schemas.microsoft.com/office/drawing/2014/main" id="{641FCC1E-CD2D-3375-1E32-2D17EB7034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191042" name="Option Button 578" hidden="1">
              <a:extLst>
                <a:ext uri="{63B3BB69-23CF-44E3-9099-C40C66FF867C}">
                  <a14:compatExt spid="_x0000_s191042"/>
                </a:ext>
                <a:ext uri="{FF2B5EF4-FFF2-40B4-BE49-F238E27FC236}">
                  <a16:creationId xmlns:a16="http://schemas.microsoft.com/office/drawing/2014/main" id="{A0E5C6D4-9EAC-24B2-DD33-396638C389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191043" name="Option Button 579" hidden="1">
              <a:extLst>
                <a:ext uri="{63B3BB69-23CF-44E3-9099-C40C66FF867C}">
                  <a14:compatExt spid="_x0000_s191043"/>
                </a:ext>
                <a:ext uri="{FF2B5EF4-FFF2-40B4-BE49-F238E27FC236}">
                  <a16:creationId xmlns:a16="http://schemas.microsoft.com/office/drawing/2014/main" id="{E2B74485-94A8-6A55-8271-0C4831D57A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191044" name="Group Box 580" hidden="1">
              <a:extLst>
                <a:ext uri="{63B3BB69-23CF-44E3-9099-C40C66FF867C}">
                  <a14:compatExt spid="_x0000_s191044"/>
                </a:ext>
                <a:ext uri="{FF2B5EF4-FFF2-40B4-BE49-F238E27FC236}">
                  <a16:creationId xmlns:a16="http://schemas.microsoft.com/office/drawing/2014/main" id="{38BBAC36-64AB-8A22-99EF-D68A2A19B6A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191045" name="Option Button 581" hidden="1">
              <a:extLst>
                <a:ext uri="{63B3BB69-23CF-44E3-9099-C40C66FF867C}">
                  <a14:compatExt spid="_x0000_s191045"/>
                </a:ext>
                <a:ext uri="{FF2B5EF4-FFF2-40B4-BE49-F238E27FC236}">
                  <a16:creationId xmlns:a16="http://schemas.microsoft.com/office/drawing/2014/main" id="{1A5C81ED-2B02-F867-C448-365813ED1D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191046" name="Option Button 582" hidden="1">
              <a:extLst>
                <a:ext uri="{63B3BB69-23CF-44E3-9099-C40C66FF867C}">
                  <a14:compatExt spid="_x0000_s191046"/>
                </a:ext>
                <a:ext uri="{FF2B5EF4-FFF2-40B4-BE49-F238E27FC236}">
                  <a16:creationId xmlns:a16="http://schemas.microsoft.com/office/drawing/2014/main" id="{76E4B48A-7529-BB90-E09E-CFF6675543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191047" name="Option Button 583" hidden="1">
              <a:extLst>
                <a:ext uri="{63B3BB69-23CF-44E3-9099-C40C66FF867C}">
                  <a14:compatExt spid="_x0000_s191047"/>
                </a:ext>
                <a:ext uri="{FF2B5EF4-FFF2-40B4-BE49-F238E27FC236}">
                  <a16:creationId xmlns:a16="http://schemas.microsoft.com/office/drawing/2014/main" id="{F0C48899-53C5-B00C-E3D2-B9C4242A6B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191048" name="Option Button 584" hidden="1">
              <a:extLst>
                <a:ext uri="{63B3BB69-23CF-44E3-9099-C40C66FF867C}">
                  <a14:compatExt spid="_x0000_s191048"/>
                </a:ext>
                <a:ext uri="{FF2B5EF4-FFF2-40B4-BE49-F238E27FC236}">
                  <a16:creationId xmlns:a16="http://schemas.microsoft.com/office/drawing/2014/main" id="{78D6462A-852F-5009-8C56-663976A6E1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191049" name="Group Box 585" hidden="1">
              <a:extLst>
                <a:ext uri="{63B3BB69-23CF-44E3-9099-C40C66FF867C}">
                  <a14:compatExt spid="_x0000_s191049"/>
                </a:ext>
                <a:ext uri="{FF2B5EF4-FFF2-40B4-BE49-F238E27FC236}">
                  <a16:creationId xmlns:a16="http://schemas.microsoft.com/office/drawing/2014/main" id="{0277266D-714D-5C3B-F547-B18519F00C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191050" name="Option Button 586" hidden="1">
              <a:extLst>
                <a:ext uri="{63B3BB69-23CF-44E3-9099-C40C66FF867C}">
                  <a14:compatExt spid="_x0000_s191050"/>
                </a:ext>
                <a:ext uri="{FF2B5EF4-FFF2-40B4-BE49-F238E27FC236}">
                  <a16:creationId xmlns:a16="http://schemas.microsoft.com/office/drawing/2014/main" id="{7C47DCEC-9011-E238-EC67-3DD25061E5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191051" name="Option Button 587" hidden="1">
              <a:extLst>
                <a:ext uri="{63B3BB69-23CF-44E3-9099-C40C66FF867C}">
                  <a14:compatExt spid="_x0000_s191051"/>
                </a:ext>
                <a:ext uri="{FF2B5EF4-FFF2-40B4-BE49-F238E27FC236}">
                  <a16:creationId xmlns:a16="http://schemas.microsoft.com/office/drawing/2014/main" id="{31C923C1-1A93-8A5D-30B1-695A3CCAFB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191052" name="Option Button 588" hidden="1">
              <a:extLst>
                <a:ext uri="{63B3BB69-23CF-44E3-9099-C40C66FF867C}">
                  <a14:compatExt spid="_x0000_s191052"/>
                </a:ext>
                <a:ext uri="{FF2B5EF4-FFF2-40B4-BE49-F238E27FC236}">
                  <a16:creationId xmlns:a16="http://schemas.microsoft.com/office/drawing/2014/main" id="{9F0E9CB7-340A-AFA0-0CDF-020A946835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191053" name="Option Button 589" hidden="1">
              <a:extLst>
                <a:ext uri="{63B3BB69-23CF-44E3-9099-C40C66FF867C}">
                  <a14:compatExt spid="_x0000_s191053"/>
                </a:ext>
                <a:ext uri="{FF2B5EF4-FFF2-40B4-BE49-F238E27FC236}">
                  <a16:creationId xmlns:a16="http://schemas.microsoft.com/office/drawing/2014/main" id="{0A04BBC9-4873-021E-EF1F-26950336EB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191054" name="Group Box 590" hidden="1">
              <a:extLst>
                <a:ext uri="{63B3BB69-23CF-44E3-9099-C40C66FF867C}">
                  <a14:compatExt spid="_x0000_s191054"/>
                </a:ext>
                <a:ext uri="{FF2B5EF4-FFF2-40B4-BE49-F238E27FC236}">
                  <a16:creationId xmlns:a16="http://schemas.microsoft.com/office/drawing/2014/main" id="{54026745-8746-3428-3AE8-D04EF27315C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191055" name="Option Button 591" hidden="1">
              <a:extLst>
                <a:ext uri="{63B3BB69-23CF-44E3-9099-C40C66FF867C}">
                  <a14:compatExt spid="_x0000_s191055"/>
                </a:ext>
                <a:ext uri="{FF2B5EF4-FFF2-40B4-BE49-F238E27FC236}">
                  <a16:creationId xmlns:a16="http://schemas.microsoft.com/office/drawing/2014/main" id="{9DA81C82-1D1D-36FD-9035-B470D782E0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600075</xdr:colOff>
          <xdr:row>215</xdr:row>
          <xdr:rowOff>180975</xdr:rowOff>
        </xdr:to>
        <xdr:sp macro="" textlink="">
          <xdr:nvSpPr>
            <xdr:cNvPr id="191056" name="Option Button 592" hidden="1">
              <a:extLst>
                <a:ext uri="{63B3BB69-23CF-44E3-9099-C40C66FF867C}">
                  <a14:compatExt spid="_x0000_s191056"/>
                </a:ext>
                <a:ext uri="{FF2B5EF4-FFF2-40B4-BE49-F238E27FC236}">
                  <a16:creationId xmlns:a16="http://schemas.microsoft.com/office/drawing/2014/main" id="{139D5CCA-99E9-342D-58F1-45C78BF02C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191057" name="Option Button 593" hidden="1">
              <a:extLst>
                <a:ext uri="{63B3BB69-23CF-44E3-9099-C40C66FF867C}">
                  <a14:compatExt spid="_x0000_s191057"/>
                </a:ext>
                <a:ext uri="{FF2B5EF4-FFF2-40B4-BE49-F238E27FC236}">
                  <a16:creationId xmlns:a16="http://schemas.microsoft.com/office/drawing/2014/main" id="{2CB614DC-AE0B-A6DC-35DA-67970D3800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1133475</xdr:colOff>
          <xdr:row>215</xdr:row>
          <xdr:rowOff>180975</xdr:rowOff>
        </xdr:to>
        <xdr:sp macro="" textlink="">
          <xdr:nvSpPr>
            <xdr:cNvPr id="191058" name="Option Button 594" hidden="1">
              <a:extLst>
                <a:ext uri="{63B3BB69-23CF-44E3-9099-C40C66FF867C}">
                  <a14:compatExt spid="_x0000_s191058"/>
                </a:ext>
                <a:ext uri="{FF2B5EF4-FFF2-40B4-BE49-F238E27FC236}">
                  <a16:creationId xmlns:a16="http://schemas.microsoft.com/office/drawing/2014/main" id="{AB106ED9-CFCD-A3C9-A770-22A6D859A5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1190625</xdr:colOff>
          <xdr:row>215</xdr:row>
          <xdr:rowOff>209550</xdr:rowOff>
        </xdr:to>
        <xdr:sp macro="" textlink="">
          <xdr:nvSpPr>
            <xdr:cNvPr id="191059" name="Group Box 595" hidden="1">
              <a:extLst>
                <a:ext uri="{63B3BB69-23CF-44E3-9099-C40C66FF867C}">
                  <a14:compatExt spid="_x0000_s191059"/>
                </a:ext>
                <a:ext uri="{FF2B5EF4-FFF2-40B4-BE49-F238E27FC236}">
                  <a16:creationId xmlns:a16="http://schemas.microsoft.com/office/drawing/2014/main" id="{FF689E75-AA5A-FA83-10EA-70BE0CD4562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191060" name="Option Button 596" hidden="1">
              <a:extLst>
                <a:ext uri="{63B3BB69-23CF-44E3-9099-C40C66FF867C}">
                  <a14:compatExt spid="_x0000_s191060"/>
                </a:ext>
                <a:ext uri="{FF2B5EF4-FFF2-40B4-BE49-F238E27FC236}">
                  <a16:creationId xmlns:a16="http://schemas.microsoft.com/office/drawing/2014/main" id="{0D99203D-8639-320F-01E9-40E075D55E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600075</xdr:colOff>
          <xdr:row>224</xdr:row>
          <xdr:rowOff>180975</xdr:rowOff>
        </xdr:to>
        <xdr:sp macro="" textlink="">
          <xdr:nvSpPr>
            <xdr:cNvPr id="191061" name="Option Button 597" hidden="1">
              <a:extLst>
                <a:ext uri="{63B3BB69-23CF-44E3-9099-C40C66FF867C}">
                  <a14:compatExt spid="_x0000_s191061"/>
                </a:ext>
                <a:ext uri="{FF2B5EF4-FFF2-40B4-BE49-F238E27FC236}">
                  <a16:creationId xmlns:a16="http://schemas.microsoft.com/office/drawing/2014/main" id="{768E8EF0-25B3-2B01-A880-8964F289BF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191062" name="Option Button 598" hidden="1">
              <a:extLst>
                <a:ext uri="{63B3BB69-23CF-44E3-9099-C40C66FF867C}">
                  <a14:compatExt spid="_x0000_s191062"/>
                </a:ext>
                <a:ext uri="{FF2B5EF4-FFF2-40B4-BE49-F238E27FC236}">
                  <a16:creationId xmlns:a16="http://schemas.microsoft.com/office/drawing/2014/main" id="{16F82C49-FA4B-58B9-5175-28ED9C32FB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1133475</xdr:colOff>
          <xdr:row>224</xdr:row>
          <xdr:rowOff>180975</xdr:rowOff>
        </xdr:to>
        <xdr:sp macro="" textlink="">
          <xdr:nvSpPr>
            <xdr:cNvPr id="191063" name="Option Button 599" hidden="1">
              <a:extLst>
                <a:ext uri="{63B3BB69-23CF-44E3-9099-C40C66FF867C}">
                  <a14:compatExt spid="_x0000_s191063"/>
                </a:ext>
                <a:ext uri="{FF2B5EF4-FFF2-40B4-BE49-F238E27FC236}">
                  <a16:creationId xmlns:a16="http://schemas.microsoft.com/office/drawing/2014/main" id="{BB0B691F-1DEA-9391-627A-BFDC98BB28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1190625</xdr:colOff>
          <xdr:row>224</xdr:row>
          <xdr:rowOff>209550</xdr:rowOff>
        </xdr:to>
        <xdr:sp macro="" textlink="">
          <xdr:nvSpPr>
            <xdr:cNvPr id="191064" name="Group Box 600" hidden="1">
              <a:extLst>
                <a:ext uri="{63B3BB69-23CF-44E3-9099-C40C66FF867C}">
                  <a14:compatExt spid="_x0000_s191064"/>
                </a:ext>
                <a:ext uri="{FF2B5EF4-FFF2-40B4-BE49-F238E27FC236}">
                  <a16:creationId xmlns:a16="http://schemas.microsoft.com/office/drawing/2014/main" id="{D0DE3EA3-C7C7-B096-F1E4-4B36B17CC11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191065" name="Option Button 601" hidden="1">
              <a:extLst>
                <a:ext uri="{63B3BB69-23CF-44E3-9099-C40C66FF867C}">
                  <a14:compatExt spid="_x0000_s191065"/>
                </a:ext>
                <a:ext uri="{FF2B5EF4-FFF2-40B4-BE49-F238E27FC236}">
                  <a16:creationId xmlns:a16="http://schemas.microsoft.com/office/drawing/2014/main" id="{BA174700-DD6E-0056-E3FD-33E4F03443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191066" name="Option Button 602" hidden="1">
              <a:extLst>
                <a:ext uri="{63B3BB69-23CF-44E3-9099-C40C66FF867C}">
                  <a14:compatExt spid="_x0000_s191066"/>
                </a:ext>
                <a:ext uri="{FF2B5EF4-FFF2-40B4-BE49-F238E27FC236}">
                  <a16:creationId xmlns:a16="http://schemas.microsoft.com/office/drawing/2014/main" id="{74244F9F-D5B9-8B70-9213-E960C7AEB6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191067" name="Option Button 603" hidden="1">
              <a:extLst>
                <a:ext uri="{63B3BB69-23CF-44E3-9099-C40C66FF867C}">
                  <a14:compatExt spid="_x0000_s191067"/>
                </a:ext>
                <a:ext uri="{FF2B5EF4-FFF2-40B4-BE49-F238E27FC236}">
                  <a16:creationId xmlns:a16="http://schemas.microsoft.com/office/drawing/2014/main" id="{B56C1EE7-6D00-6A0D-E544-5ED7B297A0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191068" name="Option Button 604" hidden="1">
              <a:extLst>
                <a:ext uri="{63B3BB69-23CF-44E3-9099-C40C66FF867C}">
                  <a14:compatExt spid="_x0000_s191068"/>
                </a:ext>
                <a:ext uri="{FF2B5EF4-FFF2-40B4-BE49-F238E27FC236}">
                  <a16:creationId xmlns:a16="http://schemas.microsoft.com/office/drawing/2014/main" id="{B8505049-C8A7-08A2-CFDD-8E89D0DCA5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191069" name="Group Box 605" hidden="1">
              <a:extLst>
                <a:ext uri="{63B3BB69-23CF-44E3-9099-C40C66FF867C}">
                  <a14:compatExt spid="_x0000_s191069"/>
                </a:ext>
                <a:ext uri="{FF2B5EF4-FFF2-40B4-BE49-F238E27FC236}">
                  <a16:creationId xmlns:a16="http://schemas.microsoft.com/office/drawing/2014/main" id="{AF25FE13-6945-2F28-C229-33D06171188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191070" name="Option Button 606" hidden="1">
              <a:extLst>
                <a:ext uri="{63B3BB69-23CF-44E3-9099-C40C66FF867C}">
                  <a14:compatExt spid="_x0000_s191070"/>
                </a:ext>
                <a:ext uri="{FF2B5EF4-FFF2-40B4-BE49-F238E27FC236}">
                  <a16:creationId xmlns:a16="http://schemas.microsoft.com/office/drawing/2014/main" id="{F2755D84-6D89-CC20-0AC4-9D14DB0894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191071" name="Option Button 607" hidden="1">
              <a:extLst>
                <a:ext uri="{63B3BB69-23CF-44E3-9099-C40C66FF867C}">
                  <a14:compatExt spid="_x0000_s191071"/>
                </a:ext>
                <a:ext uri="{FF2B5EF4-FFF2-40B4-BE49-F238E27FC236}">
                  <a16:creationId xmlns:a16="http://schemas.microsoft.com/office/drawing/2014/main" id="{60218C2E-1E01-46B7-241B-796B434576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191072" name="Option Button 608" hidden="1">
              <a:extLst>
                <a:ext uri="{63B3BB69-23CF-44E3-9099-C40C66FF867C}">
                  <a14:compatExt spid="_x0000_s191072"/>
                </a:ext>
                <a:ext uri="{FF2B5EF4-FFF2-40B4-BE49-F238E27FC236}">
                  <a16:creationId xmlns:a16="http://schemas.microsoft.com/office/drawing/2014/main" id="{596439BD-2250-8F7A-A243-421A86EA24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191073" name="Option Button 609" hidden="1">
              <a:extLst>
                <a:ext uri="{63B3BB69-23CF-44E3-9099-C40C66FF867C}">
                  <a14:compatExt spid="_x0000_s191073"/>
                </a:ext>
                <a:ext uri="{FF2B5EF4-FFF2-40B4-BE49-F238E27FC236}">
                  <a16:creationId xmlns:a16="http://schemas.microsoft.com/office/drawing/2014/main" id="{B48F195D-1467-C277-AC54-9B89BEFA15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191074" name="Group Box 610" hidden="1">
              <a:extLst>
                <a:ext uri="{63B3BB69-23CF-44E3-9099-C40C66FF867C}">
                  <a14:compatExt spid="_x0000_s191074"/>
                </a:ext>
                <a:ext uri="{FF2B5EF4-FFF2-40B4-BE49-F238E27FC236}">
                  <a16:creationId xmlns:a16="http://schemas.microsoft.com/office/drawing/2014/main" id="{E46A6451-4214-2D64-ABDD-EB696450647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191075" name="Option Button 611" hidden="1">
              <a:extLst>
                <a:ext uri="{63B3BB69-23CF-44E3-9099-C40C66FF867C}">
                  <a14:compatExt spid="_x0000_s191075"/>
                </a:ext>
                <a:ext uri="{FF2B5EF4-FFF2-40B4-BE49-F238E27FC236}">
                  <a16:creationId xmlns:a16="http://schemas.microsoft.com/office/drawing/2014/main" id="{E95D52C1-27A1-C34A-A16F-83C6BD3737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600075</xdr:colOff>
          <xdr:row>230</xdr:row>
          <xdr:rowOff>180975</xdr:rowOff>
        </xdr:to>
        <xdr:sp macro="" textlink="">
          <xdr:nvSpPr>
            <xdr:cNvPr id="191076" name="Option Button 612" hidden="1">
              <a:extLst>
                <a:ext uri="{63B3BB69-23CF-44E3-9099-C40C66FF867C}">
                  <a14:compatExt spid="_x0000_s191076"/>
                </a:ext>
                <a:ext uri="{FF2B5EF4-FFF2-40B4-BE49-F238E27FC236}">
                  <a16:creationId xmlns:a16="http://schemas.microsoft.com/office/drawing/2014/main" id="{DEE0B81F-E230-0651-3673-76C6D2B29F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191077" name="Option Button 613" hidden="1">
              <a:extLst>
                <a:ext uri="{63B3BB69-23CF-44E3-9099-C40C66FF867C}">
                  <a14:compatExt spid="_x0000_s191077"/>
                </a:ext>
                <a:ext uri="{FF2B5EF4-FFF2-40B4-BE49-F238E27FC236}">
                  <a16:creationId xmlns:a16="http://schemas.microsoft.com/office/drawing/2014/main" id="{A18AAF1A-E3A3-7747-3D15-7EB77200EA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1133475</xdr:colOff>
          <xdr:row>230</xdr:row>
          <xdr:rowOff>180975</xdr:rowOff>
        </xdr:to>
        <xdr:sp macro="" textlink="">
          <xdr:nvSpPr>
            <xdr:cNvPr id="191078" name="Option Button 614" hidden="1">
              <a:extLst>
                <a:ext uri="{63B3BB69-23CF-44E3-9099-C40C66FF867C}">
                  <a14:compatExt spid="_x0000_s191078"/>
                </a:ext>
                <a:ext uri="{FF2B5EF4-FFF2-40B4-BE49-F238E27FC236}">
                  <a16:creationId xmlns:a16="http://schemas.microsoft.com/office/drawing/2014/main" id="{6C6811C2-D96E-CFC3-42BA-E10A4ACBC2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1190625</xdr:colOff>
          <xdr:row>230</xdr:row>
          <xdr:rowOff>209550</xdr:rowOff>
        </xdr:to>
        <xdr:sp macro="" textlink="">
          <xdr:nvSpPr>
            <xdr:cNvPr id="191079" name="Group Box 615" hidden="1">
              <a:extLst>
                <a:ext uri="{63B3BB69-23CF-44E3-9099-C40C66FF867C}">
                  <a14:compatExt spid="_x0000_s191079"/>
                </a:ext>
                <a:ext uri="{FF2B5EF4-FFF2-40B4-BE49-F238E27FC236}">
                  <a16:creationId xmlns:a16="http://schemas.microsoft.com/office/drawing/2014/main" id="{4845DB4A-9B70-1379-8846-C77CB6FE1D3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191080" name="Option Button 616" hidden="1">
              <a:extLst>
                <a:ext uri="{63B3BB69-23CF-44E3-9099-C40C66FF867C}">
                  <a14:compatExt spid="_x0000_s191080"/>
                </a:ext>
                <a:ext uri="{FF2B5EF4-FFF2-40B4-BE49-F238E27FC236}">
                  <a16:creationId xmlns:a16="http://schemas.microsoft.com/office/drawing/2014/main" id="{CF1A356A-FDC7-73BD-B25C-D8315BEAFD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600075</xdr:colOff>
          <xdr:row>232</xdr:row>
          <xdr:rowOff>180975</xdr:rowOff>
        </xdr:to>
        <xdr:sp macro="" textlink="">
          <xdr:nvSpPr>
            <xdr:cNvPr id="191081" name="Option Button 617" hidden="1">
              <a:extLst>
                <a:ext uri="{63B3BB69-23CF-44E3-9099-C40C66FF867C}">
                  <a14:compatExt spid="_x0000_s191081"/>
                </a:ext>
                <a:ext uri="{FF2B5EF4-FFF2-40B4-BE49-F238E27FC236}">
                  <a16:creationId xmlns:a16="http://schemas.microsoft.com/office/drawing/2014/main" id="{402F5EB2-AF76-8198-6283-E7A367F4CD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191082" name="Option Button 618" hidden="1">
              <a:extLst>
                <a:ext uri="{63B3BB69-23CF-44E3-9099-C40C66FF867C}">
                  <a14:compatExt spid="_x0000_s191082"/>
                </a:ext>
                <a:ext uri="{FF2B5EF4-FFF2-40B4-BE49-F238E27FC236}">
                  <a16:creationId xmlns:a16="http://schemas.microsoft.com/office/drawing/2014/main" id="{EF604AD1-6E68-303C-E9A4-155722C05C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1133475</xdr:colOff>
          <xdr:row>232</xdr:row>
          <xdr:rowOff>180975</xdr:rowOff>
        </xdr:to>
        <xdr:sp macro="" textlink="">
          <xdr:nvSpPr>
            <xdr:cNvPr id="191083" name="Option Button 619" hidden="1">
              <a:extLst>
                <a:ext uri="{63B3BB69-23CF-44E3-9099-C40C66FF867C}">
                  <a14:compatExt spid="_x0000_s191083"/>
                </a:ext>
                <a:ext uri="{FF2B5EF4-FFF2-40B4-BE49-F238E27FC236}">
                  <a16:creationId xmlns:a16="http://schemas.microsoft.com/office/drawing/2014/main" id="{1005D5B9-FA09-9583-D79A-9A1384D41D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1190625</xdr:colOff>
          <xdr:row>232</xdr:row>
          <xdr:rowOff>209550</xdr:rowOff>
        </xdr:to>
        <xdr:sp macro="" textlink="">
          <xdr:nvSpPr>
            <xdr:cNvPr id="191084" name="Group Box 620" hidden="1">
              <a:extLst>
                <a:ext uri="{63B3BB69-23CF-44E3-9099-C40C66FF867C}">
                  <a14:compatExt spid="_x0000_s191084"/>
                </a:ext>
                <a:ext uri="{FF2B5EF4-FFF2-40B4-BE49-F238E27FC236}">
                  <a16:creationId xmlns:a16="http://schemas.microsoft.com/office/drawing/2014/main" id="{169A13CA-DB6D-C36E-57E0-6EB67507722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191085" name="Option Button 621" hidden="1">
              <a:extLst>
                <a:ext uri="{63B3BB69-23CF-44E3-9099-C40C66FF867C}">
                  <a14:compatExt spid="_x0000_s191085"/>
                </a:ext>
                <a:ext uri="{FF2B5EF4-FFF2-40B4-BE49-F238E27FC236}">
                  <a16:creationId xmlns:a16="http://schemas.microsoft.com/office/drawing/2014/main" id="{3D2FECF9-2E9C-6EEE-CC73-E997589A33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600075</xdr:colOff>
          <xdr:row>234</xdr:row>
          <xdr:rowOff>180975</xdr:rowOff>
        </xdr:to>
        <xdr:sp macro="" textlink="">
          <xdr:nvSpPr>
            <xdr:cNvPr id="191086" name="Option Button 622" hidden="1">
              <a:extLst>
                <a:ext uri="{63B3BB69-23CF-44E3-9099-C40C66FF867C}">
                  <a14:compatExt spid="_x0000_s191086"/>
                </a:ext>
                <a:ext uri="{FF2B5EF4-FFF2-40B4-BE49-F238E27FC236}">
                  <a16:creationId xmlns:a16="http://schemas.microsoft.com/office/drawing/2014/main" id="{36BE3AC0-ECF2-47CE-971A-A951FB6DBF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191087" name="Option Button 623" hidden="1">
              <a:extLst>
                <a:ext uri="{63B3BB69-23CF-44E3-9099-C40C66FF867C}">
                  <a14:compatExt spid="_x0000_s191087"/>
                </a:ext>
                <a:ext uri="{FF2B5EF4-FFF2-40B4-BE49-F238E27FC236}">
                  <a16:creationId xmlns:a16="http://schemas.microsoft.com/office/drawing/2014/main" id="{E3C4CED3-A46D-D5D6-5ACA-8B024C9B0E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1133475</xdr:colOff>
          <xdr:row>234</xdr:row>
          <xdr:rowOff>180975</xdr:rowOff>
        </xdr:to>
        <xdr:sp macro="" textlink="">
          <xdr:nvSpPr>
            <xdr:cNvPr id="191088" name="Option Button 624" hidden="1">
              <a:extLst>
                <a:ext uri="{63B3BB69-23CF-44E3-9099-C40C66FF867C}">
                  <a14:compatExt spid="_x0000_s191088"/>
                </a:ext>
                <a:ext uri="{FF2B5EF4-FFF2-40B4-BE49-F238E27FC236}">
                  <a16:creationId xmlns:a16="http://schemas.microsoft.com/office/drawing/2014/main" id="{E34A656A-A127-C071-A4B5-A3740DC45F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1190625</xdr:colOff>
          <xdr:row>234</xdr:row>
          <xdr:rowOff>209550</xdr:rowOff>
        </xdr:to>
        <xdr:sp macro="" textlink="">
          <xdr:nvSpPr>
            <xdr:cNvPr id="191089" name="Group Box 625" hidden="1">
              <a:extLst>
                <a:ext uri="{63B3BB69-23CF-44E3-9099-C40C66FF867C}">
                  <a14:compatExt spid="_x0000_s191089"/>
                </a:ext>
                <a:ext uri="{FF2B5EF4-FFF2-40B4-BE49-F238E27FC236}">
                  <a16:creationId xmlns:a16="http://schemas.microsoft.com/office/drawing/2014/main" id="{F813632B-D664-B349-3159-9321EF48D8D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191090" name="Option Button 626" hidden="1">
              <a:extLst>
                <a:ext uri="{63B3BB69-23CF-44E3-9099-C40C66FF867C}">
                  <a14:compatExt spid="_x0000_s191090"/>
                </a:ext>
                <a:ext uri="{FF2B5EF4-FFF2-40B4-BE49-F238E27FC236}">
                  <a16:creationId xmlns:a16="http://schemas.microsoft.com/office/drawing/2014/main" id="{F1BFC7F8-33BB-5D95-D6F1-1B66F5AF8B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600075</xdr:colOff>
          <xdr:row>236</xdr:row>
          <xdr:rowOff>180975</xdr:rowOff>
        </xdr:to>
        <xdr:sp macro="" textlink="">
          <xdr:nvSpPr>
            <xdr:cNvPr id="191091" name="Option Button 627" hidden="1">
              <a:extLst>
                <a:ext uri="{63B3BB69-23CF-44E3-9099-C40C66FF867C}">
                  <a14:compatExt spid="_x0000_s191091"/>
                </a:ext>
                <a:ext uri="{FF2B5EF4-FFF2-40B4-BE49-F238E27FC236}">
                  <a16:creationId xmlns:a16="http://schemas.microsoft.com/office/drawing/2014/main" id="{FA68A95D-461E-6396-9764-A0DDF7243A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191092" name="Option Button 628" hidden="1">
              <a:extLst>
                <a:ext uri="{63B3BB69-23CF-44E3-9099-C40C66FF867C}">
                  <a14:compatExt spid="_x0000_s191092"/>
                </a:ext>
                <a:ext uri="{FF2B5EF4-FFF2-40B4-BE49-F238E27FC236}">
                  <a16:creationId xmlns:a16="http://schemas.microsoft.com/office/drawing/2014/main" id="{66CA6FF2-1FB8-EC38-53C7-007477EA41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1133475</xdr:colOff>
          <xdr:row>236</xdr:row>
          <xdr:rowOff>180975</xdr:rowOff>
        </xdr:to>
        <xdr:sp macro="" textlink="">
          <xdr:nvSpPr>
            <xdr:cNvPr id="191093" name="Option Button 629" hidden="1">
              <a:extLst>
                <a:ext uri="{63B3BB69-23CF-44E3-9099-C40C66FF867C}">
                  <a14:compatExt spid="_x0000_s191093"/>
                </a:ext>
                <a:ext uri="{FF2B5EF4-FFF2-40B4-BE49-F238E27FC236}">
                  <a16:creationId xmlns:a16="http://schemas.microsoft.com/office/drawing/2014/main" id="{57BA131F-36C3-56FE-B787-833F064EB9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1190625</xdr:colOff>
          <xdr:row>236</xdr:row>
          <xdr:rowOff>209550</xdr:rowOff>
        </xdr:to>
        <xdr:sp macro="" textlink="">
          <xdr:nvSpPr>
            <xdr:cNvPr id="191094" name="Group Box 630" hidden="1">
              <a:extLst>
                <a:ext uri="{63B3BB69-23CF-44E3-9099-C40C66FF867C}">
                  <a14:compatExt spid="_x0000_s191094"/>
                </a:ext>
                <a:ext uri="{FF2B5EF4-FFF2-40B4-BE49-F238E27FC236}">
                  <a16:creationId xmlns:a16="http://schemas.microsoft.com/office/drawing/2014/main" id="{0630FE7A-40A4-BBB0-9CC0-BA33320A68B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191095" name="Option Button 631" hidden="1">
              <a:extLst>
                <a:ext uri="{63B3BB69-23CF-44E3-9099-C40C66FF867C}">
                  <a14:compatExt spid="_x0000_s191095"/>
                </a:ext>
                <a:ext uri="{FF2B5EF4-FFF2-40B4-BE49-F238E27FC236}">
                  <a16:creationId xmlns:a16="http://schemas.microsoft.com/office/drawing/2014/main" id="{4D11681A-2982-8DFB-27D4-A4B757B96B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191096" name="Option Button 632" hidden="1">
              <a:extLst>
                <a:ext uri="{63B3BB69-23CF-44E3-9099-C40C66FF867C}">
                  <a14:compatExt spid="_x0000_s191096"/>
                </a:ext>
                <a:ext uri="{FF2B5EF4-FFF2-40B4-BE49-F238E27FC236}">
                  <a16:creationId xmlns:a16="http://schemas.microsoft.com/office/drawing/2014/main" id="{177F63E8-3924-C386-5FA2-B0F79A17E1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191097" name="Option Button 633" hidden="1">
              <a:extLst>
                <a:ext uri="{63B3BB69-23CF-44E3-9099-C40C66FF867C}">
                  <a14:compatExt spid="_x0000_s191097"/>
                </a:ext>
                <a:ext uri="{FF2B5EF4-FFF2-40B4-BE49-F238E27FC236}">
                  <a16:creationId xmlns:a16="http://schemas.microsoft.com/office/drawing/2014/main" id="{B50D451C-CCC4-5BCC-3D1B-F1901F2186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191098" name="Option Button 634" hidden="1">
              <a:extLst>
                <a:ext uri="{63B3BB69-23CF-44E3-9099-C40C66FF867C}">
                  <a14:compatExt spid="_x0000_s191098"/>
                </a:ext>
                <a:ext uri="{FF2B5EF4-FFF2-40B4-BE49-F238E27FC236}">
                  <a16:creationId xmlns:a16="http://schemas.microsoft.com/office/drawing/2014/main" id="{C1C61626-C4A9-B7ED-595D-854487129A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191099" name="Group Box 635" hidden="1">
              <a:extLst>
                <a:ext uri="{63B3BB69-23CF-44E3-9099-C40C66FF867C}">
                  <a14:compatExt spid="_x0000_s191099"/>
                </a:ext>
                <a:ext uri="{FF2B5EF4-FFF2-40B4-BE49-F238E27FC236}">
                  <a16:creationId xmlns:a16="http://schemas.microsoft.com/office/drawing/2014/main" id="{641951C7-EB89-F243-A39F-EBFA8B8CA27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191100" name="Option Button 636" hidden="1">
              <a:extLst>
                <a:ext uri="{63B3BB69-23CF-44E3-9099-C40C66FF867C}">
                  <a14:compatExt spid="_x0000_s191100"/>
                </a:ext>
                <a:ext uri="{FF2B5EF4-FFF2-40B4-BE49-F238E27FC236}">
                  <a16:creationId xmlns:a16="http://schemas.microsoft.com/office/drawing/2014/main" id="{73324BE2-E276-4CE7-4BBF-AE8AD533FD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191101" name="Option Button 637" hidden="1">
              <a:extLst>
                <a:ext uri="{63B3BB69-23CF-44E3-9099-C40C66FF867C}">
                  <a14:compatExt spid="_x0000_s191101"/>
                </a:ext>
                <a:ext uri="{FF2B5EF4-FFF2-40B4-BE49-F238E27FC236}">
                  <a16:creationId xmlns:a16="http://schemas.microsoft.com/office/drawing/2014/main" id="{549273DD-29B6-B57D-966A-27234FE511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191102" name="Option Button 638" hidden="1">
              <a:extLst>
                <a:ext uri="{63B3BB69-23CF-44E3-9099-C40C66FF867C}">
                  <a14:compatExt spid="_x0000_s191102"/>
                </a:ext>
                <a:ext uri="{FF2B5EF4-FFF2-40B4-BE49-F238E27FC236}">
                  <a16:creationId xmlns:a16="http://schemas.microsoft.com/office/drawing/2014/main" id="{CD7B8FB2-9569-E54C-5250-0E75AB3AE0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191103" name="Option Button 639" hidden="1">
              <a:extLst>
                <a:ext uri="{63B3BB69-23CF-44E3-9099-C40C66FF867C}">
                  <a14:compatExt spid="_x0000_s191103"/>
                </a:ext>
                <a:ext uri="{FF2B5EF4-FFF2-40B4-BE49-F238E27FC236}">
                  <a16:creationId xmlns:a16="http://schemas.microsoft.com/office/drawing/2014/main" id="{337AD884-D702-68CC-E44C-8535736235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191104" name="Group Box 640" hidden="1">
              <a:extLst>
                <a:ext uri="{63B3BB69-23CF-44E3-9099-C40C66FF867C}">
                  <a14:compatExt spid="_x0000_s191104"/>
                </a:ext>
                <a:ext uri="{FF2B5EF4-FFF2-40B4-BE49-F238E27FC236}">
                  <a16:creationId xmlns:a16="http://schemas.microsoft.com/office/drawing/2014/main" id="{ACE50982-16EC-BC04-1ABA-E31622C3C03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191105" name="Option Button 641" hidden="1">
              <a:extLst>
                <a:ext uri="{63B3BB69-23CF-44E3-9099-C40C66FF867C}">
                  <a14:compatExt spid="_x0000_s191105"/>
                </a:ext>
                <a:ext uri="{FF2B5EF4-FFF2-40B4-BE49-F238E27FC236}">
                  <a16:creationId xmlns:a16="http://schemas.microsoft.com/office/drawing/2014/main" id="{ADA92A9F-899E-5748-2618-DEFB2660CB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191106" name="Option Button 642" hidden="1">
              <a:extLst>
                <a:ext uri="{63B3BB69-23CF-44E3-9099-C40C66FF867C}">
                  <a14:compatExt spid="_x0000_s191106"/>
                </a:ext>
                <a:ext uri="{FF2B5EF4-FFF2-40B4-BE49-F238E27FC236}">
                  <a16:creationId xmlns:a16="http://schemas.microsoft.com/office/drawing/2014/main" id="{F82DFE3C-6750-2B6D-7D42-8EDE937802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191107" name="Option Button 643" hidden="1">
              <a:extLst>
                <a:ext uri="{63B3BB69-23CF-44E3-9099-C40C66FF867C}">
                  <a14:compatExt spid="_x0000_s191107"/>
                </a:ext>
                <a:ext uri="{FF2B5EF4-FFF2-40B4-BE49-F238E27FC236}">
                  <a16:creationId xmlns:a16="http://schemas.microsoft.com/office/drawing/2014/main" id="{A763BFCF-DD2B-EB43-8DA6-582C366A7A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191108" name="Option Button 644" hidden="1">
              <a:extLst>
                <a:ext uri="{63B3BB69-23CF-44E3-9099-C40C66FF867C}">
                  <a14:compatExt spid="_x0000_s191108"/>
                </a:ext>
                <a:ext uri="{FF2B5EF4-FFF2-40B4-BE49-F238E27FC236}">
                  <a16:creationId xmlns:a16="http://schemas.microsoft.com/office/drawing/2014/main" id="{B1971BE7-E269-90CE-CEE5-DF87967797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191109" name="Group Box 645" hidden="1">
              <a:extLst>
                <a:ext uri="{63B3BB69-23CF-44E3-9099-C40C66FF867C}">
                  <a14:compatExt spid="_x0000_s191109"/>
                </a:ext>
                <a:ext uri="{FF2B5EF4-FFF2-40B4-BE49-F238E27FC236}">
                  <a16:creationId xmlns:a16="http://schemas.microsoft.com/office/drawing/2014/main" id="{CEE7FC97-89CF-61EB-1CAC-13FBB899899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190465" name="Option Button 1" hidden="1">
              <a:extLst>
                <a:ext uri="{63B3BB69-23CF-44E3-9099-C40C66FF867C}">
                  <a14:compatExt spid="_x0000_s190465"/>
                </a:ext>
                <a:ext uri="{FF2B5EF4-FFF2-40B4-BE49-F238E27FC236}">
                  <a16:creationId xmlns:a16="http://schemas.microsoft.com/office/drawing/2014/main" id="{CE51A850-7C49-512E-079D-636EA45726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190466" name="Option Button 2" hidden="1">
              <a:extLst>
                <a:ext uri="{63B3BB69-23CF-44E3-9099-C40C66FF867C}">
                  <a14:compatExt spid="_x0000_s190466"/>
                </a:ext>
                <a:ext uri="{FF2B5EF4-FFF2-40B4-BE49-F238E27FC236}">
                  <a16:creationId xmlns:a16="http://schemas.microsoft.com/office/drawing/2014/main" id="{CB21B90B-5FAE-CCB4-F5A7-857983AD8D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190467" name="Option Button 3" hidden="1">
              <a:extLst>
                <a:ext uri="{63B3BB69-23CF-44E3-9099-C40C66FF867C}">
                  <a14:compatExt spid="_x0000_s190467"/>
                </a:ext>
                <a:ext uri="{FF2B5EF4-FFF2-40B4-BE49-F238E27FC236}">
                  <a16:creationId xmlns:a16="http://schemas.microsoft.com/office/drawing/2014/main" id="{5D22AC0B-4020-7CB0-D864-27F62C3F07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190468" name="Option Button 4" hidden="1">
              <a:extLst>
                <a:ext uri="{63B3BB69-23CF-44E3-9099-C40C66FF867C}">
                  <a14:compatExt spid="_x0000_s190468"/>
                </a:ext>
                <a:ext uri="{FF2B5EF4-FFF2-40B4-BE49-F238E27FC236}">
                  <a16:creationId xmlns:a16="http://schemas.microsoft.com/office/drawing/2014/main" id="{2834277D-1635-D2DC-13F4-1304558223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190469" name="Group Box 5" hidden="1">
              <a:extLst>
                <a:ext uri="{63B3BB69-23CF-44E3-9099-C40C66FF867C}">
                  <a14:compatExt spid="_x0000_s190469"/>
                </a:ext>
                <a:ext uri="{FF2B5EF4-FFF2-40B4-BE49-F238E27FC236}">
                  <a16:creationId xmlns:a16="http://schemas.microsoft.com/office/drawing/2014/main" id="{02236F87-1A2C-B7AB-3B58-6A928D77CEE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xdr:col>
      <xdr:colOff>2571748</xdr:colOff>
      <xdr:row>0</xdr:row>
      <xdr:rowOff>154079</xdr:rowOff>
    </xdr:from>
    <xdr:to>
      <xdr:col>7</xdr:col>
      <xdr:colOff>134593</xdr:colOff>
      <xdr:row>2</xdr:row>
      <xdr:rowOff>493058</xdr:rowOff>
    </xdr:to>
    <xdr:pic>
      <xdr:nvPicPr>
        <xdr:cNvPr id="2" name="Picture 3" descr="Logo_Depag BW.jpg">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2886073" y="154079"/>
          <a:ext cx="1925295" cy="17010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05825" name="Option Button 1" hidden="1">
              <a:extLst>
                <a:ext uri="{63B3BB69-23CF-44E3-9099-C40C66FF867C}">
                  <a14:compatExt spid="_x0000_s205825"/>
                </a:ext>
                <a:ext uri="{FF2B5EF4-FFF2-40B4-BE49-F238E27FC236}">
                  <a16:creationId xmlns:a16="http://schemas.microsoft.com/office/drawing/2014/main" id="{BC794520-91AD-5AAB-3340-AC04E7D54A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05826" name="Option Button 2" hidden="1">
              <a:extLst>
                <a:ext uri="{63B3BB69-23CF-44E3-9099-C40C66FF867C}">
                  <a14:compatExt spid="_x0000_s205826"/>
                </a:ext>
                <a:ext uri="{FF2B5EF4-FFF2-40B4-BE49-F238E27FC236}">
                  <a16:creationId xmlns:a16="http://schemas.microsoft.com/office/drawing/2014/main" id="{22363FE0-54A1-B1DC-61DB-3D99CD82E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05827" name="Option Button 3" hidden="1">
              <a:extLst>
                <a:ext uri="{63B3BB69-23CF-44E3-9099-C40C66FF867C}">
                  <a14:compatExt spid="_x0000_s205827"/>
                </a:ext>
                <a:ext uri="{FF2B5EF4-FFF2-40B4-BE49-F238E27FC236}">
                  <a16:creationId xmlns:a16="http://schemas.microsoft.com/office/drawing/2014/main" id="{D83F52E5-D899-2255-67C7-B0F44CD7D8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05828" name="Option Button 4" hidden="1">
              <a:extLst>
                <a:ext uri="{63B3BB69-23CF-44E3-9099-C40C66FF867C}">
                  <a14:compatExt spid="_x0000_s205828"/>
                </a:ext>
                <a:ext uri="{FF2B5EF4-FFF2-40B4-BE49-F238E27FC236}">
                  <a16:creationId xmlns:a16="http://schemas.microsoft.com/office/drawing/2014/main" id="{1179A4AD-F1D5-FF8D-FCC6-CFBD629047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05829" name="Group Box 5" hidden="1">
              <a:extLst>
                <a:ext uri="{63B3BB69-23CF-44E3-9099-C40C66FF867C}">
                  <a14:compatExt spid="_x0000_s205829"/>
                </a:ext>
                <a:ext uri="{FF2B5EF4-FFF2-40B4-BE49-F238E27FC236}">
                  <a16:creationId xmlns:a16="http://schemas.microsoft.com/office/drawing/2014/main" id="{64D4B743-DC7A-A046-E207-3237FAD8A5C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05830" name="Option Button 6" hidden="1">
              <a:extLst>
                <a:ext uri="{63B3BB69-23CF-44E3-9099-C40C66FF867C}">
                  <a14:compatExt spid="_x0000_s205830"/>
                </a:ext>
                <a:ext uri="{FF2B5EF4-FFF2-40B4-BE49-F238E27FC236}">
                  <a16:creationId xmlns:a16="http://schemas.microsoft.com/office/drawing/2014/main" id="{D1B54628-E237-5412-1B9E-91A361CE70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05831" name="Option Button 7" hidden="1">
              <a:extLst>
                <a:ext uri="{63B3BB69-23CF-44E3-9099-C40C66FF867C}">
                  <a14:compatExt spid="_x0000_s205831"/>
                </a:ext>
                <a:ext uri="{FF2B5EF4-FFF2-40B4-BE49-F238E27FC236}">
                  <a16:creationId xmlns:a16="http://schemas.microsoft.com/office/drawing/2014/main" id="{B0A83F42-5890-EC67-96C5-C1C884D0E0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05832" name="Option Button 8" hidden="1">
              <a:extLst>
                <a:ext uri="{63B3BB69-23CF-44E3-9099-C40C66FF867C}">
                  <a14:compatExt spid="_x0000_s205832"/>
                </a:ext>
                <a:ext uri="{FF2B5EF4-FFF2-40B4-BE49-F238E27FC236}">
                  <a16:creationId xmlns:a16="http://schemas.microsoft.com/office/drawing/2014/main" id="{E63AEB11-F376-5CA0-80A9-5A9F562EF9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05833" name="Option Button 9" hidden="1">
              <a:extLst>
                <a:ext uri="{63B3BB69-23CF-44E3-9099-C40C66FF867C}">
                  <a14:compatExt spid="_x0000_s205833"/>
                </a:ext>
                <a:ext uri="{FF2B5EF4-FFF2-40B4-BE49-F238E27FC236}">
                  <a16:creationId xmlns:a16="http://schemas.microsoft.com/office/drawing/2014/main" id="{4EB497A8-79DE-8A13-08AA-CB77599ECF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05834" name="Group Box 10" hidden="1">
              <a:extLst>
                <a:ext uri="{63B3BB69-23CF-44E3-9099-C40C66FF867C}">
                  <a14:compatExt spid="_x0000_s205834"/>
                </a:ext>
                <a:ext uri="{FF2B5EF4-FFF2-40B4-BE49-F238E27FC236}">
                  <a16:creationId xmlns:a16="http://schemas.microsoft.com/office/drawing/2014/main" id="{16DF6294-1444-FE30-B657-D40C041653B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05835" name="Option Button 11" hidden="1">
              <a:extLst>
                <a:ext uri="{63B3BB69-23CF-44E3-9099-C40C66FF867C}">
                  <a14:compatExt spid="_x0000_s205835"/>
                </a:ext>
                <a:ext uri="{FF2B5EF4-FFF2-40B4-BE49-F238E27FC236}">
                  <a16:creationId xmlns:a16="http://schemas.microsoft.com/office/drawing/2014/main" id="{AEC4EC7A-FC17-73E0-7303-F4C9DBFE76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05836" name="Option Button 12" hidden="1">
              <a:extLst>
                <a:ext uri="{63B3BB69-23CF-44E3-9099-C40C66FF867C}">
                  <a14:compatExt spid="_x0000_s205836"/>
                </a:ext>
                <a:ext uri="{FF2B5EF4-FFF2-40B4-BE49-F238E27FC236}">
                  <a16:creationId xmlns:a16="http://schemas.microsoft.com/office/drawing/2014/main" id="{C45D8D85-78F5-11E0-9C9A-235DF56C98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05837" name="Option Button 13" hidden="1">
              <a:extLst>
                <a:ext uri="{63B3BB69-23CF-44E3-9099-C40C66FF867C}">
                  <a14:compatExt spid="_x0000_s205837"/>
                </a:ext>
                <a:ext uri="{FF2B5EF4-FFF2-40B4-BE49-F238E27FC236}">
                  <a16:creationId xmlns:a16="http://schemas.microsoft.com/office/drawing/2014/main" id="{FB69EDD7-D6FA-C798-31F1-EEF04C96DD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05838" name="Option Button 14" hidden="1">
              <a:extLst>
                <a:ext uri="{63B3BB69-23CF-44E3-9099-C40C66FF867C}">
                  <a14:compatExt spid="_x0000_s205838"/>
                </a:ext>
                <a:ext uri="{FF2B5EF4-FFF2-40B4-BE49-F238E27FC236}">
                  <a16:creationId xmlns:a16="http://schemas.microsoft.com/office/drawing/2014/main" id="{2C2DD771-02D5-6183-7029-6AB5712895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05839" name="Group Box 15" hidden="1">
              <a:extLst>
                <a:ext uri="{63B3BB69-23CF-44E3-9099-C40C66FF867C}">
                  <a14:compatExt spid="_x0000_s205839"/>
                </a:ext>
                <a:ext uri="{FF2B5EF4-FFF2-40B4-BE49-F238E27FC236}">
                  <a16:creationId xmlns:a16="http://schemas.microsoft.com/office/drawing/2014/main" id="{6CE1FF16-6470-5736-AE66-F0E7EA49299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05840" name="Option Button 16" hidden="1">
              <a:extLst>
                <a:ext uri="{63B3BB69-23CF-44E3-9099-C40C66FF867C}">
                  <a14:compatExt spid="_x0000_s205840"/>
                </a:ext>
                <a:ext uri="{FF2B5EF4-FFF2-40B4-BE49-F238E27FC236}">
                  <a16:creationId xmlns:a16="http://schemas.microsoft.com/office/drawing/2014/main" id="{EAD9800B-1390-04DF-A873-AB1715EF52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05841" name="Option Button 17" hidden="1">
              <a:extLst>
                <a:ext uri="{63B3BB69-23CF-44E3-9099-C40C66FF867C}">
                  <a14:compatExt spid="_x0000_s205841"/>
                </a:ext>
                <a:ext uri="{FF2B5EF4-FFF2-40B4-BE49-F238E27FC236}">
                  <a16:creationId xmlns:a16="http://schemas.microsoft.com/office/drawing/2014/main" id="{26799D9F-F6B5-FB8A-4598-AE9D4FAE19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05842" name="Option Button 18" hidden="1">
              <a:extLst>
                <a:ext uri="{63B3BB69-23CF-44E3-9099-C40C66FF867C}">
                  <a14:compatExt spid="_x0000_s205842"/>
                </a:ext>
                <a:ext uri="{FF2B5EF4-FFF2-40B4-BE49-F238E27FC236}">
                  <a16:creationId xmlns:a16="http://schemas.microsoft.com/office/drawing/2014/main" id="{8BBBC3C5-EA2B-9A5F-9252-2397337723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05843" name="Option Button 19" hidden="1">
              <a:extLst>
                <a:ext uri="{63B3BB69-23CF-44E3-9099-C40C66FF867C}">
                  <a14:compatExt spid="_x0000_s205843"/>
                </a:ext>
                <a:ext uri="{FF2B5EF4-FFF2-40B4-BE49-F238E27FC236}">
                  <a16:creationId xmlns:a16="http://schemas.microsoft.com/office/drawing/2014/main" id="{71DC551A-D01A-9440-B5D9-1025EC5DD9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05844" name="Group Box 20" hidden="1">
              <a:extLst>
                <a:ext uri="{63B3BB69-23CF-44E3-9099-C40C66FF867C}">
                  <a14:compatExt spid="_x0000_s205844"/>
                </a:ext>
                <a:ext uri="{FF2B5EF4-FFF2-40B4-BE49-F238E27FC236}">
                  <a16:creationId xmlns:a16="http://schemas.microsoft.com/office/drawing/2014/main" id="{81B9D7D4-8D09-A65A-331B-0284E39509F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05845" name="Option Button 21" hidden="1">
              <a:extLst>
                <a:ext uri="{63B3BB69-23CF-44E3-9099-C40C66FF867C}">
                  <a14:compatExt spid="_x0000_s205845"/>
                </a:ext>
                <a:ext uri="{FF2B5EF4-FFF2-40B4-BE49-F238E27FC236}">
                  <a16:creationId xmlns:a16="http://schemas.microsoft.com/office/drawing/2014/main" id="{B10A0328-1A5B-C415-7305-C5BE4605B2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05846" name="Option Button 22" hidden="1">
              <a:extLst>
                <a:ext uri="{63B3BB69-23CF-44E3-9099-C40C66FF867C}">
                  <a14:compatExt spid="_x0000_s205846"/>
                </a:ext>
                <a:ext uri="{FF2B5EF4-FFF2-40B4-BE49-F238E27FC236}">
                  <a16:creationId xmlns:a16="http://schemas.microsoft.com/office/drawing/2014/main" id="{0D1062C8-C0A7-2EFF-7127-70B6EBDC59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05847" name="Option Button 23" hidden="1">
              <a:extLst>
                <a:ext uri="{63B3BB69-23CF-44E3-9099-C40C66FF867C}">
                  <a14:compatExt spid="_x0000_s205847"/>
                </a:ext>
                <a:ext uri="{FF2B5EF4-FFF2-40B4-BE49-F238E27FC236}">
                  <a16:creationId xmlns:a16="http://schemas.microsoft.com/office/drawing/2014/main" id="{50946251-E332-1923-1BB6-67ACE341F8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05848" name="Option Button 24" hidden="1">
              <a:extLst>
                <a:ext uri="{63B3BB69-23CF-44E3-9099-C40C66FF867C}">
                  <a14:compatExt spid="_x0000_s205848"/>
                </a:ext>
                <a:ext uri="{FF2B5EF4-FFF2-40B4-BE49-F238E27FC236}">
                  <a16:creationId xmlns:a16="http://schemas.microsoft.com/office/drawing/2014/main" id="{32C10AD8-02D6-02E9-11F9-4BB1300A07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05849" name="Group Box 25" hidden="1">
              <a:extLst>
                <a:ext uri="{63B3BB69-23CF-44E3-9099-C40C66FF867C}">
                  <a14:compatExt spid="_x0000_s205849"/>
                </a:ext>
                <a:ext uri="{FF2B5EF4-FFF2-40B4-BE49-F238E27FC236}">
                  <a16:creationId xmlns:a16="http://schemas.microsoft.com/office/drawing/2014/main" id="{36991F2C-94C4-8012-D29F-C0ABD887C73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05850" name="Option Button 26" hidden="1">
              <a:extLst>
                <a:ext uri="{63B3BB69-23CF-44E3-9099-C40C66FF867C}">
                  <a14:compatExt spid="_x0000_s205850"/>
                </a:ext>
                <a:ext uri="{FF2B5EF4-FFF2-40B4-BE49-F238E27FC236}">
                  <a16:creationId xmlns:a16="http://schemas.microsoft.com/office/drawing/2014/main" id="{95FAEBF4-4B81-14A5-95A3-703C495862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05851" name="Option Button 27" hidden="1">
              <a:extLst>
                <a:ext uri="{63B3BB69-23CF-44E3-9099-C40C66FF867C}">
                  <a14:compatExt spid="_x0000_s205851"/>
                </a:ext>
                <a:ext uri="{FF2B5EF4-FFF2-40B4-BE49-F238E27FC236}">
                  <a16:creationId xmlns:a16="http://schemas.microsoft.com/office/drawing/2014/main" id="{29B5E607-6112-5BFD-F8E8-BF9C1E0B14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05852" name="Option Button 28" hidden="1">
              <a:extLst>
                <a:ext uri="{63B3BB69-23CF-44E3-9099-C40C66FF867C}">
                  <a14:compatExt spid="_x0000_s205852"/>
                </a:ext>
                <a:ext uri="{FF2B5EF4-FFF2-40B4-BE49-F238E27FC236}">
                  <a16:creationId xmlns:a16="http://schemas.microsoft.com/office/drawing/2014/main" id="{5DFC001E-843C-E537-EDFA-C3176A38F5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05853" name="Option Button 29" hidden="1">
              <a:extLst>
                <a:ext uri="{63B3BB69-23CF-44E3-9099-C40C66FF867C}">
                  <a14:compatExt spid="_x0000_s205853"/>
                </a:ext>
                <a:ext uri="{FF2B5EF4-FFF2-40B4-BE49-F238E27FC236}">
                  <a16:creationId xmlns:a16="http://schemas.microsoft.com/office/drawing/2014/main" id="{A00F2EAA-23ED-C2F7-8FEF-5A0C1EE4DA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05854" name="Group Box 30" hidden="1">
              <a:extLst>
                <a:ext uri="{63B3BB69-23CF-44E3-9099-C40C66FF867C}">
                  <a14:compatExt spid="_x0000_s205854"/>
                </a:ext>
                <a:ext uri="{FF2B5EF4-FFF2-40B4-BE49-F238E27FC236}">
                  <a16:creationId xmlns:a16="http://schemas.microsoft.com/office/drawing/2014/main" id="{2C44FF12-D08D-C990-21FE-64B93B42309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05855" name="Option Button 31" hidden="1">
              <a:extLst>
                <a:ext uri="{63B3BB69-23CF-44E3-9099-C40C66FF867C}">
                  <a14:compatExt spid="_x0000_s205855"/>
                </a:ext>
                <a:ext uri="{FF2B5EF4-FFF2-40B4-BE49-F238E27FC236}">
                  <a16:creationId xmlns:a16="http://schemas.microsoft.com/office/drawing/2014/main" id="{62DE7EE9-422F-BE5D-570F-709E4D4BBD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05856" name="Option Button 32" hidden="1">
              <a:extLst>
                <a:ext uri="{63B3BB69-23CF-44E3-9099-C40C66FF867C}">
                  <a14:compatExt spid="_x0000_s205856"/>
                </a:ext>
                <a:ext uri="{FF2B5EF4-FFF2-40B4-BE49-F238E27FC236}">
                  <a16:creationId xmlns:a16="http://schemas.microsoft.com/office/drawing/2014/main" id="{AFD1F132-3C42-A5D0-5698-A542BF40C0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05857" name="Option Button 33" hidden="1">
              <a:extLst>
                <a:ext uri="{63B3BB69-23CF-44E3-9099-C40C66FF867C}">
                  <a14:compatExt spid="_x0000_s205857"/>
                </a:ext>
                <a:ext uri="{FF2B5EF4-FFF2-40B4-BE49-F238E27FC236}">
                  <a16:creationId xmlns:a16="http://schemas.microsoft.com/office/drawing/2014/main" id="{3F00AF96-8CA8-894D-95E6-D1E5DA45ED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05858" name="Option Button 34" hidden="1">
              <a:extLst>
                <a:ext uri="{63B3BB69-23CF-44E3-9099-C40C66FF867C}">
                  <a14:compatExt spid="_x0000_s205858"/>
                </a:ext>
                <a:ext uri="{FF2B5EF4-FFF2-40B4-BE49-F238E27FC236}">
                  <a16:creationId xmlns:a16="http://schemas.microsoft.com/office/drawing/2014/main" id="{A08BEECB-0DA1-A182-40C9-C3F71A8F89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05859" name="Group Box 35" hidden="1">
              <a:extLst>
                <a:ext uri="{63B3BB69-23CF-44E3-9099-C40C66FF867C}">
                  <a14:compatExt spid="_x0000_s205859"/>
                </a:ext>
                <a:ext uri="{FF2B5EF4-FFF2-40B4-BE49-F238E27FC236}">
                  <a16:creationId xmlns:a16="http://schemas.microsoft.com/office/drawing/2014/main" id="{67FECC1C-02C8-9C69-BB9C-287F6FB02C9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05860" name="Option Button 36" hidden="1">
              <a:extLst>
                <a:ext uri="{63B3BB69-23CF-44E3-9099-C40C66FF867C}">
                  <a14:compatExt spid="_x0000_s205860"/>
                </a:ext>
                <a:ext uri="{FF2B5EF4-FFF2-40B4-BE49-F238E27FC236}">
                  <a16:creationId xmlns:a16="http://schemas.microsoft.com/office/drawing/2014/main" id="{886CB3AF-33CC-B8B9-5FE2-D536E5557D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05861" name="Option Button 37" hidden="1">
              <a:extLst>
                <a:ext uri="{63B3BB69-23CF-44E3-9099-C40C66FF867C}">
                  <a14:compatExt spid="_x0000_s205861"/>
                </a:ext>
                <a:ext uri="{FF2B5EF4-FFF2-40B4-BE49-F238E27FC236}">
                  <a16:creationId xmlns:a16="http://schemas.microsoft.com/office/drawing/2014/main" id="{DA62367D-38D0-DC3C-ECDA-A50150711B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05862" name="Option Button 38" hidden="1">
              <a:extLst>
                <a:ext uri="{63B3BB69-23CF-44E3-9099-C40C66FF867C}">
                  <a14:compatExt spid="_x0000_s205862"/>
                </a:ext>
                <a:ext uri="{FF2B5EF4-FFF2-40B4-BE49-F238E27FC236}">
                  <a16:creationId xmlns:a16="http://schemas.microsoft.com/office/drawing/2014/main" id="{F5B3EEF4-9D7C-68B7-EF05-66A2E098DC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05863" name="Option Button 39" hidden="1">
              <a:extLst>
                <a:ext uri="{63B3BB69-23CF-44E3-9099-C40C66FF867C}">
                  <a14:compatExt spid="_x0000_s205863"/>
                </a:ext>
                <a:ext uri="{FF2B5EF4-FFF2-40B4-BE49-F238E27FC236}">
                  <a16:creationId xmlns:a16="http://schemas.microsoft.com/office/drawing/2014/main" id="{C83683D5-077F-8974-A2B9-B055283255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05864" name="Group Box 40" hidden="1">
              <a:extLst>
                <a:ext uri="{63B3BB69-23CF-44E3-9099-C40C66FF867C}">
                  <a14:compatExt spid="_x0000_s205864"/>
                </a:ext>
                <a:ext uri="{FF2B5EF4-FFF2-40B4-BE49-F238E27FC236}">
                  <a16:creationId xmlns:a16="http://schemas.microsoft.com/office/drawing/2014/main" id="{50F14B37-F386-E8E2-0426-81A913F1E22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05865" name="Option Button 41" hidden="1">
              <a:extLst>
                <a:ext uri="{63B3BB69-23CF-44E3-9099-C40C66FF867C}">
                  <a14:compatExt spid="_x0000_s205865"/>
                </a:ext>
                <a:ext uri="{FF2B5EF4-FFF2-40B4-BE49-F238E27FC236}">
                  <a16:creationId xmlns:a16="http://schemas.microsoft.com/office/drawing/2014/main" id="{065D5A10-B6C3-EBB4-9C8F-2817E21C9F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05866" name="Option Button 42" hidden="1">
              <a:extLst>
                <a:ext uri="{63B3BB69-23CF-44E3-9099-C40C66FF867C}">
                  <a14:compatExt spid="_x0000_s205866"/>
                </a:ext>
                <a:ext uri="{FF2B5EF4-FFF2-40B4-BE49-F238E27FC236}">
                  <a16:creationId xmlns:a16="http://schemas.microsoft.com/office/drawing/2014/main" id="{4C3EB36F-46FB-C2ED-2186-6A20DD8B20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05867" name="Option Button 43" hidden="1">
              <a:extLst>
                <a:ext uri="{63B3BB69-23CF-44E3-9099-C40C66FF867C}">
                  <a14:compatExt spid="_x0000_s205867"/>
                </a:ext>
                <a:ext uri="{FF2B5EF4-FFF2-40B4-BE49-F238E27FC236}">
                  <a16:creationId xmlns:a16="http://schemas.microsoft.com/office/drawing/2014/main" id="{2CF8E05F-94C3-7A6C-7BE8-0676A981C5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05868" name="Option Button 44" hidden="1">
              <a:extLst>
                <a:ext uri="{63B3BB69-23CF-44E3-9099-C40C66FF867C}">
                  <a14:compatExt spid="_x0000_s205868"/>
                </a:ext>
                <a:ext uri="{FF2B5EF4-FFF2-40B4-BE49-F238E27FC236}">
                  <a16:creationId xmlns:a16="http://schemas.microsoft.com/office/drawing/2014/main" id="{69395521-B747-A3A0-CBC5-2C015E661D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05869" name="Group Box 45" hidden="1">
              <a:extLst>
                <a:ext uri="{63B3BB69-23CF-44E3-9099-C40C66FF867C}">
                  <a14:compatExt spid="_x0000_s205869"/>
                </a:ext>
                <a:ext uri="{FF2B5EF4-FFF2-40B4-BE49-F238E27FC236}">
                  <a16:creationId xmlns:a16="http://schemas.microsoft.com/office/drawing/2014/main" id="{56947252-5A0A-6E60-9416-A1C20BDA296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05870" name="Option Button 46" hidden="1">
              <a:extLst>
                <a:ext uri="{63B3BB69-23CF-44E3-9099-C40C66FF867C}">
                  <a14:compatExt spid="_x0000_s205870"/>
                </a:ext>
                <a:ext uri="{FF2B5EF4-FFF2-40B4-BE49-F238E27FC236}">
                  <a16:creationId xmlns:a16="http://schemas.microsoft.com/office/drawing/2014/main" id="{C7EE94AB-3779-E410-C007-1B99E037D0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05871" name="Option Button 47" hidden="1">
              <a:extLst>
                <a:ext uri="{63B3BB69-23CF-44E3-9099-C40C66FF867C}">
                  <a14:compatExt spid="_x0000_s205871"/>
                </a:ext>
                <a:ext uri="{FF2B5EF4-FFF2-40B4-BE49-F238E27FC236}">
                  <a16:creationId xmlns:a16="http://schemas.microsoft.com/office/drawing/2014/main" id="{EA34FBA9-8DB6-ECCD-36D6-69D9B0BB5D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05872" name="Option Button 48" hidden="1">
              <a:extLst>
                <a:ext uri="{63B3BB69-23CF-44E3-9099-C40C66FF867C}">
                  <a14:compatExt spid="_x0000_s205872"/>
                </a:ext>
                <a:ext uri="{FF2B5EF4-FFF2-40B4-BE49-F238E27FC236}">
                  <a16:creationId xmlns:a16="http://schemas.microsoft.com/office/drawing/2014/main" id="{CB7FEBFC-43B0-9C3F-1A22-F16D826251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05873" name="Option Button 49" hidden="1">
              <a:extLst>
                <a:ext uri="{63B3BB69-23CF-44E3-9099-C40C66FF867C}">
                  <a14:compatExt spid="_x0000_s205873"/>
                </a:ext>
                <a:ext uri="{FF2B5EF4-FFF2-40B4-BE49-F238E27FC236}">
                  <a16:creationId xmlns:a16="http://schemas.microsoft.com/office/drawing/2014/main" id="{08FDC485-4384-83C4-4C2B-D6D7F55748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05874" name="Group Box 50" hidden="1">
              <a:extLst>
                <a:ext uri="{63B3BB69-23CF-44E3-9099-C40C66FF867C}">
                  <a14:compatExt spid="_x0000_s205874"/>
                </a:ext>
                <a:ext uri="{FF2B5EF4-FFF2-40B4-BE49-F238E27FC236}">
                  <a16:creationId xmlns:a16="http://schemas.microsoft.com/office/drawing/2014/main" id="{4E3DEAD5-FC03-F3BC-0F00-6D9BF12D52C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05875" name="Option Button 51" hidden="1">
              <a:extLst>
                <a:ext uri="{63B3BB69-23CF-44E3-9099-C40C66FF867C}">
                  <a14:compatExt spid="_x0000_s205875"/>
                </a:ext>
                <a:ext uri="{FF2B5EF4-FFF2-40B4-BE49-F238E27FC236}">
                  <a16:creationId xmlns:a16="http://schemas.microsoft.com/office/drawing/2014/main" id="{ABAD62EC-EF02-804E-408C-403686CCCE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05876" name="Option Button 52" hidden="1">
              <a:extLst>
                <a:ext uri="{63B3BB69-23CF-44E3-9099-C40C66FF867C}">
                  <a14:compatExt spid="_x0000_s205876"/>
                </a:ext>
                <a:ext uri="{FF2B5EF4-FFF2-40B4-BE49-F238E27FC236}">
                  <a16:creationId xmlns:a16="http://schemas.microsoft.com/office/drawing/2014/main" id="{43083F58-016C-62B5-C3B7-12F1C24012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05877" name="Option Button 53" hidden="1">
              <a:extLst>
                <a:ext uri="{63B3BB69-23CF-44E3-9099-C40C66FF867C}">
                  <a14:compatExt spid="_x0000_s205877"/>
                </a:ext>
                <a:ext uri="{FF2B5EF4-FFF2-40B4-BE49-F238E27FC236}">
                  <a16:creationId xmlns:a16="http://schemas.microsoft.com/office/drawing/2014/main" id="{0AB3CDCC-DF67-0BA8-9837-B7C90BE428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05878" name="Option Button 54" hidden="1">
              <a:extLst>
                <a:ext uri="{63B3BB69-23CF-44E3-9099-C40C66FF867C}">
                  <a14:compatExt spid="_x0000_s205878"/>
                </a:ext>
                <a:ext uri="{FF2B5EF4-FFF2-40B4-BE49-F238E27FC236}">
                  <a16:creationId xmlns:a16="http://schemas.microsoft.com/office/drawing/2014/main" id="{56F93790-4EE5-FC57-8A82-1E994351C3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05879" name="Group Box 55" hidden="1">
              <a:extLst>
                <a:ext uri="{63B3BB69-23CF-44E3-9099-C40C66FF867C}">
                  <a14:compatExt spid="_x0000_s205879"/>
                </a:ext>
                <a:ext uri="{FF2B5EF4-FFF2-40B4-BE49-F238E27FC236}">
                  <a16:creationId xmlns:a16="http://schemas.microsoft.com/office/drawing/2014/main" id="{3418579A-BE9F-F157-78F1-FE3AA5F7855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05880" name="Option Button 56" hidden="1">
              <a:extLst>
                <a:ext uri="{63B3BB69-23CF-44E3-9099-C40C66FF867C}">
                  <a14:compatExt spid="_x0000_s205880"/>
                </a:ext>
                <a:ext uri="{FF2B5EF4-FFF2-40B4-BE49-F238E27FC236}">
                  <a16:creationId xmlns:a16="http://schemas.microsoft.com/office/drawing/2014/main" id="{8EB45C10-DB64-D916-BFB2-00D6BFDB2F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05881" name="Option Button 57" hidden="1">
              <a:extLst>
                <a:ext uri="{63B3BB69-23CF-44E3-9099-C40C66FF867C}">
                  <a14:compatExt spid="_x0000_s205881"/>
                </a:ext>
                <a:ext uri="{FF2B5EF4-FFF2-40B4-BE49-F238E27FC236}">
                  <a16:creationId xmlns:a16="http://schemas.microsoft.com/office/drawing/2014/main" id="{E96DD136-8AF9-63B2-D320-68F1376868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05882" name="Option Button 58" hidden="1">
              <a:extLst>
                <a:ext uri="{63B3BB69-23CF-44E3-9099-C40C66FF867C}">
                  <a14:compatExt spid="_x0000_s205882"/>
                </a:ext>
                <a:ext uri="{FF2B5EF4-FFF2-40B4-BE49-F238E27FC236}">
                  <a16:creationId xmlns:a16="http://schemas.microsoft.com/office/drawing/2014/main" id="{D8AD977A-E7A9-ED6F-E6E1-F6CED48D83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05883" name="Option Button 59" hidden="1">
              <a:extLst>
                <a:ext uri="{63B3BB69-23CF-44E3-9099-C40C66FF867C}">
                  <a14:compatExt spid="_x0000_s205883"/>
                </a:ext>
                <a:ext uri="{FF2B5EF4-FFF2-40B4-BE49-F238E27FC236}">
                  <a16:creationId xmlns:a16="http://schemas.microsoft.com/office/drawing/2014/main" id="{B3E57E7E-B63D-8703-256C-98AEBC5821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05884" name="Group Box 60" hidden="1">
              <a:extLst>
                <a:ext uri="{63B3BB69-23CF-44E3-9099-C40C66FF867C}">
                  <a14:compatExt spid="_x0000_s205884"/>
                </a:ext>
                <a:ext uri="{FF2B5EF4-FFF2-40B4-BE49-F238E27FC236}">
                  <a16:creationId xmlns:a16="http://schemas.microsoft.com/office/drawing/2014/main" id="{F4D996E1-8E6B-C791-4AD4-316CB9512C0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05885" name="Option Button 61" hidden="1">
              <a:extLst>
                <a:ext uri="{63B3BB69-23CF-44E3-9099-C40C66FF867C}">
                  <a14:compatExt spid="_x0000_s205885"/>
                </a:ext>
                <a:ext uri="{FF2B5EF4-FFF2-40B4-BE49-F238E27FC236}">
                  <a16:creationId xmlns:a16="http://schemas.microsoft.com/office/drawing/2014/main" id="{7D38CF9D-F78F-D4E4-FE74-1E2DAF6A39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05886" name="Option Button 62" hidden="1">
              <a:extLst>
                <a:ext uri="{63B3BB69-23CF-44E3-9099-C40C66FF867C}">
                  <a14:compatExt spid="_x0000_s205886"/>
                </a:ext>
                <a:ext uri="{FF2B5EF4-FFF2-40B4-BE49-F238E27FC236}">
                  <a16:creationId xmlns:a16="http://schemas.microsoft.com/office/drawing/2014/main" id="{91DCA2A6-AF72-816B-135B-9948E123AE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05887" name="Option Button 63" hidden="1">
              <a:extLst>
                <a:ext uri="{63B3BB69-23CF-44E3-9099-C40C66FF867C}">
                  <a14:compatExt spid="_x0000_s205887"/>
                </a:ext>
                <a:ext uri="{FF2B5EF4-FFF2-40B4-BE49-F238E27FC236}">
                  <a16:creationId xmlns:a16="http://schemas.microsoft.com/office/drawing/2014/main" id="{031A618D-99B3-01A4-8A7F-5D467A3E02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05888" name="Option Button 64" hidden="1">
              <a:extLst>
                <a:ext uri="{63B3BB69-23CF-44E3-9099-C40C66FF867C}">
                  <a14:compatExt spid="_x0000_s205888"/>
                </a:ext>
                <a:ext uri="{FF2B5EF4-FFF2-40B4-BE49-F238E27FC236}">
                  <a16:creationId xmlns:a16="http://schemas.microsoft.com/office/drawing/2014/main" id="{0DAFBA17-571C-C7DF-233F-E52DECD5E8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05889" name="Group Box 65" hidden="1">
              <a:extLst>
                <a:ext uri="{63B3BB69-23CF-44E3-9099-C40C66FF867C}">
                  <a14:compatExt spid="_x0000_s205889"/>
                </a:ext>
                <a:ext uri="{FF2B5EF4-FFF2-40B4-BE49-F238E27FC236}">
                  <a16:creationId xmlns:a16="http://schemas.microsoft.com/office/drawing/2014/main" id="{50513039-CBCA-0338-B0EA-14FEA73FC22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05890" name="Option Button 66" hidden="1">
              <a:extLst>
                <a:ext uri="{63B3BB69-23CF-44E3-9099-C40C66FF867C}">
                  <a14:compatExt spid="_x0000_s205890"/>
                </a:ext>
                <a:ext uri="{FF2B5EF4-FFF2-40B4-BE49-F238E27FC236}">
                  <a16:creationId xmlns:a16="http://schemas.microsoft.com/office/drawing/2014/main" id="{48C77FFC-5559-15A1-5586-CF3379C7F5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05891" name="Option Button 67" hidden="1">
              <a:extLst>
                <a:ext uri="{63B3BB69-23CF-44E3-9099-C40C66FF867C}">
                  <a14:compatExt spid="_x0000_s205891"/>
                </a:ext>
                <a:ext uri="{FF2B5EF4-FFF2-40B4-BE49-F238E27FC236}">
                  <a16:creationId xmlns:a16="http://schemas.microsoft.com/office/drawing/2014/main" id="{29A31C3C-DA16-36C3-8056-926F8FEBC6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05892" name="Option Button 68" hidden="1">
              <a:extLst>
                <a:ext uri="{63B3BB69-23CF-44E3-9099-C40C66FF867C}">
                  <a14:compatExt spid="_x0000_s205892"/>
                </a:ext>
                <a:ext uri="{FF2B5EF4-FFF2-40B4-BE49-F238E27FC236}">
                  <a16:creationId xmlns:a16="http://schemas.microsoft.com/office/drawing/2014/main" id="{00F0B873-ABCC-E9AD-A2CC-FFE485D7DA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05893" name="Option Button 69" hidden="1">
              <a:extLst>
                <a:ext uri="{63B3BB69-23CF-44E3-9099-C40C66FF867C}">
                  <a14:compatExt spid="_x0000_s205893"/>
                </a:ext>
                <a:ext uri="{FF2B5EF4-FFF2-40B4-BE49-F238E27FC236}">
                  <a16:creationId xmlns:a16="http://schemas.microsoft.com/office/drawing/2014/main" id="{E3521B4F-8E2A-80C0-9903-738C8C54FD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05894" name="Group Box 70" hidden="1">
              <a:extLst>
                <a:ext uri="{63B3BB69-23CF-44E3-9099-C40C66FF867C}">
                  <a14:compatExt spid="_x0000_s205894"/>
                </a:ext>
                <a:ext uri="{FF2B5EF4-FFF2-40B4-BE49-F238E27FC236}">
                  <a16:creationId xmlns:a16="http://schemas.microsoft.com/office/drawing/2014/main" id="{B3F94D2E-997D-55D9-77C4-2DCE7FE1C02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05895" name="Option Button 71" hidden="1">
              <a:extLst>
                <a:ext uri="{63B3BB69-23CF-44E3-9099-C40C66FF867C}">
                  <a14:compatExt spid="_x0000_s205895"/>
                </a:ext>
                <a:ext uri="{FF2B5EF4-FFF2-40B4-BE49-F238E27FC236}">
                  <a16:creationId xmlns:a16="http://schemas.microsoft.com/office/drawing/2014/main" id="{403A5BAB-B831-A6F0-A0E8-E1ECE85291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05896" name="Option Button 72" hidden="1">
              <a:extLst>
                <a:ext uri="{63B3BB69-23CF-44E3-9099-C40C66FF867C}">
                  <a14:compatExt spid="_x0000_s205896"/>
                </a:ext>
                <a:ext uri="{FF2B5EF4-FFF2-40B4-BE49-F238E27FC236}">
                  <a16:creationId xmlns:a16="http://schemas.microsoft.com/office/drawing/2014/main" id="{09B38D5D-1C8D-ECE9-671B-FAF1375EE6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05897" name="Option Button 73" hidden="1">
              <a:extLst>
                <a:ext uri="{63B3BB69-23CF-44E3-9099-C40C66FF867C}">
                  <a14:compatExt spid="_x0000_s205897"/>
                </a:ext>
                <a:ext uri="{FF2B5EF4-FFF2-40B4-BE49-F238E27FC236}">
                  <a16:creationId xmlns:a16="http://schemas.microsoft.com/office/drawing/2014/main" id="{DCC5DFF9-49D1-AEF4-8C59-931122FE10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05898" name="Option Button 74" hidden="1">
              <a:extLst>
                <a:ext uri="{63B3BB69-23CF-44E3-9099-C40C66FF867C}">
                  <a14:compatExt spid="_x0000_s205898"/>
                </a:ext>
                <a:ext uri="{FF2B5EF4-FFF2-40B4-BE49-F238E27FC236}">
                  <a16:creationId xmlns:a16="http://schemas.microsoft.com/office/drawing/2014/main" id="{3CAC362C-0827-1B61-8F6B-B8499A8369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05899" name="Group Box 75" hidden="1">
              <a:extLst>
                <a:ext uri="{63B3BB69-23CF-44E3-9099-C40C66FF867C}">
                  <a14:compatExt spid="_x0000_s205899"/>
                </a:ext>
                <a:ext uri="{FF2B5EF4-FFF2-40B4-BE49-F238E27FC236}">
                  <a16:creationId xmlns:a16="http://schemas.microsoft.com/office/drawing/2014/main" id="{5C288A17-8958-2D32-585A-C636B277C2B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05900" name="Option Button 76" hidden="1">
              <a:extLst>
                <a:ext uri="{63B3BB69-23CF-44E3-9099-C40C66FF867C}">
                  <a14:compatExt spid="_x0000_s205900"/>
                </a:ext>
                <a:ext uri="{FF2B5EF4-FFF2-40B4-BE49-F238E27FC236}">
                  <a16:creationId xmlns:a16="http://schemas.microsoft.com/office/drawing/2014/main" id="{E55B8DC8-1735-1EC8-C74E-3633B5A2F5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05901" name="Option Button 77" hidden="1">
              <a:extLst>
                <a:ext uri="{63B3BB69-23CF-44E3-9099-C40C66FF867C}">
                  <a14:compatExt spid="_x0000_s205901"/>
                </a:ext>
                <a:ext uri="{FF2B5EF4-FFF2-40B4-BE49-F238E27FC236}">
                  <a16:creationId xmlns:a16="http://schemas.microsoft.com/office/drawing/2014/main" id="{A6E05100-E474-490D-20D0-3D284B89AB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05902" name="Option Button 78" hidden="1">
              <a:extLst>
                <a:ext uri="{63B3BB69-23CF-44E3-9099-C40C66FF867C}">
                  <a14:compatExt spid="_x0000_s205902"/>
                </a:ext>
                <a:ext uri="{FF2B5EF4-FFF2-40B4-BE49-F238E27FC236}">
                  <a16:creationId xmlns:a16="http://schemas.microsoft.com/office/drawing/2014/main" id="{19048C8A-4523-09C4-F65D-4C38F2130D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05903" name="Option Button 79" hidden="1">
              <a:extLst>
                <a:ext uri="{63B3BB69-23CF-44E3-9099-C40C66FF867C}">
                  <a14:compatExt spid="_x0000_s205903"/>
                </a:ext>
                <a:ext uri="{FF2B5EF4-FFF2-40B4-BE49-F238E27FC236}">
                  <a16:creationId xmlns:a16="http://schemas.microsoft.com/office/drawing/2014/main" id="{B1CD55C5-A09E-17B5-77AE-0B91C34812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05904" name="Group Box 80" hidden="1">
              <a:extLst>
                <a:ext uri="{63B3BB69-23CF-44E3-9099-C40C66FF867C}">
                  <a14:compatExt spid="_x0000_s205904"/>
                </a:ext>
                <a:ext uri="{FF2B5EF4-FFF2-40B4-BE49-F238E27FC236}">
                  <a16:creationId xmlns:a16="http://schemas.microsoft.com/office/drawing/2014/main" id="{718794E1-AB71-F96F-9217-97581D1D016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05905" name="Option Button 81" hidden="1">
              <a:extLst>
                <a:ext uri="{63B3BB69-23CF-44E3-9099-C40C66FF867C}">
                  <a14:compatExt spid="_x0000_s205905"/>
                </a:ext>
                <a:ext uri="{FF2B5EF4-FFF2-40B4-BE49-F238E27FC236}">
                  <a16:creationId xmlns:a16="http://schemas.microsoft.com/office/drawing/2014/main" id="{D0969AE8-9322-55EF-AD77-C6AEE9761A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05906" name="Option Button 82" hidden="1">
              <a:extLst>
                <a:ext uri="{63B3BB69-23CF-44E3-9099-C40C66FF867C}">
                  <a14:compatExt spid="_x0000_s205906"/>
                </a:ext>
                <a:ext uri="{FF2B5EF4-FFF2-40B4-BE49-F238E27FC236}">
                  <a16:creationId xmlns:a16="http://schemas.microsoft.com/office/drawing/2014/main" id="{ED11D4B9-BE3D-E85D-8851-8252CAF863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05907" name="Option Button 83" hidden="1">
              <a:extLst>
                <a:ext uri="{63B3BB69-23CF-44E3-9099-C40C66FF867C}">
                  <a14:compatExt spid="_x0000_s205907"/>
                </a:ext>
                <a:ext uri="{FF2B5EF4-FFF2-40B4-BE49-F238E27FC236}">
                  <a16:creationId xmlns:a16="http://schemas.microsoft.com/office/drawing/2014/main" id="{6110563B-8895-963A-B146-A2F737267C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05908" name="Option Button 84" hidden="1">
              <a:extLst>
                <a:ext uri="{63B3BB69-23CF-44E3-9099-C40C66FF867C}">
                  <a14:compatExt spid="_x0000_s205908"/>
                </a:ext>
                <a:ext uri="{FF2B5EF4-FFF2-40B4-BE49-F238E27FC236}">
                  <a16:creationId xmlns:a16="http://schemas.microsoft.com/office/drawing/2014/main" id="{DFDBC43D-BB50-AEA8-7A5E-8ACDDDD0BE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05909" name="Group Box 85" hidden="1">
              <a:extLst>
                <a:ext uri="{63B3BB69-23CF-44E3-9099-C40C66FF867C}">
                  <a14:compatExt spid="_x0000_s205909"/>
                </a:ext>
                <a:ext uri="{FF2B5EF4-FFF2-40B4-BE49-F238E27FC236}">
                  <a16:creationId xmlns:a16="http://schemas.microsoft.com/office/drawing/2014/main" id="{81A42BFE-27DB-6D89-55B8-CC458F894BF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05910" name="Option Button 86" hidden="1">
              <a:extLst>
                <a:ext uri="{63B3BB69-23CF-44E3-9099-C40C66FF867C}">
                  <a14:compatExt spid="_x0000_s205910"/>
                </a:ext>
                <a:ext uri="{FF2B5EF4-FFF2-40B4-BE49-F238E27FC236}">
                  <a16:creationId xmlns:a16="http://schemas.microsoft.com/office/drawing/2014/main" id="{30B54771-CCCF-0D39-A7A9-4E66EDD4FD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05911" name="Option Button 87" hidden="1">
              <a:extLst>
                <a:ext uri="{63B3BB69-23CF-44E3-9099-C40C66FF867C}">
                  <a14:compatExt spid="_x0000_s205911"/>
                </a:ext>
                <a:ext uri="{FF2B5EF4-FFF2-40B4-BE49-F238E27FC236}">
                  <a16:creationId xmlns:a16="http://schemas.microsoft.com/office/drawing/2014/main" id="{87F9E5A9-8AD8-A68E-710A-4E02EB2BC2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05912" name="Option Button 88" hidden="1">
              <a:extLst>
                <a:ext uri="{63B3BB69-23CF-44E3-9099-C40C66FF867C}">
                  <a14:compatExt spid="_x0000_s205912"/>
                </a:ext>
                <a:ext uri="{FF2B5EF4-FFF2-40B4-BE49-F238E27FC236}">
                  <a16:creationId xmlns:a16="http://schemas.microsoft.com/office/drawing/2014/main" id="{D470F027-D24C-D712-FB60-171B964F35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05913" name="Option Button 89" hidden="1">
              <a:extLst>
                <a:ext uri="{63B3BB69-23CF-44E3-9099-C40C66FF867C}">
                  <a14:compatExt spid="_x0000_s205913"/>
                </a:ext>
                <a:ext uri="{FF2B5EF4-FFF2-40B4-BE49-F238E27FC236}">
                  <a16:creationId xmlns:a16="http://schemas.microsoft.com/office/drawing/2014/main" id="{ADCD7ECE-68C6-AA87-3C32-E50200AA23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05914" name="Group Box 90" hidden="1">
              <a:extLst>
                <a:ext uri="{63B3BB69-23CF-44E3-9099-C40C66FF867C}">
                  <a14:compatExt spid="_x0000_s205914"/>
                </a:ext>
                <a:ext uri="{FF2B5EF4-FFF2-40B4-BE49-F238E27FC236}">
                  <a16:creationId xmlns:a16="http://schemas.microsoft.com/office/drawing/2014/main" id="{9AA9DBC3-F149-DAAA-5005-19365200C6D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05915" name="Option Button 91" hidden="1">
              <a:extLst>
                <a:ext uri="{63B3BB69-23CF-44E3-9099-C40C66FF867C}">
                  <a14:compatExt spid="_x0000_s205915"/>
                </a:ext>
                <a:ext uri="{FF2B5EF4-FFF2-40B4-BE49-F238E27FC236}">
                  <a16:creationId xmlns:a16="http://schemas.microsoft.com/office/drawing/2014/main" id="{1BE9D57D-9691-379F-42D6-6A5E875524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05916" name="Option Button 92" hidden="1">
              <a:extLst>
                <a:ext uri="{63B3BB69-23CF-44E3-9099-C40C66FF867C}">
                  <a14:compatExt spid="_x0000_s205916"/>
                </a:ext>
                <a:ext uri="{FF2B5EF4-FFF2-40B4-BE49-F238E27FC236}">
                  <a16:creationId xmlns:a16="http://schemas.microsoft.com/office/drawing/2014/main" id="{AB1F5C79-7DCD-3F06-F2A2-4D6FF62D4C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05917" name="Option Button 93" hidden="1">
              <a:extLst>
                <a:ext uri="{63B3BB69-23CF-44E3-9099-C40C66FF867C}">
                  <a14:compatExt spid="_x0000_s205917"/>
                </a:ext>
                <a:ext uri="{FF2B5EF4-FFF2-40B4-BE49-F238E27FC236}">
                  <a16:creationId xmlns:a16="http://schemas.microsoft.com/office/drawing/2014/main" id="{B42538B4-9865-F797-26E4-54D3FFFABF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05918" name="Option Button 94" hidden="1">
              <a:extLst>
                <a:ext uri="{63B3BB69-23CF-44E3-9099-C40C66FF867C}">
                  <a14:compatExt spid="_x0000_s205918"/>
                </a:ext>
                <a:ext uri="{FF2B5EF4-FFF2-40B4-BE49-F238E27FC236}">
                  <a16:creationId xmlns:a16="http://schemas.microsoft.com/office/drawing/2014/main" id="{F20B52F5-CC1B-199E-9279-9BF4CC25A7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05919" name="Group Box 95" hidden="1">
              <a:extLst>
                <a:ext uri="{63B3BB69-23CF-44E3-9099-C40C66FF867C}">
                  <a14:compatExt spid="_x0000_s205919"/>
                </a:ext>
                <a:ext uri="{FF2B5EF4-FFF2-40B4-BE49-F238E27FC236}">
                  <a16:creationId xmlns:a16="http://schemas.microsoft.com/office/drawing/2014/main" id="{D5654775-3301-4EBD-7425-4B03384D827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05920" name="Option Button 96" hidden="1">
              <a:extLst>
                <a:ext uri="{63B3BB69-23CF-44E3-9099-C40C66FF867C}">
                  <a14:compatExt spid="_x0000_s205920"/>
                </a:ext>
                <a:ext uri="{FF2B5EF4-FFF2-40B4-BE49-F238E27FC236}">
                  <a16:creationId xmlns:a16="http://schemas.microsoft.com/office/drawing/2014/main" id="{C83F5B26-6146-5E2E-E7D5-AF854AF5B0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05921" name="Option Button 97" hidden="1">
              <a:extLst>
                <a:ext uri="{63B3BB69-23CF-44E3-9099-C40C66FF867C}">
                  <a14:compatExt spid="_x0000_s205921"/>
                </a:ext>
                <a:ext uri="{FF2B5EF4-FFF2-40B4-BE49-F238E27FC236}">
                  <a16:creationId xmlns:a16="http://schemas.microsoft.com/office/drawing/2014/main" id="{309F2DC3-5799-4F16-AF80-662C48811B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05922" name="Option Button 98" hidden="1">
              <a:extLst>
                <a:ext uri="{63B3BB69-23CF-44E3-9099-C40C66FF867C}">
                  <a14:compatExt spid="_x0000_s205922"/>
                </a:ext>
                <a:ext uri="{FF2B5EF4-FFF2-40B4-BE49-F238E27FC236}">
                  <a16:creationId xmlns:a16="http://schemas.microsoft.com/office/drawing/2014/main" id="{9F87CA11-8C09-512E-8DE4-78462AA913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05923" name="Option Button 99" hidden="1">
              <a:extLst>
                <a:ext uri="{63B3BB69-23CF-44E3-9099-C40C66FF867C}">
                  <a14:compatExt spid="_x0000_s205923"/>
                </a:ext>
                <a:ext uri="{FF2B5EF4-FFF2-40B4-BE49-F238E27FC236}">
                  <a16:creationId xmlns:a16="http://schemas.microsoft.com/office/drawing/2014/main" id="{DD2A401A-275E-D55A-4490-E10374FED9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05924" name="Group Box 100" hidden="1">
              <a:extLst>
                <a:ext uri="{63B3BB69-23CF-44E3-9099-C40C66FF867C}">
                  <a14:compatExt spid="_x0000_s205924"/>
                </a:ext>
                <a:ext uri="{FF2B5EF4-FFF2-40B4-BE49-F238E27FC236}">
                  <a16:creationId xmlns:a16="http://schemas.microsoft.com/office/drawing/2014/main" id="{4B08EF46-A8C1-C9C8-0E84-815D3CA0DD0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05925" name="Option Button 101" hidden="1">
              <a:extLst>
                <a:ext uri="{63B3BB69-23CF-44E3-9099-C40C66FF867C}">
                  <a14:compatExt spid="_x0000_s205925"/>
                </a:ext>
                <a:ext uri="{FF2B5EF4-FFF2-40B4-BE49-F238E27FC236}">
                  <a16:creationId xmlns:a16="http://schemas.microsoft.com/office/drawing/2014/main" id="{C9FA1D22-7B40-6A79-DD1A-A899D0D8EC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05926" name="Option Button 102" hidden="1">
              <a:extLst>
                <a:ext uri="{63B3BB69-23CF-44E3-9099-C40C66FF867C}">
                  <a14:compatExt spid="_x0000_s205926"/>
                </a:ext>
                <a:ext uri="{FF2B5EF4-FFF2-40B4-BE49-F238E27FC236}">
                  <a16:creationId xmlns:a16="http://schemas.microsoft.com/office/drawing/2014/main" id="{44821D3F-3532-C7C9-4A60-DA5EDD1B1A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05927" name="Option Button 103" hidden="1">
              <a:extLst>
                <a:ext uri="{63B3BB69-23CF-44E3-9099-C40C66FF867C}">
                  <a14:compatExt spid="_x0000_s205927"/>
                </a:ext>
                <a:ext uri="{FF2B5EF4-FFF2-40B4-BE49-F238E27FC236}">
                  <a16:creationId xmlns:a16="http://schemas.microsoft.com/office/drawing/2014/main" id="{2E06FEC5-5022-2583-519C-7A663EA405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05928" name="Option Button 104" hidden="1">
              <a:extLst>
                <a:ext uri="{63B3BB69-23CF-44E3-9099-C40C66FF867C}">
                  <a14:compatExt spid="_x0000_s205928"/>
                </a:ext>
                <a:ext uri="{FF2B5EF4-FFF2-40B4-BE49-F238E27FC236}">
                  <a16:creationId xmlns:a16="http://schemas.microsoft.com/office/drawing/2014/main" id="{4999FD0C-CA37-DDE0-B5B9-A952812F83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05929" name="Group Box 105" hidden="1">
              <a:extLst>
                <a:ext uri="{63B3BB69-23CF-44E3-9099-C40C66FF867C}">
                  <a14:compatExt spid="_x0000_s205929"/>
                </a:ext>
                <a:ext uri="{FF2B5EF4-FFF2-40B4-BE49-F238E27FC236}">
                  <a16:creationId xmlns:a16="http://schemas.microsoft.com/office/drawing/2014/main" id="{70D5B912-20EE-205B-4373-9E9CBBE3433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05930" name="Option Button 106" hidden="1">
              <a:extLst>
                <a:ext uri="{63B3BB69-23CF-44E3-9099-C40C66FF867C}">
                  <a14:compatExt spid="_x0000_s205930"/>
                </a:ext>
                <a:ext uri="{FF2B5EF4-FFF2-40B4-BE49-F238E27FC236}">
                  <a16:creationId xmlns:a16="http://schemas.microsoft.com/office/drawing/2014/main" id="{46908568-F5E9-5FE8-2302-225E4B93C2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05931" name="Option Button 107" hidden="1">
              <a:extLst>
                <a:ext uri="{63B3BB69-23CF-44E3-9099-C40C66FF867C}">
                  <a14:compatExt spid="_x0000_s205931"/>
                </a:ext>
                <a:ext uri="{FF2B5EF4-FFF2-40B4-BE49-F238E27FC236}">
                  <a16:creationId xmlns:a16="http://schemas.microsoft.com/office/drawing/2014/main" id="{9411D4CB-66C2-9985-42D7-1AACB7109F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05932" name="Option Button 108" hidden="1">
              <a:extLst>
                <a:ext uri="{63B3BB69-23CF-44E3-9099-C40C66FF867C}">
                  <a14:compatExt spid="_x0000_s205932"/>
                </a:ext>
                <a:ext uri="{FF2B5EF4-FFF2-40B4-BE49-F238E27FC236}">
                  <a16:creationId xmlns:a16="http://schemas.microsoft.com/office/drawing/2014/main" id="{058663F1-7EA1-B9B7-2358-A662E68BF6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05933" name="Option Button 109" hidden="1">
              <a:extLst>
                <a:ext uri="{63B3BB69-23CF-44E3-9099-C40C66FF867C}">
                  <a14:compatExt spid="_x0000_s205933"/>
                </a:ext>
                <a:ext uri="{FF2B5EF4-FFF2-40B4-BE49-F238E27FC236}">
                  <a16:creationId xmlns:a16="http://schemas.microsoft.com/office/drawing/2014/main" id="{092DEA28-43C7-4016-90D0-1C35F4C5FD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05934" name="Group Box 110" hidden="1">
              <a:extLst>
                <a:ext uri="{63B3BB69-23CF-44E3-9099-C40C66FF867C}">
                  <a14:compatExt spid="_x0000_s205934"/>
                </a:ext>
                <a:ext uri="{FF2B5EF4-FFF2-40B4-BE49-F238E27FC236}">
                  <a16:creationId xmlns:a16="http://schemas.microsoft.com/office/drawing/2014/main" id="{D1E7F820-FEDB-D0F3-73AE-B4BEA7D40BC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05935" name="Option Button 111" hidden="1">
              <a:extLst>
                <a:ext uri="{63B3BB69-23CF-44E3-9099-C40C66FF867C}">
                  <a14:compatExt spid="_x0000_s205935"/>
                </a:ext>
                <a:ext uri="{FF2B5EF4-FFF2-40B4-BE49-F238E27FC236}">
                  <a16:creationId xmlns:a16="http://schemas.microsoft.com/office/drawing/2014/main" id="{42394EFD-CBBA-E8C1-BB2C-ACFAF794CD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05936" name="Option Button 112" hidden="1">
              <a:extLst>
                <a:ext uri="{63B3BB69-23CF-44E3-9099-C40C66FF867C}">
                  <a14:compatExt spid="_x0000_s205936"/>
                </a:ext>
                <a:ext uri="{FF2B5EF4-FFF2-40B4-BE49-F238E27FC236}">
                  <a16:creationId xmlns:a16="http://schemas.microsoft.com/office/drawing/2014/main" id="{00623B95-8E72-7C3B-88FC-5EF65CA2BC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05937" name="Option Button 113" hidden="1">
              <a:extLst>
                <a:ext uri="{63B3BB69-23CF-44E3-9099-C40C66FF867C}">
                  <a14:compatExt spid="_x0000_s205937"/>
                </a:ext>
                <a:ext uri="{FF2B5EF4-FFF2-40B4-BE49-F238E27FC236}">
                  <a16:creationId xmlns:a16="http://schemas.microsoft.com/office/drawing/2014/main" id="{18882B87-BEF5-273A-A6A4-7B4FBD001F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05938" name="Option Button 114" hidden="1">
              <a:extLst>
                <a:ext uri="{63B3BB69-23CF-44E3-9099-C40C66FF867C}">
                  <a14:compatExt spid="_x0000_s205938"/>
                </a:ext>
                <a:ext uri="{FF2B5EF4-FFF2-40B4-BE49-F238E27FC236}">
                  <a16:creationId xmlns:a16="http://schemas.microsoft.com/office/drawing/2014/main" id="{060A49EB-218B-5CEC-7B8C-FCFE0C7B1C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05939" name="Group Box 115" hidden="1">
              <a:extLst>
                <a:ext uri="{63B3BB69-23CF-44E3-9099-C40C66FF867C}">
                  <a14:compatExt spid="_x0000_s205939"/>
                </a:ext>
                <a:ext uri="{FF2B5EF4-FFF2-40B4-BE49-F238E27FC236}">
                  <a16:creationId xmlns:a16="http://schemas.microsoft.com/office/drawing/2014/main" id="{8E83F2E2-07D3-9956-4CA0-D6629C95197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05940" name="Option Button 116" hidden="1">
              <a:extLst>
                <a:ext uri="{63B3BB69-23CF-44E3-9099-C40C66FF867C}">
                  <a14:compatExt spid="_x0000_s205940"/>
                </a:ext>
                <a:ext uri="{FF2B5EF4-FFF2-40B4-BE49-F238E27FC236}">
                  <a16:creationId xmlns:a16="http://schemas.microsoft.com/office/drawing/2014/main" id="{3274548D-8521-1E9B-B335-5E03DE124A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05941" name="Option Button 117" hidden="1">
              <a:extLst>
                <a:ext uri="{63B3BB69-23CF-44E3-9099-C40C66FF867C}">
                  <a14:compatExt spid="_x0000_s205941"/>
                </a:ext>
                <a:ext uri="{FF2B5EF4-FFF2-40B4-BE49-F238E27FC236}">
                  <a16:creationId xmlns:a16="http://schemas.microsoft.com/office/drawing/2014/main" id="{89AE1FD2-C4FC-F70C-3CDB-DD73E5EE10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05942" name="Option Button 118" hidden="1">
              <a:extLst>
                <a:ext uri="{63B3BB69-23CF-44E3-9099-C40C66FF867C}">
                  <a14:compatExt spid="_x0000_s205942"/>
                </a:ext>
                <a:ext uri="{FF2B5EF4-FFF2-40B4-BE49-F238E27FC236}">
                  <a16:creationId xmlns:a16="http://schemas.microsoft.com/office/drawing/2014/main" id="{9CFEB051-CC80-4FA8-A7D6-21BA9FB5CA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05943" name="Option Button 119" hidden="1">
              <a:extLst>
                <a:ext uri="{63B3BB69-23CF-44E3-9099-C40C66FF867C}">
                  <a14:compatExt spid="_x0000_s205943"/>
                </a:ext>
                <a:ext uri="{FF2B5EF4-FFF2-40B4-BE49-F238E27FC236}">
                  <a16:creationId xmlns:a16="http://schemas.microsoft.com/office/drawing/2014/main" id="{ECEE41E3-2781-41D0-630E-8BF9E66FD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05944" name="Group Box 120" hidden="1">
              <a:extLst>
                <a:ext uri="{63B3BB69-23CF-44E3-9099-C40C66FF867C}">
                  <a14:compatExt spid="_x0000_s205944"/>
                </a:ext>
                <a:ext uri="{FF2B5EF4-FFF2-40B4-BE49-F238E27FC236}">
                  <a16:creationId xmlns:a16="http://schemas.microsoft.com/office/drawing/2014/main" id="{AD3A0DA6-51EF-7EC1-6282-1B1E7A7DC6F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05945" name="Option Button 121" hidden="1">
              <a:extLst>
                <a:ext uri="{63B3BB69-23CF-44E3-9099-C40C66FF867C}">
                  <a14:compatExt spid="_x0000_s205945"/>
                </a:ext>
                <a:ext uri="{FF2B5EF4-FFF2-40B4-BE49-F238E27FC236}">
                  <a16:creationId xmlns:a16="http://schemas.microsoft.com/office/drawing/2014/main" id="{B9DB3D4A-1737-51BE-EF0B-506691B373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05946" name="Option Button 122" hidden="1">
              <a:extLst>
                <a:ext uri="{63B3BB69-23CF-44E3-9099-C40C66FF867C}">
                  <a14:compatExt spid="_x0000_s205946"/>
                </a:ext>
                <a:ext uri="{FF2B5EF4-FFF2-40B4-BE49-F238E27FC236}">
                  <a16:creationId xmlns:a16="http://schemas.microsoft.com/office/drawing/2014/main" id="{F735EED2-A791-0737-7C0E-D3E90DA66A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05947" name="Option Button 123" hidden="1">
              <a:extLst>
                <a:ext uri="{63B3BB69-23CF-44E3-9099-C40C66FF867C}">
                  <a14:compatExt spid="_x0000_s205947"/>
                </a:ext>
                <a:ext uri="{FF2B5EF4-FFF2-40B4-BE49-F238E27FC236}">
                  <a16:creationId xmlns:a16="http://schemas.microsoft.com/office/drawing/2014/main" id="{A8E0D0D4-6682-F131-7223-7B511A7B9A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05948" name="Option Button 124" hidden="1">
              <a:extLst>
                <a:ext uri="{63B3BB69-23CF-44E3-9099-C40C66FF867C}">
                  <a14:compatExt spid="_x0000_s205948"/>
                </a:ext>
                <a:ext uri="{FF2B5EF4-FFF2-40B4-BE49-F238E27FC236}">
                  <a16:creationId xmlns:a16="http://schemas.microsoft.com/office/drawing/2014/main" id="{E059A3E7-1998-FF5A-FE39-7CFFF16C34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05949" name="Group Box 125" hidden="1">
              <a:extLst>
                <a:ext uri="{63B3BB69-23CF-44E3-9099-C40C66FF867C}">
                  <a14:compatExt spid="_x0000_s205949"/>
                </a:ext>
                <a:ext uri="{FF2B5EF4-FFF2-40B4-BE49-F238E27FC236}">
                  <a16:creationId xmlns:a16="http://schemas.microsoft.com/office/drawing/2014/main" id="{8F9EA070-1475-4C54-D2A1-0659CEF5FA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05950" name="Option Button 126" hidden="1">
              <a:extLst>
                <a:ext uri="{63B3BB69-23CF-44E3-9099-C40C66FF867C}">
                  <a14:compatExt spid="_x0000_s205950"/>
                </a:ext>
                <a:ext uri="{FF2B5EF4-FFF2-40B4-BE49-F238E27FC236}">
                  <a16:creationId xmlns:a16="http://schemas.microsoft.com/office/drawing/2014/main" id="{0B61D7A3-9BD1-455F-385D-68CD362D4B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05951" name="Option Button 127" hidden="1">
              <a:extLst>
                <a:ext uri="{63B3BB69-23CF-44E3-9099-C40C66FF867C}">
                  <a14:compatExt spid="_x0000_s205951"/>
                </a:ext>
                <a:ext uri="{FF2B5EF4-FFF2-40B4-BE49-F238E27FC236}">
                  <a16:creationId xmlns:a16="http://schemas.microsoft.com/office/drawing/2014/main" id="{B1C70F25-3191-3289-2533-FDF39C9782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05952" name="Option Button 128" hidden="1">
              <a:extLst>
                <a:ext uri="{63B3BB69-23CF-44E3-9099-C40C66FF867C}">
                  <a14:compatExt spid="_x0000_s205952"/>
                </a:ext>
                <a:ext uri="{FF2B5EF4-FFF2-40B4-BE49-F238E27FC236}">
                  <a16:creationId xmlns:a16="http://schemas.microsoft.com/office/drawing/2014/main" id="{A25B8058-3979-9DAC-0AEE-184248591A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05953" name="Option Button 129" hidden="1">
              <a:extLst>
                <a:ext uri="{63B3BB69-23CF-44E3-9099-C40C66FF867C}">
                  <a14:compatExt spid="_x0000_s205953"/>
                </a:ext>
                <a:ext uri="{FF2B5EF4-FFF2-40B4-BE49-F238E27FC236}">
                  <a16:creationId xmlns:a16="http://schemas.microsoft.com/office/drawing/2014/main" id="{7B9A593C-5633-1F40-2707-67BAAF1920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05954" name="Group Box 130" hidden="1">
              <a:extLst>
                <a:ext uri="{63B3BB69-23CF-44E3-9099-C40C66FF867C}">
                  <a14:compatExt spid="_x0000_s205954"/>
                </a:ext>
                <a:ext uri="{FF2B5EF4-FFF2-40B4-BE49-F238E27FC236}">
                  <a16:creationId xmlns:a16="http://schemas.microsoft.com/office/drawing/2014/main" id="{201EB82F-8E72-BBD7-1EF1-C0DFB8F58AB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05955" name="Option Button 131" hidden="1">
              <a:extLst>
                <a:ext uri="{63B3BB69-23CF-44E3-9099-C40C66FF867C}">
                  <a14:compatExt spid="_x0000_s205955"/>
                </a:ext>
                <a:ext uri="{FF2B5EF4-FFF2-40B4-BE49-F238E27FC236}">
                  <a16:creationId xmlns:a16="http://schemas.microsoft.com/office/drawing/2014/main" id="{CEF3C0CC-04E5-8EB3-D183-F554A16A54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05956" name="Option Button 132" hidden="1">
              <a:extLst>
                <a:ext uri="{63B3BB69-23CF-44E3-9099-C40C66FF867C}">
                  <a14:compatExt spid="_x0000_s205956"/>
                </a:ext>
                <a:ext uri="{FF2B5EF4-FFF2-40B4-BE49-F238E27FC236}">
                  <a16:creationId xmlns:a16="http://schemas.microsoft.com/office/drawing/2014/main" id="{A886E032-A901-C07D-20DA-E5FB11883D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05957" name="Option Button 133" hidden="1">
              <a:extLst>
                <a:ext uri="{63B3BB69-23CF-44E3-9099-C40C66FF867C}">
                  <a14:compatExt spid="_x0000_s205957"/>
                </a:ext>
                <a:ext uri="{FF2B5EF4-FFF2-40B4-BE49-F238E27FC236}">
                  <a16:creationId xmlns:a16="http://schemas.microsoft.com/office/drawing/2014/main" id="{DEC169C6-72E0-9F7A-438B-31A544AE1B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05958" name="Option Button 134" hidden="1">
              <a:extLst>
                <a:ext uri="{63B3BB69-23CF-44E3-9099-C40C66FF867C}">
                  <a14:compatExt spid="_x0000_s205958"/>
                </a:ext>
                <a:ext uri="{FF2B5EF4-FFF2-40B4-BE49-F238E27FC236}">
                  <a16:creationId xmlns:a16="http://schemas.microsoft.com/office/drawing/2014/main" id="{ACDA2D79-05F6-A87C-12B1-3EEC60ECFE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05959" name="Group Box 135" hidden="1">
              <a:extLst>
                <a:ext uri="{63B3BB69-23CF-44E3-9099-C40C66FF867C}">
                  <a14:compatExt spid="_x0000_s205959"/>
                </a:ext>
                <a:ext uri="{FF2B5EF4-FFF2-40B4-BE49-F238E27FC236}">
                  <a16:creationId xmlns:a16="http://schemas.microsoft.com/office/drawing/2014/main" id="{9A89CEB8-7729-5B60-317E-AFF69D7E2E8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05960" name="Option Button 136" hidden="1">
              <a:extLst>
                <a:ext uri="{63B3BB69-23CF-44E3-9099-C40C66FF867C}">
                  <a14:compatExt spid="_x0000_s205960"/>
                </a:ext>
                <a:ext uri="{FF2B5EF4-FFF2-40B4-BE49-F238E27FC236}">
                  <a16:creationId xmlns:a16="http://schemas.microsoft.com/office/drawing/2014/main" id="{D4BA4E5F-7B69-F4D1-254F-15C8F409EB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05961" name="Option Button 137" hidden="1">
              <a:extLst>
                <a:ext uri="{63B3BB69-23CF-44E3-9099-C40C66FF867C}">
                  <a14:compatExt spid="_x0000_s205961"/>
                </a:ext>
                <a:ext uri="{FF2B5EF4-FFF2-40B4-BE49-F238E27FC236}">
                  <a16:creationId xmlns:a16="http://schemas.microsoft.com/office/drawing/2014/main" id="{7A06BFCD-7B91-691F-7E68-F5BA6B1291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05962" name="Option Button 138" hidden="1">
              <a:extLst>
                <a:ext uri="{63B3BB69-23CF-44E3-9099-C40C66FF867C}">
                  <a14:compatExt spid="_x0000_s205962"/>
                </a:ext>
                <a:ext uri="{FF2B5EF4-FFF2-40B4-BE49-F238E27FC236}">
                  <a16:creationId xmlns:a16="http://schemas.microsoft.com/office/drawing/2014/main" id="{21518AB8-5AC0-9495-B69C-03025847A8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05963" name="Option Button 139" hidden="1">
              <a:extLst>
                <a:ext uri="{63B3BB69-23CF-44E3-9099-C40C66FF867C}">
                  <a14:compatExt spid="_x0000_s205963"/>
                </a:ext>
                <a:ext uri="{FF2B5EF4-FFF2-40B4-BE49-F238E27FC236}">
                  <a16:creationId xmlns:a16="http://schemas.microsoft.com/office/drawing/2014/main" id="{FF25E32C-743C-5DB7-18E3-E1EF038C33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05964" name="Group Box 140" hidden="1">
              <a:extLst>
                <a:ext uri="{63B3BB69-23CF-44E3-9099-C40C66FF867C}">
                  <a14:compatExt spid="_x0000_s205964"/>
                </a:ext>
                <a:ext uri="{FF2B5EF4-FFF2-40B4-BE49-F238E27FC236}">
                  <a16:creationId xmlns:a16="http://schemas.microsoft.com/office/drawing/2014/main" id="{1F47023E-9664-D9FD-A34E-A35BA917610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05965" name="Option Button 141" hidden="1">
              <a:extLst>
                <a:ext uri="{63B3BB69-23CF-44E3-9099-C40C66FF867C}">
                  <a14:compatExt spid="_x0000_s205965"/>
                </a:ext>
                <a:ext uri="{FF2B5EF4-FFF2-40B4-BE49-F238E27FC236}">
                  <a16:creationId xmlns:a16="http://schemas.microsoft.com/office/drawing/2014/main" id="{2EC1FD08-3997-3E7B-6538-15A3F819F6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05966" name="Option Button 142" hidden="1">
              <a:extLst>
                <a:ext uri="{63B3BB69-23CF-44E3-9099-C40C66FF867C}">
                  <a14:compatExt spid="_x0000_s205966"/>
                </a:ext>
                <a:ext uri="{FF2B5EF4-FFF2-40B4-BE49-F238E27FC236}">
                  <a16:creationId xmlns:a16="http://schemas.microsoft.com/office/drawing/2014/main" id="{9D4C6C26-EADE-C103-92F1-AE5A3442AC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05967" name="Option Button 143" hidden="1">
              <a:extLst>
                <a:ext uri="{63B3BB69-23CF-44E3-9099-C40C66FF867C}">
                  <a14:compatExt spid="_x0000_s205967"/>
                </a:ext>
                <a:ext uri="{FF2B5EF4-FFF2-40B4-BE49-F238E27FC236}">
                  <a16:creationId xmlns:a16="http://schemas.microsoft.com/office/drawing/2014/main" id="{0FB7DD09-EC02-2B6D-F5B7-1CA42D006E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05968" name="Option Button 144" hidden="1">
              <a:extLst>
                <a:ext uri="{63B3BB69-23CF-44E3-9099-C40C66FF867C}">
                  <a14:compatExt spid="_x0000_s205968"/>
                </a:ext>
                <a:ext uri="{FF2B5EF4-FFF2-40B4-BE49-F238E27FC236}">
                  <a16:creationId xmlns:a16="http://schemas.microsoft.com/office/drawing/2014/main" id="{1AE34950-8CA2-7E9C-AD63-B34E969E01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05969" name="Group Box 145" hidden="1">
              <a:extLst>
                <a:ext uri="{63B3BB69-23CF-44E3-9099-C40C66FF867C}">
                  <a14:compatExt spid="_x0000_s205969"/>
                </a:ext>
                <a:ext uri="{FF2B5EF4-FFF2-40B4-BE49-F238E27FC236}">
                  <a16:creationId xmlns:a16="http://schemas.microsoft.com/office/drawing/2014/main" id="{40769712-60BB-00B0-B98B-2DEE2BF7791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05970" name="Option Button 146" hidden="1">
              <a:extLst>
                <a:ext uri="{63B3BB69-23CF-44E3-9099-C40C66FF867C}">
                  <a14:compatExt spid="_x0000_s205970"/>
                </a:ext>
                <a:ext uri="{FF2B5EF4-FFF2-40B4-BE49-F238E27FC236}">
                  <a16:creationId xmlns:a16="http://schemas.microsoft.com/office/drawing/2014/main" id="{77B1E9BD-AC78-054E-9FDD-71E6349819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05971" name="Option Button 147" hidden="1">
              <a:extLst>
                <a:ext uri="{63B3BB69-23CF-44E3-9099-C40C66FF867C}">
                  <a14:compatExt spid="_x0000_s205971"/>
                </a:ext>
                <a:ext uri="{FF2B5EF4-FFF2-40B4-BE49-F238E27FC236}">
                  <a16:creationId xmlns:a16="http://schemas.microsoft.com/office/drawing/2014/main" id="{A1C759F8-69E7-EF2A-5850-FED88A805B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05972" name="Option Button 148" hidden="1">
              <a:extLst>
                <a:ext uri="{63B3BB69-23CF-44E3-9099-C40C66FF867C}">
                  <a14:compatExt spid="_x0000_s205972"/>
                </a:ext>
                <a:ext uri="{FF2B5EF4-FFF2-40B4-BE49-F238E27FC236}">
                  <a16:creationId xmlns:a16="http://schemas.microsoft.com/office/drawing/2014/main" id="{7151A9E3-0DCD-C3BE-9D5B-45A1B57199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05973" name="Option Button 149" hidden="1">
              <a:extLst>
                <a:ext uri="{63B3BB69-23CF-44E3-9099-C40C66FF867C}">
                  <a14:compatExt spid="_x0000_s205973"/>
                </a:ext>
                <a:ext uri="{FF2B5EF4-FFF2-40B4-BE49-F238E27FC236}">
                  <a16:creationId xmlns:a16="http://schemas.microsoft.com/office/drawing/2014/main" id="{B4AB2646-CF86-8B8C-9F90-582FDDCA5C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05974" name="Group Box 150" hidden="1">
              <a:extLst>
                <a:ext uri="{63B3BB69-23CF-44E3-9099-C40C66FF867C}">
                  <a14:compatExt spid="_x0000_s205974"/>
                </a:ext>
                <a:ext uri="{FF2B5EF4-FFF2-40B4-BE49-F238E27FC236}">
                  <a16:creationId xmlns:a16="http://schemas.microsoft.com/office/drawing/2014/main" id="{0B6CD604-8965-BAFF-0F37-4793C032BE6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05975" name="Option Button 151" hidden="1">
              <a:extLst>
                <a:ext uri="{63B3BB69-23CF-44E3-9099-C40C66FF867C}">
                  <a14:compatExt spid="_x0000_s205975"/>
                </a:ext>
                <a:ext uri="{FF2B5EF4-FFF2-40B4-BE49-F238E27FC236}">
                  <a16:creationId xmlns:a16="http://schemas.microsoft.com/office/drawing/2014/main" id="{5B73013C-AE79-AD97-E1BC-A03171E6A4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05976" name="Option Button 152" hidden="1">
              <a:extLst>
                <a:ext uri="{63B3BB69-23CF-44E3-9099-C40C66FF867C}">
                  <a14:compatExt spid="_x0000_s205976"/>
                </a:ext>
                <a:ext uri="{FF2B5EF4-FFF2-40B4-BE49-F238E27FC236}">
                  <a16:creationId xmlns:a16="http://schemas.microsoft.com/office/drawing/2014/main" id="{9717FCC1-245B-7217-5642-3E55334DFD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05977" name="Option Button 153" hidden="1">
              <a:extLst>
                <a:ext uri="{63B3BB69-23CF-44E3-9099-C40C66FF867C}">
                  <a14:compatExt spid="_x0000_s205977"/>
                </a:ext>
                <a:ext uri="{FF2B5EF4-FFF2-40B4-BE49-F238E27FC236}">
                  <a16:creationId xmlns:a16="http://schemas.microsoft.com/office/drawing/2014/main" id="{43AE809D-0D68-76D3-6ED9-C8C666E677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05978" name="Option Button 154" hidden="1">
              <a:extLst>
                <a:ext uri="{63B3BB69-23CF-44E3-9099-C40C66FF867C}">
                  <a14:compatExt spid="_x0000_s205978"/>
                </a:ext>
                <a:ext uri="{FF2B5EF4-FFF2-40B4-BE49-F238E27FC236}">
                  <a16:creationId xmlns:a16="http://schemas.microsoft.com/office/drawing/2014/main" id="{ACD53E1F-701B-01F6-DF68-96EAF09D0C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05979" name="Group Box 155" hidden="1">
              <a:extLst>
                <a:ext uri="{63B3BB69-23CF-44E3-9099-C40C66FF867C}">
                  <a14:compatExt spid="_x0000_s205979"/>
                </a:ext>
                <a:ext uri="{FF2B5EF4-FFF2-40B4-BE49-F238E27FC236}">
                  <a16:creationId xmlns:a16="http://schemas.microsoft.com/office/drawing/2014/main" id="{6BB6A9C9-4E62-93C8-0255-F379BA961EF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05980" name="Option Button 156" hidden="1">
              <a:extLst>
                <a:ext uri="{63B3BB69-23CF-44E3-9099-C40C66FF867C}">
                  <a14:compatExt spid="_x0000_s205980"/>
                </a:ext>
                <a:ext uri="{FF2B5EF4-FFF2-40B4-BE49-F238E27FC236}">
                  <a16:creationId xmlns:a16="http://schemas.microsoft.com/office/drawing/2014/main" id="{DCCD783F-B0E1-0C1B-9D5B-7FA79A6202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05981" name="Option Button 157" hidden="1">
              <a:extLst>
                <a:ext uri="{63B3BB69-23CF-44E3-9099-C40C66FF867C}">
                  <a14:compatExt spid="_x0000_s205981"/>
                </a:ext>
                <a:ext uri="{FF2B5EF4-FFF2-40B4-BE49-F238E27FC236}">
                  <a16:creationId xmlns:a16="http://schemas.microsoft.com/office/drawing/2014/main" id="{707B0D1D-A8C1-F7C9-398A-A8C5937357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05982" name="Option Button 158" hidden="1">
              <a:extLst>
                <a:ext uri="{63B3BB69-23CF-44E3-9099-C40C66FF867C}">
                  <a14:compatExt spid="_x0000_s205982"/>
                </a:ext>
                <a:ext uri="{FF2B5EF4-FFF2-40B4-BE49-F238E27FC236}">
                  <a16:creationId xmlns:a16="http://schemas.microsoft.com/office/drawing/2014/main" id="{E7EB0B8E-3FAA-605D-AB29-316EEC6DE9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05983" name="Option Button 159" hidden="1">
              <a:extLst>
                <a:ext uri="{63B3BB69-23CF-44E3-9099-C40C66FF867C}">
                  <a14:compatExt spid="_x0000_s205983"/>
                </a:ext>
                <a:ext uri="{FF2B5EF4-FFF2-40B4-BE49-F238E27FC236}">
                  <a16:creationId xmlns:a16="http://schemas.microsoft.com/office/drawing/2014/main" id="{C28AFAF4-10C8-6BCF-3563-0FAFB2155D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05984" name="Group Box 160" hidden="1">
              <a:extLst>
                <a:ext uri="{63B3BB69-23CF-44E3-9099-C40C66FF867C}">
                  <a14:compatExt spid="_x0000_s205984"/>
                </a:ext>
                <a:ext uri="{FF2B5EF4-FFF2-40B4-BE49-F238E27FC236}">
                  <a16:creationId xmlns:a16="http://schemas.microsoft.com/office/drawing/2014/main" id="{CB316E4E-61A0-A851-CC07-7DEC5FFA8C8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05985" name="Option Button 161" hidden="1">
              <a:extLst>
                <a:ext uri="{63B3BB69-23CF-44E3-9099-C40C66FF867C}">
                  <a14:compatExt spid="_x0000_s205985"/>
                </a:ext>
                <a:ext uri="{FF2B5EF4-FFF2-40B4-BE49-F238E27FC236}">
                  <a16:creationId xmlns:a16="http://schemas.microsoft.com/office/drawing/2014/main" id="{6E591AC9-5677-8916-6322-5CB0B26F3F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05986" name="Option Button 162" hidden="1">
              <a:extLst>
                <a:ext uri="{63B3BB69-23CF-44E3-9099-C40C66FF867C}">
                  <a14:compatExt spid="_x0000_s205986"/>
                </a:ext>
                <a:ext uri="{FF2B5EF4-FFF2-40B4-BE49-F238E27FC236}">
                  <a16:creationId xmlns:a16="http://schemas.microsoft.com/office/drawing/2014/main" id="{5B8F7517-4779-867C-CE25-4D02E295E5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05987" name="Option Button 163" hidden="1">
              <a:extLst>
                <a:ext uri="{63B3BB69-23CF-44E3-9099-C40C66FF867C}">
                  <a14:compatExt spid="_x0000_s205987"/>
                </a:ext>
                <a:ext uri="{FF2B5EF4-FFF2-40B4-BE49-F238E27FC236}">
                  <a16:creationId xmlns:a16="http://schemas.microsoft.com/office/drawing/2014/main" id="{B4CEF6F6-1C28-EE38-7F15-3F3B5AAB2C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05988" name="Option Button 164" hidden="1">
              <a:extLst>
                <a:ext uri="{63B3BB69-23CF-44E3-9099-C40C66FF867C}">
                  <a14:compatExt spid="_x0000_s205988"/>
                </a:ext>
                <a:ext uri="{FF2B5EF4-FFF2-40B4-BE49-F238E27FC236}">
                  <a16:creationId xmlns:a16="http://schemas.microsoft.com/office/drawing/2014/main" id="{4D1B0DE5-19A9-29CE-E91B-2DBB6E277E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05989" name="Group Box 165" hidden="1">
              <a:extLst>
                <a:ext uri="{63B3BB69-23CF-44E3-9099-C40C66FF867C}">
                  <a14:compatExt spid="_x0000_s205989"/>
                </a:ext>
                <a:ext uri="{FF2B5EF4-FFF2-40B4-BE49-F238E27FC236}">
                  <a16:creationId xmlns:a16="http://schemas.microsoft.com/office/drawing/2014/main" id="{2C19E608-45BD-8197-6A62-6CC29F45BF5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05990" name="Option Button 166" hidden="1">
              <a:extLst>
                <a:ext uri="{63B3BB69-23CF-44E3-9099-C40C66FF867C}">
                  <a14:compatExt spid="_x0000_s205990"/>
                </a:ext>
                <a:ext uri="{FF2B5EF4-FFF2-40B4-BE49-F238E27FC236}">
                  <a16:creationId xmlns:a16="http://schemas.microsoft.com/office/drawing/2014/main" id="{0328D7D3-E5CA-4CEA-1B52-98B2BF75D2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05991" name="Option Button 167" hidden="1">
              <a:extLst>
                <a:ext uri="{63B3BB69-23CF-44E3-9099-C40C66FF867C}">
                  <a14:compatExt spid="_x0000_s205991"/>
                </a:ext>
                <a:ext uri="{FF2B5EF4-FFF2-40B4-BE49-F238E27FC236}">
                  <a16:creationId xmlns:a16="http://schemas.microsoft.com/office/drawing/2014/main" id="{A5ED8797-5FFE-8C19-5F80-8EEC8BE16D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05992" name="Option Button 168" hidden="1">
              <a:extLst>
                <a:ext uri="{63B3BB69-23CF-44E3-9099-C40C66FF867C}">
                  <a14:compatExt spid="_x0000_s205992"/>
                </a:ext>
                <a:ext uri="{FF2B5EF4-FFF2-40B4-BE49-F238E27FC236}">
                  <a16:creationId xmlns:a16="http://schemas.microsoft.com/office/drawing/2014/main" id="{9351AF2C-8416-336A-1A7F-F8D92B643E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05993" name="Option Button 169" hidden="1">
              <a:extLst>
                <a:ext uri="{63B3BB69-23CF-44E3-9099-C40C66FF867C}">
                  <a14:compatExt spid="_x0000_s205993"/>
                </a:ext>
                <a:ext uri="{FF2B5EF4-FFF2-40B4-BE49-F238E27FC236}">
                  <a16:creationId xmlns:a16="http://schemas.microsoft.com/office/drawing/2014/main" id="{11BD5275-8C2B-292E-66F7-73EB3BEE1D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05994" name="Group Box 170" hidden="1">
              <a:extLst>
                <a:ext uri="{63B3BB69-23CF-44E3-9099-C40C66FF867C}">
                  <a14:compatExt spid="_x0000_s205994"/>
                </a:ext>
                <a:ext uri="{FF2B5EF4-FFF2-40B4-BE49-F238E27FC236}">
                  <a16:creationId xmlns:a16="http://schemas.microsoft.com/office/drawing/2014/main" id="{402370F6-6CF3-C0BD-AF12-C23A689DE4D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05995" name="Option Button 171" hidden="1">
              <a:extLst>
                <a:ext uri="{63B3BB69-23CF-44E3-9099-C40C66FF867C}">
                  <a14:compatExt spid="_x0000_s205995"/>
                </a:ext>
                <a:ext uri="{FF2B5EF4-FFF2-40B4-BE49-F238E27FC236}">
                  <a16:creationId xmlns:a16="http://schemas.microsoft.com/office/drawing/2014/main" id="{9EBF5E03-3524-3081-8E0B-D1932ED99C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05996" name="Option Button 172" hidden="1">
              <a:extLst>
                <a:ext uri="{63B3BB69-23CF-44E3-9099-C40C66FF867C}">
                  <a14:compatExt spid="_x0000_s205996"/>
                </a:ext>
                <a:ext uri="{FF2B5EF4-FFF2-40B4-BE49-F238E27FC236}">
                  <a16:creationId xmlns:a16="http://schemas.microsoft.com/office/drawing/2014/main" id="{25F60025-466E-BC6F-7967-874ECBAEDD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05997" name="Option Button 173" hidden="1">
              <a:extLst>
                <a:ext uri="{63B3BB69-23CF-44E3-9099-C40C66FF867C}">
                  <a14:compatExt spid="_x0000_s205997"/>
                </a:ext>
                <a:ext uri="{FF2B5EF4-FFF2-40B4-BE49-F238E27FC236}">
                  <a16:creationId xmlns:a16="http://schemas.microsoft.com/office/drawing/2014/main" id="{61A0FC39-EAFE-B6F0-685D-ADCD5678CF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05998" name="Option Button 174" hidden="1">
              <a:extLst>
                <a:ext uri="{63B3BB69-23CF-44E3-9099-C40C66FF867C}">
                  <a14:compatExt spid="_x0000_s205998"/>
                </a:ext>
                <a:ext uri="{FF2B5EF4-FFF2-40B4-BE49-F238E27FC236}">
                  <a16:creationId xmlns:a16="http://schemas.microsoft.com/office/drawing/2014/main" id="{29D3E82B-BB7A-2B7F-2B67-60DF8DE203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05999" name="Group Box 175" hidden="1">
              <a:extLst>
                <a:ext uri="{63B3BB69-23CF-44E3-9099-C40C66FF867C}">
                  <a14:compatExt spid="_x0000_s205999"/>
                </a:ext>
                <a:ext uri="{FF2B5EF4-FFF2-40B4-BE49-F238E27FC236}">
                  <a16:creationId xmlns:a16="http://schemas.microsoft.com/office/drawing/2014/main" id="{2AA23310-3731-86B4-6121-273E55CB961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06000" name="Option Button 176" hidden="1">
              <a:extLst>
                <a:ext uri="{63B3BB69-23CF-44E3-9099-C40C66FF867C}">
                  <a14:compatExt spid="_x0000_s206000"/>
                </a:ext>
                <a:ext uri="{FF2B5EF4-FFF2-40B4-BE49-F238E27FC236}">
                  <a16:creationId xmlns:a16="http://schemas.microsoft.com/office/drawing/2014/main" id="{0EE79A66-0E96-A4E4-B326-2EC13B2B69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06001" name="Option Button 177" hidden="1">
              <a:extLst>
                <a:ext uri="{63B3BB69-23CF-44E3-9099-C40C66FF867C}">
                  <a14:compatExt spid="_x0000_s206001"/>
                </a:ext>
                <a:ext uri="{FF2B5EF4-FFF2-40B4-BE49-F238E27FC236}">
                  <a16:creationId xmlns:a16="http://schemas.microsoft.com/office/drawing/2014/main" id="{07AD33CA-3963-5577-5D6E-605068A683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06002" name="Option Button 178" hidden="1">
              <a:extLst>
                <a:ext uri="{63B3BB69-23CF-44E3-9099-C40C66FF867C}">
                  <a14:compatExt spid="_x0000_s206002"/>
                </a:ext>
                <a:ext uri="{FF2B5EF4-FFF2-40B4-BE49-F238E27FC236}">
                  <a16:creationId xmlns:a16="http://schemas.microsoft.com/office/drawing/2014/main" id="{2E6995AD-2EF1-01CD-3803-6B80C360F2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06003" name="Option Button 179" hidden="1">
              <a:extLst>
                <a:ext uri="{63B3BB69-23CF-44E3-9099-C40C66FF867C}">
                  <a14:compatExt spid="_x0000_s206003"/>
                </a:ext>
                <a:ext uri="{FF2B5EF4-FFF2-40B4-BE49-F238E27FC236}">
                  <a16:creationId xmlns:a16="http://schemas.microsoft.com/office/drawing/2014/main" id="{43EF759A-59F6-AC7A-4B9D-D16FE9E9EB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06004" name="Group Box 180" hidden="1">
              <a:extLst>
                <a:ext uri="{63B3BB69-23CF-44E3-9099-C40C66FF867C}">
                  <a14:compatExt spid="_x0000_s206004"/>
                </a:ext>
                <a:ext uri="{FF2B5EF4-FFF2-40B4-BE49-F238E27FC236}">
                  <a16:creationId xmlns:a16="http://schemas.microsoft.com/office/drawing/2014/main" id="{37DEE6BD-98AA-D36F-900A-1EF25CC8E6E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06005" name="Option Button 181" hidden="1">
              <a:extLst>
                <a:ext uri="{63B3BB69-23CF-44E3-9099-C40C66FF867C}">
                  <a14:compatExt spid="_x0000_s206005"/>
                </a:ext>
                <a:ext uri="{FF2B5EF4-FFF2-40B4-BE49-F238E27FC236}">
                  <a16:creationId xmlns:a16="http://schemas.microsoft.com/office/drawing/2014/main" id="{AC3D49DE-1DB2-18F6-3F49-3E072DF86C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06006" name="Option Button 182" hidden="1">
              <a:extLst>
                <a:ext uri="{63B3BB69-23CF-44E3-9099-C40C66FF867C}">
                  <a14:compatExt spid="_x0000_s206006"/>
                </a:ext>
                <a:ext uri="{FF2B5EF4-FFF2-40B4-BE49-F238E27FC236}">
                  <a16:creationId xmlns:a16="http://schemas.microsoft.com/office/drawing/2014/main" id="{03AA586C-0922-66C9-30B6-C043E5E0B4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06007" name="Option Button 183" hidden="1">
              <a:extLst>
                <a:ext uri="{63B3BB69-23CF-44E3-9099-C40C66FF867C}">
                  <a14:compatExt spid="_x0000_s206007"/>
                </a:ext>
                <a:ext uri="{FF2B5EF4-FFF2-40B4-BE49-F238E27FC236}">
                  <a16:creationId xmlns:a16="http://schemas.microsoft.com/office/drawing/2014/main" id="{B5A22F0A-CC65-0F34-E225-5432ABB71A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06008" name="Option Button 184" hidden="1">
              <a:extLst>
                <a:ext uri="{63B3BB69-23CF-44E3-9099-C40C66FF867C}">
                  <a14:compatExt spid="_x0000_s206008"/>
                </a:ext>
                <a:ext uri="{FF2B5EF4-FFF2-40B4-BE49-F238E27FC236}">
                  <a16:creationId xmlns:a16="http://schemas.microsoft.com/office/drawing/2014/main" id="{7BE206DA-508C-E9CF-526A-DDAA723BF4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06009" name="Group Box 185" hidden="1">
              <a:extLst>
                <a:ext uri="{63B3BB69-23CF-44E3-9099-C40C66FF867C}">
                  <a14:compatExt spid="_x0000_s206009"/>
                </a:ext>
                <a:ext uri="{FF2B5EF4-FFF2-40B4-BE49-F238E27FC236}">
                  <a16:creationId xmlns:a16="http://schemas.microsoft.com/office/drawing/2014/main" id="{DFD6DA59-D48A-DCF9-C354-AF0DAF65FEF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06010" name="Option Button 186" hidden="1">
              <a:extLst>
                <a:ext uri="{63B3BB69-23CF-44E3-9099-C40C66FF867C}">
                  <a14:compatExt spid="_x0000_s206010"/>
                </a:ext>
                <a:ext uri="{FF2B5EF4-FFF2-40B4-BE49-F238E27FC236}">
                  <a16:creationId xmlns:a16="http://schemas.microsoft.com/office/drawing/2014/main" id="{4ACCF72B-2B35-5364-05DD-92F7C00204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06011" name="Option Button 187" hidden="1">
              <a:extLst>
                <a:ext uri="{63B3BB69-23CF-44E3-9099-C40C66FF867C}">
                  <a14:compatExt spid="_x0000_s206011"/>
                </a:ext>
                <a:ext uri="{FF2B5EF4-FFF2-40B4-BE49-F238E27FC236}">
                  <a16:creationId xmlns:a16="http://schemas.microsoft.com/office/drawing/2014/main" id="{90437E4E-4C0A-E562-766D-87231B0883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06012" name="Option Button 188" hidden="1">
              <a:extLst>
                <a:ext uri="{63B3BB69-23CF-44E3-9099-C40C66FF867C}">
                  <a14:compatExt spid="_x0000_s206012"/>
                </a:ext>
                <a:ext uri="{FF2B5EF4-FFF2-40B4-BE49-F238E27FC236}">
                  <a16:creationId xmlns:a16="http://schemas.microsoft.com/office/drawing/2014/main" id="{2B01E068-999C-1DAB-2653-EB2DCCD82B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06013" name="Option Button 189" hidden="1">
              <a:extLst>
                <a:ext uri="{63B3BB69-23CF-44E3-9099-C40C66FF867C}">
                  <a14:compatExt spid="_x0000_s206013"/>
                </a:ext>
                <a:ext uri="{FF2B5EF4-FFF2-40B4-BE49-F238E27FC236}">
                  <a16:creationId xmlns:a16="http://schemas.microsoft.com/office/drawing/2014/main" id="{B7CDF85F-7187-7AF6-95DA-CA078D67E8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06014" name="Group Box 190" hidden="1">
              <a:extLst>
                <a:ext uri="{63B3BB69-23CF-44E3-9099-C40C66FF867C}">
                  <a14:compatExt spid="_x0000_s206014"/>
                </a:ext>
                <a:ext uri="{FF2B5EF4-FFF2-40B4-BE49-F238E27FC236}">
                  <a16:creationId xmlns:a16="http://schemas.microsoft.com/office/drawing/2014/main" id="{5F42430C-9F5E-D40E-B7F6-B432289E1D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06015" name="Option Button 191" hidden="1">
              <a:extLst>
                <a:ext uri="{63B3BB69-23CF-44E3-9099-C40C66FF867C}">
                  <a14:compatExt spid="_x0000_s206015"/>
                </a:ext>
                <a:ext uri="{FF2B5EF4-FFF2-40B4-BE49-F238E27FC236}">
                  <a16:creationId xmlns:a16="http://schemas.microsoft.com/office/drawing/2014/main" id="{1219EC42-7CC8-6B3E-4CE8-7FB6310F29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06016" name="Option Button 192" hidden="1">
              <a:extLst>
                <a:ext uri="{63B3BB69-23CF-44E3-9099-C40C66FF867C}">
                  <a14:compatExt spid="_x0000_s206016"/>
                </a:ext>
                <a:ext uri="{FF2B5EF4-FFF2-40B4-BE49-F238E27FC236}">
                  <a16:creationId xmlns:a16="http://schemas.microsoft.com/office/drawing/2014/main" id="{562ECD3E-ABE5-08BD-9659-DDE6EB72E9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06017" name="Option Button 193" hidden="1">
              <a:extLst>
                <a:ext uri="{63B3BB69-23CF-44E3-9099-C40C66FF867C}">
                  <a14:compatExt spid="_x0000_s206017"/>
                </a:ext>
                <a:ext uri="{FF2B5EF4-FFF2-40B4-BE49-F238E27FC236}">
                  <a16:creationId xmlns:a16="http://schemas.microsoft.com/office/drawing/2014/main" id="{80C7290E-77F0-3F73-30FE-955C52CE38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06018" name="Option Button 194" hidden="1">
              <a:extLst>
                <a:ext uri="{63B3BB69-23CF-44E3-9099-C40C66FF867C}">
                  <a14:compatExt spid="_x0000_s206018"/>
                </a:ext>
                <a:ext uri="{FF2B5EF4-FFF2-40B4-BE49-F238E27FC236}">
                  <a16:creationId xmlns:a16="http://schemas.microsoft.com/office/drawing/2014/main" id="{CA8408BC-A003-60ED-DC3F-B4B8550F31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06019" name="Group Box 195" hidden="1">
              <a:extLst>
                <a:ext uri="{63B3BB69-23CF-44E3-9099-C40C66FF867C}">
                  <a14:compatExt spid="_x0000_s206019"/>
                </a:ext>
                <a:ext uri="{FF2B5EF4-FFF2-40B4-BE49-F238E27FC236}">
                  <a16:creationId xmlns:a16="http://schemas.microsoft.com/office/drawing/2014/main" id="{ABDC15A7-43A6-35A2-23A1-1F2A9EB28D7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06020" name="Option Button 196" hidden="1">
              <a:extLst>
                <a:ext uri="{63B3BB69-23CF-44E3-9099-C40C66FF867C}">
                  <a14:compatExt spid="_x0000_s206020"/>
                </a:ext>
                <a:ext uri="{FF2B5EF4-FFF2-40B4-BE49-F238E27FC236}">
                  <a16:creationId xmlns:a16="http://schemas.microsoft.com/office/drawing/2014/main" id="{5AECC850-C4F1-AF9D-63B5-2A4D487252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06021" name="Option Button 197" hidden="1">
              <a:extLst>
                <a:ext uri="{63B3BB69-23CF-44E3-9099-C40C66FF867C}">
                  <a14:compatExt spid="_x0000_s206021"/>
                </a:ext>
                <a:ext uri="{FF2B5EF4-FFF2-40B4-BE49-F238E27FC236}">
                  <a16:creationId xmlns:a16="http://schemas.microsoft.com/office/drawing/2014/main" id="{CE7FFF4C-5CDD-0B97-6F69-32DE65370C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06022" name="Option Button 198" hidden="1">
              <a:extLst>
                <a:ext uri="{63B3BB69-23CF-44E3-9099-C40C66FF867C}">
                  <a14:compatExt spid="_x0000_s206022"/>
                </a:ext>
                <a:ext uri="{FF2B5EF4-FFF2-40B4-BE49-F238E27FC236}">
                  <a16:creationId xmlns:a16="http://schemas.microsoft.com/office/drawing/2014/main" id="{DD5D6BE7-76DD-9678-8138-120587EFD4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06023" name="Option Button 199" hidden="1">
              <a:extLst>
                <a:ext uri="{63B3BB69-23CF-44E3-9099-C40C66FF867C}">
                  <a14:compatExt spid="_x0000_s206023"/>
                </a:ext>
                <a:ext uri="{FF2B5EF4-FFF2-40B4-BE49-F238E27FC236}">
                  <a16:creationId xmlns:a16="http://schemas.microsoft.com/office/drawing/2014/main" id="{36DBE017-BFED-EB03-C2ED-A713D1183F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06024" name="Group Box 200" hidden="1">
              <a:extLst>
                <a:ext uri="{63B3BB69-23CF-44E3-9099-C40C66FF867C}">
                  <a14:compatExt spid="_x0000_s206024"/>
                </a:ext>
                <a:ext uri="{FF2B5EF4-FFF2-40B4-BE49-F238E27FC236}">
                  <a16:creationId xmlns:a16="http://schemas.microsoft.com/office/drawing/2014/main" id="{EC798627-6EA4-455B-E0E7-2F04EF577E7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06025" name="Option Button 201" hidden="1">
              <a:extLst>
                <a:ext uri="{63B3BB69-23CF-44E3-9099-C40C66FF867C}">
                  <a14:compatExt spid="_x0000_s206025"/>
                </a:ext>
                <a:ext uri="{FF2B5EF4-FFF2-40B4-BE49-F238E27FC236}">
                  <a16:creationId xmlns:a16="http://schemas.microsoft.com/office/drawing/2014/main" id="{366F3490-118F-2E3E-9998-5983E95D3D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06026" name="Option Button 202" hidden="1">
              <a:extLst>
                <a:ext uri="{63B3BB69-23CF-44E3-9099-C40C66FF867C}">
                  <a14:compatExt spid="_x0000_s206026"/>
                </a:ext>
                <a:ext uri="{FF2B5EF4-FFF2-40B4-BE49-F238E27FC236}">
                  <a16:creationId xmlns:a16="http://schemas.microsoft.com/office/drawing/2014/main" id="{ADC8F5CB-41C3-6115-3C95-1234A25E14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06027" name="Option Button 203" hidden="1">
              <a:extLst>
                <a:ext uri="{63B3BB69-23CF-44E3-9099-C40C66FF867C}">
                  <a14:compatExt spid="_x0000_s206027"/>
                </a:ext>
                <a:ext uri="{FF2B5EF4-FFF2-40B4-BE49-F238E27FC236}">
                  <a16:creationId xmlns:a16="http://schemas.microsoft.com/office/drawing/2014/main" id="{8282770A-9575-4B80-F26D-4F0C5DFA86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06028" name="Option Button 204" hidden="1">
              <a:extLst>
                <a:ext uri="{63B3BB69-23CF-44E3-9099-C40C66FF867C}">
                  <a14:compatExt spid="_x0000_s206028"/>
                </a:ext>
                <a:ext uri="{FF2B5EF4-FFF2-40B4-BE49-F238E27FC236}">
                  <a16:creationId xmlns:a16="http://schemas.microsoft.com/office/drawing/2014/main" id="{626EFA15-5779-4B09-BBAB-69C8A3D89F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06029" name="Group Box 205" hidden="1">
              <a:extLst>
                <a:ext uri="{63B3BB69-23CF-44E3-9099-C40C66FF867C}">
                  <a14:compatExt spid="_x0000_s206029"/>
                </a:ext>
                <a:ext uri="{FF2B5EF4-FFF2-40B4-BE49-F238E27FC236}">
                  <a16:creationId xmlns:a16="http://schemas.microsoft.com/office/drawing/2014/main" id="{176125A2-4162-90BA-7C95-9ED39614A16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06030" name="Option Button 206" hidden="1">
              <a:extLst>
                <a:ext uri="{63B3BB69-23CF-44E3-9099-C40C66FF867C}">
                  <a14:compatExt spid="_x0000_s206030"/>
                </a:ext>
                <a:ext uri="{FF2B5EF4-FFF2-40B4-BE49-F238E27FC236}">
                  <a16:creationId xmlns:a16="http://schemas.microsoft.com/office/drawing/2014/main" id="{7E0D1557-4568-7941-2574-CED7FC1E62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06031" name="Option Button 207" hidden="1">
              <a:extLst>
                <a:ext uri="{63B3BB69-23CF-44E3-9099-C40C66FF867C}">
                  <a14:compatExt spid="_x0000_s206031"/>
                </a:ext>
                <a:ext uri="{FF2B5EF4-FFF2-40B4-BE49-F238E27FC236}">
                  <a16:creationId xmlns:a16="http://schemas.microsoft.com/office/drawing/2014/main" id="{EFC19C63-7FFC-4B2A-69AE-57980DC989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06032" name="Option Button 208" hidden="1">
              <a:extLst>
                <a:ext uri="{63B3BB69-23CF-44E3-9099-C40C66FF867C}">
                  <a14:compatExt spid="_x0000_s206032"/>
                </a:ext>
                <a:ext uri="{FF2B5EF4-FFF2-40B4-BE49-F238E27FC236}">
                  <a16:creationId xmlns:a16="http://schemas.microsoft.com/office/drawing/2014/main" id="{E21B9589-3A3C-3AFE-70C0-A5802AD9A9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06033" name="Option Button 209" hidden="1">
              <a:extLst>
                <a:ext uri="{63B3BB69-23CF-44E3-9099-C40C66FF867C}">
                  <a14:compatExt spid="_x0000_s206033"/>
                </a:ext>
                <a:ext uri="{FF2B5EF4-FFF2-40B4-BE49-F238E27FC236}">
                  <a16:creationId xmlns:a16="http://schemas.microsoft.com/office/drawing/2014/main" id="{110FA5E4-37CA-5DE0-DCC4-29BE235214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06034" name="Group Box 210" hidden="1">
              <a:extLst>
                <a:ext uri="{63B3BB69-23CF-44E3-9099-C40C66FF867C}">
                  <a14:compatExt spid="_x0000_s206034"/>
                </a:ext>
                <a:ext uri="{FF2B5EF4-FFF2-40B4-BE49-F238E27FC236}">
                  <a16:creationId xmlns:a16="http://schemas.microsoft.com/office/drawing/2014/main" id="{75FE3DF1-691A-CFB4-60C3-45E5F48B221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06035" name="Option Button 211" hidden="1">
              <a:extLst>
                <a:ext uri="{63B3BB69-23CF-44E3-9099-C40C66FF867C}">
                  <a14:compatExt spid="_x0000_s206035"/>
                </a:ext>
                <a:ext uri="{FF2B5EF4-FFF2-40B4-BE49-F238E27FC236}">
                  <a16:creationId xmlns:a16="http://schemas.microsoft.com/office/drawing/2014/main" id="{75BCE3F1-FE97-AA4F-B3D1-84269DD5A1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06036" name="Option Button 212" hidden="1">
              <a:extLst>
                <a:ext uri="{63B3BB69-23CF-44E3-9099-C40C66FF867C}">
                  <a14:compatExt spid="_x0000_s206036"/>
                </a:ext>
                <a:ext uri="{FF2B5EF4-FFF2-40B4-BE49-F238E27FC236}">
                  <a16:creationId xmlns:a16="http://schemas.microsoft.com/office/drawing/2014/main" id="{F04EDEBF-0B7F-0AFB-71A7-A52C7B573E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06037" name="Option Button 213" hidden="1">
              <a:extLst>
                <a:ext uri="{63B3BB69-23CF-44E3-9099-C40C66FF867C}">
                  <a14:compatExt spid="_x0000_s206037"/>
                </a:ext>
                <a:ext uri="{FF2B5EF4-FFF2-40B4-BE49-F238E27FC236}">
                  <a16:creationId xmlns:a16="http://schemas.microsoft.com/office/drawing/2014/main" id="{836F92FC-A3E7-C9C7-2F64-26E26E324D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06038" name="Option Button 214" hidden="1">
              <a:extLst>
                <a:ext uri="{63B3BB69-23CF-44E3-9099-C40C66FF867C}">
                  <a14:compatExt spid="_x0000_s206038"/>
                </a:ext>
                <a:ext uri="{FF2B5EF4-FFF2-40B4-BE49-F238E27FC236}">
                  <a16:creationId xmlns:a16="http://schemas.microsoft.com/office/drawing/2014/main" id="{9B8528E7-8CD0-1A94-B093-2BEC49C5AD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06039" name="Group Box 215" hidden="1">
              <a:extLst>
                <a:ext uri="{63B3BB69-23CF-44E3-9099-C40C66FF867C}">
                  <a14:compatExt spid="_x0000_s206039"/>
                </a:ext>
                <a:ext uri="{FF2B5EF4-FFF2-40B4-BE49-F238E27FC236}">
                  <a16:creationId xmlns:a16="http://schemas.microsoft.com/office/drawing/2014/main" id="{3660AD17-4E7F-9A42-7FCA-C2DFC880CA7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06040" name="Option Button 216" hidden="1">
              <a:extLst>
                <a:ext uri="{63B3BB69-23CF-44E3-9099-C40C66FF867C}">
                  <a14:compatExt spid="_x0000_s206040"/>
                </a:ext>
                <a:ext uri="{FF2B5EF4-FFF2-40B4-BE49-F238E27FC236}">
                  <a16:creationId xmlns:a16="http://schemas.microsoft.com/office/drawing/2014/main" id="{36E65E00-C4F6-6EFF-AC27-B18CF48E93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06041" name="Option Button 217" hidden="1">
              <a:extLst>
                <a:ext uri="{63B3BB69-23CF-44E3-9099-C40C66FF867C}">
                  <a14:compatExt spid="_x0000_s206041"/>
                </a:ext>
                <a:ext uri="{FF2B5EF4-FFF2-40B4-BE49-F238E27FC236}">
                  <a16:creationId xmlns:a16="http://schemas.microsoft.com/office/drawing/2014/main" id="{94E8FAC7-2051-7CA0-CB0D-0C66EE8A91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06042" name="Option Button 218" hidden="1">
              <a:extLst>
                <a:ext uri="{63B3BB69-23CF-44E3-9099-C40C66FF867C}">
                  <a14:compatExt spid="_x0000_s206042"/>
                </a:ext>
                <a:ext uri="{FF2B5EF4-FFF2-40B4-BE49-F238E27FC236}">
                  <a16:creationId xmlns:a16="http://schemas.microsoft.com/office/drawing/2014/main" id="{1D0A17ED-30DF-168E-99DD-4D9D66C174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06043" name="Option Button 219" hidden="1">
              <a:extLst>
                <a:ext uri="{63B3BB69-23CF-44E3-9099-C40C66FF867C}">
                  <a14:compatExt spid="_x0000_s206043"/>
                </a:ext>
                <a:ext uri="{FF2B5EF4-FFF2-40B4-BE49-F238E27FC236}">
                  <a16:creationId xmlns:a16="http://schemas.microsoft.com/office/drawing/2014/main" id="{9A22402C-FB00-C118-A534-6BE5E82DBF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06044" name="Group Box 220" hidden="1">
              <a:extLst>
                <a:ext uri="{63B3BB69-23CF-44E3-9099-C40C66FF867C}">
                  <a14:compatExt spid="_x0000_s206044"/>
                </a:ext>
                <a:ext uri="{FF2B5EF4-FFF2-40B4-BE49-F238E27FC236}">
                  <a16:creationId xmlns:a16="http://schemas.microsoft.com/office/drawing/2014/main" id="{11F8BAC6-91BD-0828-B70F-5FBD115651F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06045" name="Option Button 221" hidden="1">
              <a:extLst>
                <a:ext uri="{63B3BB69-23CF-44E3-9099-C40C66FF867C}">
                  <a14:compatExt spid="_x0000_s206045"/>
                </a:ext>
                <a:ext uri="{FF2B5EF4-FFF2-40B4-BE49-F238E27FC236}">
                  <a16:creationId xmlns:a16="http://schemas.microsoft.com/office/drawing/2014/main" id="{40D7174E-6E14-1FEA-B603-C0DBB0F386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06046" name="Option Button 222" hidden="1">
              <a:extLst>
                <a:ext uri="{63B3BB69-23CF-44E3-9099-C40C66FF867C}">
                  <a14:compatExt spid="_x0000_s206046"/>
                </a:ext>
                <a:ext uri="{FF2B5EF4-FFF2-40B4-BE49-F238E27FC236}">
                  <a16:creationId xmlns:a16="http://schemas.microsoft.com/office/drawing/2014/main" id="{881BB383-2C46-7054-01B5-A4BABDC535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06047" name="Option Button 223" hidden="1">
              <a:extLst>
                <a:ext uri="{63B3BB69-23CF-44E3-9099-C40C66FF867C}">
                  <a14:compatExt spid="_x0000_s206047"/>
                </a:ext>
                <a:ext uri="{FF2B5EF4-FFF2-40B4-BE49-F238E27FC236}">
                  <a16:creationId xmlns:a16="http://schemas.microsoft.com/office/drawing/2014/main" id="{82ABA4B2-8054-E1C9-CE02-6C5A0F3D1B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06048" name="Option Button 224" hidden="1">
              <a:extLst>
                <a:ext uri="{63B3BB69-23CF-44E3-9099-C40C66FF867C}">
                  <a14:compatExt spid="_x0000_s206048"/>
                </a:ext>
                <a:ext uri="{FF2B5EF4-FFF2-40B4-BE49-F238E27FC236}">
                  <a16:creationId xmlns:a16="http://schemas.microsoft.com/office/drawing/2014/main" id="{F57712E7-C9EF-7637-5D9D-234C4A067D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06049" name="Group Box 225" hidden="1">
              <a:extLst>
                <a:ext uri="{63B3BB69-23CF-44E3-9099-C40C66FF867C}">
                  <a14:compatExt spid="_x0000_s206049"/>
                </a:ext>
                <a:ext uri="{FF2B5EF4-FFF2-40B4-BE49-F238E27FC236}">
                  <a16:creationId xmlns:a16="http://schemas.microsoft.com/office/drawing/2014/main" id="{E11D163B-C231-CC5F-F241-AE20B55913C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06050" name="Option Button 226" hidden="1">
              <a:extLst>
                <a:ext uri="{63B3BB69-23CF-44E3-9099-C40C66FF867C}">
                  <a14:compatExt spid="_x0000_s206050"/>
                </a:ext>
                <a:ext uri="{FF2B5EF4-FFF2-40B4-BE49-F238E27FC236}">
                  <a16:creationId xmlns:a16="http://schemas.microsoft.com/office/drawing/2014/main" id="{209B1F1D-5B6F-B9D4-A918-1C41324D9C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06051" name="Option Button 227" hidden="1">
              <a:extLst>
                <a:ext uri="{63B3BB69-23CF-44E3-9099-C40C66FF867C}">
                  <a14:compatExt spid="_x0000_s206051"/>
                </a:ext>
                <a:ext uri="{FF2B5EF4-FFF2-40B4-BE49-F238E27FC236}">
                  <a16:creationId xmlns:a16="http://schemas.microsoft.com/office/drawing/2014/main" id="{5F9F0655-A282-EDF4-91E3-5C02D423F9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06052" name="Option Button 228" hidden="1">
              <a:extLst>
                <a:ext uri="{63B3BB69-23CF-44E3-9099-C40C66FF867C}">
                  <a14:compatExt spid="_x0000_s206052"/>
                </a:ext>
                <a:ext uri="{FF2B5EF4-FFF2-40B4-BE49-F238E27FC236}">
                  <a16:creationId xmlns:a16="http://schemas.microsoft.com/office/drawing/2014/main" id="{5D36107B-9118-44E2-E3CA-0E9654E813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06053" name="Option Button 229" hidden="1">
              <a:extLst>
                <a:ext uri="{63B3BB69-23CF-44E3-9099-C40C66FF867C}">
                  <a14:compatExt spid="_x0000_s206053"/>
                </a:ext>
                <a:ext uri="{FF2B5EF4-FFF2-40B4-BE49-F238E27FC236}">
                  <a16:creationId xmlns:a16="http://schemas.microsoft.com/office/drawing/2014/main" id="{073C9AB5-E5E3-F065-5E29-04D9BC1254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06054" name="Group Box 230" hidden="1">
              <a:extLst>
                <a:ext uri="{63B3BB69-23CF-44E3-9099-C40C66FF867C}">
                  <a14:compatExt spid="_x0000_s206054"/>
                </a:ext>
                <a:ext uri="{FF2B5EF4-FFF2-40B4-BE49-F238E27FC236}">
                  <a16:creationId xmlns:a16="http://schemas.microsoft.com/office/drawing/2014/main" id="{C0F951A0-D0C7-BF62-1E69-0A93DFBD9B7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06055" name="Option Button 231" hidden="1">
              <a:extLst>
                <a:ext uri="{63B3BB69-23CF-44E3-9099-C40C66FF867C}">
                  <a14:compatExt spid="_x0000_s206055"/>
                </a:ext>
                <a:ext uri="{FF2B5EF4-FFF2-40B4-BE49-F238E27FC236}">
                  <a16:creationId xmlns:a16="http://schemas.microsoft.com/office/drawing/2014/main" id="{F0A50EEC-CFA1-D65A-FDD4-045A84BC01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06056" name="Option Button 232" hidden="1">
              <a:extLst>
                <a:ext uri="{63B3BB69-23CF-44E3-9099-C40C66FF867C}">
                  <a14:compatExt spid="_x0000_s206056"/>
                </a:ext>
                <a:ext uri="{FF2B5EF4-FFF2-40B4-BE49-F238E27FC236}">
                  <a16:creationId xmlns:a16="http://schemas.microsoft.com/office/drawing/2014/main" id="{D633DDE2-5D1D-3AB2-90E2-3D3140A286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06057" name="Option Button 233" hidden="1">
              <a:extLst>
                <a:ext uri="{63B3BB69-23CF-44E3-9099-C40C66FF867C}">
                  <a14:compatExt spid="_x0000_s206057"/>
                </a:ext>
                <a:ext uri="{FF2B5EF4-FFF2-40B4-BE49-F238E27FC236}">
                  <a16:creationId xmlns:a16="http://schemas.microsoft.com/office/drawing/2014/main" id="{7F73F63A-9ABC-7D2A-F990-69723AD6A7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06058" name="Option Button 234" hidden="1">
              <a:extLst>
                <a:ext uri="{63B3BB69-23CF-44E3-9099-C40C66FF867C}">
                  <a14:compatExt spid="_x0000_s206058"/>
                </a:ext>
                <a:ext uri="{FF2B5EF4-FFF2-40B4-BE49-F238E27FC236}">
                  <a16:creationId xmlns:a16="http://schemas.microsoft.com/office/drawing/2014/main" id="{38F2D2EA-50FB-C63A-C74B-2C115DCEAC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06059" name="Group Box 235" hidden="1">
              <a:extLst>
                <a:ext uri="{63B3BB69-23CF-44E3-9099-C40C66FF867C}">
                  <a14:compatExt spid="_x0000_s206059"/>
                </a:ext>
                <a:ext uri="{FF2B5EF4-FFF2-40B4-BE49-F238E27FC236}">
                  <a16:creationId xmlns:a16="http://schemas.microsoft.com/office/drawing/2014/main" id="{79357398-1EA3-3696-6852-287C027AC18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06060" name="Option Button 236" hidden="1">
              <a:extLst>
                <a:ext uri="{63B3BB69-23CF-44E3-9099-C40C66FF867C}">
                  <a14:compatExt spid="_x0000_s206060"/>
                </a:ext>
                <a:ext uri="{FF2B5EF4-FFF2-40B4-BE49-F238E27FC236}">
                  <a16:creationId xmlns:a16="http://schemas.microsoft.com/office/drawing/2014/main" id="{8E77D1C3-6434-01D5-0EBE-17EDFEB45E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06061" name="Option Button 237" hidden="1">
              <a:extLst>
                <a:ext uri="{63B3BB69-23CF-44E3-9099-C40C66FF867C}">
                  <a14:compatExt spid="_x0000_s206061"/>
                </a:ext>
                <a:ext uri="{FF2B5EF4-FFF2-40B4-BE49-F238E27FC236}">
                  <a16:creationId xmlns:a16="http://schemas.microsoft.com/office/drawing/2014/main" id="{E038064C-3D77-A95A-9611-DC48CDDB40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06062" name="Option Button 238" hidden="1">
              <a:extLst>
                <a:ext uri="{63B3BB69-23CF-44E3-9099-C40C66FF867C}">
                  <a14:compatExt spid="_x0000_s206062"/>
                </a:ext>
                <a:ext uri="{FF2B5EF4-FFF2-40B4-BE49-F238E27FC236}">
                  <a16:creationId xmlns:a16="http://schemas.microsoft.com/office/drawing/2014/main" id="{35CF8EFC-1817-69B0-057A-9E810474EE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06063" name="Option Button 239" hidden="1">
              <a:extLst>
                <a:ext uri="{63B3BB69-23CF-44E3-9099-C40C66FF867C}">
                  <a14:compatExt spid="_x0000_s206063"/>
                </a:ext>
                <a:ext uri="{FF2B5EF4-FFF2-40B4-BE49-F238E27FC236}">
                  <a16:creationId xmlns:a16="http://schemas.microsoft.com/office/drawing/2014/main" id="{CEA321F1-56CF-AAB9-0A47-CF68A7FBA8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06064" name="Group Box 240" hidden="1">
              <a:extLst>
                <a:ext uri="{63B3BB69-23CF-44E3-9099-C40C66FF867C}">
                  <a14:compatExt spid="_x0000_s206064"/>
                </a:ext>
                <a:ext uri="{FF2B5EF4-FFF2-40B4-BE49-F238E27FC236}">
                  <a16:creationId xmlns:a16="http://schemas.microsoft.com/office/drawing/2014/main" id="{3BC91428-FF03-98ED-5C85-57299DF8511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06065" name="Option Button 241" hidden="1">
              <a:extLst>
                <a:ext uri="{63B3BB69-23CF-44E3-9099-C40C66FF867C}">
                  <a14:compatExt spid="_x0000_s206065"/>
                </a:ext>
                <a:ext uri="{FF2B5EF4-FFF2-40B4-BE49-F238E27FC236}">
                  <a16:creationId xmlns:a16="http://schemas.microsoft.com/office/drawing/2014/main" id="{19C1BF50-6CFF-7DEC-A9BF-2AA7CAD6BF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06066" name="Option Button 242" hidden="1">
              <a:extLst>
                <a:ext uri="{63B3BB69-23CF-44E3-9099-C40C66FF867C}">
                  <a14:compatExt spid="_x0000_s206066"/>
                </a:ext>
                <a:ext uri="{FF2B5EF4-FFF2-40B4-BE49-F238E27FC236}">
                  <a16:creationId xmlns:a16="http://schemas.microsoft.com/office/drawing/2014/main" id="{DD2CFFDC-21CF-C81B-559E-E6DC52EF37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06067" name="Option Button 243" hidden="1">
              <a:extLst>
                <a:ext uri="{63B3BB69-23CF-44E3-9099-C40C66FF867C}">
                  <a14:compatExt spid="_x0000_s206067"/>
                </a:ext>
                <a:ext uri="{FF2B5EF4-FFF2-40B4-BE49-F238E27FC236}">
                  <a16:creationId xmlns:a16="http://schemas.microsoft.com/office/drawing/2014/main" id="{98E01B94-C07B-95E6-BBAC-27876D364F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06068" name="Option Button 244" hidden="1">
              <a:extLst>
                <a:ext uri="{63B3BB69-23CF-44E3-9099-C40C66FF867C}">
                  <a14:compatExt spid="_x0000_s206068"/>
                </a:ext>
                <a:ext uri="{FF2B5EF4-FFF2-40B4-BE49-F238E27FC236}">
                  <a16:creationId xmlns:a16="http://schemas.microsoft.com/office/drawing/2014/main" id="{E53DC881-C254-B3CE-6744-95325C3B30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06069" name="Group Box 245" hidden="1">
              <a:extLst>
                <a:ext uri="{63B3BB69-23CF-44E3-9099-C40C66FF867C}">
                  <a14:compatExt spid="_x0000_s206069"/>
                </a:ext>
                <a:ext uri="{FF2B5EF4-FFF2-40B4-BE49-F238E27FC236}">
                  <a16:creationId xmlns:a16="http://schemas.microsoft.com/office/drawing/2014/main" id="{49367D50-B48E-6B20-F422-29A103FC261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06070" name="Option Button 246" hidden="1">
              <a:extLst>
                <a:ext uri="{63B3BB69-23CF-44E3-9099-C40C66FF867C}">
                  <a14:compatExt spid="_x0000_s206070"/>
                </a:ext>
                <a:ext uri="{FF2B5EF4-FFF2-40B4-BE49-F238E27FC236}">
                  <a16:creationId xmlns:a16="http://schemas.microsoft.com/office/drawing/2014/main" id="{FF234354-9CF6-3A69-439F-36FEA79FC7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06071" name="Option Button 247" hidden="1">
              <a:extLst>
                <a:ext uri="{63B3BB69-23CF-44E3-9099-C40C66FF867C}">
                  <a14:compatExt spid="_x0000_s206071"/>
                </a:ext>
                <a:ext uri="{FF2B5EF4-FFF2-40B4-BE49-F238E27FC236}">
                  <a16:creationId xmlns:a16="http://schemas.microsoft.com/office/drawing/2014/main" id="{8A23EAF7-2929-1578-C9FF-AA7F1AFEAB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06072" name="Option Button 248" hidden="1">
              <a:extLst>
                <a:ext uri="{63B3BB69-23CF-44E3-9099-C40C66FF867C}">
                  <a14:compatExt spid="_x0000_s206072"/>
                </a:ext>
                <a:ext uri="{FF2B5EF4-FFF2-40B4-BE49-F238E27FC236}">
                  <a16:creationId xmlns:a16="http://schemas.microsoft.com/office/drawing/2014/main" id="{2CD98F81-15A0-027E-2394-7517D99E8F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06073" name="Option Button 249" hidden="1">
              <a:extLst>
                <a:ext uri="{63B3BB69-23CF-44E3-9099-C40C66FF867C}">
                  <a14:compatExt spid="_x0000_s206073"/>
                </a:ext>
                <a:ext uri="{FF2B5EF4-FFF2-40B4-BE49-F238E27FC236}">
                  <a16:creationId xmlns:a16="http://schemas.microsoft.com/office/drawing/2014/main" id="{4812EBBC-8707-DB93-D38F-6520ECA36B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06074" name="Group Box 250" hidden="1">
              <a:extLst>
                <a:ext uri="{63B3BB69-23CF-44E3-9099-C40C66FF867C}">
                  <a14:compatExt spid="_x0000_s206074"/>
                </a:ext>
                <a:ext uri="{FF2B5EF4-FFF2-40B4-BE49-F238E27FC236}">
                  <a16:creationId xmlns:a16="http://schemas.microsoft.com/office/drawing/2014/main" id="{BC29DBC6-115F-51EF-1C7A-DA5C75A30D5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06075" name="Option Button 251" hidden="1">
              <a:extLst>
                <a:ext uri="{63B3BB69-23CF-44E3-9099-C40C66FF867C}">
                  <a14:compatExt spid="_x0000_s206075"/>
                </a:ext>
                <a:ext uri="{FF2B5EF4-FFF2-40B4-BE49-F238E27FC236}">
                  <a16:creationId xmlns:a16="http://schemas.microsoft.com/office/drawing/2014/main" id="{A5BA6964-3028-D73E-A70E-31C040E537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06076" name="Option Button 252" hidden="1">
              <a:extLst>
                <a:ext uri="{63B3BB69-23CF-44E3-9099-C40C66FF867C}">
                  <a14:compatExt spid="_x0000_s206076"/>
                </a:ext>
                <a:ext uri="{FF2B5EF4-FFF2-40B4-BE49-F238E27FC236}">
                  <a16:creationId xmlns:a16="http://schemas.microsoft.com/office/drawing/2014/main" id="{BE862754-260D-903A-26C0-47C1AE8F23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06077" name="Option Button 253" hidden="1">
              <a:extLst>
                <a:ext uri="{63B3BB69-23CF-44E3-9099-C40C66FF867C}">
                  <a14:compatExt spid="_x0000_s206077"/>
                </a:ext>
                <a:ext uri="{FF2B5EF4-FFF2-40B4-BE49-F238E27FC236}">
                  <a16:creationId xmlns:a16="http://schemas.microsoft.com/office/drawing/2014/main" id="{C0E7188C-244E-5465-1B83-1A84B19DF8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06078" name="Option Button 254" hidden="1">
              <a:extLst>
                <a:ext uri="{63B3BB69-23CF-44E3-9099-C40C66FF867C}">
                  <a14:compatExt spid="_x0000_s206078"/>
                </a:ext>
                <a:ext uri="{FF2B5EF4-FFF2-40B4-BE49-F238E27FC236}">
                  <a16:creationId xmlns:a16="http://schemas.microsoft.com/office/drawing/2014/main" id="{50B67570-0079-C4BF-25D6-8F5E28CABC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06079" name="Group Box 255" hidden="1">
              <a:extLst>
                <a:ext uri="{63B3BB69-23CF-44E3-9099-C40C66FF867C}">
                  <a14:compatExt spid="_x0000_s206079"/>
                </a:ext>
                <a:ext uri="{FF2B5EF4-FFF2-40B4-BE49-F238E27FC236}">
                  <a16:creationId xmlns:a16="http://schemas.microsoft.com/office/drawing/2014/main" id="{3B609D32-1175-EB78-D75D-40F33942D95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06080" name="Option Button 256" hidden="1">
              <a:extLst>
                <a:ext uri="{63B3BB69-23CF-44E3-9099-C40C66FF867C}">
                  <a14:compatExt spid="_x0000_s206080"/>
                </a:ext>
                <a:ext uri="{FF2B5EF4-FFF2-40B4-BE49-F238E27FC236}">
                  <a16:creationId xmlns:a16="http://schemas.microsoft.com/office/drawing/2014/main" id="{714F2EF1-33D5-BFAC-11AF-5994D9B8AF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06081" name="Option Button 257" hidden="1">
              <a:extLst>
                <a:ext uri="{63B3BB69-23CF-44E3-9099-C40C66FF867C}">
                  <a14:compatExt spid="_x0000_s206081"/>
                </a:ext>
                <a:ext uri="{FF2B5EF4-FFF2-40B4-BE49-F238E27FC236}">
                  <a16:creationId xmlns:a16="http://schemas.microsoft.com/office/drawing/2014/main" id="{EA894555-4CF3-E7DE-D8EB-076E37CE79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06082" name="Option Button 258" hidden="1">
              <a:extLst>
                <a:ext uri="{63B3BB69-23CF-44E3-9099-C40C66FF867C}">
                  <a14:compatExt spid="_x0000_s206082"/>
                </a:ext>
                <a:ext uri="{FF2B5EF4-FFF2-40B4-BE49-F238E27FC236}">
                  <a16:creationId xmlns:a16="http://schemas.microsoft.com/office/drawing/2014/main" id="{71E3079C-6194-304D-4F08-48B731A7A3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06083" name="Option Button 259" hidden="1">
              <a:extLst>
                <a:ext uri="{63B3BB69-23CF-44E3-9099-C40C66FF867C}">
                  <a14:compatExt spid="_x0000_s206083"/>
                </a:ext>
                <a:ext uri="{FF2B5EF4-FFF2-40B4-BE49-F238E27FC236}">
                  <a16:creationId xmlns:a16="http://schemas.microsoft.com/office/drawing/2014/main" id="{29554ED9-11AF-C3F7-B65A-2E66247FE3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06084" name="Group Box 260" hidden="1">
              <a:extLst>
                <a:ext uri="{63B3BB69-23CF-44E3-9099-C40C66FF867C}">
                  <a14:compatExt spid="_x0000_s206084"/>
                </a:ext>
                <a:ext uri="{FF2B5EF4-FFF2-40B4-BE49-F238E27FC236}">
                  <a16:creationId xmlns:a16="http://schemas.microsoft.com/office/drawing/2014/main" id="{C73E442A-B89B-7257-0DB0-890D535AE2C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06085" name="Option Button 261" hidden="1">
              <a:extLst>
                <a:ext uri="{63B3BB69-23CF-44E3-9099-C40C66FF867C}">
                  <a14:compatExt spid="_x0000_s206085"/>
                </a:ext>
                <a:ext uri="{FF2B5EF4-FFF2-40B4-BE49-F238E27FC236}">
                  <a16:creationId xmlns:a16="http://schemas.microsoft.com/office/drawing/2014/main" id="{A5D1DE61-22C9-DDAD-A6BD-FAD5066FDD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06086" name="Option Button 262" hidden="1">
              <a:extLst>
                <a:ext uri="{63B3BB69-23CF-44E3-9099-C40C66FF867C}">
                  <a14:compatExt spid="_x0000_s206086"/>
                </a:ext>
                <a:ext uri="{FF2B5EF4-FFF2-40B4-BE49-F238E27FC236}">
                  <a16:creationId xmlns:a16="http://schemas.microsoft.com/office/drawing/2014/main" id="{2E7AA5BE-095E-9466-AF94-EBB8CF5C2D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06087" name="Option Button 263" hidden="1">
              <a:extLst>
                <a:ext uri="{63B3BB69-23CF-44E3-9099-C40C66FF867C}">
                  <a14:compatExt spid="_x0000_s206087"/>
                </a:ext>
                <a:ext uri="{FF2B5EF4-FFF2-40B4-BE49-F238E27FC236}">
                  <a16:creationId xmlns:a16="http://schemas.microsoft.com/office/drawing/2014/main" id="{3437B179-285F-F9DE-8E03-2C78C1629C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06088" name="Option Button 264" hidden="1">
              <a:extLst>
                <a:ext uri="{63B3BB69-23CF-44E3-9099-C40C66FF867C}">
                  <a14:compatExt spid="_x0000_s206088"/>
                </a:ext>
                <a:ext uri="{FF2B5EF4-FFF2-40B4-BE49-F238E27FC236}">
                  <a16:creationId xmlns:a16="http://schemas.microsoft.com/office/drawing/2014/main" id="{E18518BC-B1EE-9731-FCFA-DB2FEE51E2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06089" name="Group Box 265" hidden="1">
              <a:extLst>
                <a:ext uri="{63B3BB69-23CF-44E3-9099-C40C66FF867C}">
                  <a14:compatExt spid="_x0000_s206089"/>
                </a:ext>
                <a:ext uri="{FF2B5EF4-FFF2-40B4-BE49-F238E27FC236}">
                  <a16:creationId xmlns:a16="http://schemas.microsoft.com/office/drawing/2014/main" id="{AC03B250-3059-C105-4FF0-D2799BE6DB7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06090" name="Option Button 266" hidden="1">
              <a:extLst>
                <a:ext uri="{63B3BB69-23CF-44E3-9099-C40C66FF867C}">
                  <a14:compatExt spid="_x0000_s206090"/>
                </a:ext>
                <a:ext uri="{FF2B5EF4-FFF2-40B4-BE49-F238E27FC236}">
                  <a16:creationId xmlns:a16="http://schemas.microsoft.com/office/drawing/2014/main" id="{D39520BA-9C62-DF02-0F43-78AC05A0F3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06091" name="Option Button 267" hidden="1">
              <a:extLst>
                <a:ext uri="{63B3BB69-23CF-44E3-9099-C40C66FF867C}">
                  <a14:compatExt spid="_x0000_s206091"/>
                </a:ext>
                <a:ext uri="{FF2B5EF4-FFF2-40B4-BE49-F238E27FC236}">
                  <a16:creationId xmlns:a16="http://schemas.microsoft.com/office/drawing/2014/main" id="{8E7C6994-50FB-891B-0AFC-D79C66E5FC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06092" name="Option Button 268" hidden="1">
              <a:extLst>
                <a:ext uri="{63B3BB69-23CF-44E3-9099-C40C66FF867C}">
                  <a14:compatExt spid="_x0000_s206092"/>
                </a:ext>
                <a:ext uri="{FF2B5EF4-FFF2-40B4-BE49-F238E27FC236}">
                  <a16:creationId xmlns:a16="http://schemas.microsoft.com/office/drawing/2014/main" id="{7B142D9C-9902-689F-7052-37C78A3E28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06093" name="Option Button 269" hidden="1">
              <a:extLst>
                <a:ext uri="{63B3BB69-23CF-44E3-9099-C40C66FF867C}">
                  <a14:compatExt spid="_x0000_s206093"/>
                </a:ext>
                <a:ext uri="{FF2B5EF4-FFF2-40B4-BE49-F238E27FC236}">
                  <a16:creationId xmlns:a16="http://schemas.microsoft.com/office/drawing/2014/main" id="{D802C820-7D8F-6B10-FDBD-82B220DD08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06094" name="Group Box 270" hidden="1">
              <a:extLst>
                <a:ext uri="{63B3BB69-23CF-44E3-9099-C40C66FF867C}">
                  <a14:compatExt spid="_x0000_s206094"/>
                </a:ext>
                <a:ext uri="{FF2B5EF4-FFF2-40B4-BE49-F238E27FC236}">
                  <a16:creationId xmlns:a16="http://schemas.microsoft.com/office/drawing/2014/main" id="{DFB480BF-C78C-25A2-4BE0-19EB56C9366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06095" name="Option Button 271" hidden="1">
              <a:extLst>
                <a:ext uri="{63B3BB69-23CF-44E3-9099-C40C66FF867C}">
                  <a14:compatExt spid="_x0000_s206095"/>
                </a:ext>
                <a:ext uri="{FF2B5EF4-FFF2-40B4-BE49-F238E27FC236}">
                  <a16:creationId xmlns:a16="http://schemas.microsoft.com/office/drawing/2014/main" id="{5CA7157D-D41C-ACB7-395A-960045E36E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06096" name="Option Button 272" hidden="1">
              <a:extLst>
                <a:ext uri="{63B3BB69-23CF-44E3-9099-C40C66FF867C}">
                  <a14:compatExt spid="_x0000_s206096"/>
                </a:ext>
                <a:ext uri="{FF2B5EF4-FFF2-40B4-BE49-F238E27FC236}">
                  <a16:creationId xmlns:a16="http://schemas.microsoft.com/office/drawing/2014/main" id="{02D2998E-3234-C9BF-91AF-70B5DDD54E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06097" name="Option Button 273" hidden="1">
              <a:extLst>
                <a:ext uri="{63B3BB69-23CF-44E3-9099-C40C66FF867C}">
                  <a14:compatExt spid="_x0000_s206097"/>
                </a:ext>
                <a:ext uri="{FF2B5EF4-FFF2-40B4-BE49-F238E27FC236}">
                  <a16:creationId xmlns:a16="http://schemas.microsoft.com/office/drawing/2014/main" id="{340B330B-5ED0-CBF8-26B2-2329CDB920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06098" name="Option Button 274" hidden="1">
              <a:extLst>
                <a:ext uri="{63B3BB69-23CF-44E3-9099-C40C66FF867C}">
                  <a14:compatExt spid="_x0000_s206098"/>
                </a:ext>
                <a:ext uri="{FF2B5EF4-FFF2-40B4-BE49-F238E27FC236}">
                  <a16:creationId xmlns:a16="http://schemas.microsoft.com/office/drawing/2014/main" id="{3E4CF657-11E7-19A3-2D77-C76C3C1066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06099" name="Group Box 275" hidden="1">
              <a:extLst>
                <a:ext uri="{63B3BB69-23CF-44E3-9099-C40C66FF867C}">
                  <a14:compatExt spid="_x0000_s206099"/>
                </a:ext>
                <a:ext uri="{FF2B5EF4-FFF2-40B4-BE49-F238E27FC236}">
                  <a16:creationId xmlns:a16="http://schemas.microsoft.com/office/drawing/2014/main" id="{22332F43-B985-3AF0-D2C2-6DAE84ED54F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06100" name="Option Button 276" hidden="1">
              <a:extLst>
                <a:ext uri="{63B3BB69-23CF-44E3-9099-C40C66FF867C}">
                  <a14:compatExt spid="_x0000_s206100"/>
                </a:ext>
                <a:ext uri="{FF2B5EF4-FFF2-40B4-BE49-F238E27FC236}">
                  <a16:creationId xmlns:a16="http://schemas.microsoft.com/office/drawing/2014/main" id="{28E8C5F4-9ABF-FF3F-50E2-46A7C180EA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06101" name="Option Button 277" hidden="1">
              <a:extLst>
                <a:ext uri="{63B3BB69-23CF-44E3-9099-C40C66FF867C}">
                  <a14:compatExt spid="_x0000_s206101"/>
                </a:ext>
                <a:ext uri="{FF2B5EF4-FFF2-40B4-BE49-F238E27FC236}">
                  <a16:creationId xmlns:a16="http://schemas.microsoft.com/office/drawing/2014/main" id="{A6AB8E5F-1F1A-E39B-82D4-9FED77130B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06102" name="Option Button 278" hidden="1">
              <a:extLst>
                <a:ext uri="{63B3BB69-23CF-44E3-9099-C40C66FF867C}">
                  <a14:compatExt spid="_x0000_s206102"/>
                </a:ext>
                <a:ext uri="{FF2B5EF4-FFF2-40B4-BE49-F238E27FC236}">
                  <a16:creationId xmlns:a16="http://schemas.microsoft.com/office/drawing/2014/main" id="{AFE09183-2B52-482C-6232-8E99D9CC20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06103" name="Option Button 279" hidden="1">
              <a:extLst>
                <a:ext uri="{63B3BB69-23CF-44E3-9099-C40C66FF867C}">
                  <a14:compatExt spid="_x0000_s206103"/>
                </a:ext>
                <a:ext uri="{FF2B5EF4-FFF2-40B4-BE49-F238E27FC236}">
                  <a16:creationId xmlns:a16="http://schemas.microsoft.com/office/drawing/2014/main" id="{00258A1C-8257-B058-1858-11B7BF6E9C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06104" name="Group Box 280" hidden="1">
              <a:extLst>
                <a:ext uri="{63B3BB69-23CF-44E3-9099-C40C66FF867C}">
                  <a14:compatExt spid="_x0000_s206104"/>
                </a:ext>
                <a:ext uri="{FF2B5EF4-FFF2-40B4-BE49-F238E27FC236}">
                  <a16:creationId xmlns:a16="http://schemas.microsoft.com/office/drawing/2014/main" id="{A108D232-687A-ABE4-A54F-96901303BBE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06105" name="Option Button 281" hidden="1">
              <a:extLst>
                <a:ext uri="{63B3BB69-23CF-44E3-9099-C40C66FF867C}">
                  <a14:compatExt spid="_x0000_s206105"/>
                </a:ext>
                <a:ext uri="{FF2B5EF4-FFF2-40B4-BE49-F238E27FC236}">
                  <a16:creationId xmlns:a16="http://schemas.microsoft.com/office/drawing/2014/main" id="{4E37D851-AC73-8821-D1B4-89E5B4F7DE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06106" name="Option Button 282" hidden="1">
              <a:extLst>
                <a:ext uri="{63B3BB69-23CF-44E3-9099-C40C66FF867C}">
                  <a14:compatExt spid="_x0000_s206106"/>
                </a:ext>
                <a:ext uri="{FF2B5EF4-FFF2-40B4-BE49-F238E27FC236}">
                  <a16:creationId xmlns:a16="http://schemas.microsoft.com/office/drawing/2014/main" id="{7B0EF688-E4E9-B209-223F-99663EC761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06107" name="Option Button 283" hidden="1">
              <a:extLst>
                <a:ext uri="{63B3BB69-23CF-44E3-9099-C40C66FF867C}">
                  <a14:compatExt spid="_x0000_s206107"/>
                </a:ext>
                <a:ext uri="{FF2B5EF4-FFF2-40B4-BE49-F238E27FC236}">
                  <a16:creationId xmlns:a16="http://schemas.microsoft.com/office/drawing/2014/main" id="{D7574AEA-F020-24FE-0C87-3FE7EF5F45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06108" name="Option Button 284" hidden="1">
              <a:extLst>
                <a:ext uri="{63B3BB69-23CF-44E3-9099-C40C66FF867C}">
                  <a14:compatExt spid="_x0000_s206108"/>
                </a:ext>
                <a:ext uri="{FF2B5EF4-FFF2-40B4-BE49-F238E27FC236}">
                  <a16:creationId xmlns:a16="http://schemas.microsoft.com/office/drawing/2014/main" id="{0905FDD1-799C-FC18-7798-04E8DE6384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06109" name="Group Box 285" hidden="1">
              <a:extLst>
                <a:ext uri="{63B3BB69-23CF-44E3-9099-C40C66FF867C}">
                  <a14:compatExt spid="_x0000_s206109"/>
                </a:ext>
                <a:ext uri="{FF2B5EF4-FFF2-40B4-BE49-F238E27FC236}">
                  <a16:creationId xmlns:a16="http://schemas.microsoft.com/office/drawing/2014/main" id="{EBCCE7A1-AC12-401B-B69A-9EDF8F4ABDB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06110" name="Option Button 286" hidden="1">
              <a:extLst>
                <a:ext uri="{63B3BB69-23CF-44E3-9099-C40C66FF867C}">
                  <a14:compatExt spid="_x0000_s206110"/>
                </a:ext>
                <a:ext uri="{FF2B5EF4-FFF2-40B4-BE49-F238E27FC236}">
                  <a16:creationId xmlns:a16="http://schemas.microsoft.com/office/drawing/2014/main" id="{897669AB-37C9-2382-AEC1-6D6273DA75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06111" name="Option Button 287" hidden="1">
              <a:extLst>
                <a:ext uri="{63B3BB69-23CF-44E3-9099-C40C66FF867C}">
                  <a14:compatExt spid="_x0000_s206111"/>
                </a:ext>
                <a:ext uri="{FF2B5EF4-FFF2-40B4-BE49-F238E27FC236}">
                  <a16:creationId xmlns:a16="http://schemas.microsoft.com/office/drawing/2014/main" id="{58F3BC01-8759-1EA4-BEE6-06E5E57267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06112" name="Option Button 288" hidden="1">
              <a:extLst>
                <a:ext uri="{63B3BB69-23CF-44E3-9099-C40C66FF867C}">
                  <a14:compatExt spid="_x0000_s206112"/>
                </a:ext>
                <a:ext uri="{FF2B5EF4-FFF2-40B4-BE49-F238E27FC236}">
                  <a16:creationId xmlns:a16="http://schemas.microsoft.com/office/drawing/2014/main" id="{F2389B88-A2ED-34CC-E30D-15B0B70DEF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06113" name="Option Button 289" hidden="1">
              <a:extLst>
                <a:ext uri="{63B3BB69-23CF-44E3-9099-C40C66FF867C}">
                  <a14:compatExt spid="_x0000_s206113"/>
                </a:ext>
                <a:ext uri="{FF2B5EF4-FFF2-40B4-BE49-F238E27FC236}">
                  <a16:creationId xmlns:a16="http://schemas.microsoft.com/office/drawing/2014/main" id="{ED526ED9-486B-EA4B-506F-B62E78CC68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06114" name="Group Box 290" hidden="1">
              <a:extLst>
                <a:ext uri="{63B3BB69-23CF-44E3-9099-C40C66FF867C}">
                  <a14:compatExt spid="_x0000_s206114"/>
                </a:ext>
                <a:ext uri="{FF2B5EF4-FFF2-40B4-BE49-F238E27FC236}">
                  <a16:creationId xmlns:a16="http://schemas.microsoft.com/office/drawing/2014/main" id="{5CAA6141-8DDD-CEDB-E4CC-90F73991B9D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06115" name="Option Button 291" hidden="1">
              <a:extLst>
                <a:ext uri="{63B3BB69-23CF-44E3-9099-C40C66FF867C}">
                  <a14:compatExt spid="_x0000_s206115"/>
                </a:ext>
                <a:ext uri="{FF2B5EF4-FFF2-40B4-BE49-F238E27FC236}">
                  <a16:creationId xmlns:a16="http://schemas.microsoft.com/office/drawing/2014/main" id="{212DFA30-8820-525A-17C0-B948E65B9C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06116" name="Option Button 292" hidden="1">
              <a:extLst>
                <a:ext uri="{63B3BB69-23CF-44E3-9099-C40C66FF867C}">
                  <a14:compatExt spid="_x0000_s206116"/>
                </a:ext>
                <a:ext uri="{FF2B5EF4-FFF2-40B4-BE49-F238E27FC236}">
                  <a16:creationId xmlns:a16="http://schemas.microsoft.com/office/drawing/2014/main" id="{9FB3BEDD-2283-5773-B1F9-3411213239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06117" name="Option Button 293" hidden="1">
              <a:extLst>
                <a:ext uri="{63B3BB69-23CF-44E3-9099-C40C66FF867C}">
                  <a14:compatExt spid="_x0000_s206117"/>
                </a:ext>
                <a:ext uri="{FF2B5EF4-FFF2-40B4-BE49-F238E27FC236}">
                  <a16:creationId xmlns:a16="http://schemas.microsoft.com/office/drawing/2014/main" id="{71B4395D-00B2-E742-0232-D95D8A9EAA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06118" name="Option Button 294" hidden="1">
              <a:extLst>
                <a:ext uri="{63B3BB69-23CF-44E3-9099-C40C66FF867C}">
                  <a14:compatExt spid="_x0000_s206118"/>
                </a:ext>
                <a:ext uri="{FF2B5EF4-FFF2-40B4-BE49-F238E27FC236}">
                  <a16:creationId xmlns:a16="http://schemas.microsoft.com/office/drawing/2014/main" id="{1309770D-D79A-DA95-C501-455900893B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06119" name="Group Box 295" hidden="1">
              <a:extLst>
                <a:ext uri="{63B3BB69-23CF-44E3-9099-C40C66FF867C}">
                  <a14:compatExt spid="_x0000_s206119"/>
                </a:ext>
                <a:ext uri="{FF2B5EF4-FFF2-40B4-BE49-F238E27FC236}">
                  <a16:creationId xmlns:a16="http://schemas.microsoft.com/office/drawing/2014/main" id="{96BF9E8E-FF1E-FAB2-F9C6-454873B7F6D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06120" name="Option Button 296" hidden="1">
              <a:extLst>
                <a:ext uri="{63B3BB69-23CF-44E3-9099-C40C66FF867C}">
                  <a14:compatExt spid="_x0000_s206120"/>
                </a:ext>
                <a:ext uri="{FF2B5EF4-FFF2-40B4-BE49-F238E27FC236}">
                  <a16:creationId xmlns:a16="http://schemas.microsoft.com/office/drawing/2014/main" id="{927C650F-F7A8-EAF9-316B-E446BFECA0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06121" name="Option Button 297" hidden="1">
              <a:extLst>
                <a:ext uri="{63B3BB69-23CF-44E3-9099-C40C66FF867C}">
                  <a14:compatExt spid="_x0000_s206121"/>
                </a:ext>
                <a:ext uri="{FF2B5EF4-FFF2-40B4-BE49-F238E27FC236}">
                  <a16:creationId xmlns:a16="http://schemas.microsoft.com/office/drawing/2014/main" id="{A24B3E6C-EB8B-6882-6A06-668FFBC616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06122" name="Option Button 298" hidden="1">
              <a:extLst>
                <a:ext uri="{63B3BB69-23CF-44E3-9099-C40C66FF867C}">
                  <a14:compatExt spid="_x0000_s206122"/>
                </a:ext>
                <a:ext uri="{FF2B5EF4-FFF2-40B4-BE49-F238E27FC236}">
                  <a16:creationId xmlns:a16="http://schemas.microsoft.com/office/drawing/2014/main" id="{5004B83F-0E88-B5D6-4CBA-F095CE10AA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06123" name="Option Button 299" hidden="1">
              <a:extLst>
                <a:ext uri="{63B3BB69-23CF-44E3-9099-C40C66FF867C}">
                  <a14:compatExt spid="_x0000_s206123"/>
                </a:ext>
                <a:ext uri="{FF2B5EF4-FFF2-40B4-BE49-F238E27FC236}">
                  <a16:creationId xmlns:a16="http://schemas.microsoft.com/office/drawing/2014/main" id="{C40F2D8D-C17C-D039-2B72-6EFA976974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06124" name="Group Box 300" hidden="1">
              <a:extLst>
                <a:ext uri="{63B3BB69-23CF-44E3-9099-C40C66FF867C}">
                  <a14:compatExt spid="_x0000_s206124"/>
                </a:ext>
                <a:ext uri="{FF2B5EF4-FFF2-40B4-BE49-F238E27FC236}">
                  <a16:creationId xmlns:a16="http://schemas.microsoft.com/office/drawing/2014/main" id="{EEAE10DE-2A87-BAE5-529D-F58D6F97833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06125" name="Option Button 301" hidden="1">
              <a:extLst>
                <a:ext uri="{63B3BB69-23CF-44E3-9099-C40C66FF867C}">
                  <a14:compatExt spid="_x0000_s206125"/>
                </a:ext>
                <a:ext uri="{FF2B5EF4-FFF2-40B4-BE49-F238E27FC236}">
                  <a16:creationId xmlns:a16="http://schemas.microsoft.com/office/drawing/2014/main" id="{CE65E39E-721B-9C2B-10C6-C453878272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06126" name="Option Button 302" hidden="1">
              <a:extLst>
                <a:ext uri="{63B3BB69-23CF-44E3-9099-C40C66FF867C}">
                  <a14:compatExt spid="_x0000_s206126"/>
                </a:ext>
                <a:ext uri="{FF2B5EF4-FFF2-40B4-BE49-F238E27FC236}">
                  <a16:creationId xmlns:a16="http://schemas.microsoft.com/office/drawing/2014/main" id="{AFD80238-A389-6796-79F8-9C2E968085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06127" name="Option Button 303" hidden="1">
              <a:extLst>
                <a:ext uri="{63B3BB69-23CF-44E3-9099-C40C66FF867C}">
                  <a14:compatExt spid="_x0000_s206127"/>
                </a:ext>
                <a:ext uri="{FF2B5EF4-FFF2-40B4-BE49-F238E27FC236}">
                  <a16:creationId xmlns:a16="http://schemas.microsoft.com/office/drawing/2014/main" id="{EF0A34DA-8E43-1FBD-8897-C0E3A57388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06128" name="Option Button 304" hidden="1">
              <a:extLst>
                <a:ext uri="{63B3BB69-23CF-44E3-9099-C40C66FF867C}">
                  <a14:compatExt spid="_x0000_s206128"/>
                </a:ext>
                <a:ext uri="{FF2B5EF4-FFF2-40B4-BE49-F238E27FC236}">
                  <a16:creationId xmlns:a16="http://schemas.microsoft.com/office/drawing/2014/main" id="{08AA4D01-2402-2C8B-3258-50EFBD8CE7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06129" name="Group Box 305" hidden="1">
              <a:extLst>
                <a:ext uri="{63B3BB69-23CF-44E3-9099-C40C66FF867C}">
                  <a14:compatExt spid="_x0000_s206129"/>
                </a:ext>
                <a:ext uri="{FF2B5EF4-FFF2-40B4-BE49-F238E27FC236}">
                  <a16:creationId xmlns:a16="http://schemas.microsoft.com/office/drawing/2014/main" id="{3DDC003E-FBFE-06EA-D138-A19A4ED3AFE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06130" name="Option Button 306" hidden="1">
              <a:extLst>
                <a:ext uri="{63B3BB69-23CF-44E3-9099-C40C66FF867C}">
                  <a14:compatExt spid="_x0000_s206130"/>
                </a:ext>
                <a:ext uri="{FF2B5EF4-FFF2-40B4-BE49-F238E27FC236}">
                  <a16:creationId xmlns:a16="http://schemas.microsoft.com/office/drawing/2014/main" id="{30519153-827D-CFE4-C723-3BB1AF97A6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06131" name="Option Button 307" hidden="1">
              <a:extLst>
                <a:ext uri="{63B3BB69-23CF-44E3-9099-C40C66FF867C}">
                  <a14:compatExt spid="_x0000_s206131"/>
                </a:ext>
                <a:ext uri="{FF2B5EF4-FFF2-40B4-BE49-F238E27FC236}">
                  <a16:creationId xmlns:a16="http://schemas.microsoft.com/office/drawing/2014/main" id="{993D004C-5C08-6119-441F-F58FCCEFE2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06132" name="Option Button 308" hidden="1">
              <a:extLst>
                <a:ext uri="{63B3BB69-23CF-44E3-9099-C40C66FF867C}">
                  <a14:compatExt spid="_x0000_s206132"/>
                </a:ext>
                <a:ext uri="{FF2B5EF4-FFF2-40B4-BE49-F238E27FC236}">
                  <a16:creationId xmlns:a16="http://schemas.microsoft.com/office/drawing/2014/main" id="{A5DEAA4B-FCB9-B847-94BA-7A23CC456D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06133" name="Option Button 309" hidden="1">
              <a:extLst>
                <a:ext uri="{63B3BB69-23CF-44E3-9099-C40C66FF867C}">
                  <a14:compatExt spid="_x0000_s206133"/>
                </a:ext>
                <a:ext uri="{FF2B5EF4-FFF2-40B4-BE49-F238E27FC236}">
                  <a16:creationId xmlns:a16="http://schemas.microsoft.com/office/drawing/2014/main" id="{2011347B-BA9A-84AE-A512-6D2501749C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06134" name="Group Box 310" hidden="1">
              <a:extLst>
                <a:ext uri="{63B3BB69-23CF-44E3-9099-C40C66FF867C}">
                  <a14:compatExt spid="_x0000_s206134"/>
                </a:ext>
                <a:ext uri="{FF2B5EF4-FFF2-40B4-BE49-F238E27FC236}">
                  <a16:creationId xmlns:a16="http://schemas.microsoft.com/office/drawing/2014/main" id="{8E57B086-CEEC-C5BE-FC1B-F549065A457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06135" name="Option Button 311" hidden="1">
              <a:extLst>
                <a:ext uri="{63B3BB69-23CF-44E3-9099-C40C66FF867C}">
                  <a14:compatExt spid="_x0000_s206135"/>
                </a:ext>
                <a:ext uri="{FF2B5EF4-FFF2-40B4-BE49-F238E27FC236}">
                  <a16:creationId xmlns:a16="http://schemas.microsoft.com/office/drawing/2014/main" id="{1D08F943-8D3F-98D5-FB3C-9F02ED29C4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06136" name="Option Button 312" hidden="1">
              <a:extLst>
                <a:ext uri="{63B3BB69-23CF-44E3-9099-C40C66FF867C}">
                  <a14:compatExt spid="_x0000_s206136"/>
                </a:ext>
                <a:ext uri="{FF2B5EF4-FFF2-40B4-BE49-F238E27FC236}">
                  <a16:creationId xmlns:a16="http://schemas.microsoft.com/office/drawing/2014/main" id="{715AEB56-CD91-0AEA-9C46-57672AFBF6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06137" name="Option Button 313" hidden="1">
              <a:extLst>
                <a:ext uri="{63B3BB69-23CF-44E3-9099-C40C66FF867C}">
                  <a14:compatExt spid="_x0000_s206137"/>
                </a:ext>
                <a:ext uri="{FF2B5EF4-FFF2-40B4-BE49-F238E27FC236}">
                  <a16:creationId xmlns:a16="http://schemas.microsoft.com/office/drawing/2014/main" id="{26AFC927-D847-6BB4-89B8-C1316C3584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06138" name="Option Button 314" hidden="1">
              <a:extLst>
                <a:ext uri="{63B3BB69-23CF-44E3-9099-C40C66FF867C}">
                  <a14:compatExt spid="_x0000_s206138"/>
                </a:ext>
                <a:ext uri="{FF2B5EF4-FFF2-40B4-BE49-F238E27FC236}">
                  <a16:creationId xmlns:a16="http://schemas.microsoft.com/office/drawing/2014/main" id="{F3CCFD1E-9A4C-1E28-8EBB-73F3FB5E2B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06139" name="Group Box 315" hidden="1">
              <a:extLst>
                <a:ext uri="{63B3BB69-23CF-44E3-9099-C40C66FF867C}">
                  <a14:compatExt spid="_x0000_s206139"/>
                </a:ext>
                <a:ext uri="{FF2B5EF4-FFF2-40B4-BE49-F238E27FC236}">
                  <a16:creationId xmlns:a16="http://schemas.microsoft.com/office/drawing/2014/main" id="{454BF2AB-3050-A727-8C3E-E760CE0FC41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06140" name="Option Button 316" hidden="1">
              <a:extLst>
                <a:ext uri="{63B3BB69-23CF-44E3-9099-C40C66FF867C}">
                  <a14:compatExt spid="_x0000_s206140"/>
                </a:ext>
                <a:ext uri="{FF2B5EF4-FFF2-40B4-BE49-F238E27FC236}">
                  <a16:creationId xmlns:a16="http://schemas.microsoft.com/office/drawing/2014/main" id="{5591530C-7CDD-6633-1775-BAA232A658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06141" name="Option Button 317" hidden="1">
              <a:extLst>
                <a:ext uri="{63B3BB69-23CF-44E3-9099-C40C66FF867C}">
                  <a14:compatExt spid="_x0000_s206141"/>
                </a:ext>
                <a:ext uri="{FF2B5EF4-FFF2-40B4-BE49-F238E27FC236}">
                  <a16:creationId xmlns:a16="http://schemas.microsoft.com/office/drawing/2014/main" id="{3758FDB3-C0DD-A84D-FB76-662F6F0DF6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06142" name="Option Button 318" hidden="1">
              <a:extLst>
                <a:ext uri="{63B3BB69-23CF-44E3-9099-C40C66FF867C}">
                  <a14:compatExt spid="_x0000_s206142"/>
                </a:ext>
                <a:ext uri="{FF2B5EF4-FFF2-40B4-BE49-F238E27FC236}">
                  <a16:creationId xmlns:a16="http://schemas.microsoft.com/office/drawing/2014/main" id="{0A481AD3-337B-8497-ECCF-632E5BD250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06143" name="Option Button 319" hidden="1">
              <a:extLst>
                <a:ext uri="{63B3BB69-23CF-44E3-9099-C40C66FF867C}">
                  <a14:compatExt spid="_x0000_s206143"/>
                </a:ext>
                <a:ext uri="{FF2B5EF4-FFF2-40B4-BE49-F238E27FC236}">
                  <a16:creationId xmlns:a16="http://schemas.microsoft.com/office/drawing/2014/main" id="{D148D4E5-6118-92AA-EA74-263E74EC18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06144" name="Group Box 320" hidden="1">
              <a:extLst>
                <a:ext uri="{63B3BB69-23CF-44E3-9099-C40C66FF867C}">
                  <a14:compatExt spid="_x0000_s206144"/>
                </a:ext>
                <a:ext uri="{FF2B5EF4-FFF2-40B4-BE49-F238E27FC236}">
                  <a16:creationId xmlns:a16="http://schemas.microsoft.com/office/drawing/2014/main" id="{E9A0A019-5F68-9AA8-92CA-0725CD57054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06145" name="Option Button 321" hidden="1">
              <a:extLst>
                <a:ext uri="{63B3BB69-23CF-44E3-9099-C40C66FF867C}">
                  <a14:compatExt spid="_x0000_s206145"/>
                </a:ext>
                <a:ext uri="{FF2B5EF4-FFF2-40B4-BE49-F238E27FC236}">
                  <a16:creationId xmlns:a16="http://schemas.microsoft.com/office/drawing/2014/main" id="{B355A475-8739-5080-883E-0F1E4418CB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06146" name="Option Button 322" hidden="1">
              <a:extLst>
                <a:ext uri="{63B3BB69-23CF-44E3-9099-C40C66FF867C}">
                  <a14:compatExt spid="_x0000_s206146"/>
                </a:ext>
                <a:ext uri="{FF2B5EF4-FFF2-40B4-BE49-F238E27FC236}">
                  <a16:creationId xmlns:a16="http://schemas.microsoft.com/office/drawing/2014/main" id="{DCE029F7-173C-B8F0-FF5B-C4B268D52E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06147" name="Option Button 323" hidden="1">
              <a:extLst>
                <a:ext uri="{63B3BB69-23CF-44E3-9099-C40C66FF867C}">
                  <a14:compatExt spid="_x0000_s206147"/>
                </a:ext>
                <a:ext uri="{FF2B5EF4-FFF2-40B4-BE49-F238E27FC236}">
                  <a16:creationId xmlns:a16="http://schemas.microsoft.com/office/drawing/2014/main" id="{C6D88929-1DAA-0BD6-E48A-D96C115857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06148" name="Option Button 324" hidden="1">
              <a:extLst>
                <a:ext uri="{63B3BB69-23CF-44E3-9099-C40C66FF867C}">
                  <a14:compatExt spid="_x0000_s206148"/>
                </a:ext>
                <a:ext uri="{FF2B5EF4-FFF2-40B4-BE49-F238E27FC236}">
                  <a16:creationId xmlns:a16="http://schemas.microsoft.com/office/drawing/2014/main" id="{A94E9BF5-14EC-2687-8E3D-72CFB506CC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06149" name="Group Box 325" hidden="1">
              <a:extLst>
                <a:ext uri="{63B3BB69-23CF-44E3-9099-C40C66FF867C}">
                  <a14:compatExt spid="_x0000_s206149"/>
                </a:ext>
                <a:ext uri="{FF2B5EF4-FFF2-40B4-BE49-F238E27FC236}">
                  <a16:creationId xmlns:a16="http://schemas.microsoft.com/office/drawing/2014/main" id="{984B02AE-351A-3D05-85E5-963515DFB36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06150" name="Option Button 326" hidden="1">
              <a:extLst>
                <a:ext uri="{63B3BB69-23CF-44E3-9099-C40C66FF867C}">
                  <a14:compatExt spid="_x0000_s206150"/>
                </a:ext>
                <a:ext uri="{FF2B5EF4-FFF2-40B4-BE49-F238E27FC236}">
                  <a16:creationId xmlns:a16="http://schemas.microsoft.com/office/drawing/2014/main" id="{1169D15E-0116-52D9-E1BA-DC70730C7A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06151" name="Option Button 327" hidden="1">
              <a:extLst>
                <a:ext uri="{63B3BB69-23CF-44E3-9099-C40C66FF867C}">
                  <a14:compatExt spid="_x0000_s206151"/>
                </a:ext>
                <a:ext uri="{FF2B5EF4-FFF2-40B4-BE49-F238E27FC236}">
                  <a16:creationId xmlns:a16="http://schemas.microsoft.com/office/drawing/2014/main" id="{5D913C25-AB03-17E3-451C-E782B2C568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06152" name="Option Button 328" hidden="1">
              <a:extLst>
                <a:ext uri="{63B3BB69-23CF-44E3-9099-C40C66FF867C}">
                  <a14:compatExt spid="_x0000_s206152"/>
                </a:ext>
                <a:ext uri="{FF2B5EF4-FFF2-40B4-BE49-F238E27FC236}">
                  <a16:creationId xmlns:a16="http://schemas.microsoft.com/office/drawing/2014/main" id="{00362C07-38DB-2AA1-60E5-264A54FAC9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06153" name="Option Button 329" hidden="1">
              <a:extLst>
                <a:ext uri="{63B3BB69-23CF-44E3-9099-C40C66FF867C}">
                  <a14:compatExt spid="_x0000_s206153"/>
                </a:ext>
                <a:ext uri="{FF2B5EF4-FFF2-40B4-BE49-F238E27FC236}">
                  <a16:creationId xmlns:a16="http://schemas.microsoft.com/office/drawing/2014/main" id="{B5A99FFB-1B16-8E3E-1229-3BBEEB016A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06154" name="Group Box 330" hidden="1">
              <a:extLst>
                <a:ext uri="{63B3BB69-23CF-44E3-9099-C40C66FF867C}">
                  <a14:compatExt spid="_x0000_s206154"/>
                </a:ext>
                <a:ext uri="{FF2B5EF4-FFF2-40B4-BE49-F238E27FC236}">
                  <a16:creationId xmlns:a16="http://schemas.microsoft.com/office/drawing/2014/main" id="{2BF5669A-1D5C-0F88-73BE-14A4AF89A4F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06155" name="Option Button 331" hidden="1">
              <a:extLst>
                <a:ext uri="{63B3BB69-23CF-44E3-9099-C40C66FF867C}">
                  <a14:compatExt spid="_x0000_s206155"/>
                </a:ext>
                <a:ext uri="{FF2B5EF4-FFF2-40B4-BE49-F238E27FC236}">
                  <a16:creationId xmlns:a16="http://schemas.microsoft.com/office/drawing/2014/main" id="{081CC588-8E9D-1D67-E269-EC2BE41979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06156" name="Option Button 332" hidden="1">
              <a:extLst>
                <a:ext uri="{63B3BB69-23CF-44E3-9099-C40C66FF867C}">
                  <a14:compatExt spid="_x0000_s206156"/>
                </a:ext>
                <a:ext uri="{FF2B5EF4-FFF2-40B4-BE49-F238E27FC236}">
                  <a16:creationId xmlns:a16="http://schemas.microsoft.com/office/drawing/2014/main" id="{032A71C1-7CD1-2B68-D9DE-F816540597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06157" name="Option Button 333" hidden="1">
              <a:extLst>
                <a:ext uri="{63B3BB69-23CF-44E3-9099-C40C66FF867C}">
                  <a14:compatExt spid="_x0000_s206157"/>
                </a:ext>
                <a:ext uri="{FF2B5EF4-FFF2-40B4-BE49-F238E27FC236}">
                  <a16:creationId xmlns:a16="http://schemas.microsoft.com/office/drawing/2014/main" id="{9FC44724-18CD-1990-FCFF-5D1C745958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06158" name="Option Button 334" hidden="1">
              <a:extLst>
                <a:ext uri="{63B3BB69-23CF-44E3-9099-C40C66FF867C}">
                  <a14:compatExt spid="_x0000_s206158"/>
                </a:ext>
                <a:ext uri="{FF2B5EF4-FFF2-40B4-BE49-F238E27FC236}">
                  <a16:creationId xmlns:a16="http://schemas.microsoft.com/office/drawing/2014/main" id="{A6A1F9E9-3337-8057-6C46-6D338D22BA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06159" name="Group Box 335" hidden="1">
              <a:extLst>
                <a:ext uri="{63B3BB69-23CF-44E3-9099-C40C66FF867C}">
                  <a14:compatExt spid="_x0000_s206159"/>
                </a:ext>
                <a:ext uri="{FF2B5EF4-FFF2-40B4-BE49-F238E27FC236}">
                  <a16:creationId xmlns:a16="http://schemas.microsoft.com/office/drawing/2014/main" id="{CCC29D71-16E5-F6F9-B0A9-56ECDCC1463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06160" name="Option Button 336" hidden="1">
              <a:extLst>
                <a:ext uri="{63B3BB69-23CF-44E3-9099-C40C66FF867C}">
                  <a14:compatExt spid="_x0000_s206160"/>
                </a:ext>
                <a:ext uri="{FF2B5EF4-FFF2-40B4-BE49-F238E27FC236}">
                  <a16:creationId xmlns:a16="http://schemas.microsoft.com/office/drawing/2014/main" id="{43E88BF6-5F9E-7E67-E549-F6F3971047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06161" name="Option Button 337" hidden="1">
              <a:extLst>
                <a:ext uri="{63B3BB69-23CF-44E3-9099-C40C66FF867C}">
                  <a14:compatExt spid="_x0000_s206161"/>
                </a:ext>
                <a:ext uri="{FF2B5EF4-FFF2-40B4-BE49-F238E27FC236}">
                  <a16:creationId xmlns:a16="http://schemas.microsoft.com/office/drawing/2014/main" id="{55E71C82-5429-18EE-586F-760E433095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06162" name="Option Button 338" hidden="1">
              <a:extLst>
                <a:ext uri="{63B3BB69-23CF-44E3-9099-C40C66FF867C}">
                  <a14:compatExt spid="_x0000_s206162"/>
                </a:ext>
                <a:ext uri="{FF2B5EF4-FFF2-40B4-BE49-F238E27FC236}">
                  <a16:creationId xmlns:a16="http://schemas.microsoft.com/office/drawing/2014/main" id="{0B214FA9-637E-992A-3959-DD12220056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06163" name="Option Button 339" hidden="1">
              <a:extLst>
                <a:ext uri="{63B3BB69-23CF-44E3-9099-C40C66FF867C}">
                  <a14:compatExt spid="_x0000_s206163"/>
                </a:ext>
                <a:ext uri="{FF2B5EF4-FFF2-40B4-BE49-F238E27FC236}">
                  <a16:creationId xmlns:a16="http://schemas.microsoft.com/office/drawing/2014/main" id="{DD0835CC-813F-E0FC-AAB3-4D276D4EAA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06164" name="Group Box 340" hidden="1">
              <a:extLst>
                <a:ext uri="{63B3BB69-23CF-44E3-9099-C40C66FF867C}">
                  <a14:compatExt spid="_x0000_s206164"/>
                </a:ext>
                <a:ext uri="{FF2B5EF4-FFF2-40B4-BE49-F238E27FC236}">
                  <a16:creationId xmlns:a16="http://schemas.microsoft.com/office/drawing/2014/main" id="{88A51CE9-A98E-31EC-DBD9-973E99C281C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06165" name="Option Button 341" hidden="1">
              <a:extLst>
                <a:ext uri="{63B3BB69-23CF-44E3-9099-C40C66FF867C}">
                  <a14:compatExt spid="_x0000_s206165"/>
                </a:ext>
                <a:ext uri="{FF2B5EF4-FFF2-40B4-BE49-F238E27FC236}">
                  <a16:creationId xmlns:a16="http://schemas.microsoft.com/office/drawing/2014/main" id="{DEB3E336-EF55-E27F-3DC1-E9E0E93D37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06166" name="Option Button 342" hidden="1">
              <a:extLst>
                <a:ext uri="{63B3BB69-23CF-44E3-9099-C40C66FF867C}">
                  <a14:compatExt spid="_x0000_s206166"/>
                </a:ext>
                <a:ext uri="{FF2B5EF4-FFF2-40B4-BE49-F238E27FC236}">
                  <a16:creationId xmlns:a16="http://schemas.microsoft.com/office/drawing/2014/main" id="{91AA9846-7F39-E7FF-EC2D-DBEA1C5FA3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06167" name="Option Button 343" hidden="1">
              <a:extLst>
                <a:ext uri="{63B3BB69-23CF-44E3-9099-C40C66FF867C}">
                  <a14:compatExt spid="_x0000_s206167"/>
                </a:ext>
                <a:ext uri="{FF2B5EF4-FFF2-40B4-BE49-F238E27FC236}">
                  <a16:creationId xmlns:a16="http://schemas.microsoft.com/office/drawing/2014/main" id="{508BEB2E-80E1-9AB8-2780-3DAB23998D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06168" name="Option Button 344" hidden="1">
              <a:extLst>
                <a:ext uri="{63B3BB69-23CF-44E3-9099-C40C66FF867C}">
                  <a14:compatExt spid="_x0000_s206168"/>
                </a:ext>
                <a:ext uri="{FF2B5EF4-FFF2-40B4-BE49-F238E27FC236}">
                  <a16:creationId xmlns:a16="http://schemas.microsoft.com/office/drawing/2014/main" id="{04FA5C3C-2AD7-FD42-3269-FF37F5C4DC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06169" name="Group Box 345" hidden="1">
              <a:extLst>
                <a:ext uri="{63B3BB69-23CF-44E3-9099-C40C66FF867C}">
                  <a14:compatExt spid="_x0000_s206169"/>
                </a:ext>
                <a:ext uri="{FF2B5EF4-FFF2-40B4-BE49-F238E27FC236}">
                  <a16:creationId xmlns:a16="http://schemas.microsoft.com/office/drawing/2014/main" id="{BB2548E6-ED27-4908-0B79-3D74C878A90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06170" name="Option Button 346" hidden="1">
              <a:extLst>
                <a:ext uri="{63B3BB69-23CF-44E3-9099-C40C66FF867C}">
                  <a14:compatExt spid="_x0000_s206170"/>
                </a:ext>
                <a:ext uri="{FF2B5EF4-FFF2-40B4-BE49-F238E27FC236}">
                  <a16:creationId xmlns:a16="http://schemas.microsoft.com/office/drawing/2014/main" id="{4A7F8A4D-3BD6-B49E-548B-0F422F8CAF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06171" name="Option Button 347" hidden="1">
              <a:extLst>
                <a:ext uri="{63B3BB69-23CF-44E3-9099-C40C66FF867C}">
                  <a14:compatExt spid="_x0000_s206171"/>
                </a:ext>
                <a:ext uri="{FF2B5EF4-FFF2-40B4-BE49-F238E27FC236}">
                  <a16:creationId xmlns:a16="http://schemas.microsoft.com/office/drawing/2014/main" id="{978970AA-7864-7B4E-65BD-0D4B303A85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06172" name="Option Button 348" hidden="1">
              <a:extLst>
                <a:ext uri="{63B3BB69-23CF-44E3-9099-C40C66FF867C}">
                  <a14:compatExt spid="_x0000_s206172"/>
                </a:ext>
                <a:ext uri="{FF2B5EF4-FFF2-40B4-BE49-F238E27FC236}">
                  <a16:creationId xmlns:a16="http://schemas.microsoft.com/office/drawing/2014/main" id="{F974F04F-B1B1-46BE-A7B7-F5AFF482AE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06173" name="Option Button 349" hidden="1">
              <a:extLst>
                <a:ext uri="{63B3BB69-23CF-44E3-9099-C40C66FF867C}">
                  <a14:compatExt spid="_x0000_s206173"/>
                </a:ext>
                <a:ext uri="{FF2B5EF4-FFF2-40B4-BE49-F238E27FC236}">
                  <a16:creationId xmlns:a16="http://schemas.microsoft.com/office/drawing/2014/main" id="{589F5284-FB08-9A79-9B35-15FCDFCAE8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06174" name="Group Box 350" hidden="1">
              <a:extLst>
                <a:ext uri="{63B3BB69-23CF-44E3-9099-C40C66FF867C}">
                  <a14:compatExt spid="_x0000_s206174"/>
                </a:ext>
                <a:ext uri="{FF2B5EF4-FFF2-40B4-BE49-F238E27FC236}">
                  <a16:creationId xmlns:a16="http://schemas.microsoft.com/office/drawing/2014/main" id="{3FAF6F1C-736D-6D8B-DAD8-901253F4131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06175" name="Option Button 351" hidden="1">
              <a:extLst>
                <a:ext uri="{63B3BB69-23CF-44E3-9099-C40C66FF867C}">
                  <a14:compatExt spid="_x0000_s206175"/>
                </a:ext>
                <a:ext uri="{FF2B5EF4-FFF2-40B4-BE49-F238E27FC236}">
                  <a16:creationId xmlns:a16="http://schemas.microsoft.com/office/drawing/2014/main" id="{9695CABC-5B76-5709-7E60-A387B70169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06176" name="Option Button 352" hidden="1">
              <a:extLst>
                <a:ext uri="{63B3BB69-23CF-44E3-9099-C40C66FF867C}">
                  <a14:compatExt spid="_x0000_s206176"/>
                </a:ext>
                <a:ext uri="{FF2B5EF4-FFF2-40B4-BE49-F238E27FC236}">
                  <a16:creationId xmlns:a16="http://schemas.microsoft.com/office/drawing/2014/main" id="{D2C890CF-9DD5-18ED-BFB5-0F5E7177C1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06177" name="Option Button 353" hidden="1">
              <a:extLst>
                <a:ext uri="{63B3BB69-23CF-44E3-9099-C40C66FF867C}">
                  <a14:compatExt spid="_x0000_s206177"/>
                </a:ext>
                <a:ext uri="{FF2B5EF4-FFF2-40B4-BE49-F238E27FC236}">
                  <a16:creationId xmlns:a16="http://schemas.microsoft.com/office/drawing/2014/main" id="{F546B702-2814-5C78-2A65-B8C69BDF4B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06178" name="Option Button 354" hidden="1">
              <a:extLst>
                <a:ext uri="{63B3BB69-23CF-44E3-9099-C40C66FF867C}">
                  <a14:compatExt spid="_x0000_s206178"/>
                </a:ext>
                <a:ext uri="{FF2B5EF4-FFF2-40B4-BE49-F238E27FC236}">
                  <a16:creationId xmlns:a16="http://schemas.microsoft.com/office/drawing/2014/main" id="{FA50B423-01AA-C79E-BE40-E8F0EA1EB6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06179" name="Group Box 355" hidden="1">
              <a:extLst>
                <a:ext uri="{63B3BB69-23CF-44E3-9099-C40C66FF867C}">
                  <a14:compatExt spid="_x0000_s206179"/>
                </a:ext>
                <a:ext uri="{FF2B5EF4-FFF2-40B4-BE49-F238E27FC236}">
                  <a16:creationId xmlns:a16="http://schemas.microsoft.com/office/drawing/2014/main" id="{0A90C1E1-5F46-329B-4109-AFD935C31BB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06180" name="Option Button 356" hidden="1">
              <a:extLst>
                <a:ext uri="{63B3BB69-23CF-44E3-9099-C40C66FF867C}">
                  <a14:compatExt spid="_x0000_s206180"/>
                </a:ext>
                <a:ext uri="{FF2B5EF4-FFF2-40B4-BE49-F238E27FC236}">
                  <a16:creationId xmlns:a16="http://schemas.microsoft.com/office/drawing/2014/main" id="{D99EDF2D-0D9E-E3A2-B423-5B65AC25DE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06181" name="Option Button 357" hidden="1">
              <a:extLst>
                <a:ext uri="{63B3BB69-23CF-44E3-9099-C40C66FF867C}">
                  <a14:compatExt spid="_x0000_s206181"/>
                </a:ext>
                <a:ext uri="{FF2B5EF4-FFF2-40B4-BE49-F238E27FC236}">
                  <a16:creationId xmlns:a16="http://schemas.microsoft.com/office/drawing/2014/main" id="{7BCC3DEE-E175-9613-7472-9CA3405CBB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06182" name="Option Button 358" hidden="1">
              <a:extLst>
                <a:ext uri="{63B3BB69-23CF-44E3-9099-C40C66FF867C}">
                  <a14:compatExt spid="_x0000_s206182"/>
                </a:ext>
                <a:ext uri="{FF2B5EF4-FFF2-40B4-BE49-F238E27FC236}">
                  <a16:creationId xmlns:a16="http://schemas.microsoft.com/office/drawing/2014/main" id="{EC8AAB88-EBE0-6064-D9FA-2BD8040460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06183" name="Option Button 359" hidden="1">
              <a:extLst>
                <a:ext uri="{63B3BB69-23CF-44E3-9099-C40C66FF867C}">
                  <a14:compatExt spid="_x0000_s206183"/>
                </a:ext>
                <a:ext uri="{FF2B5EF4-FFF2-40B4-BE49-F238E27FC236}">
                  <a16:creationId xmlns:a16="http://schemas.microsoft.com/office/drawing/2014/main" id="{30FD4995-1E37-2AF9-4AFD-79BD751C79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06184" name="Group Box 360" hidden="1">
              <a:extLst>
                <a:ext uri="{63B3BB69-23CF-44E3-9099-C40C66FF867C}">
                  <a14:compatExt spid="_x0000_s206184"/>
                </a:ext>
                <a:ext uri="{FF2B5EF4-FFF2-40B4-BE49-F238E27FC236}">
                  <a16:creationId xmlns:a16="http://schemas.microsoft.com/office/drawing/2014/main" id="{D7A8AE4C-B3E5-2518-3434-A1D196AD77B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06185" name="Option Button 361" hidden="1">
              <a:extLst>
                <a:ext uri="{63B3BB69-23CF-44E3-9099-C40C66FF867C}">
                  <a14:compatExt spid="_x0000_s206185"/>
                </a:ext>
                <a:ext uri="{FF2B5EF4-FFF2-40B4-BE49-F238E27FC236}">
                  <a16:creationId xmlns:a16="http://schemas.microsoft.com/office/drawing/2014/main" id="{84C1581F-FE76-8A0F-0538-3F115C5A2B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06186" name="Option Button 362" hidden="1">
              <a:extLst>
                <a:ext uri="{63B3BB69-23CF-44E3-9099-C40C66FF867C}">
                  <a14:compatExt spid="_x0000_s206186"/>
                </a:ext>
                <a:ext uri="{FF2B5EF4-FFF2-40B4-BE49-F238E27FC236}">
                  <a16:creationId xmlns:a16="http://schemas.microsoft.com/office/drawing/2014/main" id="{7B302580-A613-C310-304B-84842072D3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06187" name="Option Button 363" hidden="1">
              <a:extLst>
                <a:ext uri="{63B3BB69-23CF-44E3-9099-C40C66FF867C}">
                  <a14:compatExt spid="_x0000_s206187"/>
                </a:ext>
                <a:ext uri="{FF2B5EF4-FFF2-40B4-BE49-F238E27FC236}">
                  <a16:creationId xmlns:a16="http://schemas.microsoft.com/office/drawing/2014/main" id="{1BAAC2A6-F6E5-4DF6-AE61-1A15F9DD1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06188" name="Option Button 364" hidden="1">
              <a:extLst>
                <a:ext uri="{63B3BB69-23CF-44E3-9099-C40C66FF867C}">
                  <a14:compatExt spid="_x0000_s206188"/>
                </a:ext>
                <a:ext uri="{FF2B5EF4-FFF2-40B4-BE49-F238E27FC236}">
                  <a16:creationId xmlns:a16="http://schemas.microsoft.com/office/drawing/2014/main" id="{FE8D2BDD-2931-BE12-EFAB-C992742622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06189" name="Group Box 365" hidden="1">
              <a:extLst>
                <a:ext uri="{63B3BB69-23CF-44E3-9099-C40C66FF867C}">
                  <a14:compatExt spid="_x0000_s206189"/>
                </a:ext>
                <a:ext uri="{FF2B5EF4-FFF2-40B4-BE49-F238E27FC236}">
                  <a16:creationId xmlns:a16="http://schemas.microsoft.com/office/drawing/2014/main" id="{43F8CB43-5882-3A6C-F234-BD186A366A8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06190" name="Option Button 366" hidden="1">
              <a:extLst>
                <a:ext uri="{63B3BB69-23CF-44E3-9099-C40C66FF867C}">
                  <a14:compatExt spid="_x0000_s206190"/>
                </a:ext>
                <a:ext uri="{FF2B5EF4-FFF2-40B4-BE49-F238E27FC236}">
                  <a16:creationId xmlns:a16="http://schemas.microsoft.com/office/drawing/2014/main" id="{F227FB88-A959-2472-EA16-F5EC921003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06191" name="Option Button 367" hidden="1">
              <a:extLst>
                <a:ext uri="{63B3BB69-23CF-44E3-9099-C40C66FF867C}">
                  <a14:compatExt spid="_x0000_s206191"/>
                </a:ext>
                <a:ext uri="{FF2B5EF4-FFF2-40B4-BE49-F238E27FC236}">
                  <a16:creationId xmlns:a16="http://schemas.microsoft.com/office/drawing/2014/main" id="{804CDCEC-E038-4A6E-BE16-AF43D2AC23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06192" name="Option Button 368" hidden="1">
              <a:extLst>
                <a:ext uri="{63B3BB69-23CF-44E3-9099-C40C66FF867C}">
                  <a14:compatExt spid="_x0000_s206192"/>
                </a:ext>
                <a:ext uri="{FF2B5EF4-FFF2-40B4-BE49-F238E27FC236}">
                  <a16:creationId xmlns:a16="http://schemas.microsoft.com/office/drawing/2014/main" id="{36E92344-2869-6962-284B-6BA6592C8D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06193" name="Option Button 369" hidden="1">
              <a:extLst>
                <a:ext uri="{63B3BB69-23CF-44E3-9099-C40C66FF867C}">
                  <a14:compatExt spid="_x0000_s206193"/>
                </a:ext>
                <a:ext uri="{FF2B5EF4-FFF2-40B4-BE49-F238E27FC236}">
                  <a16:creationId xmlns:a16="http://schemas.microsoft.com/office/drawing/2014/main" id="{05EA002C-6EC5-55F7-0F65-844CAC3802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06194" name="Group Box 370" hidden="1">
              <a:extLst>
                <a:ext uri="{63B3BB69-23CF-44E3-9099-C40C66FF867C}">
                  <a14:compatExt spid="_x0000_s206194"/>
                </a:ext>
                <a:ext uri="{FF2B5EF4-FFF2-40B4-BE49-F238E27FC236}">
                  <a16:creationId xmlns:a16="http://schemas.microsoft.com/office/drawing/2014/main" id="{6C68A43D-F160-B1CC-B933-512B297BD10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06195" name="Option Button 371" hidden="1">
              <a:extLst>
                <a:ext uri="{63B3BB69-23CF-44E3-9099-C40C66FF867C}">
                  <a14:compatExt spid="_x0000_s206195"/>
                </a:ext>
                <a:ext uri="{FF2B5EF4-FFF2-40B4-BE49-F238E27FC236}">
                  <a16:creationId xmlns:a16="http://schemas.microsoft.com/office/drawing/2014/main" id="{56D663BA-6BB0-A8F9-1B94-2096BCDE9A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06196" name="Option Button 372" hidden="1">
              <a:extLst>
                <a:ext uri="{63B3BB69-23CF-44E3-9099-C40C66FF867C}">
                  <a14:compatExt spid="_x0000_s206196"/>
                </a:ext>
                <a:ext uri="{FF2B5EF4-FFF2-40B4-BE49-F238E27FC236}">
                  <a16:creationId xmlns:a16="http://schemas.microsoft.com/office/drawing/2014/main" id="{9AFBC14D-E544-4D63-22AA-9F2D5888C6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06197" name="Option Button 373" hidden="1">
              <a:extLst>
                <a:ext uri="{63B3BB69-23CF-44E3-9099-C40C66FF867C}">
                  <a14:compatExt spid="_x0000_s206197"/>
                </a:ext>
                <a:ext uri="{FF2B5EF4-FFF2-40B4-BE49-F238E27FC236}">
                  <a16:creationId xmlns:a16="http://schemas.microsoft.com/office/drawing/2014/main" id="{5163995E-4F46-AB68-2A5F-4E0DD5BA3F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06198" name="Option Button 374" hidden="1">
              <a:extLst>
                <a:ext uri="{63B3BB69-23CF-44E3-9099-C40C66FF867C}">
                  <a14:compatExt spid="_x0000_s206198"/>
                </a:ext>
                <a:ext uri="{FF2B5EF4-FFF2-40B4-BE49-F238E27FC236}">
                  <a16:creationId xmlns:a16="http://schemas.microsoft.com/office/drawing/2014/main" id="{06CCE6D4-22F1-16AE-94EE-E2FCBF2DD1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06199" name="Group Box 375" hidden="1">
              <a:extLst>
                <a:ext uri="{63B3BB69-23CF-44E3-9099-C40C66FF867C}">
                  <a14:compatExt spid="_x0000_s206199"/>
                </a:ext>
                <a:ext uri="{FF2B5EF4-FFF2-40B4-BE49-F238E27FC236}">
                  <a16:creationId xmlns:a16="http://schemas.microsoft.com/office/drawing/2014/main" id="{2269EA5A-1B2D-D244-0796-07C27530F27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06200" name="Option Button 376" hidden="1">
              <a:extLst>
                <a:ext uri="{63B3BB69-23CF-44E3-9099-C40C66FF867C}">
                  <a14:compatExt spid="_x0000_s206200"/>
                </a:ext>
                <a:ext uri="{FF2B5EF4-FFF2-40B4-BE49-F238E27FC236}">
                  <a16:creationId xmlns:a16="http://schemas.microsoft.com/office/drawing/2014/main" id="{CF6B5E97-6DA8-7CFC-131B-2DBCD071C1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06201" name="Option Button 377" hidden="1">
              <a:extLst>
                <a:ext uri="{63B3BB69-23CF-44E3-9099-C40C66FF867C}">
                  <a14:compatExt spid="_x0000_s206201"/>
                </a:ext>
                <a:ext uri="{FF2B5EF4-FFF2-40B4-BE49-F238E27FC236}">
                  <a16:creationId xmlns:a16="http://schemas.microsoft.com/office/drawing/2014/main" id="{61B4C808-9CFE-21E0-C09B-9DFA08CA6C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06202" name="Option Button 378" hidden="1">
              <a:extLst>
                <a:ext uri="{63B3BB69-23CF-44E3-9099-C40C66FF867C}">
                  <a14:compatExt spid="_x0000_s206202"/>
                </a:ext>
                <a:ext uri="{FF2B5EF4-FFF2-40B4-BE49-F238E27FC236}">
                  <a16:creationId xmlns:a16="http://schemas.microsoft.com/office/drawing/2014/main" id="{AC5FB306-F974-879D-38CB-55395D754C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06203" name="Option Button 379" hidden="1">
              <a:extLst>
                <a:ext uri="{63B3BB69-23CF-44E3-9099-C40C66FF867C}">
                  <a14:compatExt spid="_x0000_s206203"/>
                </a:ext>
                <a:ext uri="{FF2B5EF4-FFF2-40B4-BE49-F238E27FC236}">
                  <a16:creationId xmlns:a16="http://schemas.microsoft.com/office/drawing/2014/main" id="{9B19779E-E383-FFB2-9320-193203F19D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06204" name="Group Box 380" hidden="1">
              <a:extLst>
                <a:ext uri="{63B3BB69-23CF-44E3-9099-C40C66FF867C}">
                  <a14:compatExt spid="_x0000_s206204"/>
                </a:ext>
                <a:ext uri="{FF2B5EF4-FFF2-40B4-BE49-F238E27FC236}">
                  <a16:creationId xmlns:a16="http://schemas.microsoft.com/office/drawing/2014/main" id="{C8330F29-21FD-624A-ADF8-5FD9B685F0A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06205" name="Option Button 381" hidden="1">
              <a:extLst>
                <a:ext uri="{63B3BB69-23CF-44E3-9099-C40C66FF867C}">
                  <a14:compatExt spid="_x0000_s206205"/>
                </a:ext>
                <a:ext uri="{FF2B5EF4-FFF2-40B4-BE49-F238E27FC236}">
                  <a16:creationId xmlns:a16="http://schemas.microsoft.com/office/drawing/2014/main" id="{F0E288F4-7CEB-3DD0-2BEE-5C359BA031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06206" name="Option Button 382" hidden="1">
              <a:extLst>
                <a:ext uri="{63B3BB69-23CF-44E3-9099-C40C66FF867C}">
                  <a14:compatExt spid="_x0000_s206206"/>
                </a:ext>
                <a:ext uri="{FF2B5EF4-FFF2-40B4-BE49-F238E27FC236}">
                  <a16:creationId xmlns:a16="http://schemas.microsoft.com/office/drawing/2014/main" id="{0FBC7A26-55F2-6A14-399A-038D33E17F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06207" name="Option Button 383" hidden="1">
              <a:extLst>
                <a:ext uri="{63B3BB69-23CF-44E3-9099-C40C66FF867C}">
                  <a14:compatExt spid="_x0000_s206207"/>
                </a:ext>
                <a:ext uri="{FF2B5EF4-FFF2-40B4-BE49-F238E27FC236}">
                  <a16:creationId xmlns:a16="http://schemas.microsoft.com/office/drawing/2014/main" id="{B846E366-1DEC-5668-CF1A-54E661A760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06208" name="Option Button 384" hidden="1">
              <a:extLst>
                <a:ext uri="{63B3BB69-23CF-44E3-9099-C40C66FF867C}">
                  <a14:compatExt spid="_x0000_s206208"/>
                </a:ext>
                <a:ext uri="{FF2B5EF4-FFF2-40B4-BE49-F238E27FC236}">
                  <a16:creationId xmlns:a16="http://schemas.microsoft.com/office/drawing/2014/main" id="{1957F5C4-C2C4-1EA7-5F4E-57EFC61C4A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06209" name="Group Box 385" hidden="1">
              <a:extLst>
                <a:ext uri="{63B3BB69-23CF-44E3-9099-C40C66FF867C}">
                  <a14:compatExt spid="_x0000_s206209"/>
                </a:ext>
                <a:ext uri="{FF2B5EF4-FFF2-40B4-BE49-F238E27FC236}">
                  <a16:creationId xmlns:a16="http://schemas.microsoft.com/office/drawing/2014/main" id="{6047494E-C8BB-54E7-E242-60415338EFD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06210" name="Option Button 386" hidden="1">
              <a:extLst>
                <a:ext uri="{63B3BB69-23CF-44E3-9099-C40C66FF867C}">
                  <a14:compatExt spid="_x0000_s206210"/>
                </a:ext>
                <a:ext uri="{FF2B5EF4-FFF2-40B4-BE49-F238E27FC236}">
                  <a16:creationId xmlns:a16="http://schemas.microsoft.com/office/drawing/2014/main" id="{3A8A6FE9-7552-CC54-B49B-C476C839B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06211" name="Option Button 387" hidden="1">
              <a:extLst>
                <a:ext uri="{63B3BB69-23CF-44E3-9099-C40C66FF867C}">
                  <a14:compatExt spid="_x0000_s206211"/>
                </a:ext>
                <a:ext uri="{FF2B5EF4-FFF2-40B4-BE49-F238E27FC236}">
                  <a16:creationId xmlns:a16="http://schemas.microsoft.com/office/drawing/2014/main" id="{2199BCF6-A575-499B-19AF-A5613DCD49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06212" name="Option Button 388" hidden="1">
              <a:extLst>
                <a:ext uri="{63B3BB69-23CF-44E3-9099-C40C66FF867C}">
                  <a14:compatExt spid="_x0000_s206212"/>
                </a:ext>
                <a:ext uri="{FF2B5EF4-FFF2-40B4-BE49-F238E27FC236}">
                  <a16:creationId xmlns:a16="http://schemas.microsoft.com/office/drawing/2014/main" id="{E88AC69A-55EF-E7B4-2B4E-8B6853FDF2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06213" name="Option Button 389" hidden="1">
              <a:extLst>
                <a:ext uri="{63B3BB69-23CF-44E3-9099-C40C66FF867C}">
                  <a14:compatExt spid="_x0000_s206213"/>
                </a:ext>
                <a:ext uri="{FF2B5EF4-FFF2-40B4-BE49-F238E27FC236}">
                  <a16:creationId xmlns:a16="http://schemas.microsoft.com/office/drawing/2014/main" id="{48C388D8-CA82-1954-6988-BD9EB56FC1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06214" name="Group Box 390" hidden="1">
              <a:extLst>
                <a:ext uri="{63B3BB69-23CF-44E3-9099-C40C66FF867C}">
                  <a14:compatExt spid="_x0000_s206214"/>
                </a:ext>
                <a:ext uri="{FF2B5EF4-FFF2-40B4-BE49-F238E27FC236}">
                  <a16:creationId xmlns:a16="http://schemas.microsoft.com/office/drawing/2014/main" id="{0206A743-E8C8-0F25-A960-08072E3E3AA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06215" name="Option Button 391" hidden="1">
              <a:extLst>
                <a:ext uri="{63B3BB69-23CF-44E3-9099-C40C66FF867C}">
                  <a14:compatExt spid="_x0000_s206215"/>
                </a:ext>
                <a:ext uri="{FF2B5EF4-FFF2-40B4-BE49-F238E27FC236}">
                  <a16:creationId xmlns:a16="http://schemas.microsoft.com/office/drawing/2014/main" id="{3B7A408B-3FAA-E7E4-7F41-1C299836B7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06216" name="Option Button 392" hidden="1">
              <a:extLst>
                <a:ext uri="{63B3BB69-23CF-44E3-9099-C40C66FF867C}">
                  <a14:compatExt spid="_x0000_s206216"/>
                </a:ext>
                <a:ext uri="{FF2B5EF4-FFF2-40B4-BE49-F238E27FC236}">
                  <a16:creationId xmlns:a16="http://schemas.microsoft.com/office/drawing/2014/main" id="{FA248AF2-AF31-0BF8-BC14-AF67C2AC14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06217" name="Option Button 393" hidden="1">
              <a:extLst>
                <a:ext uri="{63B3BB69-23CF-44E3-9099-C40C66FF867C}">
                  <a14:compatExt spid="_x0000_s206217"/>
                </a:ext>
                <a:ext uri="{FF2B5EF4-FFF2-40B4-BE49-F238E27FC236}">
                  <a16:creationId xmlns:a16="http://schemas.microsoft.com/office/drawing/2014/main" id="{AE104FD9-AC22-B730-ADB1-579787693C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06218" name="Option Button 394" hidden="1">
              <a:extLst>
                <a:ext uri="{63B3BB69-23CF-44E3-9099-C40C66FF867C}">
                  <a14:compatExt spid="_x0000_s206218"/>
                </a:ext>
                <a:ext uri="{FF2B5EF4-FFF2-40B4-BE49-F238E27FC236}">
                  <a16:creationId xmlns:a16="http://schemas.microsoft.com/office/drawing/2014/main" id="{9E0B41E6-6FB4-66C4-9E09-4DF59B9183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06219" name="Group Box 395" hidden="1">
              <a:extLst>
                <a:ext uri="{63B3BB69-23CF-44E3-9099-C40C66FF867C}">
                  <a14:compatExt spid="_x0000_s206219"/>
                </a:ext>
                <a:ext uri="{FF2B5EF4-FFF2-40B4-BE49-F238E27FC236}">
                  <a16:creationId xmlns:a16="http://schemas.microsoft.com/office/drawing/2014/main" id="{A4F18245-6D00-C339-7DAF-2731FDF2149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06220" name="Option Button 396" hidden="1">
              <a:extLst>
                <a:ext uri="{63B3BB69-23CF-44E3-9099-C40C66FF867C}">
                  <a14:compatExt spid="_x0000_s206220"/>
                </a:ext>
                <a:ext uri="{FF2B5EF4-FFF2-40B4-BE49-F238E27FC236}">
                  <a16:creationId xmlns:a16="http://schemas.microsoft.com/office/drawing/2014/main" id="{7DB8EFD0-6F51-1E0C-FBB0-599AB5F43F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06221" name="Option Button 397" hidden="1">
              <a:extLst>
                <a:ext uri="{63B3BB69-23CF-44E3-9099-C40C66FF867C}">
                  <a14:compatExt spid="_x0000_s206221"/>
                </a:ext>
                <a:ext uri="{FF2B5EF4-FFF2-40B4-BE49-F238E27FC236}">
                  <a16:creationId xmlns:a16="http://schemas.microsoft.com/office/drawing/2014/main" id="{19322630-65CD-465C-357F-D3C9202D78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06222" name="Option Button 398" hidden="1">
              <a:extLst>
                <a:ext uri="{63B3BB69-23CF-44E3-9099-C40C66FF867C}">
                  <a14:compatExt spid="_x0000_s206222"/>
                </a:ext>
                <a:ext uri="{FF2B5EF4-FFF2-40B4-BE49-F238E27FC236}">
                  <a16:creationId xmlns:a16="http://schemas.microsoft.com/office/drawing/2014/main" id="{C5363196-6763-03BC-950C-01D2DC55F1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06223" name="Option Button 399" hidden="1">
              <a:extLst>
                <a:ext uri="{63B3BB69-23CF-44E3-9099-C40C66FF867C}">
                  <a14:compatExt spid="_x0000_s206223"/>
                </a:ext>
                <a:ext uri="{FF2B5EF4-FFF2-40B4-BE49-F238E27FC236}">
                  <a16:creationId xmlns:a16="http://schemas.microsoft.com/office/drawing/2014/main" id="{4D31605C-6067-C365-D4B9-1A981BB2DE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06224" name="Group Box 400" hidden="1">
              <a:extLst>
                <a:ext uri="{63B3BB69-23CF-44E3-9099-C40C66FF867C}">
                  <a14:compatExt spid="_x0000_s206224"/>
                </a:ext>
                <a:ext uri="{FF2B5EF4-FFF2-40B4-BE49-F238E27FC236}">
                  <a16:creationId xmlns:a16="http://schemas.microsoft.com/office/drawing/2014/main" id="{55462107-0175-63C6-D794-A7AB8BD4582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06225" name="Option Button 401" hidden="1">
              <a:extLst>
                <a:ext uri="{63B3BB69-23CF-44E3-9099-C40C66FF867C}">
                  <a14:compatExt spid="_x0000_s206225"/>
                </a:ext>
                <a:ext uri="{FF2B5EF4-FFF2-40B4-BE49-F238E27FC236}">
                  <a16:creationId xmlns:a16="http://schemas.microsoft.com/office/drawing/2014/main" id="{78C05689-3BCF-1269-49A6-60F261203D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06226" name="Option Button 402" hidden="1">
              <a:extLst>
                <a:ext uri="{63B3BB69-23CF-44E3-9099-C40C66FF867C}">
                  <a14:compatExt spid="_x0000_s206226"/>
                </a:ext>
                <a:ext uri="{FF2B5EF4-FFF2-40B4-BE49-F238E27FC236}">
                  <a16:creationId xmlns:a16="http://schemas.microsoft.com/office/drawing/2014/main" id="{AAA9A31A-5400-0885-ED12-784D18EF7E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06227" name="Option Button 403" hidden="1">
              <a:extLst>
                <a:ext uri="{63B3BB69-23CF-44E3-9099-C40C66FF867C}">
                  <a14:compatExt spid="_x0000_s206227"/>
                </a:ext>
                <a:ext uri="{FF2B5EF4-FFF2-40B4-BE49-F238E27FC236}">
                  <a16:creationId xmlns:a16="http://schemas.microsoft.com/office/drawing/2014/main" id="{2ECA042D-605A-3470-115B-3E429288D9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06228" name="Option Button 404" hidden="1">
              <a:extLst>
                <a:ext uri="{63B3BB69-23CF-44E3-9099-C40C66FF867C}">
                  <a14:compatExt spid="_x0000_s206228"/>
                </a:ext>
                <a:ext uri="{FF2B5EF4-FFF2-40B4-BE49-F238E27FC236}">
                  <a16:creationId xmlns:a16="http://schemas.microsoft.com/office/drawing/2014/main" id="{0813CBE2-A1EA-A263-CAB4-6E54208211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06229" name="Group Box 405" hidden="1">
              <a:extLst>
                <a:ext uri="{63B3BB69-23CF-44E3-9099-C40C66FF867C}">
                  <a14:compatExt spid="_x0000_s206229"/>
                </a:ext>
                <a:ext uri="{FF2B5EF4-FFF2-40B4-BE49-F238E27FC236}">
                  <a16:creationId xmlns:a16="http://schemas.microsoft.com/office/drawing/2014/main" id="{915DCA94-2B0D-392D-4B05-11756099EF1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06230" name="Option Button 406" hidden="1">
              <a:extLst>
                <a:ext uri="{63B3BB69-23CF-44E3-9099-C40C66FF867C}">
                  <a14:compatExt spid="_x0000_s206230"/>
                </a:ext>
                <a:ext uri="{FF2B5EF4-FFF2-40B4-BE49-F238E27FC236}">
                  <a16:creationId xmlns:a16="http://schemas.microsoft.com/office/drawing/2014/main" id="{F6E455C3-529B-BDE9-F052-A1C90E59A5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06231" name="Option Button 407" hidden="1">
              <a:extLst>
                <a:ext uri="{63B3BB69-23CF-44E3-9099-C40C66FF867C}">
                  <a14:compatExt spid="_x0000_s206231"/>
                </a:ext>
                <a:ext uri="{FF2B5EF4-FFF2-40B4-BE49-F238E27FC236}">
                  <a16:creationId xmlns:a16="http://schemas.microsoft.com/office/drawing/2014/main" id="{44E8AA33-68BE-B66B-979F-4338BBC6B2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06232" name="Option Button 408" hidden="1">
              <a:extLst>
                <a:ext uri="{63B3BB69-23CF-44E3-9099-C40C66FF867C}">
                  <a14:compatExt spid="_x0000_s206232"/>
                </a:ext>
                <a:ext uri="{FF2B5EF4-FFF2-40B4-BE49-F238E27FC236}">
                  <a16:creationId xmlns:a16="http://schemas.microsoft.com/office/drawing/2014/main" id="{6CA09348-4C9C-7495-CFF7-2DA3AB9889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06233" name="Option Button 409" hidden="1">
              <a:extLst>
                <a:ext uri="{63B3BB69-23CF-44E3-9099-C40C66FF867C}">
                  <a14:compatExt spid="_x0000_s206233"/>
                </a:ext>
                <a:ext uri="{FF2B5EF4-FFF2-40B4-BE49-F238E27FC236}">
                  <a16:creationId xmlns:a16="http://schemas.microsoft.com/office/drawing/2014/main" id="{D453E9DA-E4B1-734F-AED8-2B16BCB43A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06234" name="Group Box 410" hidden="1">
              <a:extLst>
                <a:ext uri="{63B3BB69-23CF-44E3-9099-C40C66FF867C}">
                  <a14:compatExt spid="_x0000_s206234"/>
                </a:ext>
                <a:ext uri="{FF2B5EF4-FFF2-40B4-BE49-F238E27FC236}">
                  <a16:creationId xmlns:a16="http://schemas.microsoft.com/office/drawing/2014/main" id="{2AAD2548-418A-90F5-BD24-72E63F4EED2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06235" name="Option Button 411" hidden="1">
              <a:extLst>
                <a:ext uri="{63B3BB69-23CF-44E3-9099-C40C66FF867C}">
                  <a14:compatExt spid="_x0000_s206235"/>
                </a:ext>
                <a:ext uri="{FF2B5EF4-FFF2-40B4-BE49-F238E27FC236}">
                  <a16:creationId xmlns:a16="http://schemas.microsoft.com/office/drawing/2014/main" id="{6C81744A-A98D-C882-BD46-58629556D0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06236" name="Option Button 412" hidden="1">
              <a:extLst>
                <a:ext uri="{63B3BB69-23CF-44E3-9099-C40C66FF867C}">
                  <a14:compatExt spid="_x0000_s206236"/>
                </a:ext>
                <a:ext uri="{FF2B5EF4-FFF2-40B4-BE49-F238E27FC236}">
                  <a16:creationId xmlns:a16="http://schemas.microsoft.com/office/drawing/2014/main" id="{038ACEDE-2F5F-E051-FF68-5DC21BE911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06237" name="Option Button 413" hidden="1">
              <a:extLst>
                <a:ext uri="{63B3BB69-23CF-44E3-9099-C40C66FF867C}">
                  <a14:compatExt spid="_x0000_s206237"/>
                </a:ext>
                <a:ext uri="{FF2B5EF4-FFF2-40B4-BE49-F238E27FC236}">
                  <a16:creationId xmlns:a16="http://schemas.microsoft.com/office/drawing/2014/main" id="{8C083449-67B7-52F5-5990-EB87271D3A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06238" name="Option Button 414" hidden="1">
              <a:extLst>
                <a:ext uri="{63B3BB69-23CF-44E3-9099-C40C66FF867C}">
                  <a14:compatExt spid="_x0000_s206238"/>
                </a:ext>
                <a:ext uri="{FF2B5EF4-FFF2-40B4-BE49-F238E27FC236}">
                  <a16:creationId xmlns:a16="http://schemas.microsoft.com/office/drawing/2014/main" id="{C9BC219C-27A7-784A-01B7-6026684EE8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06239" name="Group Box 415" hidden="1">
              <a:extLst>
                <a:ext uri="{63B3BB69-23CF-44E3-9099-C40C66FF867C}">
                  <a14:compatExt spid="_x0000_s206239"/>
                </a:ext>
                <a:ext uri="{FF2B5EF4-FFF2-40B4-BE49-F238E27FC236}">
                  <a16:creationId xmlns:a16="http://schemas.microsoft.com/office/drawing/2014/main" id="{E5F39D0A-5326-C449-44A0-30032ECF49B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06240" name="Option Button 416" hidden="1">
              <a:extLst>
                <a:ext uri="{63B3BB69-23CF-44E3-9099-C40C66FF867C}">
                  <a14:compatExt spid="_x0000_s206240"/>
                </a:ext>
                <a:ext uri="{FF2B5EF4-FFF2-40B4-BE49-F238E27FC236}">
                  <a16:creationId xmlns:a16="http://schemas.microsoft.com/office/drawing/2014/main" id="{47AEC1CD-D6C2-368D-0BC4-CDFC359D92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06241" name="Option Button 417" hidden="1">
              <a:extLst>
                <a:ext uri="{63B3BB69-23CF-44E3-9099-C40C66FF867C}">
                  <a14:compatExt spid="_x0000_s206241"/>
                </a:ext>
                <a:ext uri="{FF2B5EF4-FFF2-40B4-BE49-F238E27FC236}">
                  <a16:creationId xmlns:a16="http://schemas.microsoft.com/office/drawing/2014/main" id="{89667BE0-D054-1BD3-A7DC-FE476A72C5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06242" name="Option Button 418" hidden="1">
              <a:extLst>
                <a:ext uri="{63B3BB69-23CF-44E3-9099-C40C66FF867C}">
                  <a14:compatExt spid="_x0000_s206242"/>
                </a:ext>
                <a:ext uri="{FF2B5EF4-FFF2-40B4-BE49-F238E27FC236}">
                  <a16:creationId xmlns:a16="http://schemas.microsoft.com/office/drawing/2014/main" id="{F6136FFD-BD42-8152-7A2C-5089D05E70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06243" name="Option Button 419" hidden="1">
              <a:extLst>
                <a:ext uri="{63B3BB69-23CF-44E3-9099-C40C66FF867C}">
                  <a14:compatExt spid="_x0000_s206243"/>
                </a:ext>
                <a:ext uri="{FF2B5EF4-FFF2-40B4-BE49-F238E27FC236}">
                  <a16:creationId xmlns:a16="http://schemas.microsoft.com/office/drawing/2014/main" id="{15FC4D34-2A4E-8A01-DCA3-65639765FC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06244" name="Group Box 420" hidden="1">
              <a:extLst>
                <a:ext uri="{63B3BB69-23CF-44E3-9099-C40C66FF867C}">
                  <a14:compatExt spid="_x0000_s206244"/>
                </a:ext>
                <a:ext uri="{FF2B5EF4-FFF2-40B4-BE49-F238E27FC236}">
                  <a16:creationId xmlns:a16="http://schemas.microsoft.com/office/drawing/2014/main" id="{2432A6A4-6AF7-369D-FF42-45E295B38BA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06245" name="Option Button 421" hidden="1">
              <a:extLst>
                <a:ext uri="{63B3BB69-23CF-44E3-9099-C40C66FF867C}">
                  <a14:compatExt spid="_x0000_s206245"/>
                </a:ext>
                <a:ext uri="{FF2B5EF4-FFF2-40B4-BE49-F238E27FC236}">
                  <a16:creationId xmlns:a16="http://schemas.microsoft.com/office/drawing/2014/main" id="{D829F963-74AA-2A8B-D6BE-4B078BA7F8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06246" name="Option Button 422" hidden="1">
              <a:extLst>
                <a:ext uri="{63B3BB69-23CF-44E3-9099-C40C66FF867C}">
                  <a14:compatExt spid="_x0000_s206246"/>
                </a:ext>
                <a:ext uri="{FF2B5EF4-FFF2-40B4-BE49-F238E27FC236}">
                  <a16:creationId xmlns:a16="http://schemas.microsoft.com/office/drawing/2014/main" id="{FA2B429D-2432-04E0-140F-23DEDA0A4E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06247" name="Option Button 423" hidden="1">
              <a:extLst>
                <a:ext uri="{63B3BB69-23CF-44E3-9099-C40C66FF867C}">
                  <a14:compatExt spid="_x0000_s206247"/>
                </a:ext>
                <a:ext uri="{FF2B5EF4-FFF2-40B4-BE49-F238E27FC236}">
                  <a16:creationId xmlns:a16="http://schemas.microsoft.com/office/drawing/2014/main" id="{FC94FB2A-430E-3484-5C00-9F9BB96686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06248" name="Option Button 424" hidden="1">
              <a:extLst>
                <a:ext uri="{63B3BB69-23CF-44E3-9099-C40C66FF867C}">
                  <a14:compatExt spid="_x0000_s206248"/>
                </a:ext>
                <a:ext uri="{FF2B5EF4-FFF2-40B4-BE49-F238E27FC236}">
                  <a16:creationId xmlns:a16="http://schemas.microsoft.com/office/drawing/2014/main" id="{363945E9-33C3-5DEF-ABA0-0FA012A6EE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06249" name="Group Box 425" hidden="1">
              <a:extLst>
                <a:ext uri="{63B3BB69-23CF-44E3-9099-C40C66FF867C}">
                  <a14:compatExt spid="_x0000_s206249"/>
                </a:ext>
                <a:ext uri="{FF2B5EF4-FFF2-40B4-BE49-F238E27FC236}">
                  <a16:creationId xmlns:a16="http://schemas.microsoft.com/office/drawing/2014/main" id="{C65AC9A8-B678-D858-2C24-9FD8DA818A6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06250" name="Option Button 426" hidden="1">
              <a:extLst>
                <a:ext uri="{63B3BB69-23CF-44E3-9099-C40C66FF867C}">
                  <a14:compatExt spid="_x0000_s206250"/>
                </a:ext>
                <a:ext uri="{FF2B5EF4-FFF2-40B4-BE49-F238E27FC236}">
                  <a16:creationId xmlns:a16="http://schemas.microsoft.com/office/drawing/2014/main" id="{2F93AB01-915B-E0E2-47FB-31B43A8973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06251" name="Option Button 427" hidden="1">
              <a:extLst>
                <a:ext uri="{63B3BB69-23CF-44E3-9099-C40C66FF867C}">
                  <a14:compatExt spid="_x0000_s206251"/>
                </a:ext>
                <a:ext uri="{FF2B5EF4-FFF2-40B4-BE49-F238E27FC236}">
                  <a16:creationId xmlns:a16="http://schemas.microsoft.com/office/drawing/2014/main" id="{7577A7BA-7020-5053-0E62-811367005D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06252" name="Option Button 428" hidden="1">
              <a:extLst>
                <a:ext uri="{63B3BB69-23CF-44E3-9099-C40C66FF867C}">
                  <a14:compatExt spid="_x0000_s206252"/>
                </a:ext>
                <a:ext uri="{FF2B5EF4-FFF2-40B4-BE49-F238E27FC236}">
                  <a16:creationId xmlns:a16="http://schemas.microsoft.com/office/drawing/2014/main" id="{EC980483-1237-12A4-CABA-68DC9AB6B2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06253" name="Option Button 429" hidden="1">
              <a:extLst>
                <a:ext uri="{63B3BB69-23CF-44E3-9099-C40C66FF867C}">
                  <a14:compatExt spid="_x0000_s206253"/>
                </a:ext>
                <a:ext uri="{FF2B5EF4-FFF2-40B4-BE49-F238E27FC236}">
                  <a16:creationId xmlns:a16="http://schemas.microsoft.com/office/drawing/2014/main" id="{515E4311-A11D-F802-0296-DB27FE79D2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06254" name="Group Box 430" hidden="1">
              <a:extLst>
                <a:ext uri="{63B3BB69-23CF-44E3-9099-C40C66FF867C}">
                  <a14:compatExt spid="_x0000_s206254"/>
                </a:ext>
                <a:ext uri="{FF2B5EF4-FFF2-40B4-BE49-F238E27FC236}">
                  <a16:creationId xmlns:a16="http://schemas.microsoft.com/office/drawing/2014/main" id="{FE1061D0-6F76-AD0D-7D1D-ECFD8D37A80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06255" name="Option Button 431" hidden="1">
              <a:extLst>
                <a:ext uri="{63B3BB69-23CF-44E3-9099-C40C66FF867C}">
                  <a14:compatExt spid="_x0000_s206255"/>
                </a:ext>
                <a:ext uri="{FF2B5EF4-FFF2-40B4-BE49-F238E27FC236}">
                  <a16:creationId xmlns:a16="http://schemas.microsoft.com/office/drawing/2014/main" id="{181A9034-496C-0C6C-EA8E-0B4F96A6DC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06256" name="Option Button 432" hidden="1">
              <a:extLst>
                <a:ext uri="{63B3BB69-23CF-44E3-9099-C40C66FF867C}">
                  <a14:compatExt spid="_x0000_s206256"/>
                </a:ext>
                <a:ext uri="{FF2B5EF4-FFF2-40B4-BE49-F238E27FC236}">
                  <a16:creationId xmlns:a16="http://schemas.microsoft.com/office/drawing/2014/main" id="{A888E2A9-435F-6B17-181A-C176B7A689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06257" name="Option Button 433" hidden="1">
              <a:extLst>
                <a:ext uri="{63B3BB69-23CF-44E3-9099-C40C66FF867C}">
                  <a14:compatExt spid="_x0000_s206257"/>
                </a:ext>
                <a:ext uri="{FF2B5EF4-FFF2-40B4-BE49-F238E27FC236}">
                  <a16:creationId xmlns:a16="http://schemas.microsoft.com/office/drawing/2014/main" id="{62017223-F394-B1E5-9708-3462F496AE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06258" name="Option Button 434" hidden="1">
              <a:extLst>
                <a:ext uri="{63B3BB69-23CF-44E3-9099-C40C66FF867C}">
                  <a14:compatExt spid="_x0000_s206258"/>
                </a:ext>
                <a:ext uri="{FF2B5EF4-FFF2-40B4-BE49-F238E27FC236}">
                  <a16:creationId xmlns:a16="http://schemas.microsoft.com/office/drawing/2014/main" id="{206CD5A8-04B2-C18F-CF20-941998D04B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06259" name="Group Box 435" hidden="1">
              <a:extLst>
                <a:ext uri="{63B3BB69-23CF-44E3-9099-C40C66FF867C}">
                  <a14:compatExt spid="_x0000_s206259"/>
                </a:ext>
                <a:ext uri="{FF2B5EF4-FFF2-40B4-BE49-F238E27FC236}">
                  <a16:creationId xmlns:a16="http://schemas.microsoft.com/office/drawing/2014/main" id="{94A207D4-A065-BCFE-D569-38BE005EF45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06260" name="Option Button 436" hidden="1">
              <a:extLst>
                <a:ext uri="{63B3BB69-23CF-44E3-9099-C40C66FF867C}">
                  <a14:compatExt spid="_x0000_s206260"/>
                </a:ext>
                <a:ext uri="{FF2B5EF4-FFF2-40B4-BE49-F238E27FC236}">
                  <a16:creationId xmlns:a16="http://schemas.microsoft.com/office/drawing/2014/main" id="{05E0055B-6F16-409C-6D03-78A553F5DF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06261" name="Option Button 437" hidden="1">
              <a:extLst>
                <a:ext uri="{63B3BB69-23CF-44E3-9099-C40C66FF867C}">
                  <a14:compatExt spid="_x0000_s206261"/>
                </a:ext>
                <a:ext uri="{FF2B5EF4-FFF2-40B4-BE49-F238E27FC236}">
                  <a16:creationId xmlns:a16="http://schemas.microsoft.com/office/drawing/2014/main" id="{856434AB-59DA-F3FC-2D6A-3F9216DCA5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06262" name="Option Button 438" hidden="1">
              <a:extLst>
                <a:ext uri="{63B3BB69-23CF-44E3-9099-C40C66FF867C}">
                  <a14:compatExt spid="_x0000_s206262"/>
                </a:ext>
                <a:ext uri="{FF2B5EF4-FFF2-40B4-BE49-F238E27FC236}">
                  <a16:creationId xmlns:a16="http://schemas.microsoft.com/office/drawing/2014/main" id="{B556619C-D770-1AF3-7E74-3196AF23AD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06263" name="Option Button 439" hidden="1">
              <a:extLst>
                <a:ext uri="{63B3BB69-23CF-44E3-9099-C40C66FF867C}">
                  <a14:compatExt spid="_x0000_s206263"/>
                </a:ext>
                <a:ext uri="{FF2B5EF4-FFF2-40B4-BE49-F238E27FC236}">
                  <a16:creationId xmlns:a16="http://schemas.microsoft.com/office/drawing/2014/main" id="{18EC9ABB-456B-8B4B-DDF4-3011AA64F9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06264" name="Group Box 440" hidden="1">
              <a:extLst>
                <a:ext uri="{63B3BB69-23CF-44E3-9099-C40C66FF867C}">
                  <a14:compatExt spid="_x0000_s206264"/>
                </a:ext>
                <a:ext uri="{FF2B5EF4-FFF2-40B4-BE49-F238E27FC236}">
                  <a16:creationId xmlns:a16="http://schemas.microsoft.com/office/drawing/2014/main" id="{BC6162EB-98EC-A535-E3AE-3349F8F66F2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06265" name="Option Button 441" hidden="1">
              <a:extLst>
                <a:ext uri="{63B3BB69-23CF-44E3-9099-C40C66FF867C}">
                  <a14:compatExt spid="_x0000_s206265"/>
                </a:ext>
                <a:ext uri="{FF2B5EF4-FFF2-40B4-BE49-F238E27FC236}">
                  <a16:creationId xmlns:a16="http://schemas.microsoft.com/office/drawing/2014/main" id="{0763BF9A-85F9-6FBC-04CC-4D8D16413F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06266" name="Option Button 442" hidden="1">
              <a:extLst>
                <a:ext uri="{63B3BB69-23CF-44E3-9099-C40C66FF867C}">
                  <a14:compatExt spid="_x0000_s206266"/>
                </a:ext>
                <a:ext uri="{FF2B5EF4-FFF2-40B4-BE49-F238E27FC236}">
                  <a16:creationId xmlns:a16="http://schemas.microsoft.com/office/drawing/2014/main" id="{FB0D5256-73AF-8B01-38A6-64D2CDDE9E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06267" name="Option Button 443" hidden="1">
              <a:extLst>
                <a:ext uri="{63B3BB69-23CF-44E3-9099-C40C66FF867C}">
                  <a14:compatExt spid="_x0000_s206267"/>
                </a:ext>
                <a:ext uri="{FF2B5EF4-FFF2-40B4-BE49-F238E27FC236}">
                  <a16:creationId xmlns:a16="http://schemas.microsoft.com/office/drawing/2014/main" id="{9885DA3A-F001-EA5B-6B45-D470C71C9B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06268" name="Option Button 444" hidden="1">
              <a:extLst>
                <a:ext uri="{63B3BB69-23CF-44E3-9099-C40C66FF867C}">
                  <a14:compatExt spid="_x0000_s206268"/>
                </a:ext>
                <a:ext uri="{FF2B5EF4-FFF2-40B4-BE49-F238E27FC236}">
                  <a16:creationId xmlns:a16="http://schemas.microsoft.com/office/drawing/2014/main" id="{08BEDD59-1D1D-9C72-1C6A-0B50DE542D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06269" name="Group Box 445" hidden="1">
              <a:extLst>
                <a:ext uri="{63B3BB69-23CF-44E3-9099-C40C66FF867C}">
                  <a14:compatExt spid="_x0000_s206269"/>
                </a:ext>
                <a:ext uri="{FF2B5EF4-FFF2-40B4-BE49-F238E27FC236}">
                  <a16:creationId xmlns:a16="http://schemas.microsoft.com/office/drawing/2014/main" id="{F123D312-DE33-1326-7CF3-87BDB60D813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06270" name="Option Button 446" hidden="1">
              <a:extLst>
                <a:ext uri="{63B3BB69-23CF-44E3-9099-C40C66FF867C}">
                  <a14:compatExt spid="_x0000_s206270"/>
                </a:ext>
                <a:ext uri="{FF2B5EF4-FFF2-40B4-BE49-F238E27FC236}">
                  <a16:creationId xmlns:a16="http://schemas.microsoft.com/office/drawing/2014/main" id="{E62D1E97-A50C-9035-5BC3-52D32226E0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06271" name="Option Button 447" hidden="1">
              <a:extLst>
                <a:ext uri="{63B3BB69-23CF-44E3-9099-C40C66FF867C}">
                  <a14:compatExt spid="_x0000_s206271"/>
                </a:ext>
                <a:ext uri="{FF2B5EF4-FFF2-40B4-BE49-F238E27FC236}">
                  <a16:creationId xmlns:a16="http://schemas.microsoft.com/office/drawing/2014/main" id="{8665A25B-CBF2-3BF8-9DC9-C6C133FF02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06272" name="Option Button 448" hidden="1">
              <a:extLst>
                <a:ext uri="{63B3BB69-23CF-44E3-9099-C40C66FF867C}">
                  <a14:compatExt spid="_x0000_s206272"/>
                </a:ext>
                <a:ext uri="{FF2B5EF4-FFF2-40B4-BE49-F238E27FC236}">
                  <a16:creationId xmlns:a16="http://schemas.microsoft.com/office/drawing/2014/main" id="{E30C3EF5-B46C-7004-A7AE-24EA4E713A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06273" name="Option Button 449" hidden="1">
              <a:extLst>
                <a:ext uri="{63B3BB69-23CF-44E3-9099-C40C66FF867C}">
                  <a14:compatExt spid="_x0000_s206273"/>
                </a:ext>
                <a:ext uri="{FF2B5EF4-FFF2-40B4-BE49-F238E27FC236}">
                  <a16:creationId xmlns:a16="http://schemas.microsoft.com/office/drawing/2014/main" id="{22FF0F3E-5B1D-9E60-B51F-44382882A9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06274" name="Group Box 450" hidden="1">
              <a:extLst>
                <a:ext uri="{63B3BB69-23CF-44E3-9099-C40C66FF867C}">
                  <a14:compatExt spid="_x0000_s206274"/>
                </a:ext>
                <a:ext uri="{FF2B5EF4-FFF2-40B4-BE49-F238E27FC236}">
                  <a16:creationId xmlns:a16="http://schemas.microsoft.com/office/drawing/2014/main" id="{9BFD9458-1953-AD9C-ADDD-E20CA343007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06275" name="Option Button 451" hidden="1">
              <a:extLst>
                <a:ext uri="{63B3BB69-23CF-44E3-9099-C40C66FF867C}">
                  <a14:compatExt spid="_x0000_s206275"/>
                </a:ext>
                <a:ext uri="{FF2B5EF4-FFF2-40B4-BE49-F238E27FC236}">
                  <a16:creationId xmlns:a16="http://schemas.microsoft.com/office/drawing/2014/main" id="{4B182FAF-E783-89C7-729C-EE03410582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06276" name="Option Button 452" hidden="1">
              <a:extLst>
                <a:ext uri="{63B3BB69-23CF-44E3-9099-C40C66FF867C}">
                  <a14:compatExt spid="_x0000_s206276"/>
                </a:ext>
                <a:ext uri="{FF2B5EF4-FFF2-40B4-BE49-F238E27FC236}">
                  <a16:creationId xmlns:a16="http://schemas.microsoft.com/office/drawing/2014/main" id="{08EC63A9-3774-3CD0-8BF3-F6303ECB6F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06277" name="Option Button 453" hidden="1">
              <a:extLst>
                <a:ext uri="{63B3BB69-23CF-44E3-9099-C40C66FF867C}">
                  <a14:compatExt spid="_x0000_s206277"/>
                </a:ext>
                <a:ext uri="{FF2B5EF4-FFF2-40B4-BE49-F238E27FC236}">
                  <a16:creationId xmlns:a16="http://schemas.microsoft.com/office/drawing/2014/main" id="{83CBB5AC-69AF-2C2C-6DC3-0ADFF4D5D1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06278" name="Option Button 454" hidden="1">
              <a:extLst>
                <a:ext uri="{63B3BB69-23CF-44E3-9099-C40C66FF867C}">
                  <a14:compatExt spid="_x0000_s206278"/>
                </a:ext>
                <a:ext uri="{FF2B5EF4-FFF2-40B4-BE49-F238E27FC236}">
                  <a16:creationId xmlns:a16="http://schemas.microsoft.com/office/drawing/2014/main" id="{1533BB6D-52E5-26D0-13FE-85339767B2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06279" name="Group Box 455" hidden="1">
              <a:extLst>
                <a:ext uri="{63B3BB69-23CF-44E3-9099-C40C66FF867C}">
                  <a14:compatExt spid="_x0000_s206279"/>
                </a:ext>
                <a:ext uri="{FF2B5EF4-FFF2-40B4-BE49-F238E27FC236}">
                  <a16:creationId xmlns:a16="http://schemas.microsoft.com/office/drawing/2014/main" id="{1561348B-F047-3CEE-0819-D412914A9B5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06280" name="Option Button 456" hidden="1">
              <a:extLst>
                <a:ext uri="{63B3BB69-23CF-44E3-9099-C40C66FF867C}">
                  <a14:compatExt spid="_x0000_s206280"/>
                </a:ext>
                <a:ext uri="{FF2B5EF4-FFF2-40B4-BE49-F238E27FC236}">
                  <a16:creationId xmlns:a16="http://schemas.microsoft.com/office/drawing/2014/main" id="{EE38E1E6-B3BA-6932-8435-937E526605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06281" name="Option Button 457" hidden="1">
              <a:extLst>
                <a:ext uri="{63B3BB69-23CF-44E3-9099-C40C66FF867C}">
                  <a14:compatExt spid="_x0000_s206281"/>
                </a:ext>
                <a:ext uri="{FF2B5EF4-FFF2-40B4-BE49-F238E27FC236}">
                  <a16:creationId xmlns:a16="http://schemas.microsoft.com/office/drawing/2014/main" id="{407A3744-1B60-6278-BEDB-D014617063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06282" name="Option Button 458" hidden="1">
              <a:extLst>
                <a:ext uri="{63B3BB69-23CF-44E3-9099-C40C66FF867C}">
                  <a14:compatExt spid="_x0000_s206282"/>
                </a:ext>
                <a:ext uri="{FF2B5EF4-FFF2-40B4-BE49-F238E27FC236}">
                  <a16:creationId xmlns:a16="http://schemas.microsoft.com/office/drawing/2014/main" id="{B9A8B9FF-45F2-F846-EC2F-ED6ECDC725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06283" name="Option Button 459" hidden="1">
              <a:extLst>
                <a:ext uri="{63B3BB69-23CF-44E3-9099-C40C66FF867C}">
                  <a14:compatExt spid="_x0000_s206283"/>
                </a:ext>
                <a:ext uri="{FF2B5EF4-FFF2-40B4-BE49-F238E27FC236}">
                  <a16:creationId xmlns:a16="http://schemas.microsoft.com/office/drawing/2014/main" id="{A32F91C9-24E1-22A8-B95C-38BA20A1DE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06284" name="Group Box 460" hidden="1">
              <a:extLst>
                <a:ext uri="{63B3BB69-23CF-44E3-9099-C40C66FF867C}">
                  <a14:compatExt spid="_x0000_s206284"/>
                </a:ext>
                <a:ext uri="{FF2B5EF4-FFF2-40B4-BE49-F238E27FC236}">
                  <a16:creationId xmlns:a16="http://schemas.microsoft.com/office/drawing/2014/main" id="{B1C224AF-C412-4410-434C-CDE31BF2D73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06285" name="Option Button 461" hidden="1">
              <a:extLst>
                <a:ext uri="{63B3BB69-23CF-44E3-9099-C40C66FF867C}">
                  <a14:compatExt spid="_x0000_s206285"/>
                </a:ext>
                <a:ext uri="{FF2B5EF4-FFF2-40B4-BE49-F238E27FC236}">
                  <a16:creationId xmlns:a16="http://schemas.microsoft.com/office/drawing/2014/main" id="{2D516082-EAC3-8B76-773E-2B67539F3A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06286" name="Option Button 462" hidden="1">
              <a:extLst>
                <a:ext uri="{63B3BB69-23CF-44E3-9099-C40C66FF867C}">
                  <a14:compatExt spid="_x0000_s206286"/>
                </a:ext>
                <a:ext uri="{FF2B5EF4-FFF2-40B4-BE49-F238E27FC236}">
                  <a16:creationId xmlns:a16="http://schemas.microsoft.com/office/drawing/2014/main" id="{F5C9CF8E-0750-5E23-C868-F60A2C5D85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06287" name="Option Button 463" hidden="1">
              <a:extLst>
                <a:ext uri="{63B3BB69-23CF-44E3-9099-C40C66FF867C}">
                  <a14:compatExt spid="_x0000_s206287"/>
                </a:ext>
                <a:ext uri="{FF2B5EF4-FFF2-40B4-BE49-F238E27FC236}">
                  <a16:creationId xmlns:a16="http://schemas.microsoft.com/office/drawing/2014/main" id="{1C0483DE-F55E-BEDF-9858-A30B7D70F8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06288" name="Option Button 464" hidden="1">
              <a:extLst>
                <a:ext uri="{63B3BB69-23CF-44E3-9099-C40C66FF867C}">
                  <a14:compatExt spid="_x0000_s206288"/>
                </a:ext>
                <a:ext uri="{FF2B5EF4-FFF2-40B4-BE49-F238E27FC236}">
                  <a16:creationId xmlns:a16="http://schemas.microsoft.com/office/drawing/2014/main" id="{F6AAAFAC-0410-A6D8-DC90-097FE492A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06289" name="Group Box 465" hidden="1">
              <a:extLst>
                <a:ext uri="{63B3BB69-23CF-44E3-9099-C40C66FF867C}">
                  <a14:compatExt spid="_x0000_s206289"/>
                </a:ext>
                <a:ext uri="{FF2B5EF4-FFF2-40B4-BE49-F238E27FC236}">
                  <a16:creationId xmlns:a16="http://schemas.microsoft.com/office/drawing/2014/main" id="{18743EC5-5EEF-7F7B-9EAD-A596054FA99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06290" name="Option Button 466" hidden="1">
              <a:extLst>
                <a:ext uri="{63B3BB69-23CF-44E3-9099-C40C66FF867C}">
                  <a14:compatExt spid="_x0000_s206290"/>
                </a:ext>
                <a:ext uri="{FF2B5EF4-FFF2-40B4-BE49-F238E27FC236}">
                  <a16:creationId xmlns:a16="http://schemas.microsoft.com/office/drawing/2014/main" id="{960D00D2-6DFE-E67A-D603-0B8389B156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06291" name="Option Button 467" hidden="1">
              <a:extLst>
                <a:ext uri="{63B3BB69-23CF-44E3-9099-C40C66FF867C}">
                  <a14:compatExt spid="_x0000_s206291"/>
                </a:ext>
                <a:ext uri="{FF2B5EF4-FFF2-40B4-BE49-F238E27FC236}">
                  <a16:creationId xmlns:a16="http://schemas.microsoft.com/office/drawing/2014/main" id="{FE35208F-CAAB-11DA-7DE7-D6ACDD86A9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06292" name="Option Button 468" hidden="1">
              <a:extLst>
                <a:ext uri="{63B3BB69-23CF-44E3-9099-C40C66FF867C}">
                  <a14:compatExt spid="_x0000_s206292"/>
                </a:ext>
                <a:ext uri="{FF2B5EF4-FFF2-40B4-BE49-F238E27FC236}">
                  <a16:creationId xmlns:a16="http://schemas.microsoft.com/office/drawing/2014/main" id="{297B3D38-55BE-4ECE-E305-31E947AC7D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06293" name="Option Button 469" hidden="1">
              <a:extLst>
                <a:ext uri="{63B3BB69-23CF-44E3-9099-C40C66FF867C}">
                  <a14:compatExt spid="_x0000_s206293"/>
                </a:ext>
                <a:ext uri="{FF2B5EF4-FFF2-40B4-BE49-F238E27FC236}">
                  <a16:creationId xmlns:a16="http://schemas.microsoft.com/office/drawing/2014/main" id="{8C8CB5AB-2731-EE05-0323-9CFEFBCE0B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06294" name="Group Box 470" hidden="1">
              <a:extLst>
                <a:ext uri="{63B3BB69-23CF-44E3-9099-C40C66FF867C}">
                  <a14:compatExt spid="_x0000_s206294"/>
                </a:ext>
                <a:ext uri="{FF2B5EF4-FFF2-40B4-BE49-F238E27FC236}">
                  <a16:creationId xmlns:a16="http://schemas.microsoft.com/office/drawing/2014/main" id="{BE910825-F1D3-9882-5021-586943F5BB3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06295" name="Option Button 471" hidden="1">
              <a:extLst>
                <a:ext uri="{63B3BB69-23CF-44E3-9099-C40C66FF867C}">
                  <a14:compatExt spid="_x0000_s206295"/>
                </a:ext>
                <a:ext uri="{FF2B5EF4-FFF2-40B4-BE49-F238E27FC236}">
                  <a16:creationId xmlns:a16="http://schemas.microsoft.com/office/drawing/2014/main" id="{477A0B5E-4869-0BEF-2A24-66B9588F11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06296" name="Option Button 472" hidden="1">
              <a:extLst>
                <a:ext uri="{63B3BB69-23CF-44E3-9099-C40C66FF867C}">
                  <a14:compatExt spid="_x0000_s206296"/>
                </a:ext>
                <a:ext uri="{FF2B5EF4-FFF2-40B4-BE49-F238E27FC236}">
                  <a16:creationId xmlns:a16="http://schemas.microsoft.com/office/drawing/2014/main" id="{152F6757-2051-26BC-817A-0C64EDF0DE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06297" name="Option Button 473" hidden="1">
              <a:extLst>
                <a:ext uri="{63B3BB69-23CF-44E3-9099-C40C66FF867C}">
                  <a14:compatExt spid="_x0000_s206297"/>
                </a:ext>
                <a:ext uri="{FF2B5EF4-FFF2-40B4-BE49-F238E27FC236}">
                  <a16:creationId xmlns:a16="http://schemas.microsoft.com/office/drawing/2014/main" id="{CC0539AE-D15C-1AD8-5F32-531D259319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06298" name="Option Button 474" hidden="1">
              <a:extLst>
                <a:ext uri="{63B3BB69-23CF-44E3-9099-C40C66FF867C}">
                  <a14:compatExt spid="_x0000_s206298"/>
                </a:ext>
                <a:ext uri="{FF2B5EF4-FFF2-40B4-BE49-F238E27FC236}">
                  <a16:creationId xmlns:a16="http://schemas.microsoft.com/office/drawing/2014/main" id="{C6A35E8B-D98E-8E53-9968-14609C0D53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06299" name="Group Box 475" hidden="1">
              <a:extLst>
                <a:ext uri="{63B3BB69-23CF-44E3-9099-C40C66FF867C}">
                  <a14:compatExt spid="_x0000_s206299"/>
                </a:ext>
                <a:ext uri="{FF2B5EF4-FFF2-40B4-BE49-F238E27FC236}">
                  <a16:creationId xmlns:a16="http://schemas.microsoft.com/office/drawing/2014/main" id="{BBB81976-5163-C27E-F4AD-1FE51D89F15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06300" name="Option Button 476" hidden="1">
              <a:extLst>
                <a:ext uri="{63B3BB69-23CF-44E3-9099-C40C66FF867C}">
                  <a14:compatExt spid="_x0000_s206300"/>
                </a:ext>
                <a:ext uri="{FF2B5EF4-FFF2-40B4-BE49-F238E27FC236}">
                  <a16:creationId xmlns:a16="http://schemas.microsoft.com/office/drawing/2014/main" id="{41E9C63F-B8EE-99A3-726E-A7E86FE14C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06301" name="Option Button 477" hidden="1">
              <a:extLst>
                <a:ext uri="{63B3BB69-23CF-44E3-9099-C40C66FF867C}">
                  <a14:compatExt spid="_x0000_s206301"/>
                </a:ext>
                <a:ext uri="{FF2B5EF4-FFF2-40B4-BE49-F238E27FC236}">
                  <a16:creationId xmlns:a16="http://schemas.microsoft.com/office/drawing/2014/main" id="{105DBABF-BC03-F37E-4819-47BC099DA4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06302" name="Option Button 478" hidden="1">
              <a:extLst>
                <a:ext uri="{63B3BB69-23CF-44E3-9099-C40C66FF867C}">
                  <a14:compatExt spid="_x0000_s206302"/>
                </a:ext>
                <a:ext uri="{FF2B5EF4-FFF2-40B4-BE49-F238E27FC236}">
                  <a16:creationId xmlns:a16="http://schemas.microsoft.com/office/drawing/2014/main" id="{3B11A61A-34CA-7A63-C1B9-9F9F2E6A46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06303" name="Option Button 479" hidden="1">
              <a:extLst>
                <a:ext uri="{63B3BB69-23CF-44E3-9099-C40C66FF867C}">
                  <a14:compatExt spid="_x0000_s206303"/>
                </a:ext>
                <a:ext uri="{FF2B5EF4-FFF2-40B4-BE49-F238E27FC236}">
                  <a16:creationId xmlns:a16="http://schemas.microsoft.com/office/drawing/2014/main" id="{E5C0FF6E-243E-4F57-7E66-0E7B01C97D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06304" name="Group Box 480" hidden="1">
              <a:extLst>
                <a:ext uri="{63B3BB69-23CF-44E3-9099-C40C66FF867C}">
                  <a14:compatExt spid="_x0000_s206304"/>
                </a:ext>
                <a:ext uri="{FF2B5EF4-FFF2-40B4-BE49-F238E27FC236}">
                  <a16:creationId xmlns:a16="http://schemas.microsoft.com/office/drawing/2014/main" id="{57E36D35-8198-2D9F-384C-CA9707829A3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06305" name="Option Button 481" hidden="1">
              <a:extLst>
                <a:ext uri="{63B3BB69-23CF-44E3-9099-C40C66FF867C}">
                  <a14:compatExt spid="_x0000_s206305"/>
                </a:ext>
                <a:ext uri="{FF2B5EF4-FFF2-40B4-BE49-F238E27FC236}">
                  <a16:creationId xmlns:a16="http://schemas.microsoft.com/office/drawing/2014/main" id="{838B565B-86CC-C0C9-D50C-1C41EFD1FF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06306" name="Option Button 482" hidden="1">
              <a:extLst>
                <a:ext uri="{63B3BB69-23CF-44E3-9099-C40C66FF867C}">
                  <a14:compatExt spid="_x0000_s206306"/>
                </a:ext>
                <a:ext uri="{FF2B5EF4-FFF2-40B4-BE49-F238E27FC236}">
                  <a16:creationId xmlns:a16="http://schemas.microsoft.com/office/drawing/2014/main" id="{C8749A61-F75E-DA2F-55CD-CE2C18714F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06307" name="Option Button 483" hidden="1">
              <a:extLst>
                <a:ext uri="{63B3BB69-23CF-44E3-9099-C40C66FF867C}">
                  <a14:compatExt spid="_x0000_s206307"/>
                </a:ext>
                <a:ext uri="{FF2B5EF4-FFF2-40B4-BE49-F238E27FC236}">
                  <a16:creationId xmlns:a16="http://schemas.microsoft.com/office/drawing/2014/main" id="{AD5CE459-1765-0599-8C80-0A8EE547CD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06308" name="Option Button 484" hidden="1">
              <a:extLst>
                <a:ext uri="{63B3BB69-23CF-44E3-9099-C40C66FF867C}">
                  <a14:compatExt spid="_x0000_s206308"/>
                </a:ext>
                <a:ext uri="{FF2B5EF4-FFF2-40B4-BE49-F238E27FC236}">
                  <a16:creationId xmlns:a16="http://schemas.microsoft.com/office/drawing/2014/main" id="{BE7D56F8-7E41-5AF8-B472-2664AEA6D5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06309" name="Group Box 485" hidden="1">
              <a:extLst>
                <a:ext uri="{63B3BB69-23CF-44E3-9099-C40C66FF867C}">
                  <a14:compatExt spid="_x0000_s206309"/>
                </a:ext>
                <a:ext uri="{FF2B5EF4-FFF2-40B4-BE49-F238E27FC236}">
                  <a16:creationId xmlns:a16="http://schemas.microsoft.com/office/drawing/2014/main" id="{22F998A5-F2F0-4776-BEAE-3D55AF8B2EC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06310" name="Option Button 486" hidden="1">
              <a:extLst>
                <a:ext uri="{63B3BB69-23CF-44E3-9099-C40C66FF867C}">
                  <a14:compatExt spid="_x0000_s206310"/>
                </a:ext>
                <a:ext uri="{FF2B5EF4-FFF2-40B4-BE49-F238E27FC236}">
                  <a16:creationId xmlns:a16="http://schemas.microsoft.com/office/drawing/2014/main" id="{696F3B5A-AA97-BA32-25CE-AACAC26AA0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06311" name="Option Button 487" hidden="1">
              <a:extLst>
                <a:ext uri="{63B3BB69-23CF-44E3-9099-C40C66FF867C}">
                  <a14:compatExt spid="_x0000_s206311"/>
                </a:ext>
                <a:ext uri="{FF2B5EF4-FFF2-40B4-BE49-F238E27FC236}">
                  <a16:creationId xmlns:a16="http://schemas.microsoft.com/office/drawing/2014/main" id="{F8AD2204-42AC-9A6B-9421-D79B567110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06312" name="Option Button 488" hidden="1">
              <a:extLst>
                <a:ext uri="{63B3BB69-23CF-44E3-9099-C40C66FF867C}">
                  <a14:compatExt spid="_x0000_s206312"/>
                </a:ext>
                <a:ext uri="{FF2B5EF4-FFF2-40B4-BE49-F238E27FC236}">
                  <a16:creationId xmlns:a16="http://schemas.microsoft.com/office/drawing/2014/main" id="{24AE76D5-0801-E73B-0D0D-BE8F85553F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06313" name="Option Button 489" hidden="1">
              <a:extLst>
                <a:ext uri="{63B3BB69-23CF-44E3-9099-C40C66FF867C}">
                  <a14:compatExt spid="_x0000_s206313"/>
                </a:ext>
                <a:ext uri="{FF2B5EF4-FFF2-40B4-BE49-F238E27FC236}">
                  <a16:creationId xmlns:a16="http://schemas.microsoft.com/office/drawing/2014/main" id="{5358EFF4-6AE9-8920-881E-AD822BC38E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06314" name="Group Box 490" hidden="1">
              <a:extLst>
                <a:ext uri="{63B3BB69-23CF-44E3-9099-C40C66FF867C}">
                  <a14:compatExt spid="_x0000_s206314"/>
                </a:ext>
                <a:ext uri="{FF2B5EF4-FFF2-40B4-BE49-F238E27FC236}">
                  <a16:creationId xmlns:a16="http://schemas.microsoft.com/office/drawing/2014/main" id="{E22A4F52-C5BC-8BE8-CF5C-46DC9C0E2AD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06315" name="Option Button 491" hidden="1">
              <a:extLst>
                <a:ext uri="{63B3BB69-23CF-44E3-9099-C40C66FF867C}">
                  <a14:compatExt spid="_x0000_s206315"/>
                </a:ext>
                <a:ext uri="{FF2B5EF4-FFF2-40B4-BE49-F238E27FC236}">
                  <a16:creationId xmlns:a16="http://schemas.microsoft.com/office/drawing/2014/main" id="{6CDBEAFA-E2FC-45DD-5F02-A0C41B2A41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06316" name="Option Button 492" hidden="1">
              <a:extLst>
                <a:ext uri="{63B3BB69-23CF-44E3-9099-C40C66FF867C}">
                  <a14:compatExt spid="_x0000_s206316"/>
                </a:ext>
                <a:ext uri="{FF2B5EF4-FFF2-40B4-BE49-F238E27FC236}">
                  <a16:creationId xmlns:a16="http://schemas.microsoft.com/office/drawing/2014/main" id="{21836A33-6DAF-835D-A008-F78795069A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06317" name="Option Button 493" hidden="1">
              <a:extLst>
                <a:ext uri="{63B3BB69-23CF-44E3-9099-C40C66FF867C}">
                  <a14:compatExt spid="_x0000_s206317"/>
                </a:ext>
                <a:ext uri="{FF2B5EF4-FFF2-40B4-BE49-F238E27FC236}">
                  <a16:creationId xmlns:a16="http://schemas.microsoft.com/office/drawing/2014/main" id="{F77CC44A-12E8-4727-D459-34EC9A6B0C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06318" name="Option Button 494" hidden="1">
              <a:extLst>
                <a:ext uri="{63B3BB69-23CF-44E3-9099-C40C66FF867C}">
                  <a14:compatExt spid="_x0000_s206318"/>
                </a:ext>
                <a:ext uri="{FF2B5EF4-FFF2-40B4-BE49-F238E27FC236}">
                  <a16:creationId xmlns:a16="http://schemas.microsoft.com/office/drawing/2014/main" id="{B084DF89-0EA9-0843-C520-C3D7CBA4B1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06319" name="Group Box 495" hidden="1">
              <a:extLst>
                <a:ext uri="{63B3BB69-23CF-44E3-9099-C40C66FF867C}">
                  <a14:compatExt spid="_x0000_s206319"/>
                </a:ext>
                <a:ext uri="{FF2B5EF4-FFF2-40B4-BE49-F238E27FC236}">
                  <a16:creationId xmlns:a16="http://schemas.microsoft.com/office/drawing/2014/main" id="{6D77C6A0-0C6C-5BBE-89A9-FDFCC9CA681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06320" name="Option Button 496" hidden="1">
              <a:extLst>
                <a:ext uri="{63B3BB69-23CF-44E3-9099-C40C66FF867C}">
                  <a14:compatExt spid="_x0000_s206320"/>
                </a:ext>
                <a:ext uri="{FF2B5EF4-FFF2-40B4-BE49-F238E27FC236}">
                  <a16:creationId xmlns:a16="http://schemas.microsoft.com/office/drawing/2014/main" id="{23BD50E2-5304-2E50-1B25-2091D62AA7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06321" name="Option Button 497" hidden="1">
              <a:extLst>
                <a:ext uri="{63B3BB69-23CF-44E3-9099-C40C66FF867C}">
                  <a14:compatExt spid="_x0000_s206321"/>
                </a:ext>
                <a:ext uri="{FF2B5EF4-FFF2-40B4-BE49-F238E27FC236}">
                  <a16:creationId xmlns:a16="http://schemas.microsoft.com/office/drawing/2014/main" id="{7E8A9B7B-30FB-763B-6A35-E934AF3F6C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06322" name="Option Button 498" hidden="1">
              <a:extLst>
                <a:ext uri="{63B3BB69-23CF-44E3-9099-C40C66FF867C}">
                  <a14:compatExt spid="_x0000_s206322"/>
                </a:ext>
                <a:ext uri="{FF2B5EF4-FFF2-40B4-BE49-F238E27FC236}">
                  <a16:creationId xmlns:a16="http://schemas.microsoft.com/office/drawing/2014/main" id="{E41DDFED-D510-2F94-FDE8-0FC09E45D0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06323" name="Option Button 499" hidden="1">
              <a:extLst>
                <a:ext uri="{63B3BB69-23CF-44E3-9099-C40C66FF867C}">
                  <a14:compatExt spid="_x0000_s206323"/>
                </a:ext>
                <a:ext uri="{FF2B5EF4-FFF2-40B4-BE49-F238E27FC236}">
                  <a16:creationId xmlns:a16="http://schemas.microsoft.com/office/drawing/2014/main" id="{45295E37-CC64-B652-4753-A886DEC5A9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06324" name="Group Box 500" hidden="1">
              <a:extLst>
                <a:ext uri="{63B3BB69-23CF-44E3-9099-C40C66FF867C}">
                  <a14:compatExt spid="_x0000_s206324"/>
                </a:ext>
                <a:ext uri="{FF2B5EF4-FFF2-40B4-BE49-F238E27FC236}">
                  <a16:creationId xmlns:a16="http://schemas.microsoft.com/office/drawing/2014/main" id="{48C1D92A-227E-959E-03A0-11A7CF88D7D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06325" name="Option Button 501" hidden="1">
              <a:extLst>
                <a:ext uri="{63B3BB69-23CF-44E3-9099-C40C66FF867C}">
                  <a14:compatExt spid="_x0000_s206325"/>
                </a:ext>
                <a:ext uri="{FF2B5EF4-FFF2-40B4-BE49-F238E27FC236}">
                  <a16:creationId xmlns:a16="http://schemas.microsoft.com/office/drawing/2014/main" id="{37B036AD-5EA9-ABE9-E5D5-253458EDD4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06326" name="Option Button 502" hidden="1">
              <a:extLst>
                <a:ext uri="{63B3BB69-23CF-44E3-9099-C40C66FF867C}">
                  <a14:compatExt spid="_x0000_s206326"/>
                </a:ext>
                <a:ext uri="{FF2B5EF4-FFF2-40B4-BE49-F238E27FC236}">
                  <a16:creationId xmlns:a16="http://schemas.microsoft.com/office/drawing/2014/main" id="{6D8D6326-371E-8B28-7FD5-23F47B1EB2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06327" name="Option Button 503" hidden="1">
              <a:extLst>
                <a:ext uri="{63B3BB69-23CF-44E3-9099-C40C66FF867C}">
                  <a14:compatExt spid="_x0000_s206327"/>
                </a:ext>
                <a:ext uri="{FF2B5EF4-FFF2-40B4-BE49-F238E27FC236}">
                  <a16:creationId xmlns:a16="http://schemas.microsoft.com/office/drawing/2014/main" id="{03F134DF-F745-1CEC-EA62-50504FB6C2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06328" name="Option Button 504" hidden="1">
              <a:extLst>
                <a:ext uri="{63B3BB69-23CF-44E3-9099-C40C66FF867C}">
                  <a14:compatExt spid="_x0000_s206328"/>
                </a:ext>
                <a:ext uri="{FF2B5EF4-FFF2-40B4-BE49-F238E27FC236}">
                  <a16:creationId xmlns:a16="http://schemas.microsoft.com/office/drawing/2014/main" id="{4E11620E-C281-F36E-B99F-4EF3FC2E73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06329" name="Group Box 505" hidden="1">
              <a:extLst>
                <a:ext uri="{63B3BB69-23CF-44E3-9099-C40C66FF867C}">
                  <a14:compatExt spid="_x0000_s206329"/>
                </a:ext>
                <a:ext uri="{FF2B5EF4-FFF2-40B4-BE49-F238E27FC236}">
                  <a16:creationId xmlns:a16="http://schemas.microsoft.com/office/drawing/2014/main" id="{CE1BBD58-B418-986F-718B-65C2F6547B5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06330" name="Option Button 506" hidden="1">
              <a:extLst>
                <a:ext uri="{63B3BB69-23CF-44E3-9099-C40C66FF867C}">
                  <a14:compatExt spid="_x0000_s206330"/>
                </a:ext>
                <a:ext uri="{FF2B5EF4-FFF2-40B4-BE49-F238E27FC236}">
                  <a16:creationId xmlns:a16="http://schemas.microsoft.com/office/drawing/2014/main" id="{D4499B7B-414B-21CB-2238-19A010110E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06331" name="Option Button 507" hidden="1">
              <a:extLst>
                <a:ext uri="{63B3BB69-23CF-44E3-9099-C40C66FF867C}">
                  <a14:compatExt spid="_x0000_s206331"/>
                </a:ext>
                <a:ext uri="{FF2B5EF4-FFF2-40B4-BE49-F238E27FC236}">
                  <a16:creationId xmlns:a16="http://schemas.microsoft.com/office/drawing/2014/main" id="{2F5A62AE-C4ED-DE8B-1CC7-357761757C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06332" name="Option Button 508" hidden="1">
              <a:extLst>
                <a:ext uri="{63B3BB69-23CF-44E3-9099-C40C66FF867C}">
                  <a14:compatExt spid="_x0000_s206332"/>
                </a:ext>
                <a:ext uri="{FF2B5EF4-FFF2-40B4-BE49-F238E27FC236}">
                  <a16:creationId xmlns:a16="http://schemas.microsoft.com/office/drawing/2014/main" id="{34E41134-B071-55A2-049A-1E5A0331AE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06333" name="Option Button 509" hidden="1">
              <a:extLst>
                <a:ext uri="{63B3BB69-23CF-44E3-9099-C40C66FF867C}">
                  <a14:compatExt spid="_x0000_s206333"/>
                </a:ext>
                <a:ext uri="{FF2B5EF4-FFF2-40B4-BE49-F238E27FC236}">
                  <a16:creationId xmlns:a16="http://schemas.microsoft.com/office/drawing/2014/main" id="{4FDF3F8E-FC14-59FF-5B3D-611A49F88C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06334" name="Group Box 510" hidden="1">
              <a:extLst>
                <a:ext uri="{63B3BB69-23CF-44E3-9099-C40C66FF867C}">
                  <a14:compatExt spid="_x0000_s206334"/>
                </a:ext>
                <a:ext uri="{FF2B5EF4-FFF2-40B4-BE49-F238E27FC236}">
                  <a16:creationId xmlns:a16="http://schemas.microsoft.com/office/drawing/2014/main" id="{5109638C-1468-A84B-C08D-C7BBA164AFC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06335" name="Option Button 511" hidden="1">
              <a:extLst>
                <a:ext uri="{63B3BB69-23CF-44E3-9099-C40C66FF867C}">
                  <a14:compatExt spid="_x0000_s206335"/>
                </a:ext>
                <a:ext uri="{FF2B5EF4-FFF2-40B4-BE49-F238E27FC236}">
                  <a16:creationId xmlns:a16="http://schemas.microsoft.com/office/drawing/2014/main" id="{EE9152D4-0C52-BE27-F27C-3FB8F7F525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06336" name="Option Button 512" hidden="1">
              <a:extLst>
                <a:ext uri="{63B3BB69-23CF-44E3-9099-C40C66FF867C}">
                  <a14:compatExt spid="_x0000_s206336"/>
                </a:ext>
                <a:ext uri="{FF2B5EF4-FFF2-40B4-BE49-F238E27FC236}">
                  <a16:creationId xmlns:a16="http://schemas.microsoft.com/office/drawing/2014/main" id="{78862045-6B0C-424A-4138-D1E43B1F49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06337" name="Option Button 513" hidden="1">
              <a:extLst>
                <a:ext uri="{63B3BB69-23CF-44E3-9099-C40C66FF867C}">
                  <a14:compatExt spid="_x0000_s206337"/>
                </a:ext>
                <a:ext uri="{FF2B5EF4-FFF2-40B4-BE49-F238E27FC236}">
                  <a16:creationId xmlns:a16="http://schemas.microsoft.com/office/drawing/2014/main" id="{CFCE43A3-2305-B17B-9412-16E43F98F4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06338" name="Option Button 514" hidden="1">
              <a:extLst>
                <a:ext uri="{63B3BB69-23CF-44E3-9099-C40C66FF867C}">
                  <a14:compatExt spid="_x0000_s206338"/>
                </a:ext>
                <a:ext uri="{FF2B5EF4-FFF2-40B4-BE49-F238E27FC236}">
                  <a16:creationId xmlns:a16="http://schemas.microsoft.com/office/drawing/2014/main" id="{03A695F9-F9F3-7ABC-B5D8-B77A477C9A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06339" name="Group Box 515" hidden="1">
              <a:extLst>
                <a:ext uri="{63B3BB69-23CF-44E3-9099-C40C66FF867C}">
                  <a14:compatExt spid="_x0000_s206339"/>
                </a:ext>
                <a:ext uri="{FF2B5EF4-FFF2-40B4-BE49-F238E27FC236}">
                  <a16:creationId xmlns:a16="http://schemas.microsoft.com/office/drawing/2014/main" id="{12E5CD09-AD7E-F6A8-D565-2E6128D2DD3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06340" name="Option Button 516" hidden="1">
              <a:extLst>
                <a:ext uri="{63B3BB69-23CF-44E3-9099-C40C66FF867C}">
                  <a14:compatExt spid="_x0000_s206340"/>
                </a:ext>
                <a:ext uri="{FF2B5EF4-FFF2-40B4-BE49-F238E27FC236}">
                  <a16:creationId xmlns:a16="http://schemas.microsoft.com/office/drawing/2014/main" id="{58B77E3D-1A6D-F405-CC3A-6EFEBD55B7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06341" name="Option Button 517" hidden="1">
              <a:extLst>
                <a:ext uri="{63B3BB69-23CF-44E3-9099-C40C66FF867C}">
                  <a14:compatExt spid="_x0000_s206341"/>
                </a:ext>
                <a:ext uri="{FF2B5EF4-FFF2-40B4-BE49-F238E27FC236}">
                  <a16:creationId xmlns:a16="http://schemas.microsoft.com/office/drawing/2014/main" id="{42A49499-3E31-5A57-7C69-5E24D024C6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06342" name="Option Button 518" hidden="1">
              <a:extLst>
                <a:ext uri="{63B3BB69-23CF-44E3-9099-C40C66FF867C}">
                  <a14:compatExt spid="_x0000_s206342"/>
                </a:ext>
                <a:ext uri="{FF2B5EF4-FFF2-40B4-BE49-F238E27FC236}">
                  <a16:creationId xmlns:a16="http://schemas.microsoft.com/office/drawing/2014/main" id="{1E78481E-01EB-7AA3-D652-29B8725A1B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06343" name="Option Button 519" hidden="1">
              <a:extLst>
                <a:ext uri="{63B3BB69-23CF-44E3-9099-C40C66FF867C}">
                  <a14:compatExt spid="_x0000_s206343"/>
                </a:ext>
                <a:ext uri="{FF2B5EF4-FFF2-40B4-BE49-F238E27FC236}">
                  <a16:creationId xmlns:a16="http://schemas.microsoft.com/office/drawing/2014/main" id="{C6F53CBC-6B96-CB27-A718-ABAE608B8C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06344" name="Group Box 520" hidden="1">
              <a:extLst>
                <a:ext uri="{63B3BB69-23CF-44E3-9099-C40C66FF867C}">
                  <a14:compatExt spid="_x0000_s206344"/>
                </a:ext>
                <a:ext uri="{FF2B5EF4-FFF2-40B4-BE49-F238E27FC236}">
                  <a16:creationId xmlns:a16="http://schemas.microsoft.com/office/drawing/2014/main" id="{7C9FC011-3CAD-B5BE-7143-BE6F9D60CEE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06345" name="Option Button 521" hidden="1">
              <a:extLst>
                <a:ext uri="{63B3BB69-23CF-44E3-9099-C40C66FF867C}">
                  <a14:compatExt spid="_x0000_s206345"/>
                </a:ext>
                <a:ext uri="{FF2B5EF4-FFF2-40B4-BE49-F238E27FC236}">
                  <a16:creationId xmlns:a16="http://schemas.microsoft.com/office/drawing/2014/main" id="{E72A7870-45D6-5FAB-AA50-B541AB7637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06346" name="Option Button 522" hidden="1">
              <a:extLst>
                <a:ext uri="{63B3BB69-23CF-44E3-9099-C40C66FF867C}">
                  <a14:compatExt spid="_x0000_s206346"/>
                </a:ext>
                <a:ext uri="{FF2B5EF4-FFF2-40B4-BE49-F238E27FC236}">
                  <a16:creationId xmlns:a16="http://schemas.microsoft.com/office/drawing/2014/main" id="{B1646C3A-C38C-4E8C-3921-C8B0F497F9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06347" name="Option Button 523" hidden="1">
              <a:extLst>
                <a:ext uri="{63B3BB69-23CF-44E3-9099-C40C66FF867C}">
                  <a14:compatExt spid="_x0000_s206347"/>
                </a:ext>
                <a:ext uri="{FF2B5EF4-FFF2-40B4-BE49-F238E27FC236}">
                  <a16:creationId xmlns:a16="http://schemas.microsoft.com/office/drawing/2014/main" id="{5893EB02-0311-E151-C7A9-3E80210BE7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06348" name="Option Button 524" hidden="1">
              <a:extLst>
                <a:ext uri="{63B3BB69-23CF-44E3-9099-C40C66FF867C}">
                  <a14:compatExt spid="_x0000_s206348"/>
                </a:ext>
                <a:ext uri="{FF2B5EF4-FFF2-40B4-BE49-F238E27FC236}">
                  <a16:creationId xmlns:a16="http://schemas.microsoft.com/office/drawing/2014/main" id="{207BCAD7-482C-7F3D-78A6-19465AD3FB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06349" name="Group Box 525" hidden="1">
              <a:extLst>
                <a:ext uri="{63B3BB69-23CF-44E3-9099-C40C66FF867C}">
                  <a14:compatExt spid="_x0000_s206349"/>
                </a:ext>
                <a:ext uri="{FF2B5EF4-FFF2-40B4-BE49-F238E27FC236}">
                  <a16:creationId xmlns:a16="http://schemas.microsoft.com/office/drawing/2014/main" id="{8540DA49-3B74-FCD8-432B-E0F2CFF2075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06350" name="Option Button 526" hidden="1">
              <a:extLst>
                <a:ext uri="{63B3BB69-23CF-44E3-9099-C40C66FF867C}">
                  <a14:compatExt spid="_x0000_s206350"/>
                </a:ext>
                <a:ext uri="{FF2B5EF4-FFF2-40B4-BE49-F238E27FC236}">
                  <a16:creationId xmlns:a16="http://schemas.microsoft.com/office/drawing/2014/main" id="{62ADFDD3-E245-261D-6AEC-1414D98296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06351" name="Option Button 527" hidden="1">
              <a:extLst>
                <a:ext uri="{63B3BB69-23CF-44E3-9099-C40C66FF867C}">
                  <a14:compatExt spid="_x0000_s206351"/>
                </a:ext>
                <a:ext uri="{FF2B5EF4-FFF2-40B4-BE49-F238E27FC236}">
                  <a16:creationId xmlns:a16="http://schemas.microsoft.com/office/drawing/2014/main" id="{4E860A9C-002E-2BB8-0F5A-46C1BE042B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06352" name="Option Button 528" hidden="1">
              <a:extLst>
                <a:ext uri="{63B3BB69-23CF-44E3-9099-C40C66FF867C}">
                  <a14:compatExt spid="_x0000_s206352"/>
                </a:ext>
                <a:ext uri="{FF2B5EF4-FFF2-40B4-BE49-F238E27FC236}">
                  <a16:creationId xmlns:a16="http://schemas.microsoft.com/office/drawing/2014/main" id="{7341A307-6012-81AC-071D-5B44D72866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06353" name="Option Button 529" hidden="1">
              <a:extLst>
                <a:ext uri="{63B3BB69-23CF-44E3-9099-C40C66FF867C}">
                  <a14:compatExt spid="_x0000_s206353"/>
                </a:ext>
                <a:ext uri="{FF2B5EF4-FFF2-40B4-BE49-F238E27FC236}">
                  <a16:creationId xmlns:a16="http://schemas.microsoft.com/office/drawing/2014/main" id="{50452B20-7FE7-444C-851B-F6CE0BBC81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06354" name="Group Box 530" hidden="1">
              <a:extLst>
                <a:ext uri="{63B3BB69-23CF-44E3-9099-C40C66FF867C}">
                  <a14:compatExt spid="_x0000_s206354"/>
                </a:ext>
                <a:ext uri="{FF2B5EF4-FFF2-40B4-BE49-F238E27FC236}">
                  <a16:creationId xmlns:a16="http://schemas.microsoft.com/office/drawing/2014/main" id="{7A66C41E-3C2C-57DC-D12A-38A8FF58E6E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06355" name="Option Button 531" hidden="1">
              <a:extLst>
                <a:ext uri="{63B3BB69-23CF-44E3-9099-C40C66FF867C}">
                  <a14:compatExt spid="_x0000_s206355"/>
                </a:ext>
                <a:ext uri="{FF2B5EF4-FFF2-40B4-BE49-F238E27FC236}">
                  <a16:creationId xmlns:a16="http://schemas.microsoft.com/office/drawing/2014/main" id="{51147B87-322A-1FE9-9289-85925BAEEE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06356" name="Option Button 532" hidden="1">
              <a:extLst>
                <a:ext uri="{63B3BB69-23CF-44E3-9099-C40C66FF867C}">
                  <a14:compatExt spid="_x0000_s206356"/>
                </a:ext>
                <a:ext uri="{FF2B5EF4-FFF2-40B4-BE49-F238E27FC236}">
                  <a16:creationId xmlns:a16="http://schemas.microsoft.com/office/drawing/2014/main" id="{5718D01A-6CFB-ABB5-40E3-4DDB2B69DD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06357" name="Option Button 533" hidden="1">
              <a:extLst>
                <a:ext uri="{63B3BB69-23CF-44E3-9099-C40C66FF867C}">
                  <a14:compatExt spid="_x0000_s206357"/>
                </a:ext>
                <a:ext uri="{FF2B5EF4-FFF2-40B4-BE49-F238E27FC236}">
                  <a16:creationId xmlns:a16="http://schemas.microsoft.com/office/drawing/2014/main" id="{11027012-6B0F-6478-86F1-E95D4AFFF1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06358" name="Option Button 534" hidden="1">
              <a:extLst>
                <a:ext uri="{63B3BB69-23CF-44E3-9099-C40C66FF867C}">
                  <a14:compatExt spid="_x0000_s206358"/>
                </a:ext>
                <a:ext uri="{FF2B5EF4-FFF2-40B4-BE49-F238E27FC236}">
                  <a16:creationId xmlns:a16="http://schemas.microsoft.com/office/drawing/2014/main" id="{15960346-DC6B-5B08-72E7-105459FB09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06359" name="Group Box 535" hidden="1">
              <a:extLst>
                <a:ext uri="{63B3BB69-23CF-44E3-9099-C40C66FF867C}">
                  <a14:compatExt spid="_x0000_s206359"/>
                </a:ext>
                <a:ext uri="{FF2B5EF4-FFF2-40B4-BE49-F238E27FC236}">
                  <a16:creationId xmlns:a16="http://schemas.microsoft.com/office/drawing/2014/main" id="{77E1A3A6-580C-1B4C-44D4-5C290A4EA5F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06360" name="Option Button 536" hidden="1">
              <a:extLst>
                <a:ext uri="{63B3BB69-23CF-44E3-9099-C40C66FF867C}">
                  <a14:compatExt spid="_x0000_s206360"/>
                </a:ext>
                <a:ext uri="{FF2B5EF4-FFF2-40B4-BE49-F238E27FC236}">
                  <a16:creationId xmlns:a16="http://schemas.microsoft.com/office/drawing/2014/main" id="{5E8913F6-0CBC-44DD-566D-A6960D2E50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06361" name="Option Button 537" hidden="1">
              <a:extLst>
                <a:ext uri="{63B3BB69-23CF-44E3-9099-C40C66FF867C}">
                  <a14:compatExt spid="_x0000_s206361"/>
                </a:ext>
                <a:ext uri="{FF2B5EF4-FFF2-40B4-BE49-F238E27FC236}">
                  <a16:creationId xmlns:a16="http://schemas.microsoft.com/office/drawing/2014/main" id="{557A5F56-93CF-EC48-E960-6CC80DC755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06362" name="Option Button 538" hidden="1">
              <a:extLst>
                <a:ext uri="{63B3BB69-23CF-44E3-9099-C40C66FF867C}">
                  <a14:compatExt spid="_x0000_s206362"/>
                </a:ext>
                <a:ext uri="{FF2B5EF4-FFF2-40B4-BE49-F238E27FC236}">
                  <a16:creationId xmlns:a16="http://schemas.microsoft.com/office/drawing/2014/main" id="{E4AA5562-04D6-7616-18CF-581CC86575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06363" name="Option Button 539" hidden="1">
              <a:extLst>
                <a:ext uri="{63B3BB69-23CF-44E3-9099-C40C66FF867C}">
                  <a14:compatExt spid="_x0000_s206363"/>
                </a:ext>
                <a:ext uri="{FF2B5EF4-FFF2-40B4-BE49-F238E27FC236}">
                  <a16:creationId xmlns:a16="http://schemas.microsoft.com/office/drawing/2014/main" id="{9079302A-D147-0A9D-FE18-E56EA093DA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06364" name="Group Box 540" hidden="1">
              <a:extLst>
                <a:ext uri="{63B3BB69-23CF-44E3-9099-C40C66FF867C}">
                  <a14:compatExt spid="_x0000_s206364"/>
                </a:ext>
                <a:ext uri="{FF2B5EF4-FFF2-40B4-BE49-F238E27FC236}">
                  <a16:creationId xmlns:a16="http://schemas.microsoft.com/office/drawing/2014/main" id="{BC2FB1F6-70BD-C9DE-9DF3-97255E01E28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06365" name="Option Button 541" hidden="1">
              <a:extLst>
                <a:ext uri="{63B3BB69-23CF-44E3-9099-C40C66FF867C}">
                  <a14:compatExt spid="_x0000_s206365"/>
                </a:ext>
                <a:ext uri="{FF2B5EF4-FFF2-40B4-BE49-F238E27FC236}">
                  <a16:creationId xmlns:a16="http://schemas.microsoft.com/office/drawing/2014/main" id="{1CCC5415-9927-B763-6544-FF9FE9346A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06366" name="Option Button 542" hidden="1">
              <a:extLst>
                <a:ext uri="{63B3BB69-23CF-44E3-9099-C40C66FF867C}">
                  <a14:compatExt spid="_x0000_s206366"/>
                </a:ext>
                <a:ext uri="{FF2B5EF4-FFF2-40B4-BE49-F238E27FC236}">
                  <a16:creationId xmlns:a16="http://schemas.microsoft.com/office/drawing/2014/main" id="{D9771499-9EA8-5BBB-0C41-6E629D71F1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06367" name="Option Button 543" hidden="1">
              <a:extLst>
                <a:ext uri="{63B3BB69-23CF-44E3-9099-C40C66FF867C}">
                  <a14:compatExt spid="_x0000_s206367"/>
                </a:ext>
                <a:ext uri="{FF2B5EF4-FFF2-40B4-BE49-F238E27FC236}">
                  <a16:creationId xmlns:a16="http://schemas.microsoft.com/office/drawing/2014/main" id="{0BE0A605-374D-F05C-163E-C89D68C401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06368" name="Option Button 544" hidden="1">
              <a:extLst>
                <a:ext uri="{63B3BB69-23CF-44E3-9099-C40C66FF867C}">
                  <a14:compatExt spid="_x0000_s206368"/>
                </a:ext>
                <a:ext uri="{FF2B5EF4-FFF2-40B4-BE49-F238E27FC236}">
                  <a16:creationId xmlns:a16="http://schemas.microsoft.com/office/drawing/2014/main" id="{4D9B7A5F-E0C1-06D3-4577-FD5C27AFE2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06369" name="Group Box 545" hidden="1">
              <a:extLst>
                <a:ext uri="{63B3BB69-23CF-44E3-9099-C40C66FF867C}">
                  <a14:compatExt spid="_x0000_s206369"/>
                </a:ext>
                <a:ext uri="{FF2B5EF4-FFF2-40B4-BE49-F238E27FC236}">
                  <a16:creationId xmlns:a16="http://schemas.microsoft.com/office/drawing/2014/main" id="{61AB6C46-C926-2EC4-8A53-6DCAE987EAD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06370" name="Option Button 546" hidden="1">
              <a:extLst>
                <a:ext uri="{63B3BB69-23CF-44E3-9099-C40C66FF867C}">
                  <a14:compatExt spid="_x0000_s206370"/>
                </a:ext>
                <a:ext uri="{FF2B5EF4-FFF2-40B4-BE49-F238E27FC236}">
                  <a16:creationId xmlns:a16="http://schemas.microsoft.com/office/drawing/2014/main" id="{98654643-0EE5-4A00-45A4-6AB639E8F8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06371" name="Option Button 547" hidden="1">
              <a:extLst>
                <a:ext uri="{63B3BB69-23CF-44E3-9099-C40C66FF867C}">
                  <a14:compatExt spid="_x0000_s206371"/>
                </a:ext>
                <a:ext uri="{FF2B5EF4-FFF2-40B4-BE49-F238E27FC236}">
                  <a16:creationId xmlns:a16="http://schemas.microsoft.com/office/drawing/2014/main" id="{CF5B508F-6071-02A0-BB0C-0F3297A5CA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06372" name="Option Button 548" hidden="1">
              <a:extLst>
                <a:ext uri="{63B3BB69-23CF-44E3-9099-C40C66FF867C}">
                  <a14:compatExt spid="_x0000_s206372"/>
                </a:ext>
                <a:ext uri="{FF2B5EF4-FFF2-40B4-BE49-F238E27FC236}">
                  <a16:creationId xmlns:a16="http://schemas.microsoft.com/office/drawing/2014/main" id="{BBD00FE9-4C0A-8288-65DF-827B6A3017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06373" name="Option Button 549" hidden="1">
              <a:extLst>
                <a:ext uri="{63B3BB69-23CF-44E3-9099-C40C66FF867C}">
                  <a14:compatExt spid="_x0000_s206373"/>
                </a:ext>
                <a:ext uri="{FF2B5EF4-FFF2-40B4-BE49-F238E27FC236}">
                  <a16:creationId xmlns:a16="http://schemas.microsoft.com/office/drawing/2014/main" id="{2985CA9D-1838-968F-FA46-B77354B967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06374" name="Group Box 550" hidden="1">
              <a:extLst>
                <a:ext uri="{63B3BB69-23CF-44E3-9099-C40C66FF867C}">
                  <a14:compatExt spid="_x0000_s206374"/>
                </a:ext>
                <a:ext uri="{FF2B5EF4-FFF2-40B4-BE49-F238E27FC236}">
                  <a16:creationId xmlns:a16="http://schemas.microsoft.com/office/drawing/2014/main" id="{83758911-2AAC-772C-958E-8888A5A7E0E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06375" name="Option Button 551" hidden="1">
              <a:extLst>
                <a:ext uri="{63B3BB69-23CF-44E3-9099-C40C66FF867C}">
                  <a14:compatExt spid="_x0000_s206375"/>
                </a:ext>
                <a:ext uri="{FF2B5EF4-FFF2-40B4-BE49-F238E27FC236}">
                  <a16:creationId xmlns:a16="http://schemas.microsoft.com/office/drawing/2014/main" id="{458329BC-C066-FC58-1B43-41C9328C2C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06376" name="Option Button 552" hidden="1">
              <a:extLst>
                <a:ext uri="{63B3BB69-23CF-44E3-9099-C40C66FF867C}">
                  <a14:compatExt spid="_x0000_s206376"/>
                </a:ext>
                <a:ext uri="{FF2B5EF4-FFF2-40B4-BE49-F238E27FC236}">
                  <a16:creationId xmlns:a16="http://schemas.microsoft.com/office/drawing/2014/main" id="{B264E221-8FF6-FAA9-CB08-604A1BB863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06377" name="Option Button 553" hidden="1">
              <a:extLst>
                <a:ext uri="{63B3BB69-23CF-44E3-9099-C40C66FF867C}">
                  <a14:compatExt spid="_x0000_s206377"/>
                </a:ext>
                <a:ext uri="{FF2B5EF4-FFF2-40B4-BE49-F238E27FC236}">
                  <a16:creationId xmlns:a16="http://schemas.microsoft.com/office/drawing/2014/main" id="{E5B3D10A-04B6-2552-AB14-ABB3CEF570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06378" name="Option Button 554" hidden="1">
              <a:extLst>
                <a:ext uri="{63B3BB69-23CF-44E3-9099-C40C66FF867C}">
                  <a14:compatExt spid="_x0000_s206378"/>
                </a:ext>
                <a:ext uri="{FF2B5EF4-FFF2-40B4-BE49-F238E27FC236}">
                  <a16:creationId xmlns:a16="http://schemas.microsoft.com/office/drawing/2014/main" id="{E87620A9-534C-EF8A-E7C4-F89396134A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06379" name="Group Box 555" hidden="1">
              <a:extLst>
                <a:ext uri="{63B3BB69-23CF-44E3-9099-C40C66FF867C}">
                  <a14:compatExt spid="_x0000_s206379"/>
                </a:ext>
                <a:ext uri="{FF2B5EF4-FFF2-40B4-BE49-F238E27FC236}">
                  <a16:creationId xmlns:a16="http://schemas.microsoft.com/office/drawing/2014/main" id="{400B5EC8-234A-76C9-208B-EA74D7CC025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06380" name="Option Button 556" hidden="1">
              <a:extLst>
                <a:ext uri="{63B3BB69-23CF-44E3-9099-C40C66FF867C}">
                  <a14:compatExt spid="_x0000_s206380"/>
                </a:ext>
                <a:ext uri="{FF2B5EF4-FFF2-40B4-BE49-F238E27FC236}">
                  <a16:creationId xmlns:a16="http://schemas.microsoft.com/office/drawing/2014/main" id="{9BAC5B98-3A78-E34C-2068-D278CF5A83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06381" name="Option Button 557" hidden="1">
              <a:extLst>
                <a:ext uri="{63B3BB69-23CF-44E3-9099-C40C66FF867C}">
                  <a14:compatExt spid="_x0000_s206381"/>
                </a:ext>
                <a:ext uri="{FF2B5EF4-FFF2-40B4-BE49-F238E27FC236}">
                  <a16:creationId xmlns:a16="http://schemas.microsoft.com/office/drawing/2014/main" id="{F72AACDB-46B2-F12E-2251-9CB8E9064C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06382" name="Option Button 558" hidden="1">
              <a:extLst>
                <a:ext uri="{63B3BB69-23CF-44E3-9099-C40C66FF867C}">
                  <a14:compatExt spid="_x0000_s206382"/>
                </a:ext>
                <a:ext uri="{FF2B5EF4-FFF2-40B4-BE49-F238E27FC236}">
                  <a16:creationId xmlns:a16="http://schemas.microsoft.com/office/drawing/2014/main" id="{FBA5F483-C904-5543-4C02-4184C821BC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06383" name="Option Button 559" hidden="1">
              <a:extLst>
                <a:ext uri="{63B3BB69-23CF-44E3-9099-C40C66FF867C}">
                  <a14:compatExt spid="_x0000_s206383"/>
                </a:ext>
                <a:ext uri="{FF2B5EF4-FFF2-40B4-BE49-F238E27FC236}">
                  <a16:creationId xmlns:a16="http://schemas.microsoft.com/office/drawing/2014/main" id="{8248D686-CC6A-A3BE-040B-4BE3800AE6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06384" name="Group Box 560" hidden="1">
              <a:extLst>
                <a:ext uri="{63B3BB69-23CF-44E3-9099-C40C66FF867C}">
                  <a14:compatExt spid="_x0000_s206384"/>
                </a:ext>
                <a:ext uri="{FF2B5EF4-FFF2-40B4-BE49-F238E27FC236}">
                  <a16:creationId xmlns:a16="http://schemas.microsoft.com/office/drawing/2014/main" id="{6C8F287E-936C-251B-DA55-27FAFC0DBE5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06385" name="Option Button 561" hidden="1">
              <a:extLst>
                <a:ext uri="{63B3BB69-23CF-44E3-9099-C40C66FF867C}">
                  <a14:compatExt spid="_x0000_s206385"/>
                </a:ext>
                <a:ext uri="{FF2B5EF4-FFF2-40B4-BE49-F238E27FC236}">
                  <a16:creationId xmlns:a16="http://schemas.microsoft.com/office/drawing/2014/main" id="{C8E28C81-5294-C720-A217-525495AF09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06386" name="Option Button 562" hidden="1">
              <a:extLst>
                <a:ext uri="{63B3BB69-23CF-44E3-9099-C40C66FF867C}">
                  <a14:compatExt spid="_x0000_s206386"/>
                </a:ext>
                <a:ext uri="{FF2B5EF4-FFF2-40B4-BE49-F238E27FC236}">
                  <a16:creationId xmlns:a16="http://schemas.microsoft.com/office/drawing/2014/main" id="{9297D4CC-FC42-A17B-BFC1-A8E4D57A5D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06387" name="Option Button 563" hidden="1">
              <a:extLst>
                <a:ext uri="{63B3BB69-23CF-44E3-9099-C40C66FF867C}">
                  <a14:compatExt spid="_x0000_s206387"/>
                </a:ext>
                <a:ext uri="{FF2B5EF4-FFF2-40B4-BE49-F238E27FC236}">
                  <a16:creationId xmlns:a16="http://schemas.microsoft.com/office/drawing/2014/main" id="{49CEACBC-8B8B-57A9-FD41-E652BDDA1D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06388" name="Option Button 564" hidden="1">
              <a:extLst>
                <a:ext uri="{63B3BB69-23CF-44E3-9099-C40C66FF867C}">
                  <a14:compatExt spid="_x0000_s206388"/>
                </a:ext>
                <a:ext uri="{FF2B5EF4-FFF2-40B4-BE49-F238E27FC236}">
                  <a16:creationId xmlns:a16="http://schemas.microsoft.com/office/drawing/2014/main" id="{DFD5862B-205E-5A1C-D4F7-4C59797F6C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06389" name="Group Box 565" hidden="1">
              <a:extLst>
                <a:ext uri="{63B3BB69-23CF-44E3-9099-C40C66FF867C}">
                  <a14:compatExt spid="_x0000_s206389"/>
                </a:ext>
                <a:ext uri="{FF2B5EF4-FFF2-40B4-BE49-F238E27FC236}">
                  <a16:creationId xmlns:a16="http://schemas.microsoft.com/office/drawing/2014/main" id="{7CD8009F-BFAB-7EE4-ACF2-D2D2161880D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06390" name="Option Button 566" hidden="1">
              <a:extLst>
                <a:ext uri="{63B3BB69-23CF-44E3-9099-C40C66FF867C}">
                  <a14:compatExt spid="_x0000_s206390"/>
                </a:ext>
                <a:ext uri="{FF2B5EF4-FFF2-40B4-BE49-F238E27FC236}">
                  <a16:creationId xmlns:a16="http://schemas.microsoft.com/office/drawing/2014/main" id="{B5B2E74B-059D-D62F-DC44-934A0B6424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06391" name="Option Button 567" hidden="1">
              <a:extLst>
                <a:ext uri="{63B3BB69-23CF-44E3-9099-C40C66FF867C}">
                  <a14:compatExt spid="_x0000_s206391"/>
                </a:ext>
                <a:ext uri="{FF2B5EF4-FFF2-40B4-BE49-F238E27FC236}">
                  <a16:creationId xmlns:a16="http://schemas.microsoft.com/office/drawing/2014/main" id="{071C54BE-05EE-001F-8986-DC0BB3BF57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06392" name="Option Button 568" hidden="1">
              <a:extLst>
                <a:ext uri="{63B3BB69-23CF-44E3-9099-C40C66FF867C}">
                  <a14:compatExt spid="_x0000_s206392"/>
                </a:ext>
                <a:ext uri="{FF2B5EF4-FFF2-40B4-BE49-F238E27FC236}">
                  <a16:creationId xmlns:a16="http://schemas.microsoft.com/office/drawing/2014/main" id="{1768A5B9-BC7F-2BFF-C70B-852C27D0CA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06393" name="Option Button 569" hidden="1">
              <a:extLst>
                <a:ext uri="{63B3BB69-23CF-44E3-9099-C40C66FF867C}">
                  <a14:compatExt spid="_x0000_s206393"/>
                </a:ext>
                <a:ext uri="{FF2B5EF4-FFF2-40B4-BE49-F238E27FC236}">
                  <a16:creationId xmlns:a16="http://schemas.microsoft.com/office/drawing/2014/main" id="{D8D5F4F8-DEE8-EBED-6D5C-1D6F4B9400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06394" name="Group Box 570" hidden="1">
              <a:extLst>
                <a:ext uri="{63B3BB69-23CF-44E3-9099-C40C66FF867C}">
                  <a14:compatExt spid="_x0000_s206394"/>
                </a:ext>
                <a:ext uri="{FF2B5EF4-FFF2-40B4-BE49-F238E27FC236}">
                  <a16:creationId xmlns:a16="http://schemas.microsoft.com/office/drawing/2014/main" id="{81060E68-6F51-3570-93A3-0EAF5901243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06395" name="Option Button 571" hidden="1">
              <a:extLst>
                <a:ext uri="{63B3BB69-23CF-44E3-9099-C40C66FF867C}">
                  <a14:compatExt spid="_x0000_s206395"/>
                </a:ext>
                <a:ext uri="{FF2B5EF4-FFF2-40B4-BE49-F238E27FC236}">
                  <a16:creationId xmlns:a16="http://schemas.microsoft.com/office/drawing/2014/main" id="{60D5E6F0-7184-E25E-2A2B-47D26AA078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06396" name="Option Button 572" hidden="1">
              <a:extLst>
                <a:ext uri="{63B3BB69-23CF-44E3-9099-C40C66FF867C}">
                  <a14:compatExt spid="_x0000_s206396"/>
                </a:ext>
                <a:ext uri="{FF2B5EF4-FFF2-40B4-BE49-F238E27FC236}">
                  <a16:creationId xmlns:a16="http://schemas.microsoft.com/office/drawing/2014/main" id="{363F6D9D-6FB1-840D-B1B1-1C6B868E9C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06397" name="Option Button 573" hidden="1">
              <a:extLst>
                <a:ext uri="{63B3BB69-23CF-44E3-9099-C40C66FF867C}">
                  <a14:compatExt spid="_x0000_s206397"/>
                </a:ext>
                <a:ext uri="{FF2B5EF4-FFF2-40B4-BE49-F238E27FC236}">
                  <a16:creationId xmlns:a16="http://schemas.microsoft.com/office/drawing/2014/main" id="{6A255AC4-A4E8-F829-754C-E5F664B7D6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06398" name="Option Button 574" hidden="1">
              <a:extLst>
                <a:ext uri="{63B3BB69-23CF-44E3-9099-C40C66FF867C}">
                  <a14:compatExt spid="_x0000_s206398"/>
                </a:ext>
                <a:ext uri="{FF2B5EF4-FFF2-40B4-BE49-F238E27FC236}">
                  <a16:creationId xmlns:a16="http://schemas.microsoft.com/office/drawing/2014/main" id="{01C85892-EE78-AC78-8B57-4B4795EA33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06399" name="Group Box 575" hidden="1">
              <a:extLst>
                <a:ext uri="{63B3BB69-23CF-44E3-9099-C40C66FF867C}">
                  <a14:compatExt spid="_x0000_s206399"/>
                </a:ext>
                <a:ext uri="{FF2B5EF4-FFF2-40B4-BE49-F238E27FC236}">
                  <a16:creationId xmlns:a16="http://schemas.microsoft.com/office/drawing/2014/main" id="{C8DC9C49-02DF-E44E-C083-D3ADC82BA67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06400" name="Option Button 576" hidden="1">
              <a:extLst>
                <a:ext uri="{63B3BB69-23CF-44E3-9099-C40C66FF867C}">
                  <a14:compatExt spid="_x0000_s206400"/>
                </a:ext>
                <a:ext uri="{FF2B5EF4-FFF2-40B4-BE49-F238E27FC236}">
                  <a16:creationId xmlns:a16="http://schemas.microsoft.com/office/drawing/2014/main" id="{ABBF3467-2214-095C-B16A-49F00F402F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06401" name="Option Button 577" hidden="1">
              <a:extLst>
                <a:ext uri="{63B3BB69-23CF-44E3-9099-C40C66FF867C}">
                  <a14:compatExt spid="_x0000_s206401"/>
                </a:ext>
                <a:ext uri="{FF2B5EF4-FFF2-40B4-BE49-F238E27FC236}">
                  <a16:creationId xmlns:a16="http://schemas.microsoft.com/office/drawing/2014/main" id="{1C5D02E7-ADCD-7FA5-97E0-593CAD3F75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06402" name="Option Button 578" hidden="1">
              <a:extLst>
                <a:ext uri="{63B3BB69-23CF-44E3-9099-C40C66FF867C}">
                  <a14:compatExt spid="_x0000_s206402"/>
                </a:ext>
                <a:ext uri="{FF2B5EF4-FFF2-40B4-BE49-F238E27FC236}">
                  <a16:creationId xmlns:a16="http://schemas.microsoft.com/office/drawing/2014/main" id="{0A505BF5-BDF8-0B4C-2F4C-A7F91A079E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06403" name="Option Button 579" hidden="1">
              <a:extLst>
                <a:ext uri="{63B3BB69-23CF-44E3-9099-C40C66FF867C}">
                  <a14:compatExt spid="_x0000_s206403"/>
                </a:ext>
                <a:ext uri="{FF2B5EF4-FFF2-40B4-BE49-F238E27FC236}">
                  <a16:creationId xmlns:a16="http://schemas.microsoft.com/office/drawing/2014/main" id="{7689CC07-2796-2D9B-88E2-5B7D461F38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06404" name="Group Box 580" hidden="1">
              <a:extLst>
                <a:ext uri="{63B3BB69-23CF-44E3-9099-C40C66FF867C}">
                  <a14:compatExt spid="_x0000_s206404"/>
                </a:ext>
                <a:ext uri="{FF2B5EF4-FFF2-40B4-BE49-F238E27FC236}">
                  <a16:creationId xmlns:a16="http://schemas.microsoft.com/office/drawing/2014/main" id="{19828A76-4F33-5C77-795E-9A9E1540741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06405" name="Option Button 581" hidden="1">
              <a:extLst>
                <a:ext uri="{63B3BB69-23CF-44E3-9099-C40C66FF867C}">
                  <a14:compatExt spid="_x0000_s206405"/>
                </a:ext>
                <a:ext uri="{FF2B5EF4-FFF2-40B4-BE49-F238E27FC236}">
                  <a16:creationId xmlns:a16="http://schemas.microsoft.com/office/drawing/2014/main" id="{A669B887-8459-69CF-6615-DC01F506B6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06406" name="Option Button 582" hidden="1">
              <a:extLst>
                <a:ext uri="{63B3BB69-23CF-44E3-9099-C40C66FF867C}">
                  <a14:compatExt spid="_x0000_s206406"/>
                </a:ext>
                <a:ext uri="{FF2B5EF4-FFF2-40B4-BE49-F238E27FC236}">
                  <a16:creationId xmlns:a16="http://schemas.microsoft.com/office/drawing/2014/main" id="{13F1DCBE-3290-F290-8142-F6377B0078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06407" name="Option Button 583" hidden="1">
              <a:extLst>
                <a:ext uri="{63B3BB69-23CF-44E3-9099-C40C66FF867C}">
                  <a14:compatExt spid="_x0000_s206407"/>
                </a:ext>
                <a:ext uri="{FF2B5EF4-FFF2-40B4-BE49-F238E27FC236}">
                  <a16:creationId xmlns:a16="http://schemas.microsoft.com/office/drawing/2014/main" id="{BA40F531-F947-9F9A-C501-6010EE7526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06408" name="Option Button 584" hidden="1">
              <a:extLst>
                <a:ext uri="{63B3BB69-23CF-44E3-9099-C40C66FF867C}">
                  <a14:compatExt spid="_x0000_s206408"/>
                </a:ext>
                <a:ext uri="{FF2B5EF4-FFF2-40B4-BE49-F238E27FC236}">
                  <a16:creationId xmlns:a16="http://schemas.microsoft.com/office/drawing/2014/main" id="{83E9F6AB-00B1-2BDB-1E01-A562617A28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06409" name="Group Box 585" hidden="1">
              <a:extLst>
                <a:ext uri="{63B3BB69-23CF-44E3-9099-C40C66FF867C}">
                  <a14:compatExt spid="_x0000_s206409"/>
                </a:ext>
                <a:ext uri="{FF2B5EF4-FFF2-40B4-BE49-F238E27FC236}">
                  <a16:creationId xmlns:a16="http://schemas.microsoft.com/office/drawing/2014/main" id="{37D2FF18-05CF-E840-43CA-E0AEA7144B4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06410" name="Option Button 586" hidden="1">
              <a:extLst>
                <a:ext uri="{63B3BB69-23CF-44E3-9099-C40C66FF867C}">
                  <a14:compatExt spid="_x0000_s206410"/>
                </a:ext>
                <a:ext uri="{FF2B5EF4-FFF2-40B4-BE49-F238E27FC236}">
                  <a16:creationId xmlns:a16="http://schemas.microsoft.com/office/drawing/2014/main" id="{F2FA7610-165F-49E7-6B2E-F3BF5DABDF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06411" name="Option Button 587" hidden="1">
              <a:extLst>
                <a:ext uri="{63B3BB69-23CF-44E3-9099-C40C66FF867C}">
                  <a14:compatExt spid="_x0000_s206411"/>
                </a:ext>
                <a:ext uri="{FF2B5EF4-FFF2-40B4-BE49-F238E27FC236}">
                  <a16:creationId xmlns:a16="http://schemas.microsoft.com/office/drawing/2014/main" id="{5363AB10-0CDC-4161-DF50-6E536A2CD8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06412" name="Option Button 588" hidden="1">
              <a:extLst>
                <a:ext uri="{63B3BB69-23CF-44E3-9099-C40C66FF867C}">
                  <a14:compatExt spid="_x0000_s206412"/>
                </a:ext>
                <a:ext uri="{FF2B5EF4-FFF2-40B4-BE49-F238E27FC236}">
                  <a16:creationId xmlns:a16="http://schemas.microsoft.com/office/drawing/2014/main" id="{496E13F6-9FD6-BD80-2990-EC49170BEC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06413" name="Option Button 589" hidden="1">
              <a:extLst>
                <a:ext uri="{63B3BB69-23CF-44E3-9099-C40C66FF867C}">
                  <a14:compatExt spid="_x0000_s206413"/>
                </a:ext>
                <a:ext uri="{FF2B5EF4-FFF2-40B4-BE49-F238E27FC236}">
                  <a16:creationId xmlns:a16="http://schemas.microsoft.com/office/drawing/2014/main" id="{B890288B-7095-6AFB-C50F-A292981E4F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06414" name="Group Box 590" hidden="1">
              <a:extLst>
                <a:ext uri="{63B3BB69-23CF-44E3-9099-C40C66FF867C}">
                  <a14:compatExt spid="_x0000_s206414"/>
                </a:ext>
                <a:ext uri="{FF2B5EF4-FFF2-40B4-BE49-F238E27FC236}">
                  <a16:creationId xmlns:a16="http://schemas.microsoft.com/office/drawing/2014/main" id="{C89F5EB0-0825-9B9F-8FDB-8E9B78145A1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06415" name="Option Button 591" hidden="1">
              <a:extLst>
                <a:ext uri="{63B3BB69-23CF-44E3-9099-C40C66FF867C}">
                  <a14:compatExt spid="_x0000_s206415"/>
                </a:ext>
                <a:ext uri="{FF2B5EF4-FFF2-40B4-BE49-F238E27FC236}">
                  <a16:creationId xmlns:a16="http://schemas.microsoft.com/office/drawing/2014/main" id="{986C9024-DC89-55BE-8178-F6F829FD67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06416" name="Option Button 592" hidden="1">
              <a:extLst>
                <a:ext uri="{63B3BB69-23CF-44E3-9099-C40C66FF867C}">
                  <a14:compatExt spid="_x0000_s206416"/>
                </a:ext>
                <a:ext uri="{FF2B5EF4-FFF2-40B4-BE49-F238E27FC236}">
                  <a16:creationId xmlns:a16="http://schemas.microsoft.com/office/drawing/2014/main" id="{FF56CBB8-C917-3095-7CFF-90B429E289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06417" name="Option Button 593" hidden="1">
              <a:extLst>
                <a:ext uri="{63B3BB69-23CF-44E3-9099-C40C66FF867C}">
                  <a14:compatExt spid="_x0000_s206417"/>
                </a:ext>
                <a:ext uri="{FF2B5EF4-FFF2-40B4-BE49-F238E27FC236}">
                  <a16:creationId xmlns:a16="http://schemas.microsoft.com/office/drawing/2014/main" id="{A451E94A-40D6-DDC2-0052-259DF854F1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06418" name="Option Button 594" hidden="1">
              <a:extLst>
                <a:ext uri="{63B3BB69-23CF-44E3-9099-C40C66FF867C}">
                  <a14:compatExt spid="_x0000_s206418"/>
                </a:ext>
                <a:ext uri="{FF2B5EF4-FFF2-40B4-BE49-F238E27FC236}">
                  <a16:creationId xmlns:a16="http://schemas.microsoft.com/office/drawing/2014/main" id="{DA4EA0E9-B644-4B15-0504-2668670DBD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06419" name="Group Box 595" hidden="1">
              <a:extLst>
                <a:ext uri="{63B3BB69-23CF-44E3-9099-C40C66FF867C}">
                  <a14:compatExt spid="_x0000_s206419"/>
                </a:ext>
                <a:ext uri="{FF2B5EF4-FFF2-40B4-BE49-F238E27FC236}">
                  <a16:creationId xmlns:a16="http://schemas.microsoft.com/office/drawing/2014/main" id="{6B6D1C37-011A-F7DB-9CB1-96851EEB737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06420" name="Option Button 596" hidden="1">
              <a:extLst>
                <a:ext uri="{63B3BB69-23CF-44E3-9099-C40C66FF867C}">
                  <a14:compatExt spid="_x0000_s206420"/>
                </a:ext>
                <a:ext uri="{FF2B5EF4-FFF2-40B4-BE49-F238E27FC236}">
                  <a16:creationId xmlns:a16="http://schemas.microsoft.com/office/drawing/2014/main" id="{A13984B5-25F2-3CD1-E50C-4CF2531E90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06421" name="Option Button 597" hidden="1">
              <a:extLst>
                <a:ext uri="{63B3BB69-23CF-44E3-9099-C40C66FF867C}">
                  <a14:compatExt spid="_x0000_s206421"/>
                </a:ext>
                <a:ext uri="{FF2B5EF4-FFF2-40B4-BE49-F238E27FC236}">
                  <a16:creationId xmlns:a16="http://schemas.microsoft.com/office/drawing/2014/main" id="{218AD7B9-FC63-3B58-9D4F-5E1E86FA12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06422" name="Option Button 598" hidden="1">
              <a:extLst>
                <a:ext uri="{63B3BB69-23CF-44E3-9099-C40C66FF867C}">
                  <a14:compatExt spid="_x0000_s206422"/>
                </a:ext>
                <a:ext uri="{FF2B5EF4-FFF2-40B4-BE49-F238E27FC236}">
                  <a16:creationId xmlns:a16="http://schemas.microsoft.com/office/drawing/2014/main" id="{714360A0-1AE4-DD46-FC57-C4E81F5DD8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06423" name="Option Button 599" hidden="1">
              <a:extLst>
                <a:ext uri="{63B3BB69-23CF-44E3-9099-C40C66FF867C}">
                  <a14:compatExt spid="_x0000_s206423"/>
                </a:ext>
                <a:ext uri="{FF2B5EF4-FFF2-40B4-BE49-F238E27FC236}">
                  <a16:creationId xmlns:a16="http://schemas.microsoft.com/office/drawing/2014/main" id="{CC4E93DA-DFB8-AEC7-295F-06CB885BD1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06424" name="Group Box 600" hidden="1">
              <a:extLst>
                <a:ext uri="{63B3BB69-23CF-44E3-9099-C40C66FF867C}">
                  <a14:compatExt spid="_x0000_s206424"/>
                </a:ext>
                <a:ext uri="{FF2B5EF4-FFF2-40B4-BE49-F238E27FC236}">
                  <a16:creationId xmlns:a16="http://schemas.microsoft.com/office/drawing/2014/main" id="{A31BCD95-B8AD-C611-2218-743EF8C5F43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06425" name="Option Button 601" hidden="1">
              <a:extLst>
                <a:ext uri="{63B3BB69-23CF-44E3-9099-C40C66FF867C}">
                  <a14:compatExt spid="_x0000_s206425"/>
                </a:ext>
                <a:ext uri="{FF2B5EF4-FFF2-40B4-BE49-F238E27FC236}">
                  <a16:creationId xmlns:a16="http://schemas.microsoft.com/office/drawing/2014/main" id="{4E3FD798-7150-F828-0CAE-3DFE45BFE4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06426" name="Option Button 602" hidden="1">
              <a:extLst>
                <a:ext uri="{63B3BB69-23CF-44E3-9099-C40C66FF867C}">
                  <a14:compatExt spid="_x0000_s206426"/>
                </a:ext>
                <a:ext uri="{FF2B5EF4-FFF2-40B4-BE49-F238E27FC236}">
                  <a16:creationId xmlns:a16="http://schemas.microsoft.com/office/drawing/2014/main" id="{483C165D-00A5-039B-439A-DF6F1F20A9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06427" name="Option Button 603" hidden="1">
              <a:extLst>
                <a:ext uri="{63B3BB69-23CF-44E3-9099-C40C66FF867C}">
                  <a14:compatExt spid="_x0000_s206427"/>
                </a:ext>
                <a:ext uri="{FF2B5EF4-FFF2-40B4-BE49-F238E27FC236}">
                  <a16:creationId xmlns:a16="http://schemas.microsoft.com/office/drawing/2014/main" id="{3E9FECF2-B227-791B-CEFD-3A4236876C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06428" name="Option Button 604" hidden="1">
              <a:extLst>
                <a:ext uri="{63B3BB69-23CF-44E3-9099-C40C66FF867C}">
                  <a14:compatExt spid="_x0000_s206428"/>
                </a:ext>
                <a:ext uri="{FF2B5EF4-FFF2-40B4-BE49-F238E27FC236}">
                  <a16:creationId xmlns:a16="http://schemas.microsoft.com/office/drawing/2014/main" id="{AC925BAB-F1D7-F302-7F6E-8F61211569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06429" name="Group Box 605" hidden="1">
              <a:extLst>
                <a:ext uri="{63B3BB69-23CF-44E3-9099-C40C66FF867C}">
                  <a14:compatExt spid="_x0000_s206429"/>
                </a:ext>
                <a:ext uri="{FF2B5EF4-FFF2-40B4-BE49-F238E27FC236}">
                  <a16:creationId xmlns:a16="http://schemas.microsoft.com/office/drawing/2014/main" id="{60BA79ED-BB6C-8C37-6D4A-5C4F1FCCF43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06430" name="Option Button 606" hidden="1">
              <a:extLst>
                <a:ext uri="{63B3BB69-23CF-44E3-9099-C40C66FF867C}">
                  <a14:compatExt spid="_x0000_s206430"/>
                </a:ext>
                <a:ext uri="{FF2B5EF4-FFF2-40B4-BE49-F238E27FC236}">
                  <a16:creationId xmlns:a16="http://schemas.microsoft.com/office/drawing/2014/main" id="{AE3F8258-CE54-2C30-3D2B-72D3FDA0FC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06431" name="Option Button 607" hidden="1">
              <a:extLst>
                <a:ext uri="{63B3BB69-23CF-44E3-9099-C40C66FF867C}">
                  <a14:compatExt spid="_x0000_s206431"/>
                </a:ext>
                <a:ext uri="{FF2B5EF4-FFF2-40B4-BE49-F238E27FC236}">
                  <a16:creationId xmlns:a16="http://schemas.microsoft.com/office/drawing/2014/main" id="{E3948821-4A9B-7CD2-89DA-6451E46F36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06432" name="Option Button 608" hidden="1">
              <a:extLst>
                <a:ext uri="{63B3BB69-23CF-44E3-9099-C40C66FF867C}">
                  <a14:compatExt spid="_x0000_s206432"/>
                </a:ext>
                <a:ext uri="{FF2B5EF4-FFF2-40B4-BE49-F238E27FC236}">
                  <a16:creationId xmlns:a16="http://schemas.microsoft.com/office/drawing/2014/main" id="{66909605-FE13-55B0-3974-B9CC855F7D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06433" name="Option Button 609" hidden="1">
              <a:extLst>
                <a:ext uri="{63B3BB69-23CF-44E3-9099-C40C66FF867C}">
                  <a14:compatExt spid="_x0000_s206433"/>
                </a:ext>
                <a:ext uri="{FF2B5EF4-FFF2-40B4-BE49-F238E27FC236}">
                  <a16:creationId xmlns:a16="http://schemas.microsoft.com/office/drawing/2014/main" id="{B01B60EB-7680-36D8-6828-0AE002DA2C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06434" name="Group Box 610" hidden="1">
              <a:extLst>
                <a:ext uri="{63B3BB69-23CF-44E3-9099-C40C66FF867C}">
                  <a14:compatExt spid="_x0000_s206434"/>
                </a:ext>
                <a:ext uri="{FF2B5EF4-FFF2-40B4-BE49-F238E27FC236}">
                  <a16:creationId xmlns:a16="http://schemas.microsoft.com/office/drawing/2014/main" id="{75554135-961D-1ABB-1126-DF72C950202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06435" name="Option Button 611" hidden="1">
              <a:extLst>
                <a:ext uri="{63B3BB69-23CF-44E3-9099-C40C66FF867C}">
                  <a14:compatExt spid="_x0000_s206435"/>
                </a:ext>
                <a:ext uri="{FF2B5EF4-FFF2-40B4-BE49-F238E27FC236}">
                  <a16:creationId xmlns:a16="http://schemas.microsoft.com/office/drawing/2014/main" id="{720D4840-9640-6D88-8D74-0444461AD7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06436" name="Option Button 612" hidden="1">
              <a:extLst>
                <a:ext uri="{63B3BB69-23CF-44E3-9099-C40C66FF867C}">
                  <a14:compatExt spid="_x0000_s206436"/>
                </a:ext>
                <a:ext uri="{FF2B5EF4-FFF2-40B4-BE49-F238E27FC236}">
                  <a16:creationId xmlns:a16="http://schemas.microsoft.com/office/drawing/2014/main" id="{FAB7B347-0886-EB31-633F-6F744EA78F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06437" name="Option Button 613" hidden="1">
              <a:extLst>
                <a:ext uri="{63B3BB69-23CF-44E3-9099-C40C66FF867C}">
                  <a14:compatExt spid="_x0000_s206437"/>
                </a:ext>
                <a:ext uri="{FF2B5EF4-FFF2-40B4-BE49-F238E27FC236}">
                  <a16:creationId xmlns:a16="http://schemas.microsoft.com/office/drawing/2014/main" id="{06275FFC-2BF2-94DC-715D-C9BE2DA5BB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06438" name="Option Button 614" hidden="1">
              <a:extLst>
                <a:ext uri="{63B3BB69-23CF-44E3-9099-C40C66FF867C}">
                  <a14:compatExt spid="_x0000_s206438"/>
                </a:ext>
                <a:ext uri="{FF2B5EF4-FFF2-40B4-BE49-F238E27FC236}">
                  <a16:creationId xmlns:a16="http://schemas.microsoft.com/office/drawing/2014/main" id="{13F3AF7D-9234-FD13-C3A0-EC682B6797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06439" name="Group Box 615" hidden="1">
              <a:extLst>
                <a:ext uri="{63B3BB69-23CF-44E3-9099-C40C66FF867C}">
                  <a14:compatExt spid="_x0000_s206439"/>
                </a:ext>
                <a:ext uri="{FF2B5EF4-FFF2-40B4-BE49-F238E27FC236}">
                  <a16:creationId xmlns:a16="http://schemas.microsoft.com/office/drawing/2014/main" id="{E1D467C9-D074-0C5B-A3C5-D628FF4BD8E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06440" name="Option Button 616" hidden="1">
              <a:extLst>
                <a:ext uri="{63B3BB69-23CF-44E3-9099-C40C66FF867C}">
                  <a14:compatExt spid="_x0000_s206440"/>
                </a:ext>
                <a:ext uri="{FF2B5EF4-FFF2-40B4-BE49-F238E27FC236}">
                  <a16:creationId xmlns:a16="http://schemas.microsoft.com/office/drawing/2014/main" id="{F10C50DE-8966-0D17-BB1F-8E6A2DB336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06441" name="Option Button 617" hidden="1">
              <a:extLst>
                <a:ext uri="{63B3BB69-23CF-44E3-9099-C40C66FF867C}">
                  <a14:compatExt spid="_x0000_s206441"/>
                </a:ext>
                <a:ext uri="{FF2B5EF4-FFF2-40B4-BE49-F238E27FC236}">
                  <a16:creationId xmlns:a16="http://schemas.microsoft.com/office/drawing/2014/main" id="{ADFA08F8-C581-0F72-6A01-6D3A0883AB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06442" name="Option Button 618" hidden="1">
              <a:extLst>
                <a:ext uri="{63B3BB69-23CF-44E3-9099-C40C66FF867C}">
                  <a14:compatExt spid="_x0000_s206442"/>
                </a:ext>
                <a:ext uri="{FF2B5EF4-FFF2-40B4-BE49-F238E27FC236}">
                  <a16:creationId xmlns:a16="http://schemas.microsoft.com/office/drawing/2014/main" id="{9A6AC44E-C486-8E1F-9DDB-7F8E367CB7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06443" name="Option Button 619" hidden="1">
              <a:extLst>
                <a:ext uri="{63B3BB69-23CF-44E3-9099-C40C66FF867C}">
                  <a14:compatExt spid="_x0000_s206443"/>
                </a:ext>
                <a:ext uri="{FF2B5EF4-FFF2-40B4-BE49-F238E27FC236}">
                  <a16:creationId xmlns:a16="http://schemas.microsoft.com/office/drawing/2014/main" id="{6C07AE48-E262-D1D7-D937-50BC8F926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06444" name="Group Box 620" hidden="1">
              <a:extLst>
                <a:ext uri="{63B3BB69-23CF-44E3-9099-C40C66FF867C}">
                  <a14:compatExt spid="_x0000_s206444"/>
                </a:ext>
                <a:ext uri="{FF2B5EF4-FFF2-40B4-BE49-F238E27FC236}">
                  <a16:creationId xmlns:a16="http://schemas.microsoft.com/office/drawing/2014/main" id="{13E30271-FEF8-2259-F0D9-C722BB6F07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06445" name="Option Button 621" hidden="1">
              <a:extLst>
                <a:ext uri="{63B3BB69-23CF-44E3-9099-C40C66FF867C}">
                  <a14:compatExt spid="_x0000_s206445"/>
                </a:ext>
                <a:ext uri="{FF2B5EF4-FFF2-40B4-BE49-F238E27FC236}">
                  <a16:creationId xmlns:a16="http://schemas.microsoft.com/office/drawing/2014/main" id="{B513250E-E755-3A91-3F9C-554FD14857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06446" name="Option Button 622" hidden="1">
              <a:extLst>
                <a:ext uri="{63B3BB69-23CF-44E3-9099-C40C66FF867C}">
                  <a14:compatExt spid="_x0000_s206446"/>
                </a:ext>
                <a:ext uri="{FF2B5EF4-FFF2-40B4-BE49-F238E27FC236}">
                  <a16:creationId xmlns:a16="http://schemas.microsoft.com/office/drawing/2014/main" id="{2E50AF6D-634E-4484-9B87-619992DD0E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06447" name="Option Button 623" hidden="1">
              <a:extLst>
                <a:ext uri="{63B3BB69-23CF-44E3-9099-C40C66FF867C}">
                  <a14:compatExt spid="_x0000_s206447"/>
                </a:ext>
                <a:ext uri="{FF2B5EF4-FFF2-40B4-BE49-F238E27FC236}">
                  <a16:creationId xmlns:a16="http://schemas.microsoft.com/office/drawing/2014/main" id="{2FCD3A44-6081-4C53-F40E-FF29B7FC6D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06448" name="Option Button 624" hidden="1">
              <a:extLst>
                <a:ext uri="{63B3BB69-23CF-44E3-9099-C40C66FF867C}">
                  <a14:compatExt spid="_x0000_s206448"/>
                </a:ext>
                <a:ext uri="{FF2B5EF4-FFF2-40B4-BE49-F238E27FC236}">
                  <a16:creationId xmlns:a16="http://schemas.microsoft.com/office/drawing/2014/main" id="{F8E8A924-CFB0-2F62-B7C9-FB709228AD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06449" name="Group Box 625" hidden="1">
              <a:extLst>
                <a:ext uri="{63B3BB69-23CF-44E3-9099-C40C66FF867C}">
                  <a14:compatExt spid="_x0000_s206449"/>
                </a:ext>
                <a:ext uri="{FF2B5EF4-FFF2-40B4-BE49-F238E27FC236}">
                  <a16:creationId xmlns:a16="http://schemas.microsoft.com/office/drawing/2014/main" id="{89AF7F2D-F0DB-AD3D-60E9-B0CA0BCB655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06450" name="Option Button 626" hidden="1">
              <a:extLst>
                <a:ext uri="{63B3BB69-23CF-44E3-9099-C40C66FF867C}">
                  <a14:compatExt spid="_x0000_s206450"/>
                </a:ext>
                <a:ext uri="{FF2B5EF4-FFF2-40B4-BE49-F238E27FC236}">
                  <a16:creationId xmlns:a16="http://schemas.microsoft.com/office/drawing/2014/main" id="{3C1E8528-C796-3ECD-49FA-B854984487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06451" name="Option Button 627" hidden="1">
              <a:extLst>
                <a:ext uri="{63B3BB69-23CF-44E3-9099-C40C66FF867C}">
                  <a14:compatExt spid="_x0000_s206451"/>
                </a:ext>
                <a:ext uri="{FF2B5EF4-FFF2-40B4-BE49-F238E27FC236}">
                  <a16:creationId xmlns:a16="http://schemas.microsoft.com/office/drawing/2014/main" id="{86D9187C-40EC-C013-B967-0F3C31E765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06452" name="Option Button 628" hidden="1">
              <a:extLst>
                <a:ext uri="{63B3BB69-23CF-44E3-9099-C40C66FF867C}">
                  <a14:compatExt spid="_x0000_s206452"/>
                </a:ext>
                <a:ext uri="{FF2B5EF4-FFF2-40B4-BE49-F238E27FC236}">
                  <a16:creationId xmlns:a16="http://schemas.microsoft.com/office/drawing/2014/main" id="{84032A1A-9089-E898-CF80-CB45F546BA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06453" name="Option Button 629" hidden="1">
              <a:extLst>
                <a:ext uri="{63B3BB69-23CF-44E3-9099-C40C66FF867C}">
                  <a14:compatExt spid="_x0000_s206453"/>
                </a:ext>
                <a:ext uri="{FF2B5EF4-FFF2-40B4-BE49-F238E27FC236}">
                  <a16:creationId xmlns:a16="http://schemas.microsoft.com/office/drawing/2014/main" id="{D74DDB83-ADD3-6EE6-4DCC-916DF29893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06454" name="Group Box 630" hidden="1">
              <a:extLst>
                <a:ext uri="{63B3BB69-23CF-44E3-9099-C40C66FF867C}">
                  <a14:compatExt spid="_x0000_s206454"/>
                </a:ext>
                <a:ext uri="{FF2B5EF4-FFF2-40B4-BE49-F238E27FC236}">
                  <a16:creationId xmlns:a16="http://schemas.microsoft.com/office/drawing/2014/main" id="{2CE0FCAD-22B3-419F-F0C6-A81488D64E8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06455" name="Option Button 631" hidden="1">
              <a:extLst>
                <a:ext uri="{63B3BB69-23CF-44E3-9099-C40C66FF867C}">
                  <a14:compatExt spid="_x0000_s206455"/>
                </a:ext>
                <a:ext uri="{FF2B5EF4-FFF2-40B4-BE49-F238E27FC236}">
                  <a16:creationId xmlns:a16="http://schemas.microsoft.com/office/drawing/2014/main" id="{148C8AA5-785A-3C93-A8F5-8D1900BF68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06456" name="Option Button 632" hidden="1">
              <a:extLst>
                <a:ext uri="{63B3BB69-23CF-44E3-9099-C40C66FF867C}">
                  <a14:compatExt spid="_x0000_s206456"/>
                </a:ext>
                <a:ext uri="{FF2B5EF4-FFF2-40B4-BE49-F238E27FC236}">
                  <a16:creationId xmlns:a16="http://schemas.microsoft.com/office/drawing/2014/main" id="{2172D7F2-B3E3-2DB6-9C7A-4EFCA43D1F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06457" name="Option Button 633" hidden="1">
              <a:extLst>
                <a:ext uri="{63B3BB69-23CF-44E3-9099-C40C66FF867C}">
                  <a14:compatExt spid="_x0000_s206457"/>
                </a:ext>
                <a:ext uri="{FF2B5EF4-FFF2-40B4-BE49-F238E27FC236}">
                  <a16:creationId xmlns:a16="http://schemas.microsoft.com/office/drawing/2014/main" id="{63861531-9460-29D1-1148-779741E90B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06458" name="Option Button 634" hidden="1">
              <a:extLst>
                <a:ext uri="{63B3BB69-23CF-44E3-9099-C40C66FF867C}">
                  <a14:compatExt spid="_x0000_s206458"/>
                </a:ext>
                <a:ext uri="{FF2B5EF4-FFF2-40B4-BE49-F238E27FC236}">
                  <a16:creationId xmlns:a16="http://schemas.microsoft.com/office/drawing/2014/main" id="{163C0DA1-9370-73DE-5AE8-801167ABB3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06459" name="Group Box 635" hidden="1">
              <a:extLst>
                <a:ext uri="{63B3BB69-23CF-44E3-9099-C40C66FF867C}">
                  <a14:compatExt spid="_x0000_s206459"/>
                </a:ext>
                <a:ext uri="{FF2B5EF4-FFF2-40B4-BE49-F238E27FC236}">
                  <a16:creationId xmlns:a16="http://schemas.microsoft.com/office/drawing/2014/main" id="{8FD8431F-D1B5-2A42-E9A9-07E660C461B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285750</xdr:rowOff>
        </xdr:to>
        <xdr:sp macro="" textlink="">
          <xdr:nvSpPr>
            <xdr:cNvPr id="206460" name="Option Button 636" hidden="1">
              <a:extLst>
                <a:ext uri="{63B3BB69-23CF-44E3-9099-C40C66FF867C}">
                  <a14:compatExt spid="_x0000_s206460"/>
                </a:ext>
                <a:ext uri="{FF2B5EF4-FFF2-40B4-BE49-F238E27FC236}">
                  <a16:creationId xmlns:a16="http://schemas.microsoft.com/office/drawing/2014/main" id="{DBAFA8F0-32E6-33D9-465F-EE25FD49E2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285750</xdr:rowOff>
        </xdr:to>
        <xdr:sp macro="" textlink="">
          <xdr:nvSpPr>
            <xdr:cNvPr id="206461" name="Option Button 637" hidden="1">
              <a:extLst>
                <a:ext uri="{63B3BB69-23CF-44E3-9099-C40C66FF867C}">
                  <a14:compatExt spid="_x0000_s206461"/>
                </a:ext>
                <a:ext uri="{FF2B5EF4-FFF2-40B4-BE49-F238E27FC236}">
                  <a16:creationId xmlns:a16="http://schemas.microsoft.com/office/drawing/2014/main" id="{51C3ED80-FE1D-1D8C-4594-A2C52D89AD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285750</xdr:rowOff>
        </xdr:to>
        <xdr:sp macro="" textlink="">
          <xdr:nvSpPr>
            <xdr:cNvPr id="206462" name="Option Button 638" hidden="1">
              <a:extLst>
                <a:ext uri="{63B3BB69-23CF-44E3-9099-C40C66FF867C}">
                  <a14:compatExt spid="_x0000_s206462"/>
                </a:ext>
                <a:ext uri="{FF2B5EF4-FFF2-40B4-BE49-F238E27FC236}">
                  <a16:creationId xmlns:a16="http://schemas.microsoft.com/office/drawing/2014/main" id="{8119BB5B-9E62-D88C-FD08-E3D1CBC1E6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285750</xdr:rowOff>
        </xdr:to>
        <xdr:sp macro="" textlink="">
          <xdr:nvSpPr>
            <xdr:cNvPr id="206463" name="Option Button 639" hidden="1">
              <a:extLst>
                <a:ext uri="{63B3BB69-23CF-44E3-9099-C40C66FF867C}">
                  <a14:compatExt spid="_x0000_s206463"/>
                </a:ext>
                <a:ext uri="{FF2B5EF4-FFF2-40B4-BE49-F238E27FC236}">
                  <a16:creationId xmlns:a16="http://schemas.microsoft.com/office/drawing/2014/main" id="{6EEA8512-0439-5896-ACE7-2E9F88516F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06464" name="Group Box 640" hidden="1">
              <a:extLst>
                <a:ext uri="{63B3BB69-23CF-44E3-9099-C40C66FF867C}">
                  <a14:compatExt spid="_x0000_s206464"/>
                </a:ext>
                <a:ext uri="{FF2B5EF4-FFF2-40B4-BE49-F238E27FC236}">
                  <a16:creationId xmlns:a16="http://schemas.microsoft.com/office/drawing/2014/main" id="{0300328A-6EE3-F173-876B-7F6D5385896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06465" name="Option Button 641" hidden="1">
              <a:extLst>
                <a:ext uri="{63B3BB69-23CF-44E3-9099-C40C66FF867C}">
                  <a14:compatExt spid="_x0000_s206465"/>
                </a:ext>
                <a:ext uri="{FF2B5EF4-FFF2-40B4-BE49-F238E27FC236}">
                  <a16:creationId xmlns:a16="http://schemas.microsoft.com/office/drawing/2014/main" id="{3B83CFF7-491D-173B-F12E-97C6FC2F07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06466" name="Option Button 642" hidden="1">
              <a:extLst>
                <a:ext uri="{63B3BB69-23CF-44E3-9099-C40C66FF867C}">
                  <a14:compatExt spid="_x0000_s206466"/>
                </a:ext>
                <a:ext uri="{FF2B5EF4-FFF2-40B4-BE49-F238E27FC236}">
                  <a16:creationId xmlns:a16="http://schemas.microsoft.com/office/drawing/2014/main" id="{4F10D0BE-B437-BA6E-3FBB-7D32DE218B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06467" name="Option Button 643" hidden="1">
              <a:extLst>
                <a:ext uri="{63B3BB69-23CF-44E3-9099-C40C66FF867C}">
                  <a14:compatExt spid="_x0000_s206467"/>
                </a:ext>
                <a:ext uri="{FF2B5EF4-FFF2-40B4-BE49-F238E27FC236}">
                  <a16:creationId xmlns:a16="http://schemas.microsoft.com/office/drawing/2014/main" id="{B6EB8DA6-B9EF-1433-35B7-AE5ECF5499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06468" name="Option Button 644" hidden="1">
              <a:extLst>
                <a:ext uri="{63B3BB69-23CF-44E3-9099-C40C66FF867C}">
                  <a14:compatExt spid="_x0000_s206468"/>
                </a:ext>
                <a:ext uri="{FF2B5EF4-FFF2-40B4-BE49-F238E27FC236}">
                  <a16:creationId xmlns:a16="http://schemas.microsoft.com/office/drawing/2014/main" id="{35C3748D-EE8D-1CB0-8164-59CE99CF85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06469" name="Group Box 645" hidden="1">
              <a:extLst>
                <a:ext uri="{63B3BB69-23CF-44E3-9099-C40C66FF867C}">
                  <a14:compatExt spid="_x0000_s206469"/>
                </a:ext>
                <a:ext uri="{FF2B5EF4-FFF2-40B4-BE49-F238E27FC236}">
                  <a16:creationId xmlns:a16="http://schemas.microsoft.com/office/drawing/2014/main" id="{32965BF6-FF12-501F-4210-10020A76946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2</xdr:col>
      <xdr:colOff>2571748</xdr:colOff>
      <xdr:row>0</xdr:row>
      <xdr:rowOff>154079</xdr:rowOff>
    </xdr:from>
    <xdr:to>
      <xdr:col>7</xdr:col>
      <xdr:colOff>134593</xdr:colOff>
      <xdr:row>2</xdr:row>
      <xdr:rowOff>493058</xdr:rowOff>
    </xdr:to>
    <xdr:pic>
      <xdr:nvPicPr>
        <xdr:cNvPr id="2" name="Picture 3" descr="Logo_Depag BW.jpg">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2886073" y="154079"/>
          <a:ext cx="1925295" cy="17010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06849" name="Option Button 1" hidden="1">
              <a:extLst>
                <a:ext uri="{63B3BB69-23CF-44E3-9099-C40C66FF867C}">
                  <a14:compatExt spid="_x0000_s206849"/>
                </a:ext>
                <a:ext uri="{FF2B5EF4-FFF2-40B4-BE49-F238E27FC236}">
                  <a16:creationId xmlns:a16="http://schemas.microsoft.com/office/drawing/2014/main" id="{92F0B089-160D-9A6F-972F-54E15DD35C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06850" name="Option Button 2" hidden="1">
              <a:extLst>
                <a:ext uri="{63B3BB69-23CF-44E3-9099-C40C66FF867C}">
                  <a14:compatExt spid="_x0000_s206850"/>
                </a:ext>
                <a:ext uri="{FF2B5EF4-FFF2-40B4-BE49-F238E27FC236}">
                  <a16:creationId xmlns:a16="http://schemas.microsoft.com/office/drawing/2014/main" id="{A5D1CE41-E604-EA12-3570-522F0CB1B4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06851" name="Option Button 3" hidden="1">
              <a:extLst>
                <a:ext uri="{63B3BB69-23CF-44E3-9099-C40C66FF867C}">
                  <a14:compatExt spid="_x0000_s206851"/>
                </a:ext>
                <a:ext uri="{FF2B5EF4-FFF2-40B4-BE49-F238E27FC236}">
                  <a16:creationId xmlns:a16="http://schemas.microsoft.com/office/drawing/2014/main" id="{AEA3034E-B820-E297-4E43-1A8041CB38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06852" name="Option Button 4" hidden="1">
              <a:extLst>
                <a:ext uri="{63B3BB69-23CF-44E3-9099-C40C66FF867C}">
                  <a14:compatExt spid="_x0000_s206852"/>
                </a:ext>
                <a:ext uri="{FF2B5EF4-FFF2-40B4-BE49-F238E27FC236}">
                  <a16:creationId xmlns:a16="http://schemas.microsoft.com/office/drawing/2014/main" id="{BFA8E771-477F-5406-B880-34A599D1A5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06853" name="Group Box 5" hidden="1">
              <a:extLst>
                <a:ext uri="{63B3BB69-23CF-44E3-9099-C40C66FF867C}">
                  <a14:compatExt spid="_x0000_s206853"/>
                </a:ext>
                <a:ext uri="{FF2B5EF4-FFF2-40B4-BE49-F238E27FC236}">
                  <a16:creationId xmlns:a16="http://schemas.microsoft.com/office/drawing/2014/main" id="{BFA51900-F34F-1A14-8A7A-C636FB0DE0B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06854" name="Option Button 6" hidden="1">
              <a:extLst>
                <a:ext uri="{63B3BB69-23CF-44E3-9099-C40C66FF867C}">
                  <a14:compatExt spid="_x0000_s206854"/>
                </a:ext>
                <a:ext uri="{FF2B5EF4-FFF2-40B4-BE49-F238E27FC236}">
                  <a16:creationId xmlns:a16="http://schemas.microsoft.com/office/drawing/2014/main" id="{071FDD25-BBCB-B320-9420-A4650A244F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06855" name="Option Button 7" hidden="1">
              <a:extLst>
                <a:ext uri="{63B3BB69-23CF-44E3-9099-C40C66FF867C}">
                  <a14:compatExt spid="_x0000_s206855"/>
                </a:ext>
                <a:ext uri="{FF2B5EF4-FFF2-40B4-BE49-F238E27FC236}">
                  <a16:creationId xmlns:a16="http://schemas.microsoft.com/office/drawing/2014/main" id="{51932F2D-C68C-8A8D-0539-1133732470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06856" name="Option Button 8" hidden="1">
              <a:extLst>
                <a:ext uri="{63B3BB69-23CF-44E3-9099-C40C66FF867C}">
                  <a14:compatExt spid="_x0000_s206856"/>
                </a:ext>
                <a:ext uri="{FF2B5EF4-FFF2-40B4-BE49-F238E27FC236}">
                  <a16:creationId xmlns:a16="http://schemas.microsoft.com/office/drawing/2014/main" id="{90BC40D5-0297-F5FB-1706-9F7A341B7B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06857" name="Option Button 9" hidden="1">
              <a:extLst>
                <a:ext uri="{63B3BB69-23CF-44E3-9099-C40C66FF867C}">
                  <a14:compatExt spid="_x0000_s206857"/>
                </a:ext>
                <a:ext uri="{FF2B5EF4-FFF2-40B4-BE49-F238E27FC236}">
                  <a16:creationId xmlns:a16="http://schemas.microsoft.com/office/drawing/2014/main" id="{44F50CFB-9B76-12C3-A6A9-CB4B64ADAD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06858" name="Group Box 10" hidden="1">
              <a:extLst>
                <a:ext uri="{63B3BB69-23CF-44E3-9099-C40C66FF867C}">
                  <a14:compatExt spid="_x0000_s206858"/>
                </a:ext>
                <a:ext uri="{FF2B5EF4-FFF2-40B4-BE49-F238E27FC236}">
                  <a16:creationId xmlns:a16="http://schemas.microsoft.com/office/drawing/2014/main" id="{D001DD8C-B6FC-5625-C720-8C897D94C2F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06859" name="Option Button 11" hidden="1">
              <a:extLst>
                <a:ext uri="{63B3BB69-23CF-44E3-9099-C40C66FF867C}">
                  <a14:compatExt spid="_x0000_s206859"/>
                </a:ext>
                <a:ext uri="{FF2B5EF4-FFF2-40B4-BE49-F238E27FC236}">
                  <a16:creationId xmlns:a16="http://schemas.microsoft.com/office/drawing/2014/main" id="{018A4ED2-B671-22D7-12F9-C63FF25600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06860" name="Option Button 12" hidden="1">
              <a:extLst>
                <a:ext uri="{63B3BB69-23CF-44E3-9099-C40C66FF867C}">
                  <a14:compatExt spid="_x0000_s206860"/>
                </a:ext>
                <a:ext uri="{FF2B5EF4-FFF2-40B4-BE49-F238E27FC236}">
                  <a16:creationId xmlns:a16="http://schemas.microsoft.com/office/drawing/2014/main" id="{AC56FC38-B1A7-E3E3-85D5-10F7732C51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06861" name="Option Button 13" hidden="1">
              <a:extLst>
                <a:ext uri="{63B3BB69-23CF-44E3-9099-C40C66FF867C}">
                  <a14:compatExt spid="_x0000_s206861"/>
                </a:ext>
                <a:ext uri="{FF2B5EF4-FFF2-40B4-BE49-F238E27FC236}">
                  <a16:creationId xmlns:a16="http://schemas.microsoft.com/office/drawing/2014/main" id="{392D0588-CB0B-4EFE-B0C0-9ABA9FFFA9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06862" name="Option Button 14" hidden="1">
              <a:extLst>
                <a:ext uri="{63B3BB69-23CF-44E3-9099-C40C66FF867C}">
                  <a14:compatExt spid="_x0000_s206862"/>
                </a:ext>
                <a:ext uri="{FF2B5EF4-FFF2-40B4-BE49-F238E27FC236}">
                  <a16:creationId xmlns:a16="http://schemas.microsoft.com/office/drawing/2014/main" id="{89829022-FCA3-76CB-C9E6-87E69611E1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06863" name="Group Box 15" hidden="1">
              <a:extLst>
                <a:ext uri="{63B3BB69-23CF-44E3-9099-C40C66FF867C}">
                  <a14:compatExt spid="_x0000_s206863"/>
                </a:ext>
                <a:ext uri="{FF2B5EF4-FFF2-40B4-BE49-F238E27FC236}">
                  <a16:creationId xmlns:a16="http://schemas.microsoft.com/office/drawing/2014/main" id="{CC269D7E-1E10-E3CA-9704-C67042151CB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06864" name="Option Button 16" hidden="1">
              <a:extLst>
                <a:ext uri="{63B3BB69-23CF-44E3-9099-C40C66FF867C}">
                  <a14:compatExt spid="_x0000_s206864"/>
                </a:ext>
                <a:ext uri="{FF2B5EF4-FFF2-40B4-BE49-F238E27FC236}">
                  <a16:creationId xmlns:a16="http://schemas.microsoft.com/office/drawing/2014/main" id="{3CB23165-F84D-4716-09BA-C705528AA5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06865" name="Option Button 17" hidden="1">
              <a:extLst>
                <a:ext uri="{63B3BB69-23CF-44E3-9099-C40C66FF867C}">
                  <a14:compatExt spid="_x0000_s206865"/>
                </a:ext>
                <a:ext uri="{FF2B5EF4-FFF2-40B4-BE49-F238E27FC236}">
                  <a16:creationId xmlns:a16="http://schemas.microsoft.com/office/drawing/2014/main" id="{98E5C2AB-60C8-D4D9-AD3C-F63A25E3C7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06866" name="Option Button 18" hidden="1">
              <a:extLst>
                <a:ext uri="{63B3BB69-23CF-44E3-9099-C40C66FF867C}">
                  <a14:compatExt spid="_x0000_s206866"/>
                </a:ext>
                <a:ext uri="{FF2B5EF4-FFF2-40B4-BE49-F238E27FC236}">
                  <a16:creationId xmlns:a16="http://schemas.microsoft.com/office/drawing/2014/main" id="{0029E239-EEBA-EADD-5F3E-CBBBB962E4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06867" name="Option Button 19" hidden="1">
              <a:extLst>
                <a:ext uri="{63B3BB69-23CF-44E3-9099-C40C66FF867C}">
                  <a14:compatExt spid="_x0000_s206867"/>
                </a:ext>
                <a:ext uri="{FF2B5EF4-FFF2-40B4-BE49-F238E27FC236}">
                  <a16:creationId xmlns:a16="http://schemas.microsoft.com/office/drawing/2014/main" id="{E894B64C-05CA-5084-06DB-B649BFB2CC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06868" name="Group Box 20" hidden="1">
              <a:extLst>
                <a:ext uri="{63B3BB69-23CF-44E3-9099-C40C66FF867C}">
                  <a14:compatExt spid="_x0000_s206868"/>
                </a:ext>
                <a:ext uri="{FF2B5EF4-FFF2-40B4-BE49-F238E27FC236}">
                  <a16:creationId xmlns:a16="http://schemas.microsoft.com/office/drawing/2014/main" id="{C2CA39FA-6740-513B-7356-52CA464307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06869" name="Option Button 21" hidden="1">
              <a:extLst>
                <a:ext uri="{63B3BB69-23CF-44E3-9099-C40C66FF867C}">
                  <a14:compatExt spid="_x0000_s206869"/>
                </a:ext>
                <a:ext uri="{FF2B5EF4-FFF2-40B4-BE49-F238E27FC236}">
                  <a16:creationId xmlns:a16="http://schemas.microsoft.com/office/drawing/2014/main" id="{FDB9F6D0-46D6-241A-BD1A-46B618F2C1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06870" name="Option Button 22" hidden="1">
              <a:extLst>
                <a:ext uri="{63B3BB69-23CF-44E3-9099-C40C66FF867C}">
                  <a14:compatExt spid="_x0000_s206870"/>
                </a:ext>
                <a:ext uri="{FF2B5EF4-FFF2-40B4-BE49-F238E27FC236}">
                  <a16:creationId xmlns:a16="http://schemas.microsoft.com/office/drawing/2014/main" id="{C91D2D97-A53C-A143-182C-DE16A7DB46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06871" name="Option Button 23" hidden="1">
              <a:extLst>
                <a:ext uri="{63B3BB69-23CF-44E3-9099-C40C66FF867C}">
                  <a14:compatExt spid="_x0000_s206871"/>
                </a:ext>
                <a:ext uri="{FF2B5EF4-FFF2-40B4-BE49-F238E27FC236}">
                  <a16:creationId xmlns:a16="http://schemas.microsoft.com/office/drawing/2014/main" id="{65025E02-F558-EC55-48A6-658D9B12B7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06872" name="Option Button 24" hidden="1">
              <a:extLst>
                <a:ext uri="{63B3BB69-23CF-44E3-9099-C40C66FF867C}">
                  <a14:compatExt spid="_x0000_s206872"/>
                </a:ext>
                <a:ext uri="{FF2B5EF4-FFF2-40B4-BE49-F238E27FC236}">
                  <a16:creationId xmlns:a16="http://schemas.microsoft.com/office/drawing/2014/main" id="{F57EBF0E-6CCC-9EB5-AD8B-39CD714D4C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06873" name="Group Box 25" hidden="1">
              <a:extLst>
                <a:ext uri="{63B3BB69-23CF-44E3-9099-C40C66FF867C}">
                  <a14:compatExt spid="_x0000_s206873"/>
                </a:ext>
                <a:ext uri="{FF2B5EF4-FFF2-40B4-BE49-F238E27FC236}">
                  <a16:creationId xmlns:a16="http://schemas.microsoft.com/office/drawing/2014/main" id="{3EF80F04-5B3E-2B6D-4E59-C44C9776841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06874" name="Option Button 26" hidden="1">
              <a:extLst>
                <a:ext uri="{63B3BB69-23CF-44E3-9099-C40C66FF867C}">
                  <a14:compatExt spid="_x0000_s206874"/>
                </a:ext>
                <a:ext uri="{FF2B5EF4-FFF2-40B4-BE49-F238E27FC236}">
                  <a16:creationId xmlns:a16="http://schemas.microsoft.com/office/drawing/2014/main" id="{9801EAAC-F47E-55CB-093B-D13D2B6A5C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06875" name="Option Button 27" hidden="1">
              <a:extLst>
                <a:ext uri="{63B3BB69-23CF-44E3-9099-C40C66FF867C}">
                  <a14:compatExt spid="_x0000_s206875"/>
                </a:ext>
                <a:ext uri="{FF2B5EF4-FFF2-40B4-BE49-F238E27FC236}">
                  <a16:creationId xmlns:a16="http://schemas.microsoft.com/office/drawing/2014/main" id="{C323C81A-0151-C4F2-024E-4F6399A4F6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06876" name="Option Button 28" hidden="1">
              <a:extLst>
                <a:ext uri="{63B3BB69-23CF-44E3-9099-C40C66FF867C}">
                  <a14:compatExt spid="_x0000_s206876"/>
                </a:ext>
                <a:ext uri="{FF2B5EF4-FFF2-40B4-BE49-F238E27FC236}">
                  <a16:creationId xmlns:a16="http://schemas.microsoft.com/office/drawing/2014/main" id="{19219493-4E5E-1E46-45E1-4A018153D6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06877" name="Option Button 29" hidden="1">
              <a:extLst>
                <a:ext uri="{63B3BB69-23CF-44E3-9099-C40C66FF867C}">
                  <a14:compatExt spid="_x0000_s206877"/>
                </a:ext>
                <a:ext uri="{FF2B5EF4-FFF2-40B4-BE49-F238E27FC236}">
                  <a16:creationId xmlns:a16="http://schemas.microsoft.com/office/drawing/2014/main" id="{2FE3D373-AF2D-08AC-B272-DCA352F682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06878" name="Group Box 30" hidden="1">
              <a:extLst>
                <a:ext uri="{63B3BB69-23CF-44E3-9099-C40C66FF867C}">
                  <a14:compatExt spid="_x0000_s206878"/>
                </a:ext>
                <a:ext uri="{FF2B5EF4-FFF2-40B4-BE49-F238E27FC236}">
                  <a16:creationId xmlns:a16="http://schemas.microsoft.com/office/drawing/2014/main" id="{CE839460-EB21-6E83-8B24-21719CEC697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06879" name="Option Button 31" hidden="1">
              <a:extLst>
                <a:ext uri="{63B3BB69-23CF-44E3-9099-C40C66FF867C}">
                  <a14:compatExt spid="_x0000_s206879"/>
                </a:ext>
                <a:ext uri="{FF2B5EF4-FFF2-40B4-BE49-F238E27FC236}">
                  <a16:creationId xmlns:a16="http://schemas.microsoft.com/office/drawing/2014/main" id="{34CDD9ED-A9ED-55A5-63A6-5EAC628F9F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06880" name="Option Button 32" hidden="1">
              <a:extLst>
                <a:ext uri="{63B3BB69-23CF-44E3-9099-C40C66FF867C}">
                  <a14:compatExt spid="_x0000_s206880"/>
                </a:ext>
                <a:ext uri="{FF2B5EF4-FFF2-40B4-BE49-F238E27FC236}">
                  <a16:creationId xmlns:a16="http://schemas.microsoft.com/office/drawing/2014/main" id="{ED24BB03-48B3-B752-3A48-8F45155779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06881" name="Option Button 33" hidden="1">
              <a:extLst>
                <a:ext uri="{63B3BB69-23CF-44E3-9099-C40C66FF867C}">
                  <a14:compatExt spid="_x0000_s206881"/>
                </a:ext>
                <a:ext uri="{FF2B5EF4-FFF2-40B4-BE49-F238E27FC236}">
                  <a16:creationId xmlns:a16="http://schemas.microsoft.com/office/drawing/2014/main" id="{726EDB8A-7F14-F777-EDA4-11B5F1FB5A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06882" name="Option Button 34" hidden="1">
              <a:extLst>
                <a:ext uri="{63B3BB69-23CF-44E3-9099-C40C66FF867C}">
                  <a14:compatExt spid="_x0000_s206882"/>
                </a:ext>
                <a:ext uri="{FF2B5EF4-FFF2-40B4-BE49-F238E27FC236}">
                  <a16:creationId xmlns:a16="http://schemas.microsoft.com/office/drawing/2014/main" id="{D32E1128-B7F8-652A-FA83-766B551798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06883" name="Group Box 35" hidden="1">
              <a:extLst>
                <a:ext uri="{63B3BB69-23CF-44E3-9099-C40C66FF867C}">
                  <a14:compatExt spid="_x0000_s206883"/>
                </a:ext>
                <a:ext uri="{FF2B5EF4-FFF2-40B4-BE49-F238E27FC236}">
                  <a16:creationId xmlns:a16="http://schemas.microsoft.com/office/drawing/2014/main" id="{B1BA2BFF-469E-DD85-C676-3DDAE8E1189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06884" name="Option Button 36" hidden="1">
              <a:extLst>
                <a:ext uri="{63B3BB69-23CF-44E3-9099-C40C66FF867C}">
                  <a14:compatExt spid="_x0000_s206884"/>
                </a:ext>
                <a:ext uri="{FF2B5EF4-FFF2-40B4-BE49-F238E27FC236}">
                  <a16:creationId xmlns:a16="http://schemas.microsoft.com/office/drawing/2014/main" id="{5AF8B6EA-14CE-FB33-B309-754634E927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06885" name="Option Button 37" hidden="1">
              <a:extLst>
                <a:ext uri="{63B3BB69-23CF-44E3-9099-C40C66FF867C}">
                  <a14:compatExt spid="_x0000_s206885"/>
                </a:ext>
                <a:ext uri="{FF2B5EF4-FFF2-40B4-BE49-F238E27FC236}">
                  <a16:creationId xmlns:a16="http://schemas.microsoft.com/office/drawing/2014/main" id="{4140C42D-DAAA-3CE7-1E40-39188A7C1E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06886" name="Option Button 38" hidden="1">
              <a:extLst>
                <a:ext uri="{63B3BB69-23CF-44E3-9099-C40C66FF867C}">
                  <a14:compatExt spid="_x0000_s206886"/>
                </a:ext>
                <a:ext uri="{FF2B5EF4-FFF2-40B4-BE49-F238E27FC236}">
                  <a16:creationId xmlns:a16="http://schemas.microsoft.com/office/drawing/2014/main" id="{76AE8500-17D2-CCD3-7720-A3256C2580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06887" name="Option Button 39" hidden="1">
              <a:extLst>
                <a:ext uri="{63B3BB69-23CF-44E3-9099-C40C66FF867C}">
                  <a14:compatExt spid="_x0000_s206887"/>
                </a:ext>
                <a:ext uri="{FF2B5EF4-FFF2-40B4-BE49-F238E27FC236}">
                  <a16:creationId xmlns:a16="http://schemas.microsoft.com/office/drawing/2014/main" id="{7DACB6F5-06E8-5F3E-EC27-47C66BC0B4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06888" name="Group Box 40" hidden="1">
              <a:extLst>
                <a:ext uri="{63B3BB69-23CF-44E3-9099-C40C66FF867C}">
                  <a14:compatExt spid="_x0000_s206888"/>
                </a:ext>
                <a:ext uri="{FF2B5EF4-FFF2-40B4-BE49-F238E27FC236}">
                  <a16:creationId xmlns:a16="http://schemas.microsoft.com/office/drawing/2014/main" id="{F145575B-B28B-ECA9-81B5-B86C54A343F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06889" name="Option Button 41" hidden="1">
              <a:extLst>
                <a:ext uri="{63B3BB69-23CF-44E3-9099-C40C66FF867C}">
                  <a14:compatExt spid="_x0000_s206889"/>
                </a:ext>
                <a:ext uri="{FF2B5EF4-FFF2-40B4-BE49-F238E27FC236}">
                  <a16:creationId xmlns:a16="http://schemas.microsoft.com/office/drawing/2014/main" id="{FDE913E6-1306-21B2-0578-2738D568C1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06890" name="Option Button 42" hidden="1">
              <a:extLst>
                <a:ext uri="{63B3BB69-23CF-44E3-9099-C40C66FF867C}">
                  <a14:compatExt spid="_x0000_s206890"/>
                </a:ext>
                <a:ext uri="{FF2B5EF4-FFF2-40B4-BE49-F238E27FC236}">
                  <a16:creationId xmlns:a16="http://schemas.microsoft.com/office/drawing/2014/main" id="{AFB89603-8816-389D-B132-3874CE6FF4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06891" name="Option Button 43" hidden="1">
              <a:extLst>
                <a:ext uri="{63B3BB69-23CF-44E3-9099-C40C66FF867C}">
                  <a14:compatExt spid="_x0000_s206891"/>
                </a:ext>
                <a:ext uri="{FF2B5EF4-FFF2-40B4-BE49-F238E27FC236}">
                  <a16:creationId xmlns:a16="http://schemas.microsoft.com/office/drawing/2014/main" id="{A5CB38EC-7031-685C-E8CD-E7050BA0E9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06892" name="Option Button 44" hidden="1">
              <a:extLst>
                <a:ext uri="{63B3BB69-23CF-44E3-9099-C40C66FF867C}">
                  <a14:compatExt spid="_x0000_s206892"/>
                </a:ext>
                <a:ext uri="{FF2B5EF4-FFF2-40B4-BE49-F238E27FC236}">
                  <a16:creationId xmlns:a16="http://schemas.microsoft.com/office/drawing/2014/main" id="{2580268B-4B55-7872-E7B9-FE6C09E57E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06893" name="Group Box 45" hidden="1">
              <a:extLst>
                <a:ext uri="{63B3BB69-23CF-44E3-9099-C40C66FF867C}">
                  <a14:compatExt spid="_x0000_s206893"/>
                </a:ext>
                <a:ext uri="{FF2B5EF4-FFF2-40B4-BE49-F238E27FC236}">
                  <a16:creationId xmlns:a16="http://schemas.microsoft.com/office/drawing/2014/main" id="{3A55FB86-1256-D356-4419-5BAB4870FE7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06894" name="Option Button 46" hidden="1">
              <a:extLst>
                <a:ext uri="{63B3BB69-23CF-44E3-9099-C40C66FF867C}">
                  <a14:compatExt spid="_x0000_s206894"/>
                </a:ext>
                <a:ext uri="{FF2B5EF4-FFF2-40B4-BE49-F238E27FC236}">
                  <a16:creationId xmlns:a16="http://schemas.microsoft.com/office/drawing/2014/main" id="{71CC4F3B-053F-4340-CB25-C83628208A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06895" name="Option Button 47" hidden="1">
              <a:extLst>
                <a:ext uri="{63B3BB69-23CF-44E3-9099-C40C66FF867C}">
                  <a14:compatExt spid="_x0000_s206895"/>
                </a:ext>
                <a:ext uri="{FF2B5EF4-FFF2-40B4-BE49-F238E27FC236}">
                  <a16:creationId xmlns:a16="http://schemas.microsoft.com/office/drawing/2014/main" id="{E0D74544-2754-01A1-78B3-5F0472F930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06896" name="Option Button 48" hidden="1">
              <a:extLst>
                <a:ext uri="{63B3BB69-23CF-44E3-9099-C40C66FF867C}">
                  <a14:compatExt spid="_x0000_s206896"/>
                </a:ext>
                <a:ext uri="{FF2B5EF4-FFF2-40B4-BE49-F238E27FC236}">
                  <a16:creationId xmlns:a16="http://schemas.microsoft.com/office/drawing/2014/main" id="{120C2AB8-F68C-412D-3809-1E73E9A14B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06897" name="Option Button 49" hidden="1">
              <a:extLst>
                <a:ext uri="{63B3BB69-23CF-44E3-9099-C40C66FF867C}">
                  <a14:compatExt spid="_x0000_s206897"/>
                </a:ext>
                <a:ext uri="{FF2B5EF4-FFF2-40B4-BE49-F238E27FC236}">
                  <a16:creationId xmlns:a16="http://schemas.microsoft.com/office/drawing/2014/main" id="{5AD0E212-69AF-0477-B10A-922BB99DBB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06898" name="Group Box 50" hidden="1">
              <a:extLst>
                <a:ext uri="{63B3BB69-23CF-44E3-9099-C40C66FF867C}">
                  <a14:compatExt spid="_x0000_s206898"/>
                </a:ext>
                <a:ext uri="{FF2B5EF4-FFF2-40B4-BE49-F238E27FC236}">
                  <a16:creationId xmlns:a16="http://schemas.microsoft.com/office/drawing/2014/main" id="{EF80F7F5-F8C7-AEF0-B108-B3F56E3225D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06899" name="Option Button 51" hidden="1">
              <a:extLst>
                <a:ext uri="{63B3BB69-23CF-44E3-9099-C40C66FF867C}">
                  <a14:compatExt spid="_x0000_s206899"/>
                </a:ext>
                <a:ext uri="{FF2B5EF4-FFF2-40B4-BE49-F238E27FC236}">
                  <a16:creationId xmlns:a16="http://schemas.microsoft.com/office/drawing/2014/main" id="{E1BC1F8C-5379-A886-66CA-5B46B3E0E4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06900" name="Option Button 52" hidden="1">
              <a:extLst>
                <a:ext uri="{63B3BB69-23CF-44E3-9099-C40C66FF867C}">
                  <a14:compatExt spid="_x0000_s206900"/>
                </a:ext>
                <a:ext uri="{FF2B5EF4-FFF2-40B4-BE49-F238E27FC236}">
                  <a16:creationId xmlns:a16="http://schemas.microsoft.com/office/drawing/2014/main" id="{895B0A04-D91F-7494-AB7B-F1D083E387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06901" name="Option Button 53" hidden="1">
              <a:extLst>
                <a:ext uri="{63B3BB69-23CF-44E3-9099-C40C66FF867C}">
                  <a14:compatExt spid="_x0000_s206901"/>
                </a:ext>
                <a:ext uri="{FF2B5EF4-FFF2-40B4-BE49-F238E27FC236}">
                  <a16:creationId xmlns:a16="http://schemas.microsoft.com/office/drawing/2014/main" id="{229A01DC-25B3-38B1-8F40-BA89179325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06902" name="Option Button 54" hidden="1">
              <a:extLst>
                <a:ext uri="{63B3BB69-23CF-44E3-9099-C40C66FF867C}">
                  <a14:compatExt spid="_x0000_s206902"/>
                </a:ext>
                <a:ext uri="{FF2B5EF4-FFF2-40B4-BE49-F238E27FC236}">
                  <a16:creationId xmlns:a16="http://schemas.microsoft.com/office/drawing/2014/main" id="{61AFC463-9FF7-7399-EC00-9798622FEC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06903" name="Group Box 55" hidden="1">
              <a:extLst>
                <a:ext uri="{63B3BB69-23CF-44E3-9099-C40C66FF867C}">
                  <a14:compatExt spid="_x0000_s206903"/>
                </a:ext>
                <a:ext uri="{FF2B5EF4-FFF2-40B4-BE49-F238E27FC236}">
                  <a16:creationId xmlns:a16="http://schemas.microsoft.com/office/drawing/2014/main" id="{C66DD75A-5187-D0AC-6B84-7201CE41528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06904" name="Option Button 56" hidden="1">
              <a:extLst>
                <a:ext uri="{63B3BB69-23CF-44E3-9099-C40C66FF867C}">
                  <a14:compatExt spid="_x0000_s206904"/>
                </a:ext>
                <a:ext uri="{FF2B5EF4-FFF2-40B4-BE49-F238E27FC236}">
                  <a16:creationId xmlns:a16="http://schemas.microsoft.com/office/drawing/2014/main" id="{3A564162-3164-D011-9310-D75CA36910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06905" name="Option Button 57" hidden="1">
              <a:extLst>
                <a:ext uri="{63B3BB69-23CF-44E3-9099-C40C66FF867C}">
                  <a14:compatExt spid="_x0000_s206905"/>
                </a:ext>
                <a:ext uri="{FF2B5EF4-FFF2-40B4-BE49-F238E27FC236}">
                  <a16:creationId xmlns:a16="http://schemas.microsoft.com/office/drawing/2014/main" id="{5FB1E3D8-B550-CAE5-640A-559088D5F3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06906" name="Option Button 58" hidden="1">
              <a:extLst>
                <a:ext uri="{63B3BB69-23CF-44E3-9099-C40C66FF867C}">
                  <a14:compatExt spid="_x0000_s206906"/>
                </a:ext>
                <a:ext uri="{FF2B5EF4-FFF2-40B4-BE49-F238E27FC236}">
                  <a16:creationId xmlns:a16="http://schemas.microsoft.com/office/drawing/2014/main" id="{B56425E6-47C6-DE37-D34B-FF223B5675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06907" name="Option Button 59" hidden="1">
              <a:extLst>
                <a:ext uri="{63B3BB69-23CF-44E3-9099-C40C66FF867C}">
                  <a14:compatExt spid="_x0000_s206907"/>
                </a:ext>
                <a:ext uri="{FF2B5EF4-FFF2-40B4-BE49-F238E27FC236}">
                  <a16:creationId xmlns:a16="http://schemas.microsoft.com/office/drawing/2014/main" id="{F27DCC1D-1B65-32BF-5DC5-00E886807E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06908" name="Group Box 60" hidden="1">
              <a:extLst>
                <a:ext uri="{63B3BB69-23CF-44E3-9099-C40C66FF867C}">
                  <a14:compatExt spid="_x0000_s206908"/>
                </a:ext>
                <a:ext uri="{FF2B5EF4-FFF2-40B4-BE49-F238E27FC236}">
                  <a16:creationId xmlns:a16="http://schemas.microsoft.com/office/drawing/2014/main" id="{5A53AE3B-4B36-65A8-162C-7E9710C8A9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06909" name="Option Button 61" hidden="1">
              <a:extLst>
                <a:ext uri="{63B3BB69-23CF-44E3-9099-C40C66FF867C}">
                  <a14:compatExt spid="_x0000_s206909"/>
                </a:ext>
                <a:ext uri="{FF2B5EF4-FFF2-40B4-BE49-F238E27FC236}">
                  <a16:creationId xmlns:a16="http://schemas.microsoft.com/office/drawing/2014/main" id="{53B27FEB-55FD-C112-6876-1FBDB0FBD1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06910" name="Option Button 62" hidden="1">
              <a:extLst>
                <a:ext uri="{63B3BB69-23CF-44E3-9099-C40C66FF867C}">
                  <a14:compatExt spid="_x0000_s206910"/>
                </a:ext>
                <a:ext uri="{FF2B5EF4-FFF2-40B4-BE49-F238E27FC236}">
                  <a16:creationId xmlns:a16="http://schemas.microsoft.com/office/drawing/2014/main" id="{D1232896-492D-48D3-2BC8-AB1E5F2B6E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06911" name="Option Button 63" hidden="1">
              <a:extLst>
                <a:ext uri="{63B3BB69-23CF-44E3-9099-C40C66FF867C}">
                  <a14:compatExt spid="_x0000_s206911"/>
                </a:ext>
                <a:ext uri="{FF2B5EF4-FFF2-40B4-BE49-F238E27FC236}">
                  <a16:creationId xmlns:a16="http://schemas.microsoft.com/office/drawing/2014/main" id="{8D0BE206-CADD-0459-C952-678586E885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06912" name="Option Button 64" hidden="1">
              <a:extLst>
                <a:ext uri="{63B3BB69-23CF-44E3-9099-C40C66FF867C}">
                  <a14:compatExt spid="_x0000_s206912"/>
                </a:ext>
                <a:ext uri="{FF2B5EF4-FFF2-40B4-BE49-F238E27FC236}">
                  <a16:creationId xmlns:a16="http://schemas.microsoft.com/office/drawing/2014/main" id="{E705CC00-1989-EBFD-5E87-53BB93A8DD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06913" name="Group Box 65" hidden="1">
              <a:extLst>
                <a:ext uri="{63B3BB69-23CF-44E3-9099-C40C66FF867C}">
                  <a14:compatExt spid="_x0000_s206913"/>
                </a:ext>
                <a:ext uri="{FF2B5EF4-FFF2-40B4-BE49-F238E27FC236}">
                  <a16:creationId xmlns:a16="http://schemas.microsoft.com/office/drawing/2014/main" id="{8812150C-FA21-F881-FC89-2476E3114C7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06914" name="Option Button 66" hidden="1">
              <a:extLst>
                <a:ext uri="{63B3BB69-23CF-44E3-9099-C40C66FF867C}">
                  <a14:compatExt spid="_x0000_s206914"/>
                </a:ext>
                <a:ext uri="{FF2B5EF4-FFF2-40B4-BE49-F238E27FC236}">
                  <a16:creationId xmlns:a16="http://schemas.microsoft.com/office/drawing/2014/main" id="{E26C7BEE-1215-E6D6-9C41-138E1D6F10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06915" name="Option Button 67" hidden="1">
              <a:extLst>
                <a:ext uri="{63B3BB69-23CF-44E3-9099-C40C66FF867C}">
                  <a14:compatExt spid="_x0000_s206915"/>
                </a:ext>
                <a:ext uri="{FF2B5EF4-FFF2-40B4-BE49-F238E27FC236}">
                  <a16:creationId xmlns:a16="http://schemas.microsoft.com/office/drawing/2014/main" id="{6DD20549-C645-B8F4-3FB9-9D41375AB6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06916" name="Option Button 68" hidden="1">
              <a:extLst>
                <a:ext uri="{63B3BB69-23CF-44E3-9099-C40C66FF867C}">
                  <a14:compatExt spid="_x0000_s206916"/>
                </a:ext>
                <a:ext uri="{FF2B5EF4-FFF2-40B4-BE49-F238E27FC236}">
                  <a16:creationId xmlns:a16="http://schemas.microsoft.com/office/drawing/2014/main" id="{0EB08845-0E1A-32CB-B455-1E173DE77F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06917" name="Option Button 69" hidden="1">
              <a:extLst>
                <a:ext uri="{63B3BB69-23CF-44E3-9099-C40C66FF867C}">
                  <a14:compatExt spid="_x0000_s206917"/>
                </a:ext>
                <a:ext uri="{FF2B5EF4-FFF2-40B4-BE49-F238E27FC236}">
                  <a16:creationId xmlns:a16="http://schemas.microsoft.com/office/drawing/2014/main" id="{01DC0E7C-E535-118A-AD18-54B4A61623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06918" name="Group Box 70" hidden="1">
              <a:extLst>
                <a:ext uri="{63B3BB69-23CF-44E3-9099-C40C66FF867C}">
                  <a14:compatExt spid="_x0000_s206918"/>
                </a:ext>
                <a:ext uri="{FF2B5EF4-FFF2-40B4-BE49-F238E27FC236}">
                  <a16:creationId xmlns:a16="http://schemas.microsoft.com/office/drawing/2014/main" id="{87511300-992F-B1A1-AEE0-B1E5F4DAB94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06919" name="Option Button 71" hidden="1">
              <a:extLst>
                <a:ext uri="{63B3BB69-23CF-44E3-9099-C40C66FF867C}">
                  <a14:compatExt spid="_x0000_s206919"/>
                </a:ext>
                <a:ext uri="{FF2B5EF4-FFF2-40B4-BE49-F238E27FC236}">
                  <a16:creationId xmlns:a16="http://schemas.microsoft.com/office/drawing/2014/main" id="{E177031F-22BE-2192-67B7-905CAD5BAB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06920" name="Option Button 72" hidden="1">
              <a:extLst>
                <a:ext uri="{63B3BB69-23CF-44E3-9099-C40C66FF867C}">
                  <a14:compatExt spid="_x0000_s206920"/>
                </a:ext>
                <a:ext uri="{FF2B5EF4-FFF2-40B4-BE49-F238E27FC236}">
                  <a16:creationId xmlns:a16="http://schemas.microsoft.com/office/drawing/2014/main" id="{CEB94FD2-4B87-3C70-64CA-205B5271A6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06921" name="Option Button 73" hidden="1">
              <a:extLst>
                <a:ext uri="{63B3BB69-23CF-44E3-9099-C40C66FF867C}">
                  <a14:compatExt spid="_x0000_s206921"/>
                </a:ext>
                <a:ext uri="{FF2B5EF4-FFF2-40B4-BE49-F238E27FC236}">
                  <a16:creationId xmlns:a16="http://schemas.microsoft.com/office/drawing/2014/main" id="{35D7587B-E69F-DE88-2444-A6BCBA7BBD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06922" name="Option Button 74" hidden="1">
              <a:extLst>
                <a:ext uri="{63B3BB69-23CF-44E3-9099-C40C66FF867C}">
                  <a14:compatExt spid="_x0000_s206922"/>
                </a:ext>
                <a:ext uri="{FF2B5EF4-FFF2-40B4-BE49-F238E27FC236}">
                  <a16:creationId xmlns:a16="http://schemas.microsoft.com/office/drawing/2014/main" id="{4541F2D2-F22E-E80D-2534-DED541E426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06923" name="Group Box 75" hidden="1">
              <a:extLst>
                <a:ext uri="{63B3BB69-23CF-44E3-9099-C40C66FF867C}">
                  <a14:compatExt spid="_x0000_s206923"/>
                </a:ext>
                <a:ext uri="{FF2B5EF4-FFF2-40B4-BE49-F238E27FC236}">
                  <a16:creationId xmlns:a16="http://schemas.microsoft.com/office/drawing/2014/main" id="{68FFC731-B69A-CBD6-495B-2471E2D81CD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06924" name="Option Button 76" hidden="1">
              <a:extLst>
                <a:ext uri="{63B3BB69-23CF-44E3-9099-C40C66FF867C}">
                  <a14:compatExt spid="_x0000_s206924"/>
                </a:ext>
                <a:ext uri="{FF2B5EF4-FFF2-40B4-BE49-F238E27FC236}">
                  <a16:creationId xmlns:a16="http://schemas.microsoft.com/office/drawing/2014/main" id="{0A16F568-72E8-F568-C9FD-3D410AD9EF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06925" name="Option Button 77" hidden="1">
              <a:extLst>
                <a:ext uri="{63B3BB69-23CF-44E3-9099-C40C66FF867C}">
                  <a14:compatExt spid="_x0000_s206925"/>
                </a:ext>
                <a:ext uri="{FF2B5EF4-FFF2-40B4-BE49-F238E27FC236}">
                  <a16:creationId xmlns:a16="http://schemas.microsoft.com/office/drawing/2014/main" id="{01255879-49D5-EEC5-F651-6ECDF0D913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06926" name="Option Button 78" hidden="1">
              <a:extLst>
                <a:ext uri="{63B3BB69-23CF-44E3-9099-C40C66FF867C}">
                  <a14:compatExt spid="_x0000_s206926"/>
                </a:ext>
                <a:ext uri="{FF2B5EF4-FFF2-40B4-BE49-F238E27FC236}">
                  <a16:creationId xmlns:a16="http://schemas.microsoft.com/office/drawing/2014/main" id="{FAB29478-F946-26F6-7985-5071E96C4A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06927" name="Option Button 79" hidden="1">
              <a:extLst>
                <a:ext uri="{63B3BB69-23CF-44E3-9099-C40C66FF867C}">
                  <a14:compatExt spid="_x0000_s206927"/>
                </a:ext>
                <a:ext uri="{FF2B5EF4-FFF2-40B4-BE49-F238E27FC236}">
                  <a16:creationId xmlns:a16="http://schemas.microsoft.com/office/drawing/2014/main" id="{72DB260A-4624-7714-45DA-FC82E5488D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06928" name="Group Box 80" hidden="1">
              <a:extLst>
                <a:ext uri="{63B3BB69-23CF-44E3-9099-C40C66FF867C}">
                  <a14:compatExt spid="_x0000_s206928"/>
                </a:ext>
                <a:ext uri="{FF2B5EF4-FFF2-40B4-BE49-F238E27FC236}">
                  <a16:creationId xmlns:a16="http://schemas.microsoft.com/office/drawing/2014/main" id="{655643BE-4612-2E21-8E2A-129C2478C25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06929" name="Option Button 81" hidden="1">
              <a:extLst>
                <a:ext uri="{63B3BB69-23CF-44E3-9099-C40C66FF867C}">
                  <a14:compatExt spid="_x0000_s206929"/>
                </a:ext>
                <a:ext uri="{FF2B5EF4-FFF2-40B4-BE49-F238E27FC236}">
                  <a16:creationId xmlns:a16="http://schemas.microsoft.com/office/drawing/2014/main" id="{5623AEFD-B176-8E10-C237-035D1D5C21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06930" name="Option Button 82" hidden="1">
              <a:extLst>
                <a:ext uri="{63B3BB69-23CF-44E3-9099-C40C66FF867C}">
                  <a14:compatExt spid="_x0000_s206930"/>
                </a:ext>
                <a:ext uri="{FF2B5EF4-FFF2-40B4-BE49-F238E27FC236}">
                  <a16:creationId xmlns:a16="http://schemas.microsoft.com/office/drawing/2014/main" id="{4078A09E-CB2F-A5CC-BEA5-C88C81E30D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06931" name="Option Button 83" hidden="1">
              <a:extLst>
                <a:ext uri="{63B3BB69-23CF-44E3-9099-C40C66FF867C}">
                  <a14:compatExt spid="_x0000_s206931"/>
                </a:ext>
                <a:ext uri="{FF2B5EF4-FFF2-40B4-BE49-F238E27FC236}">
                  <a16:creationId xmlns:a16="http://schemas.microsoft.com/office/drawing/2014/main" id="{21F618F6-5326-CF07-4E5B-927F3ED431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06932" name="Option Button 84" hidden="1">
              <a:extLst>
                <a:ext uri="{63B3BB69-23CF-44E3-9099-C40C66FF867C}">
                  <a14:compatExt spid="_x0000_s206932"/>
                </a:ext>
                <a:ext uri="{FF2B5EF4-FFF2-40B4-BE49-F238E27FC236}">
                  <a16:creationId xmlns:a16="http://schemas.microsoft.com/office/drawing/2014/main" id="{E97C44F7-9829-1A4C-EBBA-A78548EE08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06933" name="Group Box 85" hidden="1">
              <a:extLst>
                <a:ext uri="{63B3BB69-23CF-44E3-9099-C40C66FF867C}">
                  <a14:compatExt spid="_x0000_s206933"/>
                </a:ext>
                <a:ext uri="{FF2B5EF4-FFF2-40B4-BE49-F238E27FC236}">
                  <a16:creationId xmlns:a16="http://schemas.microsoft.com/office/drawing/2014/main" id="{A51661CA-66B1-37F7-5951-D6382AD1A8B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06934" name="Option Button 86" hidden="1">
              <a:extLst>
                <a:ext uri="{63B3BB69-23CF-44E3-9099-C40C66FF867C}">
                  <a14:compatExt spid="_x0000_s206934"/>
                </a:ext>
                <a:ext uri="{FF2B5EF4-FFF2-40B4-BE49-F238E27FC236}">
                  <a16:creationId xmlns:a16="http://schemas.microsoft.com/office/drawing/2014/main" id="{BA32A964-377E-6AAE-0481-378D1033B0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06935" name="Option Button 87" hidden="1">
              <a:extLst>
                <a:ext uri="{63B3BB69-23CF-44E3-9099-C40C66FF867C}">
                  <a14:compatExt spid="_x0000_s206935"/>
                </a:ext>
                <a:ext uri="{FF2B5EF4-FFF2-40B4-BE49-F238E27FC236}">
                  <a16:creationId xmlns:a16="http://schemas.microsoft.com/office/drawing/2014/main" id="{7C891D77-C13A-8736-38B8-D10F3130B1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06936" name="Option Button 88" hidden="1">
              <a:extLst>
                <a:ext uri="{63B3BB69-23CF-44E3-9099-C40C66FF867C}">
                  <a14:compatExt spid="_x0000_s206936"/>
                </a:ext>
                <a:ext uri="{FF2B5EF4-FFF2-40B4-BE49-F238E27FC236}">
                  <a16:creationId xmlns:a16="http://schemas.microsoft.com/office/drawing/2014/main" id="{944ECE5D-3922-951D-B7F1-AFB038BCA2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06937" name="Option Button 89" hidden="1">
              <a:extLst>
                <a:ext uri="{63B3BB69-23CF-44E3-9099-C40C66FF867C}">
                  <a14:compatExt spid="_x0000_s206937"/>
                </a:ext>
                <a:ext uri="{FF2B5EF4-FFF2-40B4-BE49-F238E27FC236}">
                  <a16:creationId xmlns:a16="http://schemas.microsoft.com/office/drawing/2014/main" id="{393A63BE-AB51-1554-0A55-70AF407CD7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06938" name="Group Box 90" hidden="1">
              <a:extLst>
                <a:ext uri="{63B3BB69-23CF-44E3-9099-C40C66FF867C}">
                  <a14:compatExt spid="_x0000_s206938"/>
                </a:ext>
                <a:ext uri="{FF2B5EF4-FFF2-40B4-BE49-F238E27FC236}">
                  <a16:creationId xmlns:a16="http://schemas.microsoft.com/office/drawing/2014/main" id="{0B800AF9-F855-5243-9031-D9E5DB9AE5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06939" name="Option Button 91" hidden="1">
              <a:extLst>
                <a:ext uri="{63B3BB69-23CF-44E3-9099-C40C66FF867C}">
                  <a14:compatExt spid="_x0000_s206939"/>
                </a:ext>
                <a:ext uri="{FF2B5EF4-FFF2-40B4-BE49-F238E27FC236}">
                  <a16:creationId xmlns:a16="http://schemas.microsoft.com/office/drawing/2014/main" id="{68F28CE3-0953-099D-5710-58961EA527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06940" name="Option Button 92" hidden="1">
              <a:extLst>
                <a:ext uri="{63B3BB69-23CF-44E3-9099-C40C66FF867C}">
                  <a14:compatExt spid="_x0000_s206940"/>
                </a:ext>
                <a:ext uri="{FF2B5EF4-FFF2-40B4-BE49-F238E27FC236}">
                  <a16:creationId xmlns:a16="http://schemas.microsoft.com/office/drawing/2014/main" id="{439E8575-2A68-602F-2D23-3E08BFCB98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06941" name="Option Button 93" hidden="1">
              <a:extLst>
                <a:ext uri="{63B3BB69-23CF-44E3-9099-C40C66FF867C}">
                  <a14:compatExt spid="_x0000_s206941"/>
                </a:ext>
                <a:ext uri="{FF2B5EF4-FFF2-40B4-BE49-F238E27FC236}">
                  <a16:creationId xmlns:a16="http://schemas.microsoft.com/office/drawing/2014/main" id="{4B43826E-DEDE-28EC-C9DA-3DB3CC28B5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06942" name="Option Button 94" hidden="1">
              <a:extLst>
                <a:ext uri="{63B3BB69-23CF-44E3-9099-C40C66FF867C}">
                  <a14:compatExt spid="_x0000_s206942"/>
                </a:ext>
                <a:ext uri="{FF2B5EF4-FFF2-40B4-BE49-F238E27FC236}">
                  <a16:creationId xmlns:a16="http://schemas.microsoft.com/office/drawing/2014/main" id="{269C0D2D-401B-1F9B-DE3F-FF63D2DBAE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06943" name="Group Box 95" hidden="1">
              <a:extLst>
                <a:ext uri="{63B3BB69-23CF-44E3-9099-C40C66FF867C}">
                  <a14:compatExt spid="_x0000_s206943"/>
                </a:ext>
                <a:ext uri="{FF2B5EF4-FFF2-40B4-BE49-F238E27FC236}">
                  <a16:creationId xmlns:a16="http://schemas.microsoft.com/office/drawing/2014/main" id="{665294C4-6311-4B67-4C7F-F9917263855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06944" name="Option Button 96" hidden="1">
              <a:extLst>
                <a:ext uri="{63B3BB69-23CF-44E3-9099-C40C66FF867C}">
                  <a14:compatExt spid="_x0000_s206944"/>
                </a:ext>
                <a:ext uri="{FF2B5EF4-FFF2-40B4-BE49-F238E27FC236}">
                  <a16:creationId xmlns:a16="http://schemas.microsoft.com/office/drawing/2014/main" id="{A425C9EE-E47B-8BB8-6F96-39F6262359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06945" name="Option Button 97" hidden="1">
              <a:extLst>
                <a:ext uri="{63B3BB69-23CF-44E3-9099-C40C66FF867C}">
                  <a14:compatExt spid="_x0000_s206945"/>
                </a:ext>
                <a:ext uri="{FF2B5EF4-FFF2-40B4-BE49-F238E27FC236}">
                  <a16:creationId xmlns:a16="http://schemas.microsoft.com/office/drawing/2014/main" id="{F038699D-3CE7-9E52-675B-C21016E12C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06946" name="Option Button 98" hidden="1">
              <a:extLst>
                <a:ext uri="{63B3BB69-23CF-44E3-9099-C40C66FF867C}">
                  <a14:compatExt spid="_x0000_s206946"/>
                </a:ext>
                <a:ext uri="{FF2B5EF4-FFF2-40B4-BE49-F238E27FC236}">
                  <a16:creationId xmlns:a16="http://schemas.microsoft.com/office/drawing/2014/main" id="{8A965706-10CA-C248-3D49-0DEE4ABBEE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06947" name="Option Button 99" hidden="1">
              <a:extLst>
                <a:ext uri="{63B3BB69-23CF-44E3-9099-C40C66FF867C}">
                  <a14:compatExt spid="_x0000_s206947"/>
                </a:ext>
                <a:ext uri="{FF2B5EF4-FFF2-40B4-BE49-F238E27FC236}">
                  <a16:creationId xmlns:a16="http://schemas.microsoft.com/office/drawing/2014/main" id="{18A1F03F-C68A-6DF6-6C50-C4DD7C2D8F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06948" name="Group Box 100" hidden="1">
              <a:extLst>
                <a:ext uri="{63B3BB69-23CF-44E3-9099-C40C66FF867C}">
                  <a14:compatExt spid="_x0000_s206948"/>
                </a:ext>
                <a:ext uri="{FF2B5EF4-FFF2-40B4-BE49-F238E27FC236}">
                  <a16:creationId xmlns:a16="http://schemas.microsoft.com/office/drawing/2014/main" id="{649FAB75-DB7B-C09A-F902-8F55F52D80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06949" name="Option Button 101" hidden="1">
              <a:extLst>
                <a:ext uri="{63B3BB69-23CF-44E3-9099-C40C66FF867C}">
                  <a14:compatExt spid="_x0000_s206949"/>
                </a:ext>
                <a:ext uri="{FF2B5EF4-FFF2-40B4-BE49-F238E27FC236}">
                  <a16:creationId xmlns:a16="http://schemas.microsoft.com/office/drawing/2014/main" id="{B489B4F5-6DAD-BFF9-503C-860370EFEF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06950" name="Option Button 102" hidden="1">
              <a:extLst>
                <a:ext uri="{63B3BB69-23CF-44E3-9099-C40C66FF867C}">
                  <a14:compatExt spid="_x0000_s206950"/>
                </a:ext>
                <a:ext uri="{FF2B5EF4-FFF2-40B4-BE49-F238E27FC236}">
                  <a16:creationId xmlns:a16="http://schemas.microsoft.com/office/drawing/2014/main" id="{3E1CA276-F257-EE50-912A-55BDE5F9DA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06951" name="Option Button 103" hidden="1">
              <a:extLst>
                <a:ext uri="{63B3BB69-23CF-44E3-9099-C40C66FF867C}">
                  <a14:compatExt spid="_x0000_s206951"/>
                </a:ext>
                <a:ext uri="{FF2B5EF4-FFF2-40B4-BE49-F238E27FC236}">
                  <a16:creationId xmlns:a16="http://schemas.microsoft.com/office/drawing/2014/main" id="{61BDEC0F-C799-C217-02F7-263B70B7A8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06952" name="Option Button 104" hidden="1">
              <a:extLst>
                <a:ext uri="{63B3BB69-23CF-44E3-9099-C40C66FF867C}">
                  <a14:compatExt spid="_x0000_s206952"/>
                </a:ext>
                <a:ext uri="{FF2B5EF4-FFF2-40B4-BE49-F238E27FC236}">
                  <a16:creationId xmlns:a16="http://schemas.microsoft.com/office/drawing/2014/main" id="{F0BDC95C-58E7-A0F7-E760-C7201E2169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06953" name="Group Box 105" hidden="1">
              <a:extLst>
                <a:ext uri="{63B3BB69-23CF-44E3-9099-C40C66FF867C}">
                  <a14:compatExt spid="_x0000_s206953"/>
                </a:ext>
                <a:ext uri="{FF2B5EF4-FFF2-40B4-BE49-F238E27FC236}">
                  <a16:creationId xmlns:a16="http://schemas.microsoft.com/office/drawing/2014/main" id="{D8562143-8D73-02BE-458F-6469E5C84A3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06954" name="Option Button 106" hidden="1">
              <a:extLst>
                <a:ext uri="{63B3BB69-23CF-44E3-9099-C40C66FF867C}">
                  <a14:compatExt spid="_x0000_s206954"/>
                </a:ext>
                <a:ext uri="{FF2B5EF4-FFF2-40B4-BE49-F238E27FC236}">
                  <a16:creationId xmlns:a16="http://schemas.microsoft.com/office/drawing/2014/main" id="{E63EDFBB-DB92-3709-08C9-E777F83C45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06955" name="Option Button 107" hidden="1">
              <a:extLst>
                <a:ext uri="{63B3BB69-23CF-44E3-9099-C40C66FF867C}">
                  <a14:compatExt spid="_x0000_s206955"/>
                </a:ext>
                <a:ext uri="{FF2B5EF4-FFF2-40B4-BE49-F238E27FC236}">
                  <a16:creationId xmlns:a16="http://schemas.microsoft.com/office/drawing/2014/main" id="{1D3076F3-762C-39E1-C1DF-D1CA0EBE88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06956" name="Option Button 108" hidden="1">
              <a:extLst>
                <a:ext uri="{63B3BB69-23CF-44E3-9099-C40C66FF867C}">
                  <a14:compatExt spid="_x0000_s206956"/>
                </a:ext>
                <a:ext uri="{FF2B5EF4-FFF2-40B4-BE49-F238E27FC236}">
                  <a16:creationId xmlns:a16="http://schemas.microsoft.com/office/drawing/2014/main" id="{C43B815C-25E1-4976-D54B-F593DFBD57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06957" name="Option Button 109" hidden="1">
              <a:extLst>
                <a:ext uri="{63B3BB69-23CF-44E3-9099-C40C66FF867C}">
                  <a14:compatExt spid="_x0000_s206957"/>
                </a:ext>
                <a:ext uri="{FF2B5EF4-FFF2-40B4-BE49-F238E27FC236}">
                  <a16:creationId xmlns:a16="http://schemas.microsoft.com/office/drawing/2014/main" id="{568A7364-9228-64AA-DC9B-AACB6CA7E3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06958" name="Group Box 110" hidden="1">
              <a:extLst>
                <a:ext uri="{63B3BB69-23CF-44E3-9099-C40C66FF867C}">
                  <a14:compatExt spid="_x0000_s206958"/>
                </a:ext>
                <a:ext uri="{FF2B5EF4-FFF2-40B4-BE49-F238E27FC236}">
                  <a16:creationId xmlns:a16="http://schemas.microsoft.com/office/drawing/2014/main" id="{8E9B4930-B63C-6896-4521-D477E82531E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06959" name="Option Button 111" hidden="1">
              <a:extLst>
                <a:ext uri="{63B3BB69-23CF-44E3-9099-C40C66FF867C}">
                  <a14:compatExt spid="_x0000_s206959"/>
                </a:ext>
                <a:ext uri="{FF2B5EF4-FFF2-40B4-BE49-F238E27FC236}">
                  <a16:creationId xmlns:a16="http://schemas.microsoft.com/office/drawing/2014/main" id="{349D30FA-CDD1-5FCE-F398-836ADC17EC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06960" name="Option Button 112" hidden="1">
              <a:extLst>
                <a:ext uri="{63B3BB69-23CF-44E3-9099-C40C66FF867C}">
                  <a14:compatExt spid="_x0000_s206960"/>
                </a:ext>
                <a:ext uri="{FF2B5EF4-FFF2-40B4-BE49-F238E27FC236}">
                  <a16:creationId xmlns:a16="http://schemas.microsoft.com/office/drawing/2014/main" id="{A96D9A5F-7252-D0F2-F463-68108AB67F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06961" name="Option Button 113" hidden="1">
              <a:extLst>
                <a:ext uri="{63B3BB69-23CF-44E3-9099-C40C66FF867C}">
                  <a14:compatExt spid="_x0000_s206961"/>
                </a:ext>
                <a:ext uri="{FF2B5EF4-FFF2-40B4-BE49-F238E27FC236}">
                  <a16:creationId xmlns:a16="http://schemas.microsoft.com/office/drawing/2014/main" id="{3D8FA68C-4CBF-CCDA-CEE7-43E6000C00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06962" name="Option Button 114" hidden="1">
              <a:extLst>
                <a:ext uri="{63B3BB69-23CF-44E3-9099-C40C66FF867C}">
                  <a14:compatExt spid="_x0000_s206962"/>
                </a:ext>
                <a:ext uri="{FF2B5EF4-FFF2-40B4-BE49-F238E27FC236}">
                  <a16:creationId xmlns:a16="http://schemas.microsoft.com/office/drawing/2014/main" id="{D5302106-1D46-BE85-240B-4E32049169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06963" name="Group Box 115" hidden="1">
              <a:extLst>
                <a:ext uri="{63B3BB69-23CF-44E3-9099-C40C66FF867C}">
                  <a14:compatExt spid="_x0000_s206963"/>
                </a:ext>
                <a:ext uri="{FF2B5EF4-FFF2-40B4-BE49-F238E27FC236}">
                  <a16:creationId xmlns:a16="http://schemas.microsoft.com/office/drawing/2014/main" id="{1A6C96DF-EF0C-2666-00B9-7A59EFC334E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06964" name="Option Button 116" hidden="1">
              <a:extLst>
                <a:ext uri="{63B3BB69-23CF-44E3-9099-C40C66FF867C}">
                  <a14:compatExt spid="_x0000_s206964"/>
                </a:ext>
                <a:ext uri="{FF2B5EF4-FFF2-40B4-BE49-F238E27FC236}">
                  <a16:creationId xmlns:a16="http://schemas.microsoft.com/office/drawing/2014/main" id="{1C5BB70E-7C81-0D6E-112E-28B5C9AAF9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06965" name="Option Button 117" hidden="1">
              <a:extLst>
                <a:ext uri="{63B3BB69-23CF-44E3-9099-C40C66FF867C}">
                  <a14:compatExt spid="_x0000_s206965"/>
                </a:ext>
                <a:ext uri="{FF2B5EF4-FFF2-40B4-BE49-F238E27FC236}">
                  <a16:creationId xmlns:a16="http://schemas.microsoft.com/office/drawing/2014/main" id="{ED4BA480-DE30-7F47-79CE-09CD705035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06966" name="Option Button 118" hidden="1">
              <a:extLst>
                <a:ext uri="{63B3BB69-23CF-44E3-9099-C40C66FF867C}">
                  <a14:compatExt spid="_x0000_s206966"/>
                </a:ext>
                <a:ext uri="{FF2B5EF4-FFF2-40B4-BE49-F238E27FC236}">
                  <a16:creationId xmlns:a16="http://schemas.microsoft.com/office/drawing/2014/main" id="{5013012E-C549-9BE3-ECE2-BC456A3E64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06967" name="Option Button 119" hidden="1">
              <a:extLst>
                <a:ext uri="{63B3BB69-23CF-44E3-9099-C40C66FF867C}">
                  <a14:compatExt spid="_x0000_s206967"/>
                </a:ext>
                <a:ext uri="{FF2B5EF4-FFF2-40B4-BE49-F238E27FC236}">
                  <a16:creationId xmlns:a16="http://schemas.microsoft.com/office/drawing/2014/main" id="{5C1463F5-5617-3653-5739-0007F70ACC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06968" name="Group Box 120" hidden="1">
              <a:extLst>
                <a:ext uri="{63B3BB69-23CF-44E3-9099-C40C66FF867C}">
                  <a14:compatExt spid="_x0000_s206968"/>
                </a:ext>
                <a:ext uri="{FF2B5EF4-FFF2-40B4-BE49-F238E27FC236}">
                  <a16:creationId xmlns:a16="http://schemas.microsoft.com/office/drawing/2014/main" id="{3D20FED0-F2C8-200B-EBF3-928EFDFB91B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06969" name="Option Button 121" hidden="1">
              <a:extLst>
                <a:ext uri="{63B3BB69-23CF-44E3-9099-C40C66FF867C}">
                  <a14:compatExt spid="_x0000_s206969"/>
                </a:ext>
                <a:ext uri="{FF2B5EF4-FFF2-40B4-BE49-F238E27FC236}">
                  <a16:creationId xmlns:a16="http://schemas.microsoft.com/office/drawing/2014/main" id="{3D3E707A-934A-AC79-2E95-DEAE28B42B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06970" name="Option Button 122" hidden="1">
              <a:extLst>
                <a:ext uri="{63B3BB69-23CF-44E3-9099-C40C66FF867C}">
                  <a14:compatExt spid="_x0000_s206970"/>
                </a:ext>
                <a:ext uri="{FF2B5EF4-FFF2-40B4-BE49-F238E27FC236}">
                  <a16:creationId xmlns:a16="http://schemas.microsoft.com/office/drawing/2014/main" id="{9B07743D-39A8-0C3F-887C-6959F6FB8C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06971" name="Option Button 123" hidden="1">
              <a:extLst>
                <a:ext uri="{63B3BB69-23CF-44E3-9099-C40C66FF867C}">
                  <a14:compatExt spid="_x0000_s206971"/>
                </a:ext>
                <a:ext uri="{FF2B5EF4-FFF2-40B4-BE49-F238E27FC236}">
                  <a16:creationId xmlns:a16="http://schemas.microsoft.com/office/drawing/2014/main" id="{B69399C6-42C5-21B5-AA48-E44040D367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06972" name="Option Button 124" hidden="1">
              <a:extLst>
                <a:ext uri="{63B3BB69-23CF-44E3-9099-C40C66FF867C}">
                  <a14:compatExt spid="_x0000_s206972"/>
                </a:ext>
                <a:ext uri="{FF2B5EF4-FFF2-40B4-BE49-F238E27FC236}">
                  <a16:creationId xmlns:a16="http://schemas.microsoft.com/office/drawing/2014/main" id="{6E037095-585C-9620-E2BC-A91CD65F1D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06973" name="Group Box 125" hidden="1">
              <a:extLst>
                <a:ext uri="{63B3BB69-23CF-44E3-9099-C40C66FF867C}">
                  <a14:compatExt spid="_x0000_s206973"/>
                </a:ext>
                <a:ext uri="{FF2B5EF4-FFF2-40B4-BE49-F238E27FC236}">
                  <a16:creationId xmlns:a16="http://schemas.microsoft.com/office/drawing/2014/main" id="{0D236900-56C5-3DA6-E42E-3C613B59A9B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06974" name="Option Button 126" hidden="1">
              <a:extLst>
                <a:ext uri="{63B3BB69-23CF-44E3-9099-C40C66FF867C}">
                  <a14:compatExt spid="_x0000_s206974"/>
                </a:ext>
                <a:ext uri="{FF2B5EF4-FFF2-40B4-BE49-F238E27FC236}">
                  <a16:creationId xmlns:a16="http://schemas.microsoft.com/office/drawing/2014/main" id="{432D91B9-5FD0-C4D7-6B13-6FB2FCFB9B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06975" name="Option Button 127" hidden="1">
              <a:extLst>
                <a:ext uri="{63B3BB69-23CF-44E3-9099-C40C66FF867C}">
                  <a14:compatExt spid="_x0000_s206975"/>
                </a:ext>
                <a:ext uri="{FF2B5EF4-FFF2-40B4-BE49-F238E27FC236}">
                  <a16:creationId xmlns:a16="http://schemas.microsoft.com/office/drawing/2014/main" id="{3FE5E506-80F1-52E6-A8E9-2D6AEB9D25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06976" name="Option Button 128" hidden="1">
              <a:extLst>
                <a:ext uri="{63B3BB69-23CF-44E3-9099-C40C66FF867C}">
                  <a14:compatExt spid="_x0000_s206976"/>
                </a:ext>
                <a:ext uri="{FF2B5EF4-FFF2-40B4-BE49-F238E27FC236}">
                  <a16:creationId xmlns:a16="http://schemas.microsoft.com/office/drawing/2014/main" id="{22B2A338-5ED8-DE81-D2BD-6AA3C83182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06977" name="Option Button 129" hidden="1">
              <a:extLst>
                <a:ext uri="{63B3BB69-23CF-44E3-9099-C40C66FF867C}">
                  <a14:compatExt spid="_x0000_s206977"/>
                </a:ext>
                <a:ext uri="{FF2B5EF4-FFF2-40B4-BE49-F238E27FC236}">
                  <a16:creationId xmlns:a16="http://schemas.microsoft.com/office/drawing/2014/main" id="{060EA9AD-8EDC-9065-A230-3170FA0DC8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06978" name="Group Box 130" hidden="1">
              <a:extLst>
                <a:ext uri="{63B3BB69-23CF-44E3-9099-C40C66FF867C}">
                  <a14:compatExt spid="_x0000_s206978"/>
                </a:ext>
                <a:ext uri="{FF2B5EF4-FFF2-40B4-BE49-F238E27FC236}">
                  <a16:creationId xmlns:a16="http://schemas.microsoft.com/office/drawing/2014/main" id="{F8DC6635-D18D-B8B2-B08B-AA072624982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06979" name="Option Button 131" hidden="1">
              <a:extLst>
                <a:ext uri="{63B3BB69-23CF-44E3-9099-C40C66FF867C}">
                  <a14:compatExt spid="_x0000_s206979"/>
                </a:ext>
                <a:ext uri="{FF2B5EF4-FFF2-40B4-BE49-F238E27FC236}">
                  <a16:creationId xmlns:a16="http://schemas.microsoft.com/office/drawing/2014/main" id="{707EB8FC-96E2-4114-18BC-F9DF517940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06980" name="Option Button 132" hidden="1">
              <a:extLst>
                <a:ext uri="{63B3BB69-23CF-44E3-9099-C40C66FF867C}">
                  <a14:compatExt spid="_x0000_s206980"/>
                </a:ext>
                <a:ext uri="{FF2B5EF4-FFF2-40B4-BE49-F238E27FC236}">
                  <a16:creationId xmlns:a16="http://schemas.microsoft.com/office/drawing/2014/main" id="{3EE30484-2487-E5C3-39FE-4ABEE4081A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06981" name="Option Button 133" hidden="1">
              <a:extLst>
                <a:ext uri="{63B3BB69-23CF-44E3-9099-C40C66FF867C}">
                  <a14:compatExt spid="_x0000_s206981"/>
                </a:ext>
                <a:ext uri="{FF2B5EF4-FFF2-40B4-BE49-F238E27FC236}">
                  <a16:creationId xmlns:a16="http://schemas.microsoft.com/office/drawing/2014/main" id="{0D2BF5C6-F440-B7E2-4DA9-62B3FBEA82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06982" name="Option Button 134" hidden="1">
              <a:extLst>
                <a:ext uri="{63B3BB69-23CF-44E3-9099-C40C66FF867C}">
                  <a14:compatExt spid="_x0000_s206982"/>
                </a:ext>
                <a:ext uri="{FF2B5EF4-FFF2-40B4-BE49-F238E27FC236}">
                  <a16:creationId xmlns:a16="http://schemas.microsoft.com/office/drawing/2014/main" id="{0C23A8C2-A44E-F4E9-9DF4-576E0170FE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06983" name="Group Box 135" hidden="1">
              <a:extLst>
                <a:ext uri="{63B3BB69-23CF-44E3-9099-C40C66FF867C}">
                  <a14:compatExt spid="_x0000_s206983"/>
                </a:ext>
                <a:ext uri="{FF2B5EF4-FFF2-40B4-BE49-F238E27FC236}">
                  <a16:creationId xmlns:a16="http://schemas.microsoft.com/office/drawing/2014/main" id="{9606C5E4-4CFF-24D0-EB2C-CEB25D39507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06984" name="Option Button 136" hidden="1">
              <a:extLst>
                <a:ext uri="{63B3BB69-23CF-44E3-9099-C40C66FF867C}">
                  <a14:compatExt spid="_x0000_s206984"/>
                </a:ext>
                <a:ext uri="{FF2B5EF4-FFF2-40B4-BE49-F238E27FC236}">
                  <a16:creationId xmlns:a16="http://schemas.microsoft.com/office/drawing/2014/main" id="{1FCD9E6A-8802-7E16-F6F3-01BFE41CC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06985" name="Option Button 137" hidden="1">
              <a:extLst>
                <a:ext uri="{63B3BB69-23CF-44E3-9099-C40C66FF867C}">
                  <a14:compatExt spid="_x0000_s206985"/>
                </a:ext>
                <a:ext uri="{FF2B5EF4-FFF2-40B4-BE49-F238E27FC236}">
                  <a16:creationId xmlns:a16="http://schemas.microsoft.com/office/drawing/2014/main" id="{8604186B-B324-E7B2-E749-2FD328B3F3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06986" name="Option Button 138" hidden="1">
              <a:extLst>
                <a:ext uri="{63B3BB69-23CF-44E3-9099-C40C66FF867C}">
                  <a14:compatExt spid="_x0000_s206986"/>
                </a:ext>
                <a:ext uri="{FF2B5EF4-FFF2-40B4-BE49-F238E27FC236}">
                  <a16:creationId xmlns:a16="http://schemas.microsoft.com/office/drawing/2014/main" id="{50675D10-D4EB-EEAD-0F77-CC23F9542B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06987" name="Option Button 139" hidden="1">
              <a:extLst>
                <a:ext uri="{63B3BB69-23CF-44E3-9099-C40C66FF867C}">
                  <a14:compatExt spid="_x0000_s206987"/>
                </a:ext>
                <a:ext uri="{FF2B5EF4-FFF2-40B4-BE49-F238E27FC236}">
                  <a16:creationId xmlns:a16="http://schemas.microsoft.com/office/drawing/2014/main" id="{E296F04A-12EF-1AD4-4561-82D9CF167B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06988" name="Group Box 140" hidden="1">
              <a:extLst>
                <a:ext uri="{63B3BB69-23CF-44E3-9099-C40C66FF867C}">
                  <a14:compatExt spid="_x0000_s206988"/>
                </a:ext>
                <a:ext uri="{FF2B5EF4-FFF2-40B4-BE49-F238E27FC236}">
                  <a16:creationId xmlns:a16="http://schemas.microsoft.com/office/drawing/2014/main" id="{C927F7D9-7229-0BBF-C96A-160DF11490E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06989" name="Option Button 141" hidden="1">
              <a:extLst>
                <a:ext uri="{63B3BB69-23CF-44E3-9099-C40C66FF867C}">
                  <a14:compatExt spid="_x0000_s206989"/>
                </a:ext>
                <a:ext uri="{FF2B5EF4-FFF2-40B4-BE49-F238E27FC236}">
                  <a16:creationId xmlns:a16="http://schemas.microsoft.com/office/drawing/2014/main" id="{03AB4278-0B9E-F54D-B595-9B067E7947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06990" name="Option Button 142" hidden="1">
              <a:extLst>
                <a:ext uri="{63B3BB69-23CF-44E3-9099-C40C66FF867C}">
                  <a14:compatExt spid="_x0000_s206990"/>
                </a:ext>
                <a:ext uri="{FF2B5EF4-FFF2-40B4-BE49-F238E27FC236}">
                  <a16:creationId xmlns:a16="http://schemas.microsoft.com/office/drawing/2014/main" id="{D8DEAE9F-10B6-BE39-8AFE-EBE86F2AD1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06991" name="Option Button 143" hidden="1">
              <a:extLst>
                <a:ext uri="{63B3BB69-23CF-44E3-9099-C40C66FF867C}">
                  <a14:compatExt spid="_x0000_s206991"/>
                </a:ext>
                <a:ext uri="{FF2B5EF4-FFF2-40B4-BE49-F238E27FC236}">
                  <a16:creationId xmlns:a16="http://schemas.microsoft.com/office/drawing/2014/main" id="{A8EEC141-160F-E6AB-1FAF-025CB48035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06992" name="Option Button 144" hidden="1">
              <a:extLst>
                <a:ext uri="{63B3BB69-23CF-44E3-9099-C40C66FF867C}">
                  <a14:compatExt spid="_x0000_s206992"/>
                </a:ext>
                <a:ext uri="{FF2B5EF4-FFF2-40B4-BE49-F238E27FC236}">
                  <a16:creationId xmlns:a16="http://schemas.microsoft.com/office/drawing/2014/main" id="{741B5948-F186-D8F3-CC20-9782D78961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06993" name="Group Box 145" hidden="1">
              <a:extLst>
                <a:ext uri="{63B3BB69-23CF-44E3-9099-C40C66FF867C}">
                  <a14:compatExt spid="_x0000_s206993"/>
                </a:ext>
                <a:ext uri="{FF2B5EF4-FFF2-40B4-BE49-F238E27FC236}">
                  <a16:creationId xmlns:a16="http://schemas.microsoft.com/office/drawing/2014/main" id="{CB09EDD4-8F75-B667-F91D-182E52EB7AD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06994" name="Option Button 146" hidden="1">
              <a:extLst>
                <a:ext uri="{63B3BB69-23CF-44E3-9099-C40C66FF867C}">
                  <a14:compatExt spid="_x0000_s206994"/>
                </a:ext>
                <a:ext uri="{FF2B5EF4-FFF2-40B4-BE49-F238E27FC236}">
                  <a16:creationId xmlns:a16="http://schemas.microsoft.com/office/drawing/2014/main" id="{3C38584E-4D48-6D66-B4E2-BC18733E07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06995" name="Option Button 147" hidden="1">
              <a:extLst>
                <a:ext uri="{63B3BB69-23CF-44E3-9099-C40C66FF867C}">
                  <a14:compatExt spid="_x0000_s206995"/>
                </a:ext>
                <a:ext uri="{FF2B5EF4-FFF2-40B4-BE49-F238E27FC236}">
                  <a16:creationId xmlns:a16="http://schemas.microsoft.com/office/drawing/2014/main" id="{B5AA727B-D1B9-CD5A-616B-62C9952AA5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06996" name="Option Button 148" hidden="1">
              <a:extLst>
                <a:ext uri="{63B3BB69-23CF-44E3-9099-C40C66FF867C}">
                  <a14:compatExt spid="_x0000_s206996"/>
                </a:ext>
                <a:ext uri="{FF2B5EF4-FFF2-40B4-BE49-F238E27FC236}">
                  <a16:creationId xmlns:a16="http://schemas.microsoft.com/office/drawing/2014/main" id="{BDFB4209-3DF8-C59B-781E-0EAEBC4F0D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06997" name="Option Button 149" hidden="1">
              <a:extLst>
                <a:ext uri="{63B3BB69-23CF-44E3-9099-C40C66FF867C}">
                  <a14:compatExt spid="_x0000_s206997"/>
                </a:ext>
                <a:ext uri="{FF2B5EF4-FFF2-40B4-BE49-F238E27FC236}">
                  <a16:creationId xmlns:a16="http://schemas.microsoft.com/office/drawing/2014/main" id="{6B645C61-E637-8E1F-9E46-4ADD9E5AFC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06998" name="Group Box 150" hidden="1">
              <a:extLst>
                <a:ext uri="{63B3BB69-23CF-44E3-9099-C40C66FF867C}">
                  <a14:compatExt spid="_x0000_s206998"/>
                </a:ext>
                <a:ext uri="{FF2B5EF4-FFF2-40B4-BE49-F238E27FC236}">
                  <a16:creationId xmlns:a16="http://schemas.microsoft.com/office/drawing/2014/main" id="{90BEF3A2-1A23-27ED-26C4-7A7F0ADDEC0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06999" name="Option Button 151" hidden="1">
              <a:extLst>
                <a:ext uri="{63B3BB69-23CF-44E3-9099-C40C66FF867C}">
                  <a14:compatExt spid="_x0000_s206999"/>
                </a:ext>
                <a:ext uri="{FF2B5EF4-FFF2-40B4-BE49-F238E27FC236}">
                  <a16:creationId xmlns:a16="http://schemas.microsoft.com/office/drawing/2014/main" id="{0981C180-8C73-145E-84C7-F575909C7B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07000" name="Option Button 152" hidden="1">
              <a:extLst>
                <a:ext uri="{63B3BB69-23CF-44E3-9099-C40C66FF867C}">
                  <a14:compatExt spid="_x0000_s207000"/>
                </a:ext>
                <a:ext uri="{FF2B5EF4-FFF2-40B4-BE49-F238E27FC236}">
                  <a16:creationId xmlns:a16="http://schemas.microsoft.com/office/drawing/2014/main" id="{0DCC192D-E2E2-DD13-A939-A021C73E20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07001" name="Option Button 153" hidden="1">
              <a:extLst>
                <a:ext uri="{63B3BB69-23CF-44E3-9099-C40C66FF867C}">
                  <a14:compatExt spid="_x0000_s207001"/>
                </a:ext>
                <a:ext uri="{FF2B5EF4-FFF2-40B4-BE49-F238E27FC236}">
                  <a16:creationId xmlns:a16="http://schemas.microsoft.com/office/drawing/2014/main" id="{E99DD610-43B5-E750-9855-6791A7B387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07002" name="Option Button 154" hidden="1">
              <a:extLst>
                <a:ext uri="{63B3BB69-23CF-44E3-9099-C40C66FF867C}">
                  <a14:compatExt spid="_x0000_s207002"/>
                </a:ext>
                <a:ext uri="{FF2B5EF4-FFF2-40B4-BE49-F238E27FC236}">
                  <a16:creationId xmlns:a16="http://schemas.microsoft.com/office/drawing/2014/main" id="{312425C5-38F2-9917-A87B-476105344C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07003" name="Group Box 155" hidden="1">
              <a:extLst>
                <a:ext uri="{63B3BB69-23CF-44E3-9099-C40C66FF867C}">
                  <a14:compatExt spid="_x0000_s207003"/>
                </a:ext>
                <a:ext uri="{FF2B5EF4-FFF2-40B4-BE49-F238E27FC236}">
                  <a16:creationId xmlns:a16="http://schemas.microsoft.com/office/drawing/2014/main" id="{050833A4-BE20-E467-CB5C-20BF989F67A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07004" name="Option Button 156" hidden="1">
              <a:extLst>
                <a:ext uri="{63B3BB69-23CF-44E3-9099-C40C66FF867C}">
                  <a14:compatExt spid="_x0000_s207004"/>
                </a:ext>
                <a:ext uri="{FF2B5EF4-FFF2-40B4-BE49-F238E27FC236}">
                  <a16:creationId xmlns:a16="http://schemas.microsoft.com/office/drawing/2014/main" id="{D99A3F1B-A039-F17F-8AB2-0D0E8B9BE5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07005" name="Option Button 157" hidden="1">
              <a:extLst>
                <a:ext uri="{63B3BB69-23CF-44E3-9099-C40C66FF867C}">
                  <a14:compatExt spid="_x0000_s207005"/>
                </a:ext>
                <a:ext uri="{FF2B5EF4-FFF2-40B4-BE49-F238E27FC236}">
                  <a16:creationId xmlns:a16="http://schemas.microsoft.com/office/drawing/2014/main" id="{A7E1771C-9E3B-A810-0118-3BA50C0FA2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07006" name="Option Button 158" hidden="1">
              <a:extLst>
                <a:ext uri="{63B3BB69-23CF-44E3-9099-C40C66FF867C}">
                  <a14:compatExt spid="_x0000_s207006"/>
                </a:ext>
                <a:ext uri="{FF2B5EF4-FFF2-40B4-BE49-F238E27FC236}">
                  <a16:creationId xmlns:a16="http://schemas.microsoft.com/office/drawing/2014/main" id="{51812209-9319-C2F9-C3B5-260222B790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07007" name="Option Button 159" hidden="1">
              <a:extLst>
                <a:ext uri="{63B3BB69-23CF-44E3-9099-C40C66FF867C}">
                  <a14:compatExt spid="_x0000_s207007"/>
                </a:ext>
                <a:ext uri="{FF2B5EF4-FFF2-40B4-BE49-F238E27FC236}">
                  <a16:creationId xmlns:a16="http://schemas.microsoft.com/office/drawing/2014/main" id="{F6647928-3CFF-2348-B579-1C2C411A51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07008" name="Group Box 160" hidden="1">
              <a:extLst>
                <a:ext uri="{63B3BB69-23CF-44E3-9099-C40C66FF867C}">
                  <a14:compatExt spid="_x0000_s207008"/>
                </a:ext>
                <a:ext uri="{FF2B5EF4-FFF2-40B4-BE49-F238E27FC236}">
                  <a16:creationId xmlns:a16="http://schemas.microsoft.com/office/drawing/2014/main" id="{35F0F7F5-2A49-FB65-44E3-046C7DD2442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07009" name="Option Button 161" hidden="1">
              <a:extLst>
                <a:ext uri="{63B3BB69-23CF-44E3-9099-C40C66FF867C}">
                  <a14:compatExt spid="_x0000_s207009"/>
                </a:ext>
                <a:ext uri="{FF2B5EF4-FFF2-40B4-BE49-F238E27FC236}">
                  <a16:creationId xmlns:a16="http://schemas.microsoft.com/office/drawing/2014/main" id="{82DEF160-30B6-544D-C94D-3FB542622B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07010" name="Option Button 162" hidden="1">
              <a:extLst>
                <a:ext uri="{63B3BB69-23CF-44E3-9099-C40C66FF867C}">
                  <a14:compatExt spid="_x0000_s207010"/>
                </a:ext>
                <a:ext uri="{FF2B5EF4-FFF2-40B4-BE49-F238E27FC236}">
                  <a16:creationId xmlns:a16="http://schemas.microsoft.com/office/drawing/2014/main" id="{6382AF7E-CE83-C296-5248-8F18B99E45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07011" name="Option Button 163" hidden="1">
              <a:extLst>
                <a:ext uri="{63B3BB69-23CF-44E3-9099-C40C66FF867C}">
                  <a14:compatExt spid="_x0000_s207011"/>
                </a:ext>
                <a:ext uri="{FF2B5EF4-FFF2-40B4-BE49-F238E27FC236}">
                  <a16:creationId xmlns:a16="http://schemas.microsoft.com/office/drawing/2014/main" id="{ECD01912-3AF0-664C-9AF0-0194350330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07012" name="Option Button 164" hidden="1">
              <a:extLst>
                <a:ext uri="{63B3BB69-23CF-44E3-9099-C40C66FF867C}">
                  <a14:compatExt spid="_x0000_s207012"/>
                </a:ext>
                <a:ext uri="{FF2B5EF4-FFF2-40B4-BE49-F238E27FC236}">
                  <a16:creationId xmlns:a16="http://schemas.microsoft.com/office/drawing/2014/main" id="{D2BC8FA2-8DBE-9DC2-6B32-30638823C3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07013" name="Group Box 165" hidden="1">
              <a:extLst>
                <a:ext uri="{63B3BB69-23CF-44E3-9099-C40C66FF867C}">
                  <a14:compatExt spid="_x0000_s207013"/>
                </a:ext>
                <a:ext uri="{FF2B5EF4-FFF2-40B4-BE49-F238E27FC236}">
                  <a16:creationId xmlns:a16="http://schemas.microsoft.com/office/drawing/2014/main" id="{AB4F8FEE-276B-6C51-27F0-D16D6052266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07014" name="Option Button 166" hidden="1">
              <a:extLst>
                <a:ext uri="{63B3BB69-23CF-44E3-9099-C40C66FF867C}">
                  <a14:compatExt spid="_x0000_s207014"/>
                </a:ext>
                <a:ext uri="{FF2B5EF4-FFF2-40B4-BE49-F238E27FC236}">
                  <a16:creationId xmlns:a16="http://schemas.microsoft.com/office/drawing/2014/main" id="{2E9FE71F-701B-E442-56B4-F8F41A0FA0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07015" name="Option Button 167" hidden="1">
              <a:extLst>
                <a:ext uri="{63B3BB69-23CF-44E3-9099-C40C66FF867C}">
                  <a14:compatExt spid="_x0000_s207015"/>
                </a:ext>
                <a:ext uri="{FF2B5EF4-FFF2-40B4-BE49-F238E27FC236}">
                  <a16:creationId xmlns:a16="http://schemas.microsoft.com/office/drawing/2014/main" id="{CEF37F0C-0825-50D0-F5D6-F4C2C87BB7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07016" name="Option Button 168" hidden="1">
              <a:extLst>
                <a:ext uri="{63B3BB69-23CF-44E3-9099-C40C66FF867C}">
                  <a14:compatExt spid="_x0000_s207016"/>
                </a:ext>
                <a:ext uri="{FF2B5EF4-FFF2-40B4-BE49-F238E27FC236}">
                  <a16:creationId xmlns:a16="http://schemas.microsoft.com/office/drawing/2014/main" id="{8F6ADA50-8863-F322-C15A-496CAA9A5C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07017" name="Option Button 169" hidden="1">
              <a:extLst>
                <a:ext uri="{63B3BB69-23CF-44E3-9099-C40C66FF867C}">
                  <a14:compatExt spid="_x0000_s207017"/>
                </a:ext>
                <a:ext uri="{FF2B5EF4-FFF2-40B4-BE49-F238E27FC236}">
                  <a16:creationId xmlns:a16="http://schemas.microsoft.com/office/drawing/2014/main" id="{CBFA2608-D1EF-72CF-4DB0-80EAF4599B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07018" name="Group Box 170" hidden="1">
              <a:extLst>
                <a:ext uri="{63B3BB69-23CF-44E3-9099-C40C66FF867C}">
                  <a14:compatExt spid="_x0000_s207018"/>
                </a:ext>
                <a:ext uri="{FF2B5EF4-FFF2-40B4-BE49-F238E27FC236}">
                  <a16:creationId xmlns:a16="http://schemas.microsoft.com/office/drawing/2014/main" id="{94BDA0C5-62F5-9048-D190-89F5230A3FC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07019" name="Option Button 171" hidden="1">
              <a:extLst>
                <a:ext uri="{63B3BB69-23CF-44E3-9099-C40C66FF867C}">
                  <a14:compatExt spid="_x0000_s207019"/>
                </a:ext>
                <a:ext uri="{FF2B5EF4-FFF2-40B4-BE49-F238E27FC236}">
                  <a16:creationId xmlns:a16="http://schemas.microsoft.com/office/drawing/2014/main" id="{96A26372-60C1-ACB7-849A-9E87FFD780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07020" name="Option Button 172" hidden="1">
              <a:extLst>
                <a:ext uri="{63B3BB69-23CF-44E3-9099-C40C66FF867C}">
                  <a14:compatExt spid="_x0000_s207020"/>
                </a:ext>
                <a:ext uri="{FF2B5EF4-FFF2-40B4-BE49-F238E27FC236}">
                  <a16:creationId xmlns:a16="http://schemas.microsoft.com/office/drawing/2014/main" id="{4B52D9E8-478A-302C-EF93-655D5A1CE2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07021" name="Option Button 173" hidden="1">
              <a:extLst>
                <a:ext uri="{63B3BB69-23CF-44E3-9099-C40C66FF867C}">
                  <a14:compatExt spid="_x0000_s207021"/>
                </a:ext>
                <a:ext uri="{FF2B5EF4-FFF2-40B4-BE49-F238E27FC236}">
                  <a16:creationId xmlns:a16="http://schemas.microsoft.com/office/drawing/2014/main" id="{AFFA2DDC-12DC-5CF5-E644-62D662EC5C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07022" name="Option Button 174" hidden="1">
              <a:extLst>
                <a:ext uri="{63B3BB69-23CF-44E3-9099-C40C66FF867C}">
                  <a14:compatExt spid="_x0000_s207022"/>
                </a:ext>
                <a:ext uri="{FF2B5EF4-FFF2-40B4-BE49-F238E27FC236}">
                  <a16:creationId xmlns:a16="http://schemas.microsoft.com/office/drawing/2014/main" id="{B2E57465-FF91-0418-8F54-859282005B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07023" name="Group Box 175" hidden="1">
              <a:extLst>
                <a:ext uri="{63B3BB69-23CF-44E3-9099-C40C66FF867C}">
                  <a14:compatExt spid="_x0000_s207023"/>
                </a:ext>
                <a:ext uri="{FF2B5EF4-FFF2-40B4-BE49-F238E27FC236}">
                  <a16:creationId xmlns:a16="http://schemas.microsoft.com/office/drawing/2014/main" id="{46E6DAE7-5A4C-630F-10E8-878E29B5DDF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07024" name="Option Button 176" hidden="1">
              <a:extLst>
                <a:ext uri="{63B3BB69-23CF-44E3-9099-C40C66FF867C}">
                  <a14:compatExt spid="_x0000_s207024"/>
                </a:ext>
                <a:ext uri="{FF2B5EF4-FFF2-40B4-BE49-F238E27FC236}">
                  <a16:creationId xmlns:a16="http://schemas.microsoft.com/office/drawing/2014/main" id="{46CEBE72-D896-90C3-DFEA-66D649EBC3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07025" name="Option Button 177" hidden="1">
              <a:extLst>
                <a:ext uri="{63B3BB69-23CF-44E3-9099-C40C66FF867C}">
                  <a14:compatExt spid="_x0000_s207025"/>
                </a:ext>
                <a:ext uri="{FF2B5EF4-FFF2-40B4-BE49-F238E27FC236}">
                  <a16:creationId xmlns:a16="http://schemas.microsoft.com/office/drawing/2014/main" id="{A1198BEF-1FA6-0ACA-7F67-B6788F6992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07026" name="Option Button 178" hidden="1">
              <a:extLst>
                <a:ext uri="{63B3BB69-23CF-44E3-9099-C40C66FF867C}">
                  <a14:compatExt spid="_x0000_s207026"/>
                </a:ext>
                <a:ext uri="{FF2B5EF4-FFF2-40B4-BE49-F238E27FC236}">
                  <a16:creationId xmlns:a16="http://schemas.microsoft.com/office/drawing/2014/main" id="{9FE777A9-0F6D-3A76-D931-F9D8E6E7A3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07027" name="Option Button 179" hidden="1">
              <a:extLst>
                <a:ext uri="{63B3BB69-23CF-44E3-9099-C40C66FF867C}">
                  <a14:compatExt spid="_x0000_s207027"/>
                </a:ext>
                <a:ext uri="{FF2B5EF4-FFF2-40B4-BE49-F238E27FC236}">
                  <a16:creationId xmlns:a16="http://schemas.microsoft.com/office/drawing/2014/main" id="{FDB29A9D-D66C-0574-9892-2DC7D49AEA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07028" name="Group Box 180" hidden="1">
              <a:extLst>
                <a:ext uri="{63B3BB69-23CF-44E3-9099-C40C66FF867C}">
                  <a14:compatExt spid="_x0000_s207028"/>
                </a:ext>
                <a:ext uri="{FF2B5EF4-FFF2-40B4-BE49-F238E27FC236}">
                  <a16:creationId xmlns:a16="http://schemas.microsoft.com/office/drawing/2014/main" id="{528278D9-CB63-5208-9C15-3A4DE3AB2A6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07029" name="Option Button 181" hidden="1">
              <a:extLst>
                <a:ext uri="{63B3BB69-23CF-44E3-9099-C40C66FF867C}">
                  <a14:compatExt spid="_x0000_s207029"/>
                </a:ext>
                <a:ext uri="{FF2B5EF4-FFF2-40B4-BE49-F238E27FC236}">
                  <a16:creationId xmlns:a16="http://schemas.microsoft.com/office/drawing/2014/main" id="{F4C43ACD-3AD2-3FCF-4281-F52D887B6B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07030" name="Option Button 182" hidden="1">
              <a:extLst>
                <a:ext uri="{63B3BB69-23CF-44E3-9099-C40C66FF867C}">
                  <a14:compatExt spid="_x0000_s207030"/>
                </a:ext>
                <a:ext uri="{FF2B5EF4-FFF2-40B4-BE49-F238E27FC236}">
                  <a16:creationId xmlns:a16="http://schemas.microsoft.com/office/drawing/2014/main" id="{BCB5BF99-37D2-315D-DACA-3DB9EA044D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07031" name="Option Button 183" hidden="1">
              <a:extLst>
                <a:ext uri="{63B3BB69-23CF-44E3-9099-C40C66FF867C}">
                  <a14:compatExt spid="_x0000_s207031"/>
                </a:ext>
                <a:ext uri="{FF2B5EF4-FFF2-40B4-BE49-F238E27FC236}">
                  <a16:creationId xmlns:a16="http://schemas.microsoft.com/office/drawing/2014/main" id="{ADE82E10-664C-7AE1-2041-B8A8D71D79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07032" name="Option Button 184" hidden="1">
              <a:extLst>
                <a:ext uri="{63B3BB69-23CF-44E3-9099-C40C66FF867C}">
                  <a14:compatExt spid="_x0000_s207032"/>
                </a:ext>
                <a:ext uri="{FF2B5EF4-FFF2-40B4-BE49-F238E27FC236}">
                  <a16:creationId xmlns:a16="http://schemas.microsoft.com/office/drawing/2014/main" id="{7781B5C7-A644-9315-CB98-F33D35CAC4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07033" name="Group Box 185" hidden="1">
              <a:extLst>
                <a:ext uri="{63B3BB69-23CF-44E3-9099-C40C66FF867C}">
                  <a14:compatExt spid="_x0000_s207033"/>
                </a:ext>
                <a:ext uri="{FF2B5EF4-FFF2-40B4-BE49-F238E27FC236}">
                  <a16:creationId xmlns:a16="http://schemas.microsoft.com/office/drawing/2014/main" id="{B1FDB205-3DD3-3813-D13D-F00A647C44E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07034" name="Option Button 186" hidden="1">
              <a:extLst>
                <a:ext uri="{63B3BB69-23CF-44E3-9099-C40C66FF867C}">
                  <a14:compatExt spid="_x0000_s207034"/>
                </a:ext>
                <a:ext uri="{FF2B5EF4-FFF2-40B4-BE49-F238E27FC236}">
                  <a16:creationId xmlns:a16="http://schemas.microsoft.com/office/drawing/2014/main" id="{B614E051-4763-DD4B-CBFA-3DE6057E08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07035" name="Option Button 187" hidden="1">
              <a:extLst>
                <a:ext uri="{63B3BB69-23CF-44E3-9099-C40C66FF867C}">
                  <a14:compatExt spid="_x0000_s207035"/>
                </a:ext>
                <a:ext uri="{FF2B5EF4-FFF2-40B4-BE49-F238E27FC236}">
                  <a16:creationId xmlns:a16="http://schemas.microsoft.com/office/drawing/2014/main" id="{BC406B9A-6F23-66BC-034B-4C0BB4CD6F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07036" name="Option Button 188" hidden="1">
              <a:extLst>
                <a:ext uri="{63B3BB69-23CF-44E3-9099-C40C66FF867C}">
                  <a14:compatExt spid="_x0000_s207036"/>
                </a:ext>
                <a:ext uri="{FF2B5EF4-FFF2-40B4-BE49-F238E27FC236}">
                  <a16:creationId xmlns:a16="http://schemas.microsoft.com/office/drawing/2014/main" id="{6FDE82C4-64F6-DBA4-148E-FB6620FBBA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07037" name="Option Button 189" hidden="1">
              <a:extLst>
                <a:ext uri="{63B3BB69-23CF-44E3-9099-C40C66FF867C}">
                  <a14:compatExt spid="_x0000_s207037"/>
                </a:ext>
                <a:ext uri="{FF2B5EF4-FFF2-40B4-BE49-F238E27FC236}">
                  <a16:creationId xmlns:a16="http://schemas.microsoft.com/office/drawing/2014/main" id="{17FBBAB3-59D0-31DF-F469-BBC51FF7B4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07038" name="Group Box 190" hidden="1">
              <a:extLst>
                <a:ext uri="{63B3BB69-23CF-44E3-9099-C40C66FF867C}">
                  <a14:compatExt spid="_x0000_s207038"/>
                </a:ext>
                <a:ext uri="{FF2B5EF4-FFF2-40B4-BE49-F238E27FC236}">
                  <a16:creationId xmlns:a16="http://schemas.microsoft.com/office/drawing/2014/main" id="{CA8C2EAB-FF40-9E12-10F2-ADBBC5E3F7A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07039" name="Option Button 191" hidden="1">
              <a:extLst>
                <a:ext uri="{63B3BB69-23CF-44E3-9099-C40C66FF867C}">
                  <a14:compatExt spid="_x0000_s207039"/>
                </a:ext>
                <a:ext uri="{FF2B5EF4-FFF2-40B4-BE49-F238E27FC236}">
                  <a16:creationId xmlns:a16="http://schemas.microsoft.com/office/drawing/2014/main" id="{B937246D-AC1C-710F-E8E2-D694330095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07040" name="Option Button 192" hidden="1">
              <a:extLst>
                <a:ext uri="{63B3BB69-23CF-44E3-9099-C40C66FF867C}">
                  <a14:compatExt spid="_x0000_s207040"/>
                </a:ext>
                <a:ext uri="{FF2B5EF4-FFF2-40B4-BE49-F238E27FC236}">
                  <a16:creationId xmlns:a16="http://schemas.microsoft.com/office/drawing/2014/main" id="{8D69C87E-D926-951F-8DFC-AC3273F320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07041" name="Option Button 193" hidden="1">
              <a:extLst>
                <a:ext uri="{63B3BB69-23CF-44E3-9099-C40C66FF867C}">
                  <a14:compatExt spid="_x0000_s207041"/>
                </a:ext>
                <a:ext uri="{FF2B5EF4-FFF2-40B4-BE49-F238E27FC236}">
                  <a16:creationId xmlns:a16="http://schemas.microsoft.com/office/drawing/2014/main" id="{EBE39FD4-611E-7980-7864-7EB127C640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07042" name="Option Button 194" hidden="1">
              <a:extLst>
                <a:ext uri="{63B3BB69-23CF-44E3-9099-C40C66FF867C}">
                  <a14:compatExt spid="_x0000_s207042"/>
                </a:ext>
                <a:ext uri="{FF2B5EF4-FFF2-40B4-BE49-F238E27FC236}">
                  <a16:creationId xmlns:a16="http://schemas.microsoft.com/office/drawing/2014/main" id="{F918233C-2739-2710-51A0-93B39A5694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07043" name="Group Box 195" hidden="1">
              <a:extLst>
                <a:ext uri="{63B3BB69-23CF-44E3-9099-C40C66FF867C}">
                  <a14:compatExt spid="_x0000_s207043"/>
                </a:ext>
                <a:ext uri="{FF2B5EF4-FFF2-40B4-BE49-F238E27FC236}">
                  <a16:creationId xmlns:a16="http://schemas.microsoft.com/office/drawing/2014/main" id="{89195D71-FC95-8291-8FFA-8A9D50FF02E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07044" name="Option Button 196" hidden="1">
              <a:extLst>
                <a:ext uri="{63B3BB69-23CF-44E3-9099-C40C66FF867C}">
                  <a14:compatExt spid="_x0000_s207044"/>
                </a:ext>
                <a:ext uri="{FF2B5EF4-FFF2-40B4-BE49-F238E27FC236}">
                  <a16:creationId xmlns:a16="http://schemas.microsoft.com/office/drawing/2014/main" id="{386BEBE4-552B-F60C-DEC8-30AB3407AE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07045" name="Option Button 197" hidden="1">
              <a:extLst>
                <a:ext uri="{63B3BB69-23CF-44E3-9099-C40C66FF867C}">
                  <a14:compatExt spid="_x0000_s207045"/>
                </a:ext>
                <a:ext uri="{FF2B5EF4-FFF2-40B4-BE49-F238E27FC236}">
                  <a16:creationId xmlns:a16="http://schemas.microsoft.com/office/drawing/2014/main" id="{173DF12A-2CFB-C7A9-69C8-7728FCFF56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07046" name="Option Button 198" hidden="1">
              <a:extLst>
                <a:ext uri="{63B3BB69-23CF-44E3-9099-C40C66FF867C}">
                  <a14:compatExt spid="_x0000_s207046"/>
                </a:ext>
                <a:ext uri="{FF2B5EF4-FFF2-40B4-BE49-F238E27FC236}">
                  <a16:creationId xmlns:a16="http://schemas.microsoft.com/office/drawing/2014/main" id="{78178617-4484-23C9-5160-575F23C235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07047" name="Option Button 199" hidden="1">
              <a:extLst>
                <a:ext uri="{63B3BB69-23CF-44E3-9099-C40C66FF867C}">
                  <a14:compatExt spid="_x0000_s207047"/>
                </a:ext>
                <a:ext uri="{FF2B5EF4-FFF2-40B4-BE49-F238E27FC236}">
                  <a16:creationId xmlns:a16="http://schemas.microsoft.com/office/drawing/2014/main" id="{437CCE57-5B22-A212-FB0E-1791D7FCB5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07048" name="Group Box 200" hidden="1">
              <a:extLst>
                <a:ext uri="{63B3BB69-23CF-44E3-9099-C40C66FF867C}">
                  <a14:compatExt spid="_x0000_s207048"/>
                </a:ext>
                <a:ext uri="{FF2B5EF4-FFF2-40B4-BE49-F238E27FC236}">
                  <a16:creationId xmlns:a16="http://schemas.microsoft.com/office/drawing/2014/main" id="{125EDEFB-2374-B3D8-A264-6FD3EEB4C34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07049" name="Option Button 201" hidden="1">
              <a:extLst>
                <a:ext uri="{63B3BB69-23CF-44E3-9099-C40C66FF867C}">
                  <a14:compatExt spid="_x0000_s207049"/>
                </a:ext>
                <a:ext uri="{FF2B5EF4-FFF2-40B4-BE49-F238E27FC236}">
                  <a16:creationId xmlns:a16="http://schemas.microsoft.com/office/drawing/2014/main" id="{FCE0792A-6A1D-ED59-91B5-7B55B4F61A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07050" name="Option Button 202" hidden="1">
              <a:extLst>
                <a:ext uri="{63B3BB69-23CF-44E3-9099-C40C66FF867C}">
                  <a14:compatExt spid="_x0000_s207050"/>
                </a:ext>
                <a:ext uri="{FF2B5EF4-FFF2-40B4-BE49-F238E27FC236}">
                  <a16:creationId xmlns:a16="http://schemas.microsoft.com/office/drawing/2014/main" id="{E77FBF60-F2AF-C659-EC45-F46062B37D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07051" name="Option Button 203" hidden="1">
              <a:extLst>
                <a:ext uri="{63B3BB69-23CF-44E3-9099-C40C66FF867C}">
                  <a14:compatExt spid="_x0000_s207051"/>
                </a:ext>
                <a:ext uri="{FF2B5EF4-FFF2-40B4-BE49-F238E27FC236}">
                  <a16:creationId xmlns:a16="http://schemas.microsoft.com/office/drawing/2014/main" id="{2E06CD5D-63B8-0726-6990-B59A7F00AC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07052" name="Option Button 204" hidden="1">
              <a:extLst>
                <a:ext uri="{63B3BB69-23CF-44E3-9099-C40C66FF867C}">
                  <a14:compatExt spid="_x0000_s207052"/>
                </a:ext>
                <a:ext uri="{FF2B5EF4-FFF2-40B4-BE49-F238E27FC236}">
                  <a16:creationId xmlns:a16="http://schemas.microsoft.com/office/drawing/2014/main" id="{726AE8F0-E7B7-55A5-E988-31216D704F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07053" name="Group Box 205" hidden="1">
              <a:extLst>
                <a:ext uri="{63B3BB69-23CF-44E3-9099-C40C66FF867C}">
                  <a14:compatExt spid="_x0000_s207053"/>
                </a:ext>
                <a:ext uri="{FF2B5EF4-FFF2-40B4-BE49-F238E27FC236}">
                  <a16:creationId xmlns:a16="http://schemas.microsoft.com/office/drawing/2014/main" id="{3D67AEC9-2C41-10F6-487D-BD264117A5B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07054" name="Option Button 206" hidden="1">
              <a:extLst>
                <a:ext uri="{63B3BB69-23CF-44E3-9099-C40C66FF867C}">
                  <a14:compatExt spid="_x0000_s207054"/>
                </a:ext>
                <a:ext uri="{FF2B5EF4-FFF2-40B4-BE49-F238E27FC236}">
                  <a16:creationId xmlns:a16="http://schemas.microsoft.com/office/drawing/2014/main" id="{C3A6A176-0A83-3BE2-7797-AE234290EB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07055" name="Option Button 207" hidden="1">
              <a:extLst>
                <a:ext uri="{63B3BB69-23CF-44E3-9099-C40C66FF867C}">
                  <a14:compatExt spid="_x0000_s207055"/>
                </a:ext>
                <a:ext uri="{FF2B5EF4-FFF2-40B4-BE49-F238E27FC236}">
                  <a16:creationId xmlns:a16="http://schemas.microsoft.com/office/drawing/2014/main" id="{A9F0879D-E93B-28DA-1E98-82CF0F74DE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07056" name="Option Button 208" hidden="1">
              <a:extLst>
                <a:ext uri="{63B3BB69-23CF-44E3-9099-C40C66FF867C}">
                  <a14:compatExt spid="_x0000_s207056"/>
                </a:ext>
                <a:ext uri="{FF2B5EF4-FFF2-40B4-BE49-F238E27FC236}">
                  <a16:creationId xmlns:a16="http://schemas.microsoft.com/office/drawing/2014/main" id="{B3C62C7D-28E5-811B-7052-C4EA812B62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07057" name="Option Button 209" hidden="1">
              <a:extLst>
                <a:ext uri="{63B3BB69-23CF-44E3-9099-C40C66FF867C}">
                  <a14:compatExt spid="_x0000_s207057"/>
                </a:ext>
                <a:ext uri="{FF2B5EF4-FFF2-40B4-BE49-F238E27FC236}">
                  <a16:creationId xmlns:a16="http://schemas.microsoft.com/office/drawing/2014/main" id="{AF211FE7-E2F6-A163-E0B8-16B858A21A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07058" name="Group Box 210" hidden="1">
              <a:extLst>
                <a:ext uri="{63B3BB69-23CF-44E3-9099-C40C66FF867C}">
                  <a14:compatExt spid="_x0000_s207058"/>
                </a:ext>
                <a:ext uri="{FF2B5EF4-FFF2-40B4-BE49-F238E27FC236}">
                  <a16:creationId xmlns:a16="http://schemas.microsoft.com/office/drawing/2014/main" id="{16D17628-E3B6-C24B-6EF6-9DA60A9E6C1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07059" name="Option Button 211" hidden="1">
              <a:extLst>
                <a:ext uri="{63B3BB69-23CF-44E3-9099-C40C66FF867C}">
                  <a14:compatExt spid="_x0000_s207059"/>
                </a:ext>
                <a:ext uri="{FF2B5EF4-FFF2-40B4-BE49-F238E27FC236}">
                  <a16:creationId xmlns:a16="http://schemas.microsoft.com/office/drawing/2014/main" id="{33AE9FE6-4CC1-B7C1-0F3E-B039092187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07060" name="Option Button 212" hidden="1">
              <a:extLst>
                <a:ext uri="{63B3BB69-23CF-44E3-9099-C40C66FF867C}">
                  <a14:compatExt spid="_x0000_s207060"/>
                </a:ext>
                <a:ext uri="{FF2B5EF4-FFF2-40B4-BE49-F238E27FC236}">
                  <a16:creationId xmlns:a16="http://schemas.microsoft.com/office/drawing/2014/main" id="{D3178920-61E9-5DD9-8DFA-C345723950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07061" name="Option Button 213" hidden="1">
              <a:extLst>
                <a:ext uri="{63B3BB69-23CF-44E3-9099-C40C66FF867C}">
                  <a14:compatExt spid="_x0000_s207061"/>
                </a:ext>
                <a:ext uri="{FF2B5EF4-FFF2-40B4-BE49-F238E27FC236}">
                  <a16:creationId xmlns:a16="http://schemas.microsoft.com/office/drawing/2014/main" id="{D284A145-1C40-49C8-84A0-8B2AAA39B0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07062" name="Option Button 214" hidden="1">
              <a:extLst>
                <a:ext uri="{63B3BB69-23CF-44E3-9099-C40C66FF867C}">
                  <a14:compatExt spid="_x0000_s207062"/>
                </a:ext>
                <a:ext uri="{FF2B5EF4-FFF2-40B4-BE49-F238E27FC236}">
                  <a16:creationId xmlns:a16="http://schemas.microsoft.com/office/drawing/2014/main" id="{4F688412-1FA6-469A-D5D4-EF270BF971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07063" name="Group Box 215" hidden="1">
              <a:extLst>
                <a:ext uri="{63B3BB69-23CF-44E3-9099-C40C66FF867C}">
                  <a14:compatExt spid="_x0000_s207063"/>
                </a:ext>
                <a:ext uri="{FF2B5EF4-FFF2-40B4-BE49-F238E27FC236}">
                  <a16:creationId xmlns:a16="http://schemas.microsoft.com/office/drawing/2014/main" id="{7B9464C4-57EA-4C91-0ABB-5EB2ED73CC6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07064" name="Option Button 216" hidden="1">
              <a:extLst>
                <a:ext uri="{63B3BB69-23CF-44E3-9099-C40C66FF867C}">
                  <a14:compatExt spid="_x0000_s207064"/>
                </a:ext>
                <a:ext uri="{FF2B5EF4-FFF2-40B4-BE49-F238E27FC236}">
                  <a16:creationId xmlns:a16="http://schemas.microsoft.com/office/drawing/2014/main" id="{D36F6495-3BD8-257C-88F5-E292198EEE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07065" name="Option Button 217" hidden="1">
              <a:extLst>
                <a:ext uri="{63B3BB69-23CF-44E3-9099-C40C66FF867C}">
                  <a14:compatExt spid="_x0000_s207065"/>
                </a:ext>
                <a:ext uri="{FF2B5EF4-FFF2-40B4-BE49-F238E27FC236}">
                  <a16:creationId xmlns:a16="http://schemas.microsoft.com/office/drawing/2014/main" id="{5F7F493E-EB29-829D-7331-964452A5F6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07066" name="Option Button 218" hidden="1">
              <a:extLst>
                <a:ext uri="{63B3BB69-23CF-44E3-9099-C40C66FF867C}">
                  <a14:compatExt spid="_x0000_s207066"/>
                </a:ext>
                <a:ext uri="{FF2B5EF4-FFF2-40B4-BE49-F238E27FC236}">
                  <a16:creationId xmlns:a16="http://schemas.microsoft.com/office/drawing/2014/main" id="{73A86823-59EA-9456-3261-2E59B69D9F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07067" name="Option Button 219" hidden="1">
              <a:extLst>
                <a:ext uri="{63B3BB69-23CF-44E3-9099-C40C66FF867C}">
                  <a14:compatExt spid="_x0000_s207067"/>
                </a:ext>
                <a:ext uri="{FF2B5EF4-FFF2-40B4-BE49-F238E27FC236}">
                  <a16:creationId xmlns:a16="http://schemas.microsoft.com/office/drawing/2014/main" id="{6FC40532-4BE6-6BEB-4D74-EB73EE58A6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07068" name="Group Box 220" hidden="1">
              <a:extLst>
                <a:ext uri="{63B3BB69-23CF-44E3-9099-C40C66FF867C}">
                  <a14:compatExt spid="_x0000_s207068"/>
                </a:ext>
                <a:ext uri="{FF2B5EF4-FFF2-40B4-BE49-F238E27FC236}">
                  <a16:creationId xmlns:a16="http://schemas.microsoft.com/office/drawing/2014/main" id="{CAE0FC51-D70B-79DD-4E64-DA3528BEFEE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07069" name="Option Button 221" hidden="1">
              <a:extLst>
                <a:ext uri="{63B3BB69-23CF-44E3-9099-C40C66FF867C}">
                  <a14:compatExt spid="_x0000_s207069"/>
                </a:ext>
                <a:ext uri="{FF2B5EF4-FFF2-40B4-BE49-F238E27FC236}">
                  <a16:creationId xmlns:a16="http://schemas.microsoft.com/office/drawing/2014/main" id="{78240B68-27A1-1951-54F8-F73F7E99D0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07070" name="Option Button 222" hidden="1">
              <a:extLst>
                <a:ext uri="{63B3BB69-23CF-44E3-9099-C40C66FF867C}">
                  <a14:compatExt spid="_x0000_s207070"/>
                </a:ext>
                <a:ext uri="{FF2B5EF4-FFF2-40B4-BE49-F238E27FC236}">
                  <a16:creationId xmlns:a16="http://schemas.microsoft.com/office/drawing/2014/main" id="{0E3FEE21-D58D-B133-6FDD-177CACDCBC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07071" name="Option Button 223" hidden="1">
              <a:extLst>
                <a:ext uri="{63B3BB69-23CF-44E3-9099-C40C66FF867C}">
                  <a14:compatExt spid="_x0000_s207071"/>
                </a:ext>
                <a:ext uri="{FF2B5EF4-FFF2-40B4-BE49-F238E27FC236}">
                  <a16:creationId xmlns:a16="http://schemas.microsoft.com/office/drawing/2014/main" id="{21D81F8E-A612-4AFB-AF93-D6B57735BF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07072" name="Option Button 224" hidden="1">
              <a:extLst>
                <a:ext uri="{63B3BB69-23CF-44E3-9099-C40C66FF867C}">
                  <a14:compatExt spid="_x0000_s207072"/>
                </a:ext>
                <a:ext uri="{FF2B5EF4-FFF2-40B4-BE49-F238E27FC236}">
                  <a16:creationId xmlns:a16="http://schemas.microsoft.com/office/drawing/2014/main" id="{C864D1F7-F386-F8FD-0031-E97E842A2D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07073" name="Group Box 225" hidden="1">
              <a:extLst>
                <a:ext uri="{63B3BB69-23CF-44E3-9099-C40C66FF867C}">
                  <a14:compatExt spid="_x0000_s207073"/>
                </a:ext>
                <a:ext uri="{FF2B5EF4-FFF2-40B4-BE49-F238E27FC236}">
                  <a16:creationId xmlns:a16="http://schemas.microsoft.com/office/drawing/2014/main" id="{A1BC136F-EE3B-FC13-BBC2-01AC482A55E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07074" name="Option Button 226" hidden="1">
              <a:extLst>
                <a:ext uri="{63B3BB69-23CF-44E3-9099-C40C66FF867C}">
                  <a14:compatExt spid="_x0000_s207074"/>
                </a:ext>
                <a:ext uri="{FF2B5EF4-FFF2-40B4-BE49-F238E27FC236}">
                  <a16:creationId xmlns:a16="http://schemas.microsoft.com/office/drawing/2014/main" id="{767DBEB9-3E14-1303-3B99-008B55ADDC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07075" name="Option Button 227" hidden="1">
              <a:extLst>
                <a:ext uri="{63B3BB69-23CF-44E3-9099-C40C66FF867C}">
                  <a14:compatExt spid="_x0000_s207075"/>
                </a:ext>
                <a:ext uri="{FF2B5EF4-FFF2-40B4-BE49-F238E27FC236}">
                  <a16:creationId xmlns:a16="http://schemas.microsoft.com/office/drawing/2014/main" id="{231DC7C0-21BA-95CE-AC56-7516F6410A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07076" name="Option Button 228" hidden="1">
              <a:extLst>
                <a:ext uri="{63B3BB69-23CF-44E3-9099-C40C66FF867C}">
                  <a14:compatExt spid="_x0000_s207076"/>
                </a:ext>
                <a:ext uri="{FF2B5EF4-FFF2-40B4-BE49-F238E27FC236}">
                  <a16:creationId xmlns:a16="http://schemas.microsoft.com/office/drawing/2014/main" id="{00E7DCAB-7D04-80D1-BD4D-FF602C3B72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07077" name="Option Button 229" hidden="1">
              <a:extLst>
                <a:ext uri="{63B3BB69-23CF-44E3-9099-C40C66FF867C}">
                  <a14:compatExt spid="_x0000_s207077"/>
                </a:ext>
                <a:ext uri="{FF2B5EF4-FFF2-40B4-BE49-F238E27FC236}">
                  <a16:creationId xmlns:a16="http://schemas.microsoft.com/office/drawing/2014/main" id="{63F01DD9-6C6C-EFD7-5B70-035FF04DE0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07078" name="Group Box 230" hidden="1">
              <a:extLst>
                <a:ext uri="{63B3BB69-23CF-44E3-9099-C40C66FF867C}">
                  <a14:compatExt spid="_x0000_s207078"/>
                </a:ext>
                <a:ext uri="{FF2B5EF4-FFF2-40B4-BE49-F238E27FC236}">
                  <a16:creationId xmlns:a16="http://schemas.microsoft.com/office/drawing/2014/main" id="{109C96AC-4994-CA14-BA41-30C30422A16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07079" name="Option Button 231" hidden="1">
              <a:extLst>
                <a:ext uri="{63B3BB69-23CF-44E3-9099-C40C66FF867C}">
                  <a14:compatExt spid="_x0000_s207079"/>
                </a:ext>
                <a:ext uri="{FF2B5EF4-FFF2-40B4-BE49-F238E27FC236}">
                  <a16:creationId xmlns:a16="http://schemas.microsoft.com/office/drawing/2014/main" id="{E47AE232-6556-A0DC-CCF6-7265C694CB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07080" name="Option Button 232" hidden="1">
              <a:extLst>
                <a:ext uri="{63B3BB69-23CF-44E3-9099-C40C66FF867C}">
                  <a14:compatExt spid="_x0000_s207080"/>
                </a:ext>
                <a:ext uri="{FF2B5EF4-FFF2-40B4-BE49-F238E27FC236}">
                  <a16:creationId xmlns:a16="http://schemas.microsoft.com/office/drawing/2014/main" id="{FDE8D10D-FE0A-C487-922A-7A7BE5EDF8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07081" name="Option Button 233" hidden="1">
              <a:extLst>
                <a:ext uri="{63B3BB69-23CF-44E3-9099-C40C66FF867C}">
                  <a14:compatExt spid="_x0000_s207081"/>
                </a:ext>
                <a:ext uri="{FF2B5EF4-FFF2-40B4-BE49-F238E27FC236}">
                  <a16:creationId xmlns:a16="http://schemas.microsoft.com/office/drawing/2014/main" id="{008A8A73-8F25-0ED9-4452-29C2811885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07082" name="Option Button 234" hidden="1">
              <a:extLst>
                <a:ext uri="{63B3BB69-23CF-44E3-9099-C40C66FF867C}">
                  <a14:compatExt spid="_x0000_s207082"/>
                </a:ext>
                <a:ext uri="{FF2B5EF4-FFF2-40B4-BE49-F238E27FC236}">
                  <a16:creationId xmlns:a16="http://schemas.microsoft.com/office/drawing/2014/main" id="{35B0987E-B00B-9BF7-2639-943C55B39F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07083" name="Group Box 235" hidden="1">
              <a:extLst>
                <a:ext uri="{63B3BB69-23CF-44E3-9099-C40C66FF867C}">
                  <a14:compatExt spid="_x0000_s207083"/>
                </a:ext>
                <a:ext uri="{FF2B5EF4-FFF2-40B4-BE49-F238E27FC236}">
                  <a16:creationId xmlns:a16="http://schemas.microsoft.com/office/drawing/2014/main" id="{2F22E2BC-2347-1CCA-CDB0-47B26CBF580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07084" name="Option Button 236" hidden="1">
              <a:extLst>
                <a:ext uri="{63B3BB69-23CF-44E3-9099-C40C66FF867C}">
                  <a14:compatExt spid="_x0000_s207084"/>
                </a:ext>
                <a:ext uri="{FF2B5EF4-FFF2-40B4-BE49-F238E27FC236}">
                  <a16:creationId xmlns:a16="http://schemas.microsoft.com/office/drawing/2014/main" id="{1F67389E-FE10-3BA2-1B57-EEFB495590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07085" name="Option Button 237" hidden="1">
              <a:extLst>
                <a:ext uri="{63B3BB69-23CF-44E3-9099-C40C66FF867C}">
                  <a14:compatExt spid="_x0000_s207085"/>
                </a:ext>
                <a:ext uri="{FF2B5EF4-FFF2-40B4-BE49-F238E27FC236}">
                  <a16:creationId xmlns:a16="http://schemas.microsoft.com/office/drawing/2014/main" id="{74AFF476-BD51-0855-8338-B5F3DCE96B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07086" name="Option Button 238" hidden="1">
              <a:extLst>
                <a:ext uri="{63B3BB69-23CF-44E3-9099-C40C66FF867C}">
                  <a14:compatExt spid="_x0000_s207086"/>
                </a:ext>
                <a:ext uri="{FF2B5EF4-FFF2-40B4-BE49-F238E27FC236}">
                  <a16:creationId xmlns:a16="http://schemas.microsoft.com/office/drawing/2014/main" id="{DBBF3711-D814-E8A1-978B-EEA5FEF337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07087" name="Option Button 239" hidden="1">
              <a:extLst>
                <a:ext uri="{63B3BB69-23CF-44E3-9099-C40C66FF867C}">
                  <a14:compatExt spid="_x0000_s207087"/>
                </a:ext>
                <a:ext uri="{FF2B5EF4-FFF2-40B4-BE49-F238E27FC236}">
                  <a16:creationId xmlns:a16="http://schemas.microsoft.com/office/drawing/2014/main" id="{AA38AC81-43FF-DBEE-089F-2B996691A3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07088" name="Group Box 240" hidden="1">
              <a:extLst>
                <a:ext uri="{63B3BB69-23CF-44E3-9099-C40C66FF867C}">
                  <a14:compatExt spid="_x0000_s207088"/>
                </a:ext>
                <a:ext uri="{FF2B5EF4-FFF2-40B4-BE49-F238E27FC236}">
                  <a16:creationId xmlns:a16="http://schemas.microsoft.com/office/drawing/2014/main" id="{611859F2-A205-EE6D-424D-43AE4548FC0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07089" name="Option Button 241" hidden="1">
              <a:extLst>
                <a:ext uri="{63B3BB69-23CF-44E3-9099-C40C66FF867C}">
                  <a14:compatExt spid="_x0000_s207089"/>
                </a:ext>
                <a:ext uri="{FF2B5EF4-FFF2-40B4-BE49-F238E27FC236}">
                  <a16:creationId xmlns:a16="http://schemas.microsoft.com/office/drawing/2014/main" id="{5770AB60-AB6B-4358-C626-9FA7BE60E9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07090" name="Option Button 242" hidden="1">
              <a:extLst>
                <a:ext uri="{63B3BB69-23CF-44E3-9099-C40C66FF867C}">
                  <a14:compatExt spid="_x0000_s207090"/>
                </a:ext>
                <a:ext uri="{FF2B5EF4-FFF2-40B4-BE49-F238E27FC236}">
                  <a16:creationId xmlns:a16="http://schemas.microsoft.com/office/drawing/2014/main" id="{C8CA73C5-268B-5061-E076-E621A2A08F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07091" name="Option Button 243" hidden="1">
              <a:extLst>
                <a:ext uri="{63B3BB69-23CF-44E3-9099-C40C66FF867C}">
                  <a14:compatExt spid="_x0000_s207091"/>
                </a:ext>
                <a:ext uri="{FF2B5EF4-FFF2-40B4-BE49-F238E27FC236}">
                  <a16:creationId xmlns:a16="http://schemas.microsoft.com/office/drawing/2014/main" id="{858E7C97-69A1-784D-5DA2-6F7F964E28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07092" name="Option Button 244" hidden="1">
              <a:extLst>
                <a:ext uri="{63B3BB69-23CF-44E3-9099-C40C66FF867C}">
                  <a14:compatExt spid="_x0000_s207092"/>
                </a:ext>
                <a:ext uri="{FF2B5EF4-FFF2-40B4-BE49-F238E27FC236}">
                  <a16:creationId xmlns:a16="http://schemas.microsoft.com/office/drawing/2014/main" id="{BF386B27-1804-DA24-2D67-B7C98A218B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07093" name="Group Box 245" hidden="1">
              <a:extLst>
                <a:ext uri="{63B3BB69-23CF-44E3-9099-C40C66FF867C}">
                  <a14:compatExt spid="_x0000_s207093"/>
                </a:ext>
                <a:ext uri="{FF2B5EF4-FFF2-40B4-BE49-F238E27FC236}">
                  <a16:creationId xmlns:a16="http://schemas.microsoft.com/office/drawing/2014/main" id="{E4EFD26A-41EB-C8F1-4148-6768ECA8A59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07094" name="Option Button 246" hidden="1">
              <a:extLst>
                <a:ext uri="{63B3BB69-23CF-44E3-9099-C40C66FF867C}">
                  <a14:compatExt spid="_x0000_s207094"/>
                </a:ext>
                <a:ext uri="{FF2B5EF4-FFF2-40B4-BE49-F238E27FC236}">
                  <a16:creationId xmlns:a16="http://schemas.microsoft.com/office/drawing/2014/main" id="{029C2DA6-63C4-6D11-1AA9-9FE83B48F0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07095" name="Option Button 247" hidden="1">
              <a:extLst>
                <a:ext uri="{63B3BB69-23CF-44E3-9099-C40C66FF867C}">
                  <a14:compatExt spid="_x0000_s207095"/>
                </a:ext>
                <a:ext uri="{FF2B5EF4-FFF2-40B4-BE49-F238E27FC236}">
                  <a16:creationId xmlns:a16="http://schemas.microsoft.com/office/drawing/2014/main" id="{1F359FE2-38AC-262C-2618-29878C3805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07096" name="Option Button 248" hidden="1">
              <a:extLst>
                <a:ext uri="{63B3BB69-23CF-44E3-9099-C40C66FF867C}">
                  <a14:compatExt spid="_x0000_s207096"/>
                </a:ext>
                <a:ext uri="{FF2B5EF4-FFF2-40B4-BE49-F238E27FC236}">
                  <a16:creationId xmlns:a16="http://schemas.microsoft.com/office/drawing/2014/main" id="{083C266D-B840-073C-9DC2-D5148E70C1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07097" name="Option Button 249" hidden="1">
              <a:extLst>
                <a:ext uri="{63B3BB69-23CF-44E3-9099-C40C66FF867C}">
                  <a14:compatExt spid="_x0000_s207097"/>
                </a:ext>
                <a:ext uri="{FF2B5EF4-FFF2-40B4-BE49-F238E27FC236}">
                  <a16:creationId xmlns:a16="http://schemas.microsoft.com/office/drawing/2014/main" id="{01410F3B-40B4-C233-E51F-42141E6E3C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07098" name="Group Box 250" hidden="1">
              <a:extLst>
                <a:ext uri="{63B3BB69-23CF-44E3-9099-C40C66FF867C}">
                  <a14:compatExt spid="_x0000_s207098"/>
                </a:ext>
                <a:ext uri="{FF2B5EF4-FFF2-40B4-BE49-F238E27FC236}">
                  <a16:creationId xmlns:a16="http://schemas.microsoft.com/office/drawing/2014/main" id="{71DD6F8B-F2F2-BD46-7A9E-2986C99B090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07099" name="Option Button 251" hidden="1">
              <a:extLst>
                <a:ext uri="{63B3BB69-23CF-44E3-9099-C40C66FF867C}">
                  <a14:compatExt spid="_x0000_s207099"/>
                </a:ext>
                <a:ext uri="{FF2B5EF4-FFF2-40B4-BE49-F238E27FC236}">
                  <a16:creationId xmlns:a16="http://schemas.microsoft.com/office/drawing/2014/main" id="{F0D09488-FDCA-01AA-C865-312E9DB5D6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07100" name="Option Button 252" hidden="1">
              <a:extLst>
                <a:ext uri="{63B3BB69-23CF-44E3-9099-C40C66FF867C}">
                  <a14:compatExt spid="_x0000_s207100"/>
                </a:ext>
                <a:ext uri="{FF2B5EF4-FFF2-40B4-BE49-F238E27FC236}">
                  <a16:creationId xmlns:a16="http://schemas.microsoft.com/office/drawing/2014/main" id="{59ECB512-8255-2082-E1C6-CF61599962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07101" name="Option Button 253" hidden="1">
              <a:extLst>
                <a:ext uri="{63B3BB69-23CF-44E3-9099-C40C66FF867C}">
                  <a14:compatExt spid="_x0000_s207101"/>
                </a:ext>
                <a:ext uri="{FF2B5EF4-FFF2-40B4-BE49-F238E27FC236}">
                  <a16:creationId xmlns:a16="http://schemas.microsoft.com/office/drawing/2014/main" id="{F9A1F73D-81A9-9397-5AF6-8670514D95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07102" name="Option Button 254" hidden="1">
              <a:extLst>
                <a:ext uri="{63B3BB69-23CF-44E3-9099-C40C66FF867C}">
                  <a14:compatExt spid="_x0000_s207102"/>
                </a:ext>
                <a:ext uri="{FF2B5EF4-FFF2-40B4-BE49-F238E27FC236}">
                  <a16:creationId xmlns:a16="http://schemas.microsoft.com/office/drawing/2014/main" id="{C9471C98-2D41-A0ED-FD6D-89CDC1265B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07103" name="Group Box 255" hidden="1">
              <a:extLst>
                <a:ext uri="{63B3BB69-23CF-44E3-9099-C40C66FF867C}">
                  <a14:compatExt spid="_x0000_s207103"/>
                </a:ext>
                <a:ext uri="{FF2B5EF4-FFF2-40B4-BE49-F238E27FC236}">
                  <a16:creationId xmlns:a16="http://schemas.microsoft.com/office/drawing/2014/main" id="{60898835-0AA8-2579-9D53-C9008CE24DA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07104" name="Option Button 256" hidden="1">
              <a:extLst>
                <a:ext uri="{63B3BB69-23CF-44E3-9099-C40C66FF867C}">
                  <a14:compatExt spid="_x0000_s207104"/>
                </a:ext>
                <a:ext uri="{FF2B5EF4-FFF2-40B4-BE49-F238E27FC236}">
                  <a16:creationId xmlns:a16="http://schemas.microsoft.com/office/drawing/2014/main" id="{C00B0CC6-11AB-3C77-FBBD-CD877AFC22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07105" name="Option Button 257" hidden="1">
              <a:extLst>
                <a:ext uri="{63B3BB69-23CF-44E3-9099-C40C66FF867C}">
                  <a14:compatExt spid="_x0000_s207105"/>
                </a:ext>
                <a:ext uri="{FF2B5EF4-FFF2-40B4-BE49-F238E27FC236}">
                  <a16:creationId xmlns:a16="http://schemas.microsoft.com/office/drawing/2014/main" id="{CFA90DF5-2266-2C45-A369-95737AB87D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07106" name="Option Button 258" hidden="1">
              <a:extLst>
                <a:ext uri="{63B3BB69-23CF-44E3-9099-C40C66FF867C}">
                  <a14:compatExt spid="_x0000_s207106"/>
                </a:ext>
                <a:ext uri="{FF2B5EF4-FFF2-40B4-BE49-F238E27FC236}">
                  <a16:creationId xmlns:a16="http://schemas.microsoft.com/office/drawing/2014/main" id="{33DB9FC8-F7B7-1211-6E47-28E368D0E8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07107" name="Option Button 259" hidden="1">
              <a:extLst>
                <a:ext uri="{63B3BB69-23CF-44E3-9099-C40C66FF867C}">
                  <a14:compatExt spid="_x0000_s207107"/>
                </a:ext>
                <a:ext uri="{FF2B5EF4-FFF2-40B4-BE49-F238E27FC236}">
                  <a16:creationId xmlns:a16="http://schemas.microsoft.com/office/drawing/2014/main" id="{DCFBD78D-606A-9DA2-7A06-B7A7B46F54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07108" name="Group Box 260" hidden="1">
              <a:extLst>
                <a:ext uri="{63B3BB69-23CF-44E3-9099-C40C66FF867C}">
                  <a14:compatExt spid="_x0000_s207108"/>
                </a:ext>
                <a:ext uri="{FF2B5EF4-FFF2-40B4-BE49-F238E27FC236}">
                  <a16:creationId xmlns:a16="http://schemas.microsoft.com/office/drawing/2014/main" id="{68686D11-3CA9-E171-7D88-0F3DBB30F89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07109" name="Option Button 261" hidden="1">
              <a:extLst>
                <a:ext uri="{63B3BB69-23CF-44E3-9099-C40C66FF867C}">
                  <a14:compatExt spid="_x0000_s207109"/>
                </a:ext>
                <a:ext uri="{FF2B5EF4-FFF2-40B4-BE49-F238E27FC236}">
                  <a16:creationId xmlns:a16="http://schemas.microsoft.com/office/drawing/2014/main" id="{DD9DD48C-2E39-FF85-C308-ACF5BDCCA6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07110" name="Option Button 262" hidden="1">
              <a:extLst>
                <a:ext uri="{63B3BB69-23CF-44E3-9099-C40C66FF867C}">
                  <a14:compatExt spid="_x0000_s207110"/>
                </a:ext>
                <a:ext uri="{FF2B5EF4-FFF2-40B4-BE49-F238E27FC236}">
                  <a16:creationId xmlns:a16="http://schemas.microsoft.com/office/drawing/2014/main" id="{AAB269B8-D37F-74AC-275B-826B77B32E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07111" name="Option Button 263" hidden="1">
              <a:extLst>
                <a:ext uri="{63B3BB69-23CF-44E3-9099-C40C66FF867C}">
                  <a14:compatExt spid="_x0000_s207111"/>
                </a:ext>
                <a:ext uri="{FF2B5EF4-FFF2-40B4-BE49-F238E27FC236}">
                  <a16:creationId xmlns:a16="http://schemas.microsoft.com/office/drawing/2014/main" id="{013EFBF1-F152-7328-FED9-BA30721211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07112" name="Option Button 264" hidden="1">
              <a:extLst>
                <a:ext uri="{63B3BB69-23CF-44E3-9099-C40C66FF867C}">
                  <a14:compatExt spid="_x0000_s207112"/>
                </a:ext>
                <a:ext uri="{FF2B5EF4-FFF2-40B4-BE49-F238E27FC236}">
                  <a16:creationId xmlns:a16="http://schemas.microsoft.com/office/drawing/2014/main" id="{86301422-FF63-A4A9-9D13-5EC3295910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07113" name="Group Box 265" hidden="1">
              <a:extLst>
                <a:ext uri="{63B3BB69-23CF-44E3-9099-C40C66FF867C}">
                  <a14:compatExt spid="_x0000_s207113"/>
                </a:ext>
                <a:ext uri="{FF2B5EF4-FFF2-40B4-BE49-F238E27FC236}">
                  <a16:creationId xmlns:a16="http://schemas.microsoft.com/office/drawing/2014/main" id="{7D38DD8C-DA57-30DC-07B1-7B155EBE081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07114" name="Option Button 266" hidden="1">
              <a:extLst>
                <a:ext uri="{63B3BB69-23CF-44E3-9099-C40C66FF867C}">
                  <a14:compatExt spid="_x0000_s207114"/>
                </a:ext>
                <a:ext uri="{FF2B5EF4-FFF2-40B4-BE49-F238E27FC236}">
                  <a16:creationId xmlns:a16="http://schemas.microsoft.com/office/drawing/2014/main" id="{876CFC06-9BD7-3C8D-4705-30E25A170B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07115" name="Option Button 267" hidden="1">
              <a:extLst>
                <a:ext uri="{63B3BB69-23CF-44E3-9099-C40C66FF867C}">
                  <a14:compatExt spid="_x0000_s207115"/>
                </a:ext>
                <a:ext uri="{FF2B5EF4-FFF2-40B4-BE49-F238E27FC236}">
                  <a16:creationId xmlns:a16="http://schemas.microsoft.com/office/drawing/2014/main" id="{8CB00721-14FE-6B43-5575-FFC1A72867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07116" name="Option Button 268" hidden="1">
              <a:extLst>
                <a:ext uri="{63B3BB69-23CF-44E3-9099-C40C66FF867C}">
                  <a14:compatExt spid="_x0000_s207116"/>
                </a:ext>
                <a:ext uri="{FF2B5EF4-FFF2-40B4-BE49-F238E27FC236}">
                  <a16:creationId xmlns:a16="http://schemas.microsoft.com/office/drawing/2014/main" id="{70F02746-FF59-5D2E-4D5A-C1E26DACF6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07117" name="Option Button 269" hidden="1">
              <a:extLst>
                <a:ext uri="{63B3BB69-23CF-44E3-9099-C40C66FF867C}">
                  <a14:compatExt spid="_x0000_s207117"/>
                </a:ext>
                <a:ext uri="{FF2B5EF4-FFF2-40B4-BE49-F238E27FC236}">
                  <a16:creationId xmlns:a16="http://schemas.microsoft.com/office/drawing/2014/main" id="{74F2E929-B900-4728-834B-F6A813E013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07118" name="Group Box 270" hidden="1">
              <a:extLst>
                <a:ext uri="{63B3BB69-23CF-44E3-9099-C40C66FF867C}">
                  <a14:compatExt spid="_x0000_s207118"/>
                </a:ext>
                <a:ext uri="{FF2B5EF4-FFF2-40B4-BE49-F238E27FC236}">
                  <a16:creationId xmlns:a16="http://schemas.microsoft.com/office/drawing/2014/main" id="{7F99C993-4E11-DD15-C02B-407E75D8370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07119" name="Option Button 271" hidden="1">
              <a:extLst>
                <a:ext uri="{63B3BB69-23CF-44E3-9099-C40C66FF867C}">
                  <a14:compatExt spid="_x0000_s207119"/>
                </a:ext>
                <a:ext uri="{FF2B5EF4-FFF2-40B4-BE49-F238E27FC236}">
                  <a16:creationId xmlns:a16="http://schemas.microsoft.com/office/drawing/2014/main" id="{E3EE9DBF-D284-3297-292F-AC8803C2C2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07120" name="Option Button 272" hidden="1">
              <a:extLst>
                <a:ext uri="{63B3BB69-23CF-44E3-9099-C40C66FF867C}">
                  <a14:compatExt spid="_x0000_s207120"/>
                </a:ext>
                <a:ext uri="{FF2B5EF4-FFF2-40B4-BE49-F238E27FC236}">
                  <a16:creationId xmlns:a16="http://schemas.microsoft.com/office/drawing/2014/main" id="{A0AD320C-4D52-CAF1-DE67-958659CDE9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07121" name="Option Button 273" hidden="1">
              <a:extLst>
                <a:ext uri="{63B3BB69-23CF-44E3-9099-C40C66FF867C}">
                  <a14:compatExt spid="_x0000_s207121"/>
                </a:ext>
                <a:ext uri="{FF2B5EF4-FFF2-40B4-BE49-F238E27FC236}">
                  <a16:creationId xmlns:a16="http://schemas.microsoft.com/office/drawing/2014/main" id="{4F77832A-A74B-BA27-72BC-70281149D1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07122" name="Option Button 274" hidden="1">
              <a:extLst>
                <a:ext uri="{63B3BB69-23CF-44E3-9099-C40C66FF867C}">
                  <a14:compatExt spid="_x0000_s207122"/>
                </a:ext>
                <a:ext uri="{FF2B5EF4-FFF2-40B4-BE49-F238E27FC236}">
                  <a16:creationId xmlns:a16="http://schemas.microsoft.com/office/drawing/2014/main" id="{7E9C6BC6-C994-CF6B-DB1B-0C02EB74AC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07123" name="Group Box 275" hidden="1">
              <a:extLst>
                <a:ext uri="{63B3BB69-23CF-44E3-9099-C40C66FF867C}">
                  <a14:compatExt spid="_x0000_s207123"/>
                </a:ext>
                <a:ext uri="{FF2B5EF4-FFF2-40B4-BE49-F238E27FC236}">
                  <a16:creationId xmlns:a16="http://schemas.microsoft.com/office/drawing/2014/main" id="{D7ECB4B7-6DCC-8C2F-32A5-C04429BEEFC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07124" name="Option Button 276" hidden="1">
              <a:extLst>
                <a:ext uri="{63B3BB69-23CF-44E3-9099-C40C66FF867C}">
                  <a14:compatExt spid="_x0000_s207124"/>
                </a:ext>
                <a:ext uri="{FF2B5EF4-FFF2-40B4-BE49-F238E27FC236}">
                  <a16:creationId xmlns:a16="http://schemas.microsoft.com/office/drawing/2014/main" id="{065ADF90-8BF4-7B5B-6054-D0DD3C6D1E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07125" name="Option Button 277" hidden="1">
              <a:extLst>
                <a:ext uri="{63B3BB69-23CF-44E3-9099-C40C66FF867C}">
                  <a14:compatExt spid="_x0000_s207125"/>
                </a:ext>
                <a:ext uri="{FF2B5EF4-FFF2-40B4-BE49-F238E27FC236}">
                  <a16:creationId xmlns:a16="http://schemas.microsoft.com/office/drawing/2014/main" id="{3FD00549-4BEC-2CDC-3D0F-C77DCE4BB6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07126" name="Option Button 278" hidden="1">
              <a:extLst>
                <a:ext uri="{63B3BB69-23CF-44E3-9099-C40C66FF867C}">
                  <a14:compatExt spid="_x0000_s207126"/>
                </a:ext>
                <a:ext uri="{FF2B5EF4-FFF2-40B4-BE49-F238E27FC236}">
                  <a16:creationId xmlns:a16="http://schemas.microsoft.com/office/drawing/2014/main" id="{958C1893-BF35-D955-6571-B59D988B1B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07127" name="Option Button 279" hidden="1">
              <a:extLst>
                <a:ext uri="{63B3BB69-23CF-44E3-9099-C40C66FF867C}">
                  <a14:compatExt spid="_x0000_s207127"/>
                </a:ext>
                <a:ext uri="{FF2B5EF4-FFF2-40B4-BE49-F238E27FC236}">
                  <a16:creationId xmlns:a16="http://schemas.microsoft.com/office/drawing/2014/main" id="{EB6CE318-7C90-590E-3967-F33A547E6F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07128" name="Group Box 280" hidden="1">
              <a:extLst>
                <a:ext uri="{63B3BB69-23CF-44E3-9099-C40C66FF867C}">
                  <a14:compatExt spid="_x0000_s207128"/>
                </a:ext>
                <a:ext uri="{FF2B5EF4-FFF2-40B4-BE49-F238E27FC236}">
                  <a16:creationId xmlns:a16="http://schemas.microsoft.com/office/drawing/2014/main" id="{049381C8-88A3-7D91-4324-385C01E7007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07129" name="Option Button 281" hidden="1">
              <a:extLst>
                <a:ext uri="{63B3BB69-23CF-44E3-9099-C40C66FF867C}">
                  <a14:compatExt spid="_x0000_s207129"/>
                </a:ext>
                <a:ext uri="{FF2B5EF4-FFF2-40B4-BE49-F238E27FC236}">
                  <a16:creationId xmlns:a16="http://schemas.microsoft.com/office/drawing/2014/main" id="{0B41481E-5DDE-A334-4F1B-F3C73A3122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07130" name="Option Button 282" hidden="1">
              <a:extLst>
                <a:ext uri="{63B3BB69-23CF-44E3-9099-C40C66FF867C}">
                  <a14:compatExt spid="_x0000_s207130"/>
                </a:ext>
                <a:ext uri="{FF2B5EF4-FFF2-40B4-BE49-F238E27FC236}">
                  <a16:creationId xmlns:a16="http://schemas.microsoft.com/office/drawing/2014/main" id="{F624D98E-BC62-AF4F-569A-F0CA359756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07131" name="Option Button 283" hidden="1">
              <a:extLst>
                <a:ext uri="{63B3BB69-23CF-44E3-9099-C40C66FF867C}">
                  <a14:compatExt spid="_x0000_s207131"/>
                </a:ext>
                <a:ext uri="{FF2B5EF4-FFF2-40B4-BE49-F238E27FC236}">
                  <a16:creationId xmlns:a16="http://schemas.microsoft.com/office/drawing/2014/main" id="{D8E7CF7B-3F0A-AC74-7AEC-EF3B74CBEB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07132" name="Option Button 284" hidden="1">
              <a:extLst>
                <a:ext uri="{63B3BB69-23CF-44E3-9099-C40C66FF867C}">
                  <a14:compatExt spid="_x0000_s207132"/>
                </a:ext>
                <a:ext uri="{FF2B5EF4-FFF2-40B4-BE49-F238E27FC236}">
                  <a16:creationId xmlns:a16="http://schemas.microsoft.com/office/drawing/2014/main" id="{C16122B0-1D52-8D5E-CF1A-F04FF87716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07133" name="Group Box 285" hidden="1">
              <a:extLst>
                <a:ext uri="{63B3BB69-23CF-44E3-9099-C40C66FF867C}">
                  <a14:compatExt spid="_x0000_s207133"/>
                </a:ext>
                <a:ext uri="{FF2B5EF4-FFF2-40B4-BE49-F238E27FC236}">
                  <a16:creationId xmlns:a16="http://schemas.microsoft.com/office/drawing/2014/main" id="{E34E71FA-AFBF-A87E-E17B-8B9825688FB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07134" name="Option Button 286" hidden="1">
              <a:extLst>
                <a:ext uri="{63B3BB69-23CF-44E3-9099-C40C66FF867C}">
                  <a14:compatExt spid="_x0000_s207134"/>
                </a:ext>
                <a:ext uri="{FF2B5EF4-FFF2-40B4-BE49-F238E27FC236}">
                  <a16:creationId xmlns:a16="http://schemas.microsoft.com/office/drawing/2014/main" id="{E1497D98-B3D1-8343-A37B-B28894BD88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07135" name="Option Button 287" hidden="1">
              <a:extLst>
                <a:ext uri="{63B3BB69-23CF-44E3-9099-C40C66FF867C}">
                  <a14:compatExt spid="_x0000_s207135"/>
                </a:ext>
                <a:ext uri="{FF2B5EF4-FFF2-40B4-BE49-F238E27FC236}">
                  <a16:creationId xmlns:a16="http://schemas.microsoft.com/office/drawing/2014/main" id="{2712D17C-DFAC-EA42-F3E0-1511EE5FAB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07136" name="Option Button 288" hidden="1">
              <a:extLst>
                <a:ext uri="{63B3BB69-23CF-44E3-9099-C40C66FF867C}">
                  <a14:compatExt spid="_x0000_s207136"/>
                </a:ext>
                <a:ext uri="{FF2B5EF4-FFF2-40B4-BE49-F238E27FC236}">
                  <a16:creationId xmlns:a16="http://schemas.microsoft.com/office/drawing/2014/main" id="{B5F92DDA-50FC-490C-5366-59FB4F0626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07137" name="Option Button 289" hidden="1">
              <a:extLst>
                <a:ext uri="{63B3BB69-23CF-44E3-9099-C40C66FF867C}">
                  <a14:compatExt spid="_x0000_s207137"/>
                </a:ext>
                <a:ext uri="{FF2B5EF4-FFF2-40B4-BE49-F238E27FC236}">
                  <a16:creationId xmlns:a16="http://schemas.microsoft.com/office/drawing/2014/main" id="{F42C1171-F1B6-528A-CF19-DA25C56806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07138" name="Group Box 290" hidden="1">
              <a:extLst>
                <a:ext uri="{63B3BB69-23CF-44E3-9099-C40C66FF867C}">
                  <a14:compatExt spid="_x0000_s207138"/>
                </a:ext>
                <a:ext uri="{FF2B5EF4-FFF2-40B4-BE49-F238E27FC236}">
                  <a16:creationId xmlns:a16="http://schemas.microsoft.com/office/drawing/2014/main" id="{48C9C0EF-FD6A-1ECC-A9B6-B43F77F4A35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07139" name="Option Button 291" hidden="1">
              <a:extLst>
                <a:ext uri="{63B3BB69-23CF-44E3-9099-C40C66FF867C}">
                  <a14:compatExt spid="_x0000_s207139"/>
                </a:ext>
                <a:ext uri="{FF2B5EF4-FFF2-40B4-BE49-F238E27FC236}">
                  <a16:creationId xmlns:a16="http://schemas.microsoft.com/office/drawing/2014/main" id="{BC87D424-5DB2-D9C6-0DF1-B4D5BDD31C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07140" name="Option Button 292" hidden="1">
              <a:extLst>
                <a:ext uri="{63B3BB69-23CF-44E3-9099-C40C66FF867C}">
                  <a14:compatExt spid="_x0000_s207140"/>
                </a:ext>
                <a:ext uri="{FF2B5EF4-FFF2-40B4-BE49-F238E27FC236}">
                  <a16:creationId xmlns:a16="http://schemas.microsoft.com/office/drawing/2014/main" id="{292BB2B6-F14A-4951-B295-4A919BC9DC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07141" name="Option Button 293" hidden="1">
              <a:extLst>
                <a:ext uri="{63B3BB69-23CF-44E3-9099-C40C66FF867C}">
                  <a14:compatExt spid="_x0000_s207141"/>
                </a:ext>
                <a:ext uri="{FF2B5EF4-FFF2-40B4-BE49-F238E27FC236}">
                  <a16:creationId xmlns:a16="http://schemas.microsoft.com/office/drawing/2014/main" id="{315D1CD6-1B0E-8802-641B-292E43EE40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07142" name="Option Button 294" hidden="1">
              <a:extLst>
                <a:ext uri="{63B3BB69-23CF-44E3-9099-C40C66FF867C}">
                  <a14:compatExt spid="_x0000_s207142"/>
                </a:ext>
                <a:ext uri="{FF2B5EF4-FFF2-40B4-BE49-F238E27FC236}">
                  <a16:creationId xmlns:a16="http://schemas.microsoft.com/office/drawing/2014/main" id="{F8C8970C-03AD-F4E4-D2A1-81CEE19647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07143" name="Group Box 295" hidden="1">
              <a:extLst>
                <a:ext uri="{63B3BB69-23CF-44E3-9099-C40C66FF867C}">
                  <a14:compatExt spid="_x0000_s207143"/>
                </a:ext>
                <a:ext uri="{FF2B5EF4-FFF2-40B4-BE49-F238E27FC236}">
                  <a16:creationId xmlns:a16="http://schemas.microsoft.com/office/drawing/2014/main" id="{0DF8E59E-EA10-5803-5792-8B386950B02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07144" name="Option Button 296" hidden="1">
              <a:extLst>
                <a:ext uri="{63B3BB69-23CF-44E3-9099-C40C66FF867C}">
                  <a14:compatExt spid="_x0000_s207144"/>
                </a:ext>
                <a:ext uri="{FF2B5EF4-FFF2-40B4-BE49-F238E27FC236}">
                  <a16:creationId xmlns:a16="http://schemas.microsoft.com/office/drawing/2014/main" id="{D8E2F025-9D3F-DB2F-6C21-C3C37ABA47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07145" name="Option Button 297" hidden="1">
              <a:extLst>
                <a:ext uri="{63B3BB69-23CF-44E3-9099-C40C66FF867C}">
                  <a14:compatExt spid="_x0000_s207145"/>
                </a:ext>
                <a:ext uri="{FF2B5EF4-FFF2-40B4-BE49-F238E27FC236}">
                  <a16:creationId xmlns:a16="http://schemas.microsoft.com/office/drawing/2014/main" id="{210DFF71-3448-69AC-345E-4B1C05B19E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07146" name="Option Button 298" hidden="1">
              <a:extLst>
                <a:ext uri="{63B3BB69-23CF-44E3-9099-C40C66FF867C}">
                  <a14:compatExt spid="_x0000_s207146"/>
                </a:ext>
                <a:ext uri="{FF2B5EF4-FFF2-40B4-BE49-F238E27FC236}">
                  <a16:creationId xmlns:a16="http://schemas.microsoft.com/office/drawing/2014/main" id="{BA1E28D0-5315-0541-43CD-E61234B942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07147" name="Option Button 299" hidden="1">
              <a:extLst>
                <a:ext uri="{63B3BB69-23CF-44E3-9099-C40C66FF867C}">
                  <a14:compatExt spid="_x0000_s207147"/>
                </a:ext>
                <a:ext uri="{FF2B5EF4-FFF2-40B4-BE49-F238E27FC236}">
                  <a16:creationId xmlns:a16="http://schemas.microsoft.com/office/drawing/2014/main" id="{7A013F19-44C9-E0CC-25CC-9AF2463E8E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07148" name="Group Box 300" hidden="1">
              <a:extLst>
                <a:ext uri="{63B3BB69-23CF-44E3-9099-C40C66FF867C}">
                  <a14:compatExt spid="_x0000_s207148"/>
                </a:ext>
                <a:ext uri="{FF2B5EF4-FFF2-40B4-BE49-F238E27FC236}">
                  <a16:creationId xmlns:a16="http://schemas.microsoft.com/office/drawing/2014/main" id="{340B1433-C676-F1A3-A427-98129BF0253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07149" name="Option Button 301" hidden="1">
              <a:extLst>
                <a:ext uri="{63B3BB69-23CF-44E3-9099-C40C66FF867C}">
                  <a14:compatExt spid="_x0000_s207149"/>
                </a:ext>
                <a:ext uri="{FF2B5EF4-FFF2-40B4-BE49-F238E27FC236}">
                  <a16:creationId xmlns:a16="http://schemas.microsoft.com/office/drawing/2014/main" id="{2F859847-66B2-6A37-A68A-F9ED86C1A5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07150" name="Option Button 302" hidden="1">
              <a:extLst>
                <a:ext uri="{63B3BB69-23CF-44E3-9099-C40C66FF867C}">
                  <a14:compatExt spid="_x0000_s207150"/>
                </a:ext>
                <a:ext uri="{FF2B5EF4-FFF2-40B4-BE49-F238E27FC236}">
                  <a16:creationId xmlns:a16="http://schemas.microsoft.com/office/drawing/2014/main" id="{8775E715-834E-65F6-8116-B730A46FC6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07151" name="Option Button 303" hidden="1">
              <a:extLst>
                <a:ext uri="{63B3BB69-23CF-44E3-9099-C40C66FF867C}">
                  <a14:compatExt spid="_x0000_s207151"/>
                </a:ext>
                <a:ext uri="{FF2B5EF4-FFF2-40B4-BE49-F238E27FC236}">
                  <a16:creationId xmlns:a16="http://schemas.microsoft.com/office/drawing/2014/main" id="{F67FCB8D-59C7-AD67-681B-724C40771D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07152" name="Option Button 304" hidden="1">
              <a:extLst>
                <a:ext uri="{63B3BB69-23CF-44E3-9099-C40C66FF867C}">
                  <a14:compatExt spid="_x0000_s207152"/>
                </a:ext>
                <a:ext uri="{FF2B5EF4-FFF2-40B4-BE49-F238E27FC236}">
                  <a16:creationId xmlns:a16="http://schemas.microsoft.com/office/drawing/2014/main" id="{4A52F046-9BA9-AEC2-D7D7-63D624E437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07153" name="Group Box 305" hidden="1">
              <a:extLst>
                <a:ext uri="{63B3BB69-23CF-44E3-9099-C40C66FF867C}">
                  <a14:compatExt spid="_x0000_s207153"/>
                </a:ext>
                <a:ext uri="{FF2B5EF4-FFF2-40B4-BE49-F238E27FC236}">
                  <a16:creationId xmlns:a16="http://schemas.microsoft.com/office/drawing/2014/main" id="{DA3BA369-847D-715C-8ACE-BCB35FDF9DB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07154" name="Option Button 306" hidden="1">
              <a:extLst>
                <a:ext uri="{63B3BB69-23CF-44E3-9099-C40C66FF867C}">
                  <a14:compatExt spid="_x0000_s207154"/>
                </a:ext>
                <a:ext uri="{FF2B5EF4-FFF2-40B4-BE49-F238E27FC236}">
                  <a16:creationId xmlns:a16="http://schemas.microsoft.com/office/drawing/2014/main" id="{6039A78F-6778-374F-D4D4-1D6DFDF0A0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07155" name="Option Button 307" hidden="1">
              <a:extLst>
                <a:ext uri="{63B3BB69-23CF-44E3-9099-C40C66FF867C}">
                  <a14:compatExt spid="_x0000_s207155"/>
                </a:ext>
                <a:ext uri="{FF2B5EF4-FFF2-40B4-BE49-F238E27FC236}">
                  <a16:creationId xmlns:a16="http://schemas.microsoft.com/office/drawing/2014/main" id="{24C330EB-1E77-891F-C786-0D8D43E4D6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07156" name="Option Button 308" hidden="1">
              <a:extLst>
                <a:ext uri="{63B3BB69-23CF-44E3-9099-C40C66FF867C}">
                  <a14:compatExt spid="_x0000_s207156"/>
                </a:ext>
                <a:ext uri="{FF2B5EF4-FFF2-40B4-BE49-F238E27FC236}">
                  <a16:creationId xmlns:a16="http://schemas.microsoft.com/office/drawing/2014/main" id="{F9EFE01C-2271-527F-AA31-2ABD096078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07157" name="Option Button 309" hidden="1">
              <a:extLst>
                <a:ext uri="{63B3BB69-23CF-44E3-9099-C40C66FF867C}">
                  <a14:compatExt spid="_x0000_s207157"/>
                </a:ext>
                <a:ext uri="{FF2B5EF4-FFF2-40B4-BE49-F238E27FC236}">
                  <a16:creationId xmlns:a16="http://schemas.microsoft.com/office/drawing/2014/main" id="{EBC374B6-EBEB-A714-4053-B7045D9622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07158" name="Group Box 310" hidden="1">
              <a:extLst>
                <a:ext uri="{63B3BB69-23CF-44E3-9099-C40C66FF867C}">
                  <a14:compatExt spid="_x0000_s207158"/>
                </a:ext>
                <a:ext uri="{FF2B5EF4-FFF2-40B4-BE49-F238E27FC236}">
                  <a16:creationId xmlns:a16="http://schemas.microsoft.com/office/drawing/2014/main" id="{FE81FF29-DC13-7564-9EFB-A8237CA79AA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07159" name="Option Button 311" hidden="1">
              <a:extLst>
                <a:ext uri="{63B3BB69-23CF-44E3-9099-C40C66FF867C}">
                  <a14:compatExt spid="_x0000_s207159"/>
                </a:ext>
                <a:ext uri="{FF2B5EF4-FFF2-40B4-BE49-F238E27FC236}">
                  <a16:creationId xmlns:a16="http://schemas.microsoft.com/office/drawing/2014/main" id="{42E99988-AB47-3063-BD77-8DFDA21FC3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07160" name="Option Button 312" hidden="1">
              <a:extLst>
                <a:ext uri="{63B3BB69-23CF-44E3-9099-C40C66FF867C}">
                  <a14:compatExt spid="_x0000_s207160"/>
                </a:ext>
                <a:ext uri="{FF2B5EF4-FFF2-40B4-BE49-F238E27FC236}">
                  <a16:creationId xmlns:a16="http://schemas.microsoft.com/office/drawing/2014/main" id="{84545754-B414-4E6D-6A5F-D8DA4313AC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07161" name="Option Button 313" hidden="1">
              <a:extLst>
                <a:ext uri="{63B3BB69-23CF-44E3-9099-C40C66FF867C}">
                  <a14:compatExt spid="_x0000_s207161"/>
                </a:ext>
                <a:ext uri="{FF2B5EF4-FFF2-40B4-BE49-F238E27FC236}">
                  <a16:creationId xmlns:a16="http://schemas.microsoft.com/office/drawing/2014/main" id="{ABB70E8D-8B44-6D67-A79F-C40D3779BB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07162" name="Option Button 314" hidden="1">
              <a:extLst>
                <a:ext uri="{63B3BB69-23CF-44E3-9099-C40C66FF867C}">
                  <a14:compatExt spid="_x0000_s207162"/>
                </a:ext>
                <a:ext uri="{FF2B5EF4-FFF2-40B4-BE49-F238E27FC236}">
                  <a16:creationId xmlns:a16="http://schemas.microsoft.com/office/drawing/2014/main" id="{DDDB31FD-DBF2-A952-0CD8-76B524CA65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07163" name="Group Box 315" hidden="1">
              <a:extLst>
                <a:ext uri="{63B3BB69-23CF-44E3-9099-C40C66FF867C}">
                  <a14:compatExt spid="_x0000_s207163"/>
                </a:ext>
                <a:ext uri="{FF2B5EF4-FFF2-40B4-BE49-F238E27FC236}">
                  <a16:creationId xmlns:a16="http://schemas.microsoft.com/office/drawing/2014/main" id="{055DFADB-3AA7-28B4-B1E3-19DFAB10C62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07164" name="Option Button 316" hidden="1">
              <a:extLst>
                <a:ext uri="{63B3BB69-23CF-44E3-9099-C40C66FF867C}">
                  <a14:compatExt spid="_x0000_s207164"/>
                </a:ext>
                <a:ext uri="{FF2B5EF4-FFF2-40B4-BE49-F238E27FC236}">
                  <a16:creationId xmlns:a16="http://schemas.microsoft.com/office/drawing/2014/main" id="{BF575D3A-787E-2B1B-FA7B-AFE37940D1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07165" name="Option Button 317" hidden="1">
              <a:extLst>
                <a:ext uri="{63B3BB69-23CF-44E3-9099-C40C66FF867C}">
                  <a14:compatExt spid="_x0000_s207165"/>
                </a:ext>
                <a:ext uri="{FF2B5EF4-FFF2-40B4-BE49-F238E27FC236}">
                  <a16:creationId xmlns:a16="http://schemas.microsoft.com/office/drawing/2014/main" id="{F7C87C0D-87AF-49BA-A5BC-DF79EE67FD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07166" name="Option Button 318" hidden="1">
              <a:extLst>
                <a:ext uri="{63B3BB69-23CF-44E3-9099-C40C66FF867C}">
                  <a14:compatExt spid="_x0000_s207166"/>
                </a:ext>
                <a:ext uri="{FF2B5EF4-FFF2-40B4-BE49-F238E27FC236}">
                  <a16:creationId xmlns:a16="http://schemas.microsoft.com/office/drawing/2014/main" id="{FAEC5F07-E2B9-673A-AF83-E95DEAB71D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07167" name="Option Button 319" hidden="1">
              <a:extLst>
                <a:ext uri="{63B3BB69-23CF-44E3-9099-C40C66FF867C}">
                  <a14:compatExt spid="_x0000_s207167"/>
                </a:ext>
                <a:ext uri="{FF2B5EF4-FFF2-40B4-BE49-F238E27FC236}">
                  <a16:creationId xmlns:a16="http://schemas.microsoft.com/office/drawing/2014/main" id="{811E8E11-5B45-2F0A-7D59-8114C83ECE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07168" name="Group Box 320" hidden="1">
              <a:extLst>
                <a:ext uri="{63B3BB69-23CF-44E3-9099-C40C66FF867C}">
                  <a14:compatExt spid="_x0000_s207168"/>
                </a:ext>
                <a:ext uri="{FF2B5EF4-FFF2-40B4-BE49-F238E27FC236}">
                  <a16:creationId xmlns:a16="http://schemas.microsoft.com/office/drawing/2014/main" id="{B8BF128F-F9F0-5149-688F-D3E3A8FD2CD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07169" name="Option Button 321" hidden="1">
              <a:extLst>
                <a:ext uri="{63B3BB69-23CF-44E3-9099-C40C66FF867C}">
                  <a14:compatExt spid="_x0000_s207169"/>
                </a:ext>
                <a:ext uri="{FF2B5EF4-FFF2-40B4-BE49-F238E27FC236}">
                  <a16:creationId xmlns:a16="http://schemas.microsoft.com/office/drawing/2014/main" id="{CF0D51C3-D081-FAE9-FA3E-DA567C2A7B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07170" name="Option Button 322" hidden="1">
              <a:extLst>
                <a:ext uri="{63B3BB69-23CF-44E3-9099-C40C66FF867C}">
                  <a14:compatExt spid="_x0000_s207170"/>
                </a:ext>
                <a:ext uri="{FF2B5EF4-FFF2-40B4-BE49-F238E27FC236}">
                  <a16:creationId xmlns:a16="http://schemas.microsoft.com/office/drawing/2014/main" id="{D9037B70-14FA-256D-ADCE-9223749D88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07171" name="Option Button 323" hidden="1">
              <a:extLst>
                <a:ext uri="{63B3BB69-23CF-44E3-9099-C40C66FF867C}">
                  <a14:compatExt spid="_x0000_s207171"/>
                </a:ext>
                <a:ext uri="{FF2B5EF4-FFF2-40B4-BE49-F238E27FC236}">
                  <a16:creationId xmlns:a16="http://schemas.microsoft.com/office/drawing/2014/main" id="{D30DFBE8-EBEF-9DD3-30FD-5F097328AC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07172" name="Option Button 324" hidden="1">
              <a:extLst>
                <a:ext uri="{63B3BB69-23CF-44E3-9099-C40C66FF867C}">
                  <a14:compatExt spid="_x0000_s207172"/>
                </a:ext>
                <a:ext uri="{FF2B5EF4-FFF2-40B4-BE49-F238E27FC236}">
                  <a16:creationId xmlns:a16="http://schemas.microsoft.com/office/drawing/2014/main" id="{157A07E0-A98B-12C2-871D-1BACB3B3EB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07173" name="Group Box 325" hidden="1">
              <a:extLst>
                <a:ext uri="{63B3BB69-23CF-44E3-9099-C40C66FF867C}">
                  <a14:compatExt spid="_x0000_s207173"/>
                </a:ext>
                <a:ext uri="{FF2B5EF4-FFF2-40B4-BE49-F238E27FC236}">
                  <a16:creationId xmlns:a16="http://schemas.microsoft.com/office/drawing/2014/main" id="{94BFD872-9218-FED9-6FA4-C30D1B0A27C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07174" name="Option Button 326" hidden="1">
              <a:extLst>
                <a:ext uri="{63B3BB69-23CF-44E3-9099-C40C66FF867C}">
                  <a14:compatExt spid="_x0000_s207174"/>
                </a:ext>
                <a:ext uri="{FF2B5EF4-FFF2-40B4-BE49-F238E27FC236}">
                  <a16:creationId xmlns:a16="http://schemas.microsoft.com/office/drawing/2014/main" id="{84C27FDE-5989-95DC-A84D-0FFEB95843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07175" name="Option Button 327" hidden="1">
              <a:extLst>
                <a:ext uri="{63B3BB69-23CF-44E3-9099-C40C66FF867C}">
                  <a14:compatExt spid="_x0000_s207175"/>
                </a:ext>
                <a:ext uri="{FF2B5EF4-FFF2-40B4-BE49-F238E27FC236}">
                  <a16:creationId xmlns:a16="http://schemas.microsoft.com/office/drawing/2014/main" id="{23BA154A-AA49-7089-8982-55CE6C0AFE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07176" name="Option Button 328" hidden="1">
              <a:extLst>
                <a:ext uri="{63B3BB69-23CF-44E3-9099-C40C66FF867C}">
                  <a14:compatExt spid="_x0000_s207176"/>
                </a:ext>
                <a:ext uri="{FF2B5EF4-FFF2-40B4-BE49-F238E27FC236}">
                  <a16:creationId xmlns:a16="http://schemas.microsoft.com/office/drawing/2014/main" id="{8044A9EF-3A42-444B-96A2-12C6C6D9F8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07177" name="Option Button 329" hidden="1">
              <a:extLst>
                <a:ext uri="{63B3BB69-23CF-44E3-9099-C40C66FF867C}">
                  <a14:compatExt spid="_x0000_s207177"/>
                </a:ext>
                <a:ext uri="{FF2B5EF4-FFF2-40B4-BE49-F238E27FC236}">
                  <a16:creationId xmlns:a16="http://schemas.microsoft.com/office/drawing/2014/main" id="{36AC48BB-9AF2-F830-5182-E0C05C3CC9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07178" name="Group Box 330" hidden="1">
              <a:extLst>
                <a:ext uri="{63B3BB69-23CF-44E3-9099-C40C66FF867C}">
                  <a14:compatExt spid="_x0000_s207178"/>
                </a:ext>
                <a:ext uri="{FF2B5EF4-FFF2-40B4-BE49-F238E27FC236}">
                  <a16:creationId xmlns:a16="http://schemas.microsoft.com/office/drawing/2014/main" id="{DEF247DC-9873-AD0F-A9F0-199E82B94F6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07179" name="Option Button 331" hidden="1">
              <a:extLst>
                <a:ext uri="{63B3BB69-23CF-44E3-9099-C40C66FF867C}">
                  <a14:compatExt spid="_x0000_s207179"/>
                </a:ext>
                <a:ext uri="{FF2B5EF4-FFF2-40B4-BE49-F238E27FC236}">
                  <a16:creationId xmlns:a16="http://schemas.microsoft.com/office/drawing/2014/main" id="{5C0357B7-30B6-2438-7FEB-873EF07E2B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07180" name="Option Button 332" hidden="1">
              <a:extLst>
                <a:ext uri="{63B3BB69-23CF-44E3-9099-C40C66FF867C}">
                  <a14:compatExt spid="_x0000_s207180"/>
                </a:ext>
                <a:ext uri="{FF2B5EF4-FFF2-40B4-BE49-F238E27FC236}">
                  <a16:creationId xmlns:a16="http://schemas.microsoft.com/office/drawing/2014/main" id="{50BAB8C8-BD4A-D91B-A95D-CC27EFB37B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07181" name="Option Button 333" hidden="1">
              <a:extLst>
                <a:ext uri="{63B3BB69-23CF-44E3-9099-C40C66FF867C}">
                  <a14:compatExt spid="_x0000_s207181"/>
                </a:ext>
                <a:ext uri="{FF2B5EF4-FFF2-40B4-BE49-F238E27FC236}">
                  <a16:creationId xmlns:a16="http://schemas.microsoft.com/office/drawing/2014/main" id="{D953BE20-92C6-9A59-6A66-B060007EF1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07182" name="Option Button 334" hidden="1">
              <a:extLst>
                <a:ext uri="{63B3BB69-23CF-44E3-9099-C40C66FF867C}">
                  <a14:compatExt spid="_x0000_s207182"/>
                </a:ext>
                <a:ext uri="{FF2B5EF4-FFF2-40B4-BE49-F238E27FC236}">
                  <a16:creationId xmlns:a16="http://schemas.microsoft.com/office/drawing/2014/main" id="{887C2CCC-C4E9-D4E3-C75B-B68D22E543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07183" name="Group Box 335" hidden="1">
              <a:extLst>
                <a:ext uri="{63B3BB69-23CF-44E3-9099-C40C66FF867C}">
                  <a14:compatExt spid="_x0000_s207183"/>
                </a:ext>
                <a:ext uri="{FF2B5EF4-FFF2-40B4-BE49-F238E27FC236}">
                  <a16:creationId xmlns:a16="http://schemas.microsoft.com/office/drawing/2014/main" id="{7138711C-84FB-B372-E138-275574E9A07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07184" name="Option Button 336" hidden="1">
              <a:extLst>
                <a:ext uri="{63B3BB69-23CF-44E3-9099-C40C66FF867C}">
                  <a14:compatExt spid="_x0000_s207184"/>
                </a:ext>
                <a:ext uri="{FF2B5EF4-FFF2-40B4-BE49-F238E27FC236}">
                  <a16:creationId xmlns:a16="http://schemas.microsoft.com/office/drawing/2014/main" id="{CC92FD1C-C238-7B48-327D-7AE41CA77D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07185" name="Option Button 337" hidden="1">
              <a:extLst>
                <a:ext uri="{63B3BB69-23CF-44E3-9099-C40C66FF867C}">
                  <a14:compatExt spid="_x0000_s207185"/>
                </a:ext>
                <a:ext uri="{FF2B5EF4-FFF2-40B4-BE49-F238E27FC236}">
                  <a16:creationId xmlns:a16="http://schemas.microsoft.com/office/drawing/2014/main" id="{9C1ADCD5-E496-6E65-5F25-F2B03605AD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07186" name="Option Button 338" hidden="1">
              <a:extLst>
                <a:ext uri="{63B3BB69-23CF-44E3-9099-C40C66FF867C}">
                  <a14:compatExt spid="_x0000_s207186"/>
                </a:ext>
                <a:ext uri="{FF2B5EF4-FFF2-40B4-BE49-F238E27FC236}">
                  <a16:creationId xmlns:a16="http://schemas.microsoft.com/office/drawing/2014/main" id="{3C056114-4856-144E-5227-3E2A10ABC0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07187" name="Option Button 339" hidden="1">
              <a:extLst>
                <a:ext uri="{63B3BB69-23CF-44E3-9099-C40C66FF867C}">
                  <a14:compatExt spid="_x0000_s207187"/>
                </a:ext>
                <a:ext uri="{FF2B5EF4-FFF2-40B4-BE49-F238E27FC236}">
                  <a16:creationId xmlns:a16="http://schemas.microsoft.com/office/drawing/2014/main" id="{76A487B7-11BE-9AA3-0428-81B73290E0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07188" name="Group Box 340" hidden="1">
              <a:extLst>
                <a:ext uri="{63B3BB69-23CF-44E3-9099-C40C66FF867C}">
                  <a14:compatExt spid="_x0000_s207188"/>
                </a:ext>
                <a:ext uri="{FF2B5EF4-FFF2-40B4-BE49-F238E27FC236}">
                  <a16:creationId xmlns:a16="http://schemas.microsoft.com/office/drawing/2014/main" id="{61B8FD8A-FE14-C652-16D6-A45B4F7F81C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07189" name="Option Button 341" hidden="1">
              <a:extLst>
                <a:ext uri="{63B3BB69-23CF-44E3-9099-C40C66FF867C}">
                  <a14:compatExt spid="_x0000_s207189"/>
                </a:ext>
                <a:ext uri="{FF2B5EF4-FFF2-40B4-BE49-F238E27FC236}">
                  <a16:creationId xmlns:a16="http://schemas.microsoft.com/office/drawing/2014/main" id="{49DA2C12-E1B5-CDFC-FCAC-E55B75B845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07190" name="Option Button 342" hidden="1">
              <a:extLst>
                <a:ext uri="{63B3BB69-23CF-44E3-9099-C40C66FF867C}">
                  <a14:compatExt spid="_x0000_s207190"/>
                </a:ext>
                <a:ext uri="{FF2B5EF4-FFF2-40B4-BE49-F238E27FC236}">
                  <a16:creationId xmlns:a16="http://schemas.microsoft.com/office/drawing/2014/main" id="{1236F7DA-6AD2-F0C8-8CC9-8FF17F3791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07191" name="Option Button 343" hidden="1">
              <a:extLst>
                <a:ext uri="{63B3BB69-23CF-44E3-9099-C40C66FF867C}">
                  <a14:compatExt spid="_x0000_s207191"/>
                </a:ext>
                <a:ext uri="{FF2B5EF4-FFF2-40B4-BE49-F238E27FC236}">
                  <a16:creationId xmlns:a16="http://schemas.microsoft.com/office/drawing/2014/main" id="{61C61195-4C79-756D-B1DB-2DC94C8550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07192" name="Option Button 344" hidden="1">
              <a:extLst>
                <a:ext uri="{63B3BB69-23CF-44E3-9099-C40C66FF867C}">
                  <a14:compatExt spid="_x0000_s207192"/>
                </a:ext>
                <a:ext uri="{FF2B5EF4-FFF2-40B4-BE49-F238E27FC236}">
                  <a16:creationId xmlns:a16="http://schemas.microsoft.com/office/drawing/2014/main" id="{407C00D7-3CC9-C46A-695E-BDE2204AD7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07193" name="Group Box 345" hidden="1">
              <a:extLst>
                <a:ext uri="{63B3BB69-23CF-44E3-9099-C40C66FF867C}">
                  <a14:compatExt spid="_x0000_s207193"/>
                </a:ext>
                <a:ext uri="{FF2B5EF4-FFF2-40B4-BE49-F238E27FC236}">
                  <a16:creationId xmlns:a16="http://schemas.microsoft.com/office/drawing/2014/main" id="{FA8ED93D-C554-2FAD-C7AD-8972A2A5AC8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07194" name="Option Button 346" hidden="1">
              <a:extLst>
                <a:ext uri="{63B3BB69-23CF-44E3-9099-C40C66FF867C}">
                  <a14:compatExt spid="_x0000_s207194"/>
                </a:ext>
                <a:ext uri="{FF2B5EF4-FFF2-40B4-BE49-F238E27FC236}">
                  <a16:creationId xmlns:a16="http://schemas.microsoft.com/office/drawing/2014/main" id="{BA069E1B-6C8E-0897-CEA4-43F93B7F31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07195" name="Option Button 347" hidden="1">
              <a:extLst>
                <a:ext uri="{63B3BB69-23CF-44E3-9099-C40C66FF867C}">
                  <a14:compatExt spid="_x0000_s207195"/>
                </a:ext>
                <a:ext uri="{FF2B5EF4-FFF2-40B4-BE49-F238E27FC236}">
                  <a16:creationId xmlns:a16="http://schemas.microsoft.com/office/drawing/2014/main" id="{CB661BF7-B385-085D-D66D-D78075933D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07196" name="Option Button 348" hidden="1">
              <a:extLst>
                <a:ext uri="{63B3BB69-23CF-44E3-9099-C40C66FF867C}">
                  <a14:compatExt spid="_x0000_s207196"/>
                </a:ext>
                <a:ext uri="{FF2B5EF4-FFF2-40B4-BE49-F238E27FC236}">
                  <a16:creationId xmlns:a16="http://schemas.microsoft.com/office/drawing/2014/main" id="{79FE8A1D-600B-0123-3C6A-A5E1FCFE15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07197" name="Option Button 349" hidden="1">
              <a:extLst>
                <a:ext uri="{63B3BB69-23CF-44E3-9099-C40C66FF867C}">
                  <a14:compatExt spid="_x0000_s207197"/>
                </a:ext>
                <a:ext uri="{FF2B5EF4-FFF2-40B4-BE49-F238E27FC236}">
                  <a16:creationId xmlns:a16="http://schemas.microsoft.com/office/drawing/2014/main" id="{B95D24F4-7AAD-37DA-0CF7-FA8A0E86B2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07198" name="Group Box 350" hidden="1">
              <a:extLst>
                <a:ext uri="{63B3BB69-23CF-44E3-9099-C40C66FF867C}">
                  <a14:compatExt spid="_x0000_s207198"/>
                </a:ext>
                <a:ext uri="{FF2B5EF4-FFF2-40B4-BE49-F238E27FC236}">
                  <a16:creationId xmlns:a16="http://schemas.microsoft.com/office/drawing/2014/main" id="{92727E0D-8440-C5CE-B90D-87DAA94104C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07199" name="Option Button 351" hidden="1">
              <a:extLst>
                <a:ext uri="{63B3BB69-23CF-44E3-9099-C40C66FF867C}">
                  <a14:compatExt spid="_x0000_s207199"/>
                </a:ext>
                <a:ext uri="{FF2B5EF4-FFF2-40B4-BE49-F238E27FC236}">
                  <a16:creationId xmlns:a16="http://schemas.microsoft.com/office/drawing/2014/main" id="{FB34720F-6698-B94E-E664-329F1DCC38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07200" name="Option Button 352" hidden="1">
              <a:extLst>
                <a:ext uri="{63B3BB69-23CF-44E3-9099-C40C66FF867C}">
                  <a14:compatExt spid="_x0000_s207200"/>
                </a:ext>
                <a:ext uri="{FF2B5EF4-FFF2-40B4-BE49-F238E27FC236}">
                  <a16:creationId xmlns:a16="http://schemas.microsoft.com/office/drawing/2014/main" id="{C4811FEF-A7DF-6C8F-FE04-91F7C35B69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07201" name="Option Button 353" hidden="1">
              <a:extLst>
                <a:ext uri="{63B3BB69-23CF-44E3-9099-C40C66FF867C}">
                  <a14:compatExt spid="_x0000_s207201"/>
                </a:ext>
                <a:ext uri="{FF2B5EF4-FFF2-40B4-BE49-F238E27FC236}">
                  <a16:creationId xmlns:a16="http://schemas.microsoft.com/office/drawing/2014/main" id="{62B278EB-8577-990E-6CAE-9C5C9FDFC4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07202" name="Option Button 354" hidden="1">
              <a:extLst>
                <a:ext uri="{63B3BB69-23CF-44E3-9099-C40C66FF867C}">
                  <a14:compatExt spid="_x0000_s207202"/>
                </a:ext>
                <a:ext uri="{FF2B5EF4-FFF2-40B4-BE49-F238E27FC236}">
                  <a16:creationId xmlns:a16="http://schemas.microsoft.com/office/drawing/2014/main" id="{F8836211-7604-7AD1-CFB4-62661B0B87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07203" name="Group Box 355" hidden="1">
              <a:extLst>
                <a:ext uri="{63B3BB69-23CF-44E3-9099-C40C66FF867C}">
                  <a14:compatExt spid="_x0000_s207203"/>
                </a:ext>
                <a:ext uri="{FF2B5EF4-FFF2-40B4-BE49-F238E27FC236}">
                  <a16:creationId xmlns:a16="http://schemas.microsoft.com/office/drawing/2014/main" id="{CE43D497-3C77-A14F-447C-E18F068617B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07204" name="Option Button 356" hidden="1">
              <a:extLst>
                <a:ext uri="{63B3BB69-23CF-44E3-9099-C40C66FF867C}">
                  <a14:compatExt spid="_x0000_s207204"/>
                </a:ext>
                <a:ext uri="{FF2B5EF4-FFF2-40B4-BE49-F238E27FC236}">
                  <a16:creationId xmlns:a16="http://schemas.microsoft.com/office/drawing/2014/main" id="{29B1655B-876D-9FB3-5447-A9B7DABA80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07205" name="Option Button 357" hidden="1">
              <a:extLst>
                <a:ext uri="{63B3BB69-23CF-44E3-9099-C40C66FF867C}">
                  <a14:compatExt spid="_x0000_s207205"/>
                </a:ext>
                <a:ext uri="{FF2B5EF4-FFF2-40B4-BE49-F238E27FC236}">
                  <a16:creationId xmlns:a16="http://schemas.microsoft.com/office/drawing/2014/main" id="{A26B6672-D4AD-645D-0536-7F8619F83B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07206" name="Option Button 358" hidden="1">
              <a:extLst>
                <a:ext uri="{63B3BB69-23CF-44E3-9099-C40C66FF867C}">
                  <a14:compatExt spid="_x0000_s207206"/>
                </a:ext>
                <a:ext uri="{FF2B5EF4-FFF2-40B4-BE49-F238E27FC236}">
                  <a16:creationId xmlns:a16="http://schemas.microsoft.com/office/drawing/2014/main" id="{B5558F67-1CFD-5CDB-B4C5-2891B28E41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07207" name="Option Button 359" hidden="1">
              <a:extLst>
                <a:ext uri="{63B3BB69-23CF-44E3-9099-C40C66FF867C}">
                  <a14:compatExt spid="_x0000_s207207"/>
                </a:ext>
                <a:ext uri="{FF2B5EF4-FFF2-40B4-BE49-F238E27FC236}">
                  <a16:creationId xmlns:a16="http://schemas.microsoft.com/office/drawing/2014/main" id="{1502DEA4-5549-F787-1901-31B72F7628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07208" name="Group Box 360" hidden="1">
              <a:extLst>
                <a:ext uri="{63B3BB69-23CF-44E3-9099-C40C66FF867C}">
                  <a14:compatExt spid="_x0000_s207208"/>
                </a:ext>
                <a:ext uri="{FF2B5EF4-FFF2-40B4-BE49-F238E27FC236}">
                  <a16:creationId xmlns:a16="http://schemas.microsoft.com/office/drawing/2014/main" id="{0A7622E3-3983-FAEB-F86F-7B177725170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07209" name="Option Button 361" hidden="1">
              <a:extLst>
                <a:ext uri="{63B3BB69-23CF-44E3-9099-C40C66FF867C}">
                  <a14:compatExt spid="_x0000_s207209"/>
                </a:ext>
                <a:ext uri="{FF2B5EF4-FFF2-40B4-BE49-F238E27FC236}">
                  <a16:creationId xmlns:a16="http://schemas.microsoft.com/office/drawing/2014/main" id="{E7354ADD-9AFF-380F-4893-A9C1CACD7C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07210" name="Option Button 362" hidden="1">
              <a:extLst>
                <a:ext uri="{63B3BB69-23CF-44E3-9099-C40C66FF867C}">
                  <a14:compatExt spid="_x0000_s207210"/>
                </a:ext>
                <a:ext uri="{FF2B5EF4-FFF2-40B4-BE49-F238E27FC236}">
                  <a16:creationId xmlns:a16="http://schemas.microsoft.com/office/drawing/2014/main" id="{9F70F9EF-2B5F-767E-94B7-85F4823A2A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07211" name="Option Button 363" hidden="1">
              <a:extLst>
                <a:ext uri="{63B3BB69-23CF-44E3-9099-C40C66FF867C}">
                  <a14:compatExt spid="_x0000_s207211"/>
                </a:ext>
                <a:ext uri="{FF2B5EF4-FFF2-40B4-BE49-F238E27FC236}">
                  <a16:creationId xmlns:a16="http://schemas.microsoft.com/office/drawing/2014/main" id="{685742CC-0E5D-EEF8-1EFF-2959901C65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07212" name="Option Button 364" hidden="1">
              <a:extLst>
                <a:ext uri="{63B3BB69-23CF-44E3-9099-C40C66FF867C}">
                  <a14:compatExt spid="_x0000_s207212"/>
                </a:ext>
                <a:ext uri="{FF2B5EF4-FFF2-40B4-BE49-F238E27FC236}">
                  <a16:creationId xmlns:a16="http://schemas.microsoft.com/office/drawing/2014/main" id="{A1D1CE53-A87D-4CC5-7F5B-F9EA067B07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07213" name="Group Box 365" hidden="1">
              <a:extLst>
                <a:ext uri="{63B3BB69-23CF-44E3-9099-C40C66FF867C}">
                  <a14:compatExt spid="_x0000_s207213"/>
                </a:ext>
                <a:ext uri="{FF2B5EF4-FFF2-40B4-BE49-F238E27FC236}">
                  <a16:creationId xmlns:a16="http://schemas.microsoft.com/office/drawing/2014/main" id="{11D7C2C3-E750-FA91-9A74-9C30DFB9003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07214" name="Option Button 366" hidden="1">
              <a:extLst>
                <a:ext uri="{63B3BB69-23CF-44E3-9099-C40C66FF867C}">
                  <a14:compatExt spid="_x0000_s207214"/>
                </a:ext>
                <a:ext uri="{FF2B5EF4-FFF2-40B4-BE49-F238E27FC236}">
                  <a16:creationId xmlns:a16="http://schemas.microsoft.com/office/drawing/2014/main" id="{6EA51484-A3D3-8F6A-7796-4EA0ECECF6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07215" name="Option Button 367" hidden="1">
              <a:extLst>
                <a:ext uri="{63B3BB69-23CF-44E3-9099-C40C66FF867C}">
                  <a14:compatExt spid="_x0000_s207215"/>
                </a:ext>
                <a:ext uri="{FF2B5EF4-FFF2-40B4-BE49-F238E27FC236}">
                  <a16:creationId xmlns:a16="http://schemas.microsoft.com/office/drawing/2014/main" id="{86100176-ECE2-EEC4-9198-832CAAB2F9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07216" name="Option Button 368" hidden="1">
              <a:extLst>
                <a:ext uri="{63B3BB69-23CF-44E3-9099-C40C66FF867C}">
                  <a14:compatExt spid="_x0000_s207216"/>
                </a:ext>
                <a:ext uri="{FF2B5EF4-FFF2-40B4-BE49-F238E27FC236}">
                  <a16:creationId xmlns:a16="http://schemas.microsoft.com/office/drawing/2014/main" id="{9DE0AF9F-3C12-8EA1-56E0-5293AE1D24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07217" name="Option Button 369" hidden="1">
              <a:extLst>
                <a:ext uri="{63B3BB69-23CF-44E3-9099-C40C66FF867C}">
                  <a14:compatExt spid="_x0000_s207217"/>
                </a:ext>
                <a:ext uri="{FF2B5EF4-FFF2-40B4-BE49-F238E27FC236}">
                  <a16:creationId xmlns:a16="http://schemas.microsoft.com/office/drawing/2014/main" id="{27FED322-F834-E795-9371-7FF3CEEA30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07218" name="Group Box 370" hidden="1">
              <a:extLst>
                <a:ext uri="{63B3BB69-23CF-44E3-9099-C40C66FF867C}">
                  <a14:compatExt spid="_x0000_s207218"/>
                </a:ext>
                <a:ext uri="{FF2B5EF4-FFF2-40B4-BE49-F238E27FC236}">
                  <a16:creationId xmlns:a16="http://schemas.microsoft.com/office/drawing/2014/main" id="{3543103E-9554-B572-2F4D-4AA4CB62C53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07219" name="Option Button 371" hidden="1">
              <a:extLst>
                <a:ext uri="{63B3BB69-23CF-44E3-9099-C40C66FF867C}">
                  <a14:compatExt spid="_x0000_s207219"/>
                </a:ext>
                <a:ext uri="{FF2B5EF4-FFF2-40B4-BE49-F238E27FC236}">
                  <a16:creationId xmlns:a16="http://schemas.microsoft.com/office/drawing/2014/main" id="{B9C72514-236C-20E5-9712-9148895795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07220" name="Option Button 372" hidden="1">
              <a:extLst>
                <a:ext uri="{63B3BB69-23CF-44E3-9099-C40C66FF867C}">
                  <a14:compatExt spid="_x0000_s207220"/>
                </a:ext>
                <a:ext uri="{FF2B5EF4-FFF2-40B4-BE49-F238E27FC236}">
                  <a16:creationId xmlns:a16="http://schemas.microsoft.com/office/drawing/2014/main" id="{FD904C75-0D68-E1A3-E5D0-10C619AB07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07221" name="Option Button 373" hidden="1">
              <a:extLst>
                <a:ext uri="{63B3BB69-23CF-44E3-9099-C40C66FF867C}">
                  <a14:compatExt spid="_x0000_s207221"/>
                </a:ext>
                <a:ext uri="{FF2B5EF4-FFF2-40B4-BE49-F238E27FC236}">
                  <a16:creationId xmlns:a16="http://schemas.microsoft.com/office/drawing/2014/main" id="{7BED2F81-D411-2407-8452-C7F79C84C2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07222" name="Option Button 374" hidden="1">
              <a:extLst>
                <a:ext uri="{63B3BB69-23CF-44E3-9099-C40C66FF867C}">
                  <a14:compatExt spid="_x0000_s207222"/>
                </a:ext>
                <a:ext uri="{FF2B5EF4-FFF2-40B4-BE49-F238E27FC236}">
                  <a16:creationId xmlns:a16="http://schemas.microsoft.com/office/drawing/2014/main" id="{01F93C02-29F6-B1E8-BBEE-BEEF3951EF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07223" name="Group Box 375" hidden="1">
              <a:extLst>
                <a:ext uri="{63B3BB69-23CF-44E3-9099-C40C66FF867C}">
                  <a14:compatExt spid="_x0000_s207223"/>
                </a:ext>
                <a:ext uri="{FF2B5EF4-FFF2-40B4-BE49-F238E27FC236}">
                  <a16:creationId xmlns:a16="http://schemas.microsoft.com/office/drawing/2014/main" id="{B2AAC65A-8334-5466-18D8-247F0379534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07224" name="Option Button 376" hidden="1">
              <a:extLst>
                <a:ext uri="{63B3BB69-23CF-44E3-9099-C40C66FF867C}">
                  <a14:compatExt spid="_x0000_s207224"/>
                </a:ext>
                <a:ext uri="{FF2B5EF4-FFF2-40B4-BE49-F238E27FC236}">
                  <a16:creationId xmlns:a16="http://schemas.microsoft.com/office/drawing/2014/main" id="{71A5E1CE-74B7-81FA-C8D9-DB4E62F2C4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07225" name="Option Button 377" hidden="1">
              <a:extLst>
                <a:ext uri="{63B3BB69-23CF-44E3-9099-C40C66FF867C}">
                  <a14:compatExt spid="_x0000_s207225"/>
                </a:ext>
                <a:ext uri="{FF2B5EF4-FFF2-40B4-BE49-F238E27FC236}">
                  <a16:creationId xmlns:a16="http://schemas.microsoft.com/office/drawing/2014/main" id="{CA228F85-16BC-CA21-A45E-1D019C60DF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07226" name="Option Button 378" hidden="1">
              <a:extLst>
                <a:ext uri="{63B3BB69-23CF-44E3-9099-C40C66FF867C}">
                  <a14:compatExt spid="_x0000_s207226"/>
                </a:ext>
                <a:ext uri="{FF2B5EF4-FFF2-40B4-BE49-F238E27FC236}">
                  <a16:creationId xmlns:a16="http://schemas.microsoft.com/office/drawing/2014/main" id="{81582813-8350-415C-24AF-A98E98A66C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07227" name="Option Button 379" hidden="1">
              <a:extLst>
                <a:ext uri="{63B3BB69-23CF-44E3-9099-C40C66FF867C}">
                  <a14:compatExt spid="_x0000_s207227"/>
                </a:ext>
                <a:ext uri="{FF2B5EF4-FFF2-40B4-BE49-F238E27FC236}">
                  <a16:creationId xmlns:a16="http://schemas.microsoft.com/office/drawing/2014/main" id="{3E3EC12F-E2CA-E321-217D-B9302ED047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07228" name="Group Box 380" hidden="1">
              <a:extLst>
                <a:ext uri="{63B3BB69-23CF-44E3-9099-C40C66FF867C}">
                  <a14:compatExt spid="_x0000_s207228"/>
                </a:ext>
                <a:ext uri="{FF2B5EF4-FFF2-40B4-BE49-F238E27FC236}">
                  <a16:creationId xmlns:a16="http://schemas.microsoft.com/office/drawing/2014/main" id="{F25755C6-0138-DC75-269B-73F6C61661C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07229" name="Option Button 381" hidden="1">
              <a:extLst>
                <a:ext uri="{63B3BB69-23CF-44E3-9099-C40C66FF867C}">
                  <a14:compatExt spid="_x0000_s207229"/>
                </a:ext>
                <a:ext uri="{FF2B5EF4-FFF2-40B4-BE49-F238E27FC236}">
                  <a16:creationId xmlns:a16="http://schemas.microsoft.com/office/drawing/2014/main" id="{26FD253A-DAB9-0DEC-B453-30C2758C78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07230" name="Option Button 382" hidden="1">
              <a:extLst>
                <a:ext uri="{63B3BB69-23CF-44E3-9099-C40C66FF867C}">
                  <a14:compatExt spid="_x0000_s207230"/>
                </a:ext>
                <a:ext uri="{FF2B5EF4-FFF2-40B4-BE49-F238E27FC236}">
                  <a16:creationId xmlns:a16="http://schemas.microsoft.com/office/drawing/2014/main" id="{81505788-DEDC-9128-1284-3E4E0EB12E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07231" name="Option Button 383" hidden="1">
              <a:extLst>
                <a:ext uri="{63B3BB69-23CF-44E3-9099-C40C66FF867C}">
                  <a14:compatExt spid="_x0000_s207231"/>
                </a:ext>
                <a:ext uri="{FF2B5EF4-FFF2-40B4-BE49-F238E27FC236}">
                  <a16:creationId xmlns:a16="http://schemas.microsoft.com/office/drawing/2014/main" id="{2436B518-E0A2-8ABB-5205-C98A1D8D2E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07232" name="Option Button 384" hidden="1">
              <a:extLst>
                <a:ext uri="{63B3BB69-23CF-44E3-9099-C40C66FF867C}">
                  <a14:compatExt spid="_x0000_s207232"/>
                </a:ext>
                <a:ext uri="{FF2B5EF4-FFF2-40B4-BE49-F238E27FC236}">
                  <a16:creationId xmlns:a16="http://schemas.microsoft.com/office/drawing/2014/main" id="{3D7E488B-9776-D427-DAF1-C8C5A1E3D3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07233" name="Group Box 385" hidden="1">
              <a:extLst>
                <a:ext uri="{63B3BB69-23CF-44E3-9099-C40C66FF867C}">
                  <a14:compatExt spid="_x0000_s207233"/>
                </a:ext>
                <a:ext uri="{FF2B5EF4-FFF2-40B4-BE49-F238E27FC236}">
                  <a16:creationId xmlns:a16="http://schemas.microsoft.com/office/drawing/2014/main" id="{003AE38A-FDEC-D08B-FF42-9B5022E8910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07234" name="Option Button 386" hidden="1">
              <a:extLst>
                <a:ext uri="{63B3BB69-23CF-44E3-9099-C40C66FF867C}">
                  <a14:compatExt spid="_x0000_s207234"/>
                </a:ext>
                <a:ext uri="{FF2B5EF4-FFF2-40B4-BE49-F238E27FC236}">
                  <a16:creationId xmlns:a16="http://schemas.microsoft.com/office/drawing/2014/main" id="{73F2331B-6C04-E909-2017-78E05B6374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07235" name="Option Button 387" hidden="1">
              <a:extLst>
                <a:ext uri="{63B3BB69-23CF-44E3-9099-C40C66FF867C}">
                  <a14:compatExt spid="_x0000_s207235"/>
                </a:ext>
                <a:ext uri="{FF2B5EF4-FFF2-40B4-BE49-F238E27FC236}">
                  <a16:creationId xmlns:a16="http://schemas.microsoft.com/office/drawing/2014/main" id="{2B51330B-B531-78FE-824C-46712F06AE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07236" name="Option Button 388" hidden="1">
              <a:extLst>
                <a:ext uri="{63B3BB69-23CF-44E3-9099-C40C66FF867C}">
                  <a14:compatExt spid="_x0000_s207236"/>
                </a:ext>
                <a:ext uri="{FF2B5EF4-FFF2-40B4-BE49-F238E27FC236}">
                  <a16:creationId xmlns:a16="http://schemas.microsoft.com/office/drawing/2014/main" id="{BF89C750-F057-12AC-AA74-CD74E8C3D4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07237" name="Option Button 389" hidden="1">
              <a:extLst>
                <a:ext uri="{63B3BB69-23CF-44E3-9099-C40C66FF867C}">
                  <a14:compatExt spid="_x0000_s207237"/>
                </a:ext>
                <a:ext uri="{FF2B5EF4-FFF2-40B4-BE49-F238E27FC236}">
                  <a16:creationId xmlns:a16="http://schemas.microsoft.com/office/drawing/2014/main" id="{511DD76C-10F9-E34F-0B5F-036A18EB7E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07238" name="Group Box 390" hidden="1">
              <a:extLst>
                <a:ext uri="{63B3BB69-23CF-44E3-9099-C40C66FF867C}">
                  <a14:compatExt spid="_x0000_s207238"/>
                </a:ext>
                <a:ext uri="{FF2B5EF4-FFF2-40B4-BE49-F238E27FC236}">
                  <a16:creationId xmlns:a16="http://schemas.microsoft.com/office/drawing/2014/main" id="{1FAE5C6B-5925-DE93-571D-1484A582AA8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07239" name="Option Button 391" hidden="1">
              <a:extLst>
                <a:ext uri="{63B3BB69-23CF-44E3-9099-C40C66FF867C}">
                  <a14:compatExt spid="_x0000_s207239"/>
                </a:ext>
                <a:ext uri="{FF2B5EF4-FFF2-40B4-BE49-F238E27FC236}">
                  <a16:creationId xmlns:a16="http://schemas.microsoft.com/office/drawing/2014/main" id="{8E9B6F87-70CE-7A64-12CB-34717FD79B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07240" name="Option Button 392" hidden="1">
              <a:extLst>
                <a:ext uri="{63B3BB69-23CF-44E3-9099-C40C66FF867C}">
                  <a14:compatExt spid="_x0000_s207240"/>
                </a:ext>
                <a:ext uri="{FF2B5EF4-FFF2-40B4-BE49-F238E27FC236}">
                  <a16:creationId xmlns:a16="http://schemas.microsoft.com/office/drawing/2014/main" id="{3C76E55B-EBD6-CD0D-E4CF-68DD3EDFE9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07241" name="Option Button 393" hidden="1">
              <a:extLst>
                <a:ext uri="{63B3BB69-23CF-44E3-9099-C40C66FF867C}">
                  <a14:compatExt spid="_x0000_s207241"/>
                </a:ext>
                <a:ext uri="{FF2B5EF4-FFF2-40B4-BE49-F238E27FC236}">
                  <a16:creationId xmlns:a16="http://schemas.microsoft.com/office/drawing/2014/main" id="{24CC7FA8-757B-FD4D-B358-6B8105A815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07242" name="Option Button 394" hidden="1">
              <a:extLst>
                <a:ext uri="{63B3BB69-23CF-44E3-9099-C40C66FF867C}">
                  <a14:compatExt spid="_x0000_s207242"/>
                </a:ext>
                <a:ext uri="{FF2B5EF4-FFF2-40B4-BE49-F238E27FC236}">
                  <a16:creationId xmlns:a16="http://schemas.microsoft.com/office/drawing/2014/main" id="{80ED33B2-3A2F-26DB-CAE8-759A64DE4C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07243" name="Group Box 395" hidden="1">
              <a:extLst>
                <a:ext uri="{63B3BB69-23CF-44E3-9099-C40C66FF867C}">
                  <a14:compatExt spid="_x0000_s207243"/>
                </a:ext>
                <a:ext uri="{FF2B5EF4-FFF2-40B4-BE49-F238E27FC236}">
                  <a16:creationId xmlns:a16="http://schemas.microsoft.com/office/drawing/2014/main" id="{DE4189DA-9BEC-6F05-7F2D-1119CD5D52A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07244" name="Option Button 396" hidden="1">
              <a:extLst>
                <a:ext uri="{63B3BB69-23CF-44E3-9099-C40C66FF867C}">
                  <a14:compatExt spid="_x0000_s207244"/>
                </a:ext>
                <a:ext uri="{FF2B5EF4-FFF2-40B4-BE49-F238E27FC236}">
                  <a16:creationId xmlns:a16="http://schemas.microsoft.com/office/drawing/2014/main" id="{B12A45BA-8A71-C84D-0E74-599319183B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07245" name="Option Button 397" hidden="1">
              <a:extLst>
                <a:ext uri="{63B3BB69-23CF-44E3-9099-C40C66FF867C}">
                  <a14:compatExt spid="_x0000_s207245"/>
                </a:ext>
                <a:ext uri="{FF2B5EF4-FFF2-40B4-BE49-F238E27FC236}">
                  <a16:creationId xmlns:a16="http://schemas.microsoft.com/office/drawing/2014/main" id="{EEC60AA8-C426-31B6-EABB-C3BBB35CDD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07246" name="Option Button 398" hidden="1">
              <a:extLst>
                <a:ext uri="{63B3BB69-23CF-44E3-9099-C40C66FF867C}">
                  <a14:compatExt spid="_x0000_s207246"/>
                </a:ext>
                <a:ext uri="{FF2B5EF4-FFF2-40B4-BE49-F238E27FC236}">
                  <a16:creationId xmlns:a16="http://schemas.microsoft.com/office/drawing/2014/main" id="{0613BCD7-E5E1-3D4C-DC4D-774E7D3C95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07247" name="Option Button 399" hidden="1">
              <a:extLst>
                <a:ext uri="{63B3BB69-23CF-44E3-9099-C40C66FF867C}">
                  <a14:compatExt spid="_x0000_s207247"/>
                </a:ext>
                <a:ext uri="{FF2B5EF4-FFF2-40B4-BE49-F238E27FC236}">
                  <a16:creationId xmlns:a16="http://schemas.microsoft.com/office/drawing/2014/main" id="{8970598B-9DA8-46F2-FC43-FAD03F6694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07248" name="Group Box 400" hidden="1">
              <a:extLst>
                <a:ext uri="{63B3BB69-23CF-44E3-9099-C40C66FF867C}">
                  <a14:compatExt spid="_x0000_s207248"/>
                </a:ext>
                <a:ext uri="{FF2B5EF4-FFF2-40B4-BE49-F238E27FC236}">
                  <a16:creationId xmlns:a16="http://schemas.microsoft.com/office/drawing/2014/main" id="{46412D9E-9A95-712E-8CEC-1D08479C0E4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07249" name="Option Button 401" hidden="1">
              <a:extLst>
                <a:ext uri="{63B3BB69-23CF-44E3-9099-C40C66FF867C}">
                  <a14:compatExt spid="_x0000_s207249"/>
                </a:ext>
                <a:ext uri="{FF2B5EF4-FFF2-40B4-BE49-F238E27FC236}">
                  <a16:creationId xmlns:a16="http://schemas.microsoft.com/office/drawing/2014/main" id="{7331E632-2FDB-65EB-DBFE-8AEF491B1A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07250" name="Option Button 402" hidden="1">
              <a:extLst>
                <a:ext uri="{63B3BB69-23CF-44E3-9099-C40C66FF867C}">
                  <a14:compatExt spid="_x0000_s207250"/>
                </a:ext>
                <a:ext uri="{FF2B5EF4-FFF2-40B4-BE49-F238E27FC236}">
                  <a16:creationId xmlns:a16="http://schemas.microsoft.com/office/drawing/2014/main" id="{89B76D6B-15AF-53B6-1318-F26C24AC5A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07251" name="Option Button 403" hidden="1">
              <a:extLst>
                <a:ext uri="{63B3BB69-23CF-44E3-9099-C40C66FF867C}">
                  <a14:compatExt spid="_x0000_s207251"/>
                </a:ext>
                <a:ext uri="{FF2B5EF4-FFF2-40B4-BE49-F238E27FC236}">
                  <a16:creationId xmlns:a16="http://schemas.microsoft.com/office/drawing/2014/main" id="{14262E6D-F1E6-2281-091F-3793C4A565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07252" name="Option Button 404" hidden="1">
              <a:extLst>
                <a:ext uri="{63B3BB69-23CF-44E3-9099-C40C66FF867C}">
                  <a14:compatExt spid="_x0000_s207252"/>
                </a:ext>
                <a:ext uri="{FF2B5EF4-FFF2-40B4-BE49-F238E27FC236}">
                  <a16:creationId xmlns:a16="http://schemas.microsoft.com/office/drawing/2014/main" id="{D3A4230D-328C-23CD-08C9-E7A54191EC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07253" name="Group Box 405" hidden="1">
              <a:extLst>
                <a:ext uri="{63B3BB69-23CF-44E3-9099-C40C66FF867C}">
                  <a14:compatExt spid="_x0000_s207253"/>
                </a:ext>
                <a:ext uri="{FF2B5EF4-FFF2-40B4-BE49-F238E27FC236}">
                  <a16:creationId xmlns:a16="http://schemas.microsoft.com/office/drawing/2014/main" id="{C25BA720-593A-979F-AD87-03179FCCDF9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07254" name="Option Button 406" hidden="1">
              <a:extLst>
                <a:ext uri="{63B3BB69-23CF-44E3-9099-C40C66FF867C}">
                  <a14:compatExt spid="_x0000_s207254"/>
                </a:ext>
                <a:ext uri="{FF2B5EF4-FFF2-40B4-BE49-F238E27FC236}">
                  <a16:creationId xmlns:a16="http://schemas.microsoft.com/office/drawing/2014/main" id="{6FEEFA30-0DFD-0DD2-76DA-2CBC98F424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07255" name="Option Button 407" hidden="1">
              <a:extLst>
                <a:ext uri="{63B3BB69-23CF-44E3-9099-C40C66FF867C}">
                  <a14:compatExt spid="_x0000_s207255"/>
                </a:ext>
                <a:ext uri="{FF2B5EF4-FFF2-40B4-BE49-F238E27FC236}">
                  <a16:creationId xmlns:a16="http://schemas.microsoft.com/office/drawing/2014/main" id="{6F087842-2C90-640B-16AF-9C6680086A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07256" name="Option Button 408" hidden="1">
              <a:extLst>
                <a:ext uri="{63B3BB69-23CF-44E3-9099-C40C66FF867C}">
                  <a14:compatExt spid="_x0000_s207256"/>
                </a:ext>
                <a:ext uri="{FF2B5EF4-FFF2-40B4-BE49-F238E27FC236}">
                  <a16:creationId xmlns:a16="http://schemas.microsoft.com/office/drawing/2014/main" id="{9471CFA4-C9DC-52F7-6783-66BD1D33E0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07257" name="Option Button 409" hidden="1">
              <a:extLst>
                <a:ext uri="{63B3BB69-23CF-44E3-9099-C40C66FF867C}">
                  <a14:compatExt spid="_x0000_s207257"/>
                </a:ext>
                <a:ext uri="{FF2B5EF4-FFF2-40B4-BE49-F238E27FC236}">
                  <a16:creationId xmlns:a16="http://schemas.microsoft.com/office/drawing/2014/main" id="{6DD10B1D-A2E7-4193-1C13-CF0D447069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07258" name="Group Box 410" hidden="1">
              <a:extLst>
                <a:ext uri="{63B3BB69-23CF-44E3-9099-C40C66FF867C}">
                  <a14:compatExt spid="_x0000_s207258"/>
                </a:ext>
                <a:ext uri="{FF2B5EF4-FFF2-40B4-BE49-F238E27FC236}">
                  <a16:creationId xmlns:a16="http://schemas.microsoft.com/office/drawing/2014/main" id="{3AF0F434-4B83-4FDB-6ECC-D75AE6B71BC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07259" name="Option Button 411" hidden="1">
              <a:extLst>
                <a:ext uri="{63B3BB69-23CF-44E3-9099-C40C66FF867C}">
                  <a14:compatExt spid="_x0000_s207259"/>
                </a:ext>
                <a:ext uri="{FF2B5EF4-FFF2-40B4-BE49-F238E27FC236}">
                  <a16:creationId xmlns:a16="http://schemas.microsoft.com/office/drawing/2014/main" id="{274BAF9B-8D4C-BA06-5E60-61E84BDBBE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07260" name="Option Button 412" hidden="1">
              <a:extLst>
                <a:ext uri="{63B3BB69-23CF-44E3-9099-C40C66FF867C}">
                  <a14:compatExt spid="_x0000_s207260"/>
                </a:ext>
                <a:ext uri="{FF2B5EF4-FFF2-40B4-BE49-F238E27FC236}">
                  <a16:creationId xmlns:a16="http://schemas.microsoft.com/office/drawing/2014/main" id="{9D6CA70F-88C2-FF08-7131-56FBC789E8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07261" name="Option Button 413" hidden="1">
              <a:extLst>
                <a:ext uri="{63B3BB69-23CF-44E3-9099-C40C66FF867C}">
                  <a14:compatExt spid="_x0000_s207261"/>
                </a:ext>
                <a:ext uri="{FF2B5EF4-FFF2-40B4-BE49-F238E27FC236}">
                  <a16:creationId xmlns:a16="http://schemas.microsoft.com/office/drawing/2014/main" id="{5489066E-974B-607D-71D4-0F9BB4BDCF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07262" name="Option Button 414" hidden="1">
              <a:extLst>
                <a:ext uri="{63B3BB69-23CF-44E3-9099-C40C66FF867C}">
                  <a14:compatExt spid="_x0000_s207262"/>
                </a:ext>
                <a:ext uri="{FF2B5EF4-FFF2-40B4-BE49-F238E27FC236}">
                  <a16:creationId xmlns:a16="http://schemas.microsoft.com/office/drawing/2014/main" id="{D640DF1E-254F-1596-8C1E-AA40FADC87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07263" name="Group Box 415" hidden="1">
              <a:extLst>
                <a:ext uri="{63B3BB69-23CF-44E3-9099-C40C66FF867C}">
                  <a14:compatExt spid="_x0000_s207263"/>
                </a:ext>
                <a:ext uri="{FF2B5EF4-FFF2-40B4-BE49-F238E27FC236}">
                  <a16:creationId xmlns:a16="http://schemas.microsoft.com/office/drawing/2014/main" id="{BC608153-81A4-94A7-E6DA-F5DC43843CA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07264" name="Option Button 416" hidden="1">
              <a:extLst>
                <a:ext uri="{63B3BB69-23CF-44E3-9099-C40C66FF867C}">
                  <a14:compatExt spid="_x0000_s207264"/>
                </a:ext>
                <a:ext uri="{FF2B5EF4-FFF2-40B4-BE49-F238E27FC236}">
                  <a16:creationId xmlns:a16="http://schemas.microsoft.com/office/drawing/2014/main" id="{02FF69EB-D279-4B76-E8C5-DE25C29749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07265" name="Option Button 417" hidden="1">
              <a:extLst>
                <a:ext uri="{63B3BB69-23CF-44E3-9099-C40C66FF867C}">
                  <a14:compatExt spid="_x0000_s207265"/>
                </a:ext>
                <a:ext uri="{FF2B5EF4-FFF2-40B4-BE49-F238E27FC236}">
                  <a16:creationId xmlns:a16="http://schemas.microsoft.com/office/drawing/2014/main" id="{9083D696-AAB1-CE61-EA5B-09F00BC29E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07266" name="Option Button 418" hidden="1">
              <a:extLst>
                <a:ext uri="{63B3BB69-23CF-44E3-9099-C40C66FF867C}">
                  <a14:compatExt spid="_x0000_s207266"/>
                </a:ext>
                <a:ext uri="{FF2B5EF4-FFF2-40B4-BE49-F238E27FC236}">
                  <a16:creationId xmlns:a16="http://schemas.microsoft.com/office/drawing/2014/main" id="{AC48B0CB-C2B2-C8EB-11FC-C296923A28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07267" name="Option Button 419" hidden="1">
              <a:extLst>
                <a:ext uri="{63B3BB69-23CF-44E3-9099-C40C66FF867C}">
                  <a14:compatExt spid="_x0000_s207267"/>
                </a:ext>
                <a:ext uri="{FF2B5EF4-FFF2-40B4-BE49-F238E27FC236}">
                  <a16:creationId xmlns:a16="http://schemas.microsoft.com/office/drawing/2014/main" id="{08CDBAAA-C497-5411-126F-DEDD4F4819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07268" name="Group Box 420" hidden="1">
              <a:extLst>
                <a:ext uri="{63B3BB69-23CF-44E3-9099-C40C66FF867C}">
                  <a14:compatExt spid="_x0000_s207268"/>
                </a:ext>
                <a:ext uri="{FF2B5EF4-FFF2-40B4-BE49-F238E27FC236}">
                  <a16:creationId xmlns:a16="http://schemas.microsoft.com/office/drawing/2014/main" id="{1FE938B1-1A18-4619-D6A4-042A7CE9BFF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07269" name="Option Button 421" hidden="1">
              <a:extLst>
                <a:ext uri="{63B3BB69-23CF-44E3-9099-C40C66FF867C}">
                  <a14:compatExt spid="_x0000_s207269"/>
                </a:ext>
                <a:ext uri="{FF2B5EF4-FFF2-40B4-BE49-F238E27FC236}">
                  <a16:creationId xmlns:a16="http://schemas.microsoft.com/office/drawing/2014/main" id="{A160095C-0399-008F-54DA-CB1CA5A5CE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07270" name="Option Button 422" hidden="1">
              <a:extLst>
                <a:ext uri="{63B3BB69-23CF-44E3-9099-C40C66FF867C}">
                  <a14:compatExt spid="_x0000_s207270"/>
                </a:ext>
                <a:ext uri="{FF2B5EF4-FFF2-40B4-BE49-F238E27FC236}">
                  <a16:creationId xmlns:a16="http://schemas.microsoft.com/office/drawing/2014/main" id="{4D7CC0FA-53E2-445C-9247-AFDAAD6ED5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07271" name="Option Button 423" hidden="1">
              <a:extLst>
                <a:ext uri="{63B3BB69-23CF-44E3-9099-C40C66FF867C}">
                  <a14:compatExt spid="_x0000_s207271"/>
                </a:ext>
                <a:ext uri="{FF2B5EF4-FFF2-40B4-BE49-F238E27FC236}">
                  <a16:creationId xmlns:a16="http://schemas.microsoft.com/office/drawing/2014/main" id="{79F4E887-1ED3-8880-AFBE-6A85E6A5DB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07272" name="Option Button 424" hidden="1">
              <a:extLst>
                <a:ext uri="{63B3BB69-23CF-44E3-9099-C40C66FF867C}">
                  <a14:compatExt spid="_x0000_s207272"/>
                </a:ext>
                <a:ext uri="{FF2B5EF4-FFF2-40B4-BE49-F238E27FC236}">
                  <a16:creationId xmlns:a16="http://schemas.microsoft.com/office/drawing/2014/main" id="{61728FA9-EB7A-A9E7-EBA6-BA9D0186A9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07273" name="Group Box 425" hidden="1">
              <a:extLst>
                <a:ext uri="{63B3BB69-23CF-44E3-9099-C40C66FF867C}">
                  <a14:compatExt spid="_x0000_s207273"/>
                </a:ext>
                <a:ext uri="{FF2B5EF4-FFF2-40B4-BE49-F238E27FC236}">
                  <a16:creationId xmlns:a16="http://schemas.microsoft.com/office/drawing/2014/main" id="{4B5AB080-A5FF-C23C-237C-D6D47232F06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07274" name="Option Button 426" hidden="1">
              <a:extLst>
                <a:ext uri="{63B3BB69-23CF-44E3-9099-C40C66FF867C}">
                  <a14:compatExt spid="_x0000_s207274"/>
                </a:ext>
                <a:ext uri="{FF2B5EF4-FFF2-40B4-BE49-F238E27FC236}">
                  <a16:creationId xmlns:a16="http://schemas.microsoft.com/office/drawing/2014/main" id="{C4A9B4B0-D7B5-648D-70BB-C5B5DAF6E3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07275" name="Option Button 427" hidden="1">
              <a:extLst>
                <a:ext uri="{63B3BB69-23CF-44E3-9099-C40C66FF867C}">
                  <a14:compatExt spid="_x0000_s207275"/>
                </a:ext>
                <a:ext uri="{FF2B5EF4-FFF2-40B4-BE49-F238E27FC236}">
                  <a16:creationId xmlns:a16="http://schemas.microsoft.com/office/drawing/2014/main" id="{4542CE0C-EC25-19B5-D14E-2877FE8406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07276" name="Option Button 428" hidden="1">
              <a:extLst>
                <a:ext uri="{63B3BB69-23CF-44E3-9099-C40C66FF867C}">
                  <a14:compatExt spid="_x0000_s207276"/>
                </a:ext>
                <a:ext uri="{FF2B5EF4-FFF2-40B4-BE49-F238E27FC236}">
                  <a16:creationId xmlns:a16="http://schemas.microsoft.com/office/drawing/2014/main" id="{10B12D95-509A-B15A-099E-F8F50E88DB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07277" name="Option Button 429" hidden="1">
              <a:extLst>
                <a:ext uri="{63B3BB69-23CF-44E3-9099-C40C66FF867C}">
                  <a14:compatExt spid="_x0000_s207277"/>
                </a:ext>
                <a:ext uri="{FF2B5EF4-FFF2-40B4-BE49-F238E27FC236}">
                  <a16:creationId xmlns:a16="http://schemas.microsoft.com/office/drawing/2014/main" id="{12D751FB-FC67-6B45-32D7-2F5D0AB3BB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07278" name="Group Box 430" hidden="1">
              <a:extLst>
                <a:ext uri="{63B3BB69-23CF-44E3-9099-C40C66FF867C}">
                  <a14:compatExt spid="_x0000_s207278"/>
                </a:ext>
                <a:ext uri="{FF2B5EF4-FFF2-40B4-BE49-F238E27FC236}">
                  <a16:creationId xmlns:a16="http://schemas.microsoft.com/office/drawing/2014/main" id="{9600BB18-F4DB-5EF1-A217-49371F6B080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07279" name="Option Button 431" hidden="1">
              <a:extLst>
                <a:ext uri="{63B3BB69-23CF-44E3-9099-C40C66FF867C}">
                  <a14:compatExt spid="_x0000_s207279"/>
                </a:ext>
                <a:ext uri="{FF2B5EF4-FFF2-40B4-BE49-F238E27FC236}">
                  <a16:creationId xmlns:a16="http://schemas.microsoft.com/office/drawing/2014/main" id="{B1071DE4-684F-7DFC-4429-E1FA7390E0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07280" name="Option Button 432" hidden="1">
              <a:extLst>
                <a:ext uri="{63B3BB69-23CF-44E3-9099-C40C66FF867C}">
                  <a14:compatExt spid="_x0000_s207280"/>
                </a:ext>
                <a:ext uri="{FF2B5EF4-FFF2-40B4-BE49-F238E27FC236}">
                  <a16:creationId xmlns:a16="http://schemas.microsoft.com/office/drawing/2014/main" id="{B9592E51-CA09-FF2A-F7E6-CD74B1396B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07281" name="Option Button 433" hidden="1">
              <a:extLst>
                <a:ext uri="{63B3BB69-23CF-44E3-9099-C40C66FF867C}">
                  <a14:compatExt spid="_x0000_s207281"/>
                </a:ext>
                <a:ext uri="{FF2B5EF4-FFF2-40B4-BE49-F238E27FC236}">
                  <a16:creationId xmlns:a16="http://schemas.microsoft.com/office/drawing/2014/main" id="{7A3AFC93-F2C7-D0C7-BDEB-6D4449AA03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07282" name="Option Button 434" hidden="1">
              <a:extLst>
                <a:ext uri="{63B3BB69-23CF-44E3-9099-C40C66FF867C}">
                  <a14:compatExt spid="_x0000_s207282"/>
                </a:ext>
                <a:ext uri="{FF2B5EF4-FFF2-40B4-BE49-F238E27FC236}">
                  <a16:creationId xmlns:a16="http://schemas.microsoft.com/office/drawing/2014/main" id="{3FF6D068-3B92-EC47-7C91-043B3B2123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07283" name="Group Box 435" hidden="1">
              <a:extLst>
                <a:ext uri="{63B3BB69-23CF-44E3-9099-C40C66FF867C}">
                  <a14:compatExt spid="_x0000_s207283"/>
                </a:ext>
                <a:ext uri="{FF2B5EF4-FFF2-40B4-BE49-F238E27FC236}">
                  <a16:creationId xmlns:a16="http://schemas.microsoft.com/office/drawing/2014/main" id="{0C6F9A46-4750-6930-AE6E-7F3DD107C71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07284" name="Option Button 436" hidden="1">
              <a:extLst>
                <a:ext uri="{63B3BB69-23CF-44E3-9099-C40C66FF867C}">
                  <a14:compatExt spid="_x0000_s207284"/>
                </a:ext>
                <a:ext uri="{FF2B5EF4-FFF2-40B4-BE49-F238E27FC236}">
                  <a16:creationId xmlns:a16="http://schemas.microsoft.com/office/drawing/2014/main" id="{588E97DC-3BE5-2B6A-A68E-4BA8A23815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07285" name="Option Button 437" hidden="1">
              <a:extLst>
                <a:ext uri="{63B3BB69-23CF-44E3-9099-C40C66FF867C}">
                  <a14:compatExt spid="_x0000_s207285"/>
                </a:ext>
                <a:ext uri="{FF2B5EF4-FFF2-40B4-BE49-F238E27FC236}">
                  <a16:creationId xmlns:a16="http://schemas.microsoft.com/office/drawing/2014/main" id="{655F6AD8-3B95-4135-D2E2-12DAF4B15A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07286" name="Option Button 438" hidden="1">
              <a:extLst>
                <a:ext uri="{63B3BB69-23CF-44E3-9099-C40C66FF867C}">
                  <a14:compatExt spid="_x0000_s207286"/>
                </a:ext>
                <a:ext uri="{FF2B5EF4-FFF2-40B4-BE49-F238E27FC236}">
                  <a16:creationId xmlns:a16="http://schemas.microsoft.com/office/drawing/2014/main" id="{2C3A7FE7-4205-57C9-C909-AEC291C4B3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07287" name="Option Button 439" hidden="1">
              <a:extLst>
                <a:ext uri="{63B3BB69-23CF-44E3-9099-C40C66FF867C}">
                  <a14:compatExt spid="_x0000_s207287"/>
                </a:ext>
                <a:ext uri="{FF2B5EF4-FFF2-40B4-BE49-F238E27FC236}">
                  <a16:creationId xmlns:a16="http://schemas.microsoft.com/office/drawing/2014/main" id="{264066A2-CF93-673C-2D87-295366655A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07288" name="Group Box 440" hidden="1">
              <a:extLst>
                <a:ext uri="{63B3BB69-23CF-44E3-9099-C40C66FF867C}">
                  <a14:compatExt spid="_x0000_s207288"/>
                </a:ext>
                <a:ext uri="{FF2B5EF4-FFF2-40B4-BE49-F238E27FC236}">
                  <a16:creationId xmlns:a16="http://schemas.microsoft.com/office/drawing/2014/main" id="{EF7C296A-1B58-7B61-1E48-87FC04CD824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07289" name="Option Button 441" hidden="1">
              <a:extLst>
                <a:ext uri="{63B3BB69-23CF-44E3-9099-C40C66FF867C}">
                  <a14:compatExt spid="_x0000_s207289"/>
                </a:ext>
                <a:ext uri="{FF2B5EF4-FFF2-40B4-BE49-F238E27FC236}">
                  <a16:creationId xmlns:a16="http://schemas.microsoft.com/office/drawing/2014/main" id="{67385A32-3009-F585-5587-035429C204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07290" name="Option Button 442" hidden="1">
              <a:extLst>
                <a:ext uri="{63B3BB69-23CF-44E3-9099-C40C66FF867C}">
                  <a14:compatExt spid="_x0000_s207290"/>
                </a:ext>
                <a:ext uri="{FF2B5EF4-FFF2-40B4-BE49-F238E27FC236}">
                  <a16:creationId xmlns:a16="http://schemas.microsoft.com/office/drawing/2014/main" id="{AE35CC47-C0DE-435F-667B-74B59E5E8E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07291" name="Option Button 443" hidden="1">
              <a:extLst>
                <a:ext uri="{63B3BB69-23CF-44E3-9099-C40C66FF867C}">
                  <a14:compatExt spid="_x0000_s207291"/>
                </a:ext>
                <a:ext uri="{FF2B5EF4-FFF2-40B4-BE49-F238E27FC236}">
                  <a16:creationId xmlns:a16="http://schemas.microsoft.com/office/drawing/2014/main" id="{CAB99059-C13E-5A08-5CA1-4047AAB684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07292" name="Option Button 444" hidden="1">
              <a:extLst>
                <a:ext uri="{63B3BB69-23CF-44E3-9099-C40C66FF867C}">
                  <a14:compatExt spid="_x0000_s207292"/>
                </a:ext>
                <a:ext uri="{FF2B5EF4-FFF2-40B4-BE49-F238E27FC236}">
                  <a16:creationId xmlns:a16="http://schemas.microsoft.com/office/drawing/2014/main" id="{A8ECA34F-8ECC-B95B-0A73-D3F7866885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07293" name="Group Box 445" hidden="1">
              <a:extLst>
                <a:ext uri="{63B3BB69-23CF-44E3-9099-C40C66FF867C}">
                  <a14:compatExt spid="_x0000_s207293"/>
                </a:ext>
                <a:ext uri="{FF2B5EF4-FFF2-40B4-BE49-F238E27FC236}">
                  <a16:creationId xmlns:a16="http://schemas.microsoft.com/office/drawing/2014/main" id="{D8DCAF56-97F9-410B-FDC0-E8CDDE68157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07294" name="Option Button 446" hidden="1">
              <a:extLst>
                <a:ext uri="{63B3BB69-23CF-44E3-9099-C40C66FF867C}">
                  <a14:compatExt spid="_x0000_s207294"/>
                </a:ext>
                <a:ext uri="{FF2B5EF4-FFF2-40B4-BE49-F238E27FC236}">
                  <a16:creationId xmlns:a16="http://schemas.microsoft.com/office/drawing/2014/main" id="{ABE77306-26EF-250F-9A04-0914AE9999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07295" name="Option Button 447" hidden="1">
              <a:extLst>
                <a:ext uri="{63B3BB69-23CF-44E3-9099-C40C66FF867C}">
                  <a14:compatExt spid="_x0000_s207295"/>
                </a:ext>
                <a:ext uri="{FF2B5EF4-FFF2-40B4-BE49-F238E27FC236}">
                  <a16:creationId xmlns:a16="http://schemas.microsoft.com/office/drawing/2014/main" id="{97A1FF89-75F4-5859-BEEE-7E8E308935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07296" name="Option Button 448" hidden="1">
              <a:extLst>
                <a:ext uri="{63B3BB69-23CF-44E3-9099-C40C66FF867C}">
                  <a14:compatExt spid="_x0000_s207296"/>
                </a:ext>
                <a:ext uri="{FF2B5EF4-FFF2-40B4-BE49-F238E27FC236}">
                  <a16:creationId xmlns:a16="http://schemas.microsoft.com/office/drawing/2014/main" id="{73967830-BAA5-BE9B-82EC-AA66F37F7F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07297" name="Option Button 449" hidden="1">
              <a:extLst>
                <a:ext uri="{63B3BB69-23CF-44E3-9099-C40C66FF867C}">
                  <a14:compatExt spid="_x0000_s207297"/>
                </a:ext>
                <a:ext uri="{FF2B5EF4-FFF2-40B4-BE49-F238E27FC236}">
                  <a16:creationId xmlns:a16="http://schemas.microsoft.com/office/drawing/2014/main" id="{CEAF5060-2788-B516-AAD6-D272F4D417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07298" name="Group Box 450" hidden="1">
              <a:extLst>
                <a:ext uri="{63B3BB69-23CF-44E3-9099-C40C66FF867C}">
                  <a14:compatExt spid="_x0000_s207298"/>
                </a:ext>
                <a:ext uri="{FF2B5EF4-FFF2-40B4-BE49-F238E27FC236}">
                  <a16:creationId xmlns:a16="http://schemas.microsoft.com/office/drawing/2014/main" id="{9875F9EB-5B80-E68F-5656-0970F1FA3CF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07299" name="Option Button 451" hidden="1">
              <a:extLst>
                <a:ext uri="{63B3BB69-23CF-44E3-9099-C40C66FF867C}">
                  <a14:compatExt spid="_x0000_s207299"/>
                </a:ext>
                <a:ext uri="{FF2B5EF4-FFF2-40B4-BE49-F238E27FC236}">
                  <a16:creationId xmlns:a16="http://schemas.microsoft.com/office/drawing/2014/main" id="{32686B11-CACA-4F3A-99D9-D74BFA93D4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07300" name="Option Button 452" hidden="1">
              <a:extLst>
                <a:ext uri="{63B3BB69-23CF-44E3-9099-C40C66FF867C}">
                  <a14:compatExt spid="_x0000_s207300"/>
                </a:ext>
                <a:ext uri="{FF2B5EF4-FFF2-40B4-BE49-F238E27FC236}">
                  <a16:creationId xmlns:a16="http://schemas.microsoft.com/office/drawing/2014/main" id="{90B0B19E-1825-4224-6933-3B8B3C9CCB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07301" name="Option Button 453" hidden="1">
              <a:extLst>
                <a:ext uri="{63B3BB69-23CF-44E3-9099-C40C66FF867C}">
                  <a14:compatExt spid="_x0000_s207301"/>
                </a:ext>
                <a:ext uri="{FF2B5EF4-FFF2-40B4-BE49-F238E27FC236}">
                  <a16:creationId xmlns:a16="http://schemas.microsoft.com/office/drawing/2014/main" id="{20D75DA4-E5E1-6A4A-6CDE-44D141FC11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07302" name="Option Button 454" hidden="1">
              <a:extLst>
                <a:ext uri="{63B3BB69-23CF-44E3-9099-C40C66FF867C}">
                  <a14:compatExt spid="_x0000_s207302"/>
                </a:ext>
                <a:ext uri="{FF2B5EF4-FFF2-40B4-BE49-F238E27FC236}">
                  <a16:creationId xmlns:a16="http://schemas.microsoft.com/office/drawing/2014/main" id="{A78431F0-B6C4-78DC-2D6E-027E021E67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07303" name="Group Box 455" hidden="1">
              <a:extLst>
                <a:ext uri="{63B3BB69-23CF-44E3-9099-C40C66FF867C}">
                  <a14:compatExt spid="_x0000_s207303"/>
                </a:ext>
                <a:ext uri="{FF2B5EF4-FFF2-40B4-BE49-F238E27FC236}">
                  <a16:creationId xmlns:a16="http://schemas.microsoft.com/office/drawing/2014/main" id="{CE6ABAFD-B004-4CEB-0C68-CF185DEDD87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07304" name="Option Button 456" hidden="1">
              <a:extLst>
                <a:ext uri="{63B3BB69-23CF-44E3-9099-C40C66FF867C}">
                  <a14:compatExt spid="_x0000_s207304"/>
                </a:ext>
                <a:ext uri="{FF2B5EF4-FFF2-40B4-BE49-F238E27FC236}">
                  <a16:creationId xmlns:a16="http://schemas.microsoft.com/office/drawing/2014/main" id="{54E7E8CA-AE6A-9C81-C6A2-1F6D088788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07305" name="Option Button 457" hidden="1">
              <a:extLst>
                <a:ext uri="{63B3BB69-23CF-44E3-9099-C40C66FF867C}">
                  <a14:compatExt spid="_x0000_s207305"/>
                </a:ext>
                <a:ext uri="{FF2B5EF4-FFF2-40B4-BE49-F238E27FC236}">
                  <a16:creationId xmlns:a16="http://schemas.microsoft.com/office/drawing/2014/main" id="{48A49141-EA84-2D8F-692C-0C067DEF04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07306" name="Option Button 458" hidden="1">
              <a:extLst>
                <a:ext uri="{63B3BB69-23CF-44E3-9099-C40C66FF867C}">
                  <a14:compatExt spid="_x0000_s207306"/>
                </a:ext>
                <a:ext uri="{FF2B5EF4-FFF2-40B4-BE49-F238E27FC236}">
                  <a16:creationId xmlns:a16="http://schemas.microsoft.com/office/drawing/2014/main" id="{889077D1-1F6B-D681-C385-148F2CC420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07307" name="Option Button 459" hidden="1">
              <a:extLst>
                <a:ext uri="{63B3BB69-23CF-44E3-9099-C40C66FF867C}">
                  <a14:compatExt spid="_x0000_s207307"/>
                </a:ext>
                <a:ext uri="{FF2B5EF4-FFF2-40B4-BE49-F238E27FC236}">
                  <a16:creationId xmlns:a16="http://schemas.microsoft.com/office/drawing/2014/main" id="{009F0C1A-AA4F-0F99-0670-EC30E30843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07308" name="Group Box 460" hidden="1">
              <a:extLst>
                <a:ext uri="{63B3BB69-23CF-44E3-9099-C40C66FF867C}">
                  <a14:compatExt spid="_x0000_s207308"/>
                </a:ext>
                <a:ext uri="{FF2B5EF4-FFF2-40B4-BE49-F238E27FC236}">
                  <a16:creationId xmlns:a16="http://schemas.microsoft.com/office/drawing/2014/main" id="{69469EAC-A4F7-6091-7F74-E8A6E3A4DF8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07309" name="Option Button 461" hidden="1">
              <a:extLst>
                <a:ext uri="{63B3BB69-23CF-44E3-9099-C40C66FF867C}">
                  <a14:compatExt spid="_x0000_s207309"/>
                </a:ext>
                <a:ext uri="{FF2B5EF4-FFF2-40B4-BE49-F238E27FC236}">
                  <a16:creationId xmlns:a16="http://schemas.microsoft.com/office/drawing/2014/main" id="{6DF56EC0-0C20-25E8-CE3F-CC9C9BF199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07310" name="Option Button 462" hidden="1">
              <a:extLst>
                <a:ext uri="{63B3BB69-23CF-44E3-9099-C40C66FF867C}">
                  <a14:compatExt spid="_x0000_s207310"/>
                </a:ext>
                <a:ext uri="{FF2B5EF4-FFF2-40B4-BE49-F238E27FC236}">
                  <a16:creationId xmlns:a16="http://schemas.microsoft.com/office/drawing/2014/main" id="{531B9597-5FBF-2FD1-44B0-C0E29D5741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07311" name="Option Button 463" hidden="1">
              <a:extLst>
                <a:ext uri="{63B3BB69-23CF-44E3-9099-C40C66FF867C}">
                  <a14:compatExt spid="_x0000_s207311"/>
                </a:ext>
                <a:ext uri="{FF2B5EF4-FFF2-40B4-BE49-F238E27FC236}">
                  <a16:creationId xmlns:a16="http://schemas.microsoft.com/office/drawing/2014/main" id="{9EA71617-8420-D959-4AB2-731206357D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07312" name="Option Button 464" hidden="1">
              <a:extLst>
                <a:ext uri="{63B3BB69-23CF-44E3-9099-C40C66FF867C}">
                  <a14:compatExt spid="_x0000_s207312"/>
                </a:ext>
                <a:ext uri="{FF2B5EF4-FFF2-40B4-BE49-F238E27FC236}">
                  <a16:creationId xmlns:a16="http://schemas.microsoft.com/office/drawing/2014/main" id="{6D602B39-02D9-DE56-B78D-1C9854D7F6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07313" name="Group Box 465" hidden="1">
              <a:extLst>
                <a:ext uri="{63B3BB69-23CF-44E3-9099-C40C66FF867C}">
                  <a14:compatExt spid="_x0000_s207313"/>
                </a:ext>
                <a:ext uri="{FF2B5EF4-FFF2-40B4-BE49-F238E27FC236}">
                  <a16:creationId xmlns:a16="http://schemas.microsoft.com/office/drawing/2014/main" id="{B3C4E360-3820-8208-2EE3-8120D0437F6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07314" name="Option Button 466" hidden="1">
              <a:extLst>
                <a:ext uri="{63B3BB69-23CF-44E3-9099-C40C66FF867C}">
                  <a14:compatExt spid="_x0000_s207314"/>
                </a:ext>
                <a:ext uri="{FF2B5EF4-FFF2-40B4-BE49-F238E27FC236}">
                  <a16:creationId xmlns:a16="http://schemas.microsoft.com/office/drawing/2014/main" id="{8096B3EB-06C1-1224-5352-43BD91E495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07315" name="Option Button 467" hidden="1">
              <a:extLst>
                <a:ext uri="{63B3BB69-23CF-44E3-9099-C40C66FF867C}">
                  <a14:compatExt spid="_x0000_s207315"/>
                </a:ext>
                <a:ext uri="{FF2B5EF4-FFF2-40B4-BE49-F238E27FC236}">
                  <a16:creationId xmlns:a16="http://schemas.microsoft.com/office/drawing/2014/main" id="{B9640FB7-8FE2-CBFD-B9EC-5C2833EBEE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07316" name="Option Button 468" hidden="1">
              <a:extLst>
                <a:ext uri="{63B3BB69-23CF-44E3-9099-C40C66FF867C}">
                  <a14:compatExt spid="_x0000_s207316"/>
                </a:ext>
                <a:ext uri="{FF2B5EF4-FFF2-40B4-BE49-F238E27FC236}">
                  <a16:creationId xmlns:a16="http://schemas.microsoft.com/office/drawing/2014/main" id="{3D39EB97-17C7-9033-437A-70C8710807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07317" name="Option Button 469" hidden="1">
              <a:extLst>
                <a:ext uri="{63B3BB69-23CF-44E3-9099-C40C66FF867C}">
                  <a14:compatExt spid="_x0000_s207317"/>
                </a:ext>
                <a:ext uri="{FF2B5EF4-FFF2-40B4-BE49-F238E27FC236}">
                  <a16:creationId xmlns:a16="http://schemas.microsoft.com/office/drawing/2014/main" id="{5EE02734-A525-75A6-A26D-A013D9BEED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07318" name="Group Box 470" hidden="1">
              <a:extLst>
                <a:ext uri="{63B3BB69-23CF-44E3-9099-C40C66FF867C}">
                  <a14:compatExt spid="_x0000_s207318"/>
                </a:ext>
                <a:ext uri="{FF2B5EF4-FFF2-40B4-BE49-F238E27FC236}">
                  <a16:creationId xmlns:a16="http://schemas.microsoft.com/office/drawing/2014/main" id="{5FA2070A-782C-67DC-2A81-454A2DE3AA7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07319" name="Option Button 471" hidden="1">
              <a:extLst>
                <a:ext uri="{63B3BB69-23CF-44E3-9099-C40C66FF867C}">
                  <a14:compatExt spid="_x0000_s207319"/>
                </a:ext>
                <a:ext uri="{FF2B5EF4-FFF2-40B4-BE49-F238E27FC236}">
                  <a16:creationId xmlns:a16="http://schemas.microsoft.com/office/drawing/2014/main" id="{D6D7F6D5-C172-6E0F-A9B9-F1DAD10D2E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07320" name="Option Button 472" hidden="1">
              <a:extLst>
                <a:ext uri="{63B3BB69-23CF-44E3-9099-C40C66FF867C}">
                  <a14:compatExt spid="_x0000_s207320"/>
                </a:ext>
                <a:ext uri="{FF2B5EF4-FFF2-40B4-BE49-F238E27FC236}">
                  <a16:creationId xmlns:a16="http://schemas.microsoft.com/office/drawing/2014/main" id="{B18D66CD-9A5D-2BF5-6530-0FE973EC40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07321" name="Option Button 473" hidden="1">
              <a:extLst>
                <a:ext uri="{63B3BB69-23CF-44E3-9099-C40C66FF867C}">
                  <a14:compatExt spid="_x0000_s207321"/>
                </a:ext>
                <a:ext uri="{FF2B5EF4-FFF2-40B4-BE49-F238E27FC236}">
                  <a16:creationId xmlns:a16="http://schemas.microsoft.com/office/drawing/2014/main" id="{E94243B6-C088-0A71-3716-5F3D1B19D7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07322" name="Option Button 474" hidden="1">
              <a:extLst>
                <a:ext uri="{63B3BB69-23CF-44E3-9099-C40C66FF867C}">
                  <a14:compatExt spid="_x0000_s207322"/>
                </a:ext>
                <a:ext uri="{FF2B5EF4-FFF2-40B4-BE49-F238E27FC236}">
                  <a16:creationId xmlns:a16="http://schemas.microsoft.com/office/drawing/2014/main" id="{65C7D7A5-115E-E7B2-016A-CBD2155D43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07323" name="Group Box 475" hidden="1">
              <a:extLst>
                <a:ext uri="{63B3BB69-23CF-44E3-9099-C40C66FF867C}">
                  <a14:compatExt spid="_x0000_s207323"/>
                </a:ext>
                <a:ext uri="{FF2B5EF4-FFF2-40B4-BE49-F238E27FC236}">
                  <a16:creationId xmlns:a16="http://schemas.microsoft.com/office/drawing/2014/main" id="{4CAF81C4-E64A-4133-E438-8DD56D2F8F5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07324" name="Option Button 476" hidden="1">
              <a:extLst>
                <a:ext uri="{63B3BB69-23CF-44E3-9099-C40C66FF867C}">
                  <a14:compatExt spid="_x0000_s207324"/>
                </a:ext>
                <a:ext uri="{FF2B5EF4-FFF2-40B4-BE49-F238E27FC236}">
                  <a16:creationId xmlns:a16="http://schemas.microsoft.com/office/drawing/2014/main" id="{18B186B3-F22E-D1D4-D28D-C62670E676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07325" name="Option Button 477" hidden="1">
              <a:extLst>
                <a:ext uri="{63B3BB69-23CF-44E3-9099-C40C66FF867C}">
                  <a14:compatExt spid="_x0000_s207325"/>
                </a:ext>
                <a:ext uri="{FF2B5EF4-FFF2-40B4-BE49-F238E27FC236}">
                  <a16:creationId xmlns:a16="http://schemas.microsoft.com/office/drawing/2014/main" id="{8F25083C-CBB0-168B-A26F-C17CD70E6A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07326" name="Option Button 478" hidden="1">
              <a:extLst>
                <a:ext uri="{63B3BB69-23CF-44E3-9099-C40C66FF867C}">
                  <a14:compatExt spid="_x0000_s207326"/>
                </a:ext>
                <a:ext uri="{FF2B5EF4-FFF2-40B4-BE49-F238E27FC236}">
                  <a16:creationId xmlns:a16="http://schemas.microsoft.com/office/drawing/2014/main" id="{A4235E68-2118-C2DE-721B-EBBFE3B3D7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07327" name="Option Button 479" hidden="1">
              <a:extLst>
                <a:ext uri="{63B3BB69-23CF-44E3-9099-C40C66FF867C}">
                  <a14:compatExt spid="_x0000_s207327"/>
                </a:ext>
                <a:ext uri="{FF2B5EF4-FFF2-40B4-BE49-F238E27FC236}">
                  <a16:creationId xmlns:a16="http://schemas.microsoft.com/office/drawing/2014/main" id="{A561248F-45E7-E14C-6A3F-389CE4832E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07328" name="Group Box 480" hidden="1">
              <a:extLst>
                <a:ext uri="{63B3BB69-23CF-44E3-9099-C40C66FF867C}">
                  <a14:compatExt spid="_x0000_s207328"/>
                </a:ext>
                <a:ext uri="{FF2B5EF4-FFF2-40B4-BE49-F238E27FC236}">
                  <a16:creationId xmlns:a16="http://schemas.microsoft.com/office/drawing/2014/main" id="{102946F8-B1A4-9D68-3760-0998180EE63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07329" name="Option Button 481" hidden="1">
              <a:extLst>
                <a:ext uri="{63B3BB69-23CF-44E3-9099-C40C66FF867C}">
                  <a14:compatExt spid="_x0000_s207329"/>
                </a:ext>
                <a:ext uri="{FF2B5EF4-FFF2-40B4-BE49-F238E27FC236}">
                  <a16:creationId xmlns:a16="http://schemas.microsoft.com/office/drawing/2014/main" id="{542AD172-6B52-2298-E690-C8E4F820E2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07330" name="Option Button 482" hidden="1">
              <a:extLst>
                <a:ext uri="{63B3BB69-23CF-44E3-9099-C40C66FF867C}">
                  <a14:compatExt spid="_x0000_s207330"/>
                </a:ext>
                <a:ext uri="{FF2B5EF4-FFF2-40B4-BE49-F238E27FC236}">
                  <a16:creationId xmlns:a16="http://schemas.microsoft.com/office/drawing/2014/main" id="{90EE19B1-A57C-9370-8512-73E0442C27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07331" name="Option Button 483" hidden="1">
              <a:extLst>
                <a:ext uri="{63B3BB69-23CF-44E3-9099-C40C66FF867C}">
                  <a14:compatExt spid="_x0000_s207331"/>
                </a:ext>
                <a:ext uri="{FF2B5EF4-FFF2-40B4-BE49-F238E27FC236}">
                  <a16:creationId xmlns:a16="http://schemas.microsoft.com/office/drawing/2014/main" id="{87614D1F-69F7-906F-55AC-F9D0969E57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07332" name="Option Button 484" hidden="1">
              <a:extLst>
                <a:ext uri="{63B3BB69-23CF-44E3-9099-C40C66FF867C}">
                  <a14:compatExt spid="_x0000_s207332"/>
                </a:ext>
                <a:ext uri="{FF2B5EF4-FFF2-40B4-BE49-F238E27FC236}">
                  <a16:creationId xmlns:a16="http://schemas.microsoft.com/office/drawing/2014/main" id="{F77F087E-4463-6F06-C75E-955099D770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07333" name="Group Box 485" hidden="1">
              <a:extLst>
                <a:ext uri="{63B3BB69-23CF-44E3-9099-C40C66FF867C}">
                  <a14:compatExt spid="_x0000_s207333"/>
                </a:ext>
                <a:ext uri="{FF2B5EF4-FFF2-40B4-BE49-F238E27FC236}">
                  <a16:creationId xmlns:a16="http://schemas.microsoft.com/office/drawing/2014/main" id="{799A819C-37DB-0E09-C00F-ACAD273E133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07334" name="Option Button 486" hidden="1">
              <a:extLst>
                <a:ext uri="{63B3BB69-23CF-44E3-9099-C40C66FF867C}">
                  <a14:compatExt spid="_x0000_s207334"/>
                </a:ext>
                <a:ext uri="{FF2B5EF4-FFF2-40B4-BE49-F238E27FC236}">
                  <a16:creationId xmlns:a16="http://schemas.microsoft.com/office/drawing/2014/main" id="{E87F252A-7172-1D6D-3406-1E99DC78CA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07335" name="Option Button 487" hidden="1">
              <a:extLst>
                <a:ext uri="{63B3BB69-23CF-44E3-9099-C40C66FF867C}">
                  <a14:compatExt spid="_x0000_s207335"/>
                </a:ext>
                <a:ext uri="{FF2B5EF4-FFF2-40B4-BE49-F238E27FC236}">
                  <a16:creationId xmlns:a16="http://schemas.microsoft.com/office/drawing/2014/main" id="{23CD7B78-3668-5CDD-9476-920F92B417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07336" name="Option Button 488" hidden="1">
              <a:extLst>
                <a:ext uri="{63B3BB69-23CF-44E3-9099-C40C66FF867C}">
                  <a14:compatExt spid="_x0000_s207336"/>
                </a:ext>
                <a:ext uri="{FF2B5EF4-FFF2-40B4-BE49-F238E27FC236}">
                  <a16:creationId xmlns:a16="http://schemas.microsoft.com/office/drawing/2014/main" id="{8CD349C6-F969-558B-AC6F-9AE2B91866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07337" name="Option Button 489" hidden="1">
              <a:extLst>
                <a:ext uri="{63B3BB69-23CF-44E3-9099-C40C66FF867C}">
                  <a14:compatExt spid="_x0000_s207337"/>
                </a:ext>
                <a:ext uri="{FF2B5EF4-FFF2-40B4-BE49-F238E27FC236}">
                  <a16:creationId xmlns:a16="http://schemas.microsoft.com/office/drawing/2014/main" id="{6F9B104F-C09C-49D2-C675-4EBEF63FC6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07338" name="Group Box 490" hidden="1">
              <a:extLst>
                <a:ext uri="{63B3BB69-23CF-44E3-9099-C40C66FF867C}">
                  <a14:compatExt spid="_x0000_s207338"/>
                </a:ext>
                <a:ext uri="{FF2B5EF4-FFF2-40B4-BE49-F238E27FC236}">
                  <a16:creationId xmlns:a16="http://schemas.microsoft.com/office/drawing/2014/main" id="{87579273-46D1-7032-0DF2-A4B11A36031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07339" name="Option Button 491" hidden="1">
              <a:extLst>
                <a:ext uri="{63B3BB69-23CF-44E3-9099-C40C66FF867C}">
                  <a14:compatExt spid="_x0000_s207339"/>
                </a:ext>
                <a:ext uri="{FF2B5EF4-FFF2-40B4-BE49-F238E27FC236}">
                  <a16:creationId xmlns:a16="http://schemas.microsoft.com/office/drawing/2014/main" id="{5F06FF12-EFE4-B115-2EEB-6EE88DD9CD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07340" name="Option Button 492" hidden="1">
              <a:extLst>
                <a:ext uri="{63B3BB69-23CF-44E3-9099-C40C66FF867C}">
                  <a14:compatExt spid="_x0000_s207340"/>
                </a:ext>
                <a:ext uri="{FF2B5EF4-FFF2-40B4-BE49-F238E27FC236}">
                  <a16:creationId xmlns:a16="http://schemas.microsoft.com/office/drawing/2014/main" id="{3F538E81-DB85-5BD2-FBB2-B1F387A14F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07341" name="Option Button 493" hidden="1">
              <a:extLst>
                <a:ext uri="{63B3BB69-23CF-44E3-9099-C40C66FF867C}">
                  <a14:compatExt spid="_x0000_s207341"/>
                </a:ext>
                <a:ext uri="{FF2B5EF4-FFF2-40B4-BE49-F238E27FC236}">
                  <a16:creationId xmlns:a16="http://schemas.microsoft.com/office/drawing/2014/main" id="{05770B35-488A-7817-7D53-EA17A69CBE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07342" name="Option Button 494" hidden="1">
              <a:extLst>
                <a:ext uri="{63B3BB69-23CF-44E3-9099-C40C66FF867C}">
                  <a14:compatExt spid="_x0000_s207342"/>
                </a:ext>
                <a:ext uri="{FF2B5EF4-FFF2-40B4-BE49-F238E27FC236}">
                  <a16:creationId xmlns:a16="http://schemas.microsoft.com/office/drawing/2014/main" id="{10C68D90-5758-219C-BA69-2B5541E877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07343" name="Group Box 495" hidden="1">
              <a:extLst>
                <a:ext uri="{63B3BB69-23CF-44E3-9099-C40C66FF867C}">
                  <a14:compatExt spid="_x0000_s207343"/>
                </a:ext>
                <a:ext uri="{FF2B5EF4-FFF2-40B4-BE49-F238E27FC236}">
                  <a16:creationId xmlns:a16="http://schemas.microsoft.com/office/drawing/2014/main" id="{0364FD53-C1D8-1BAA-066E-986A84E1A17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07344" name="Option Button 496" hidden="1">
              <a:extLst>
                <a:ext uri="{63B3BB69-23CF-44E3-9099-C40C66FF867C}">
                  <a14:compatExt spid="_x0000_s207344"/>
                </a:ext>
                <a:ext uri="{FF2B5EF4-FFF2-40B4-BE49-F238E27FC236}">
                  <a16:creationId xmlns:a16="http://schemas.microsoft.com/office/drawing/2014/main" id="{F33A58B1-1E2F-2459-DD31-F5AED1384B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07345" name="Option Button 497" hidden="1">
              <a:extLst>
                <a:ext uri="{63B3BB69-23CF-44E3-9099-C40C66FF867C}">
                  <a14:compatExt spid="_x0000_s207345"/>
                </a:ext>
                <a:ext uri="{FF2B5EF4-FFF2-40B4-BE49-F238E27FC236}">
                  <a16:creationId xmlns:a16="http://schemas.microsoft.com/office/drawing/2014/main" id="{703D2EDA-00EB-4BB5-EF27-E4E1C9A53E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07346" name="Option Button 498" hidden="1">
              <a:extLst>
                <a:ext uri="{63B3BB69-23CF-44E3-9099-C40C66FF867C}">
                  <a14:compatExt spid="_x0000_s207346"/>
                </a:ext>
                <a:ext uri="{FF2B5EF4-FFF2-40B4-BE49-F238E27FC236}">
                  <a16:creationId xmlns:a16="http://schemas.microsoft.com/office/drawing/2014/main" id="{D7CFD0F7-8FCD-1D7B-E3A9-A9E95EBBB2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07347" name="Option Button 499" hidden="1">
              <a:extLst>
                <a:ext uri="{63B3BB69-23CF-44E3-9099-C40C66FF867C}">
                  <a14:compatExt spid="_x0000_s207347"/>
                </a:ext>
                <a:ext uri="{FF2B5EF4-FFF2-40B4-BE49-F238E27FC236}">
                  <a16:creationId xmlns:a16="http://schemas.microsoft.com/office/drawing/2014/main" id="{E93AD68F-DB36-5FBA-9AD6-A4BC5ECCB9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07348" name="Group Box 500" hidden="1">
              <a:extLst>
                <a:ext uri="{63B3BB69-23CF-44E3-9099-C40C66FF867C}">
                  <a14:compatExt spid="_x0000_s207348"/>
                </a:ext>
                <a:ext uri="{FF2B5EF4-FFF2-40B4-BE49-F238E27FC236}">
                  <a16:creationId xmlns:a16="http://schemas.microsoft.com/office/drawing/2014/main" id="{39D93B9F-1BA7-8657-CDD6-6364501DEB2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07349" name="Option Button 501" hidden="1">
              <a:extLst>
                <a:ext uri="{63B3BB69-23CF-44E3-9099-C40C66FF867C}">
                  <a14:compatExt spid="_x0000_s207349"/>
                </a:ext>
                <a:ext uri="{FF2B5EF4-FFF2-40B4-BE49-F238E27FC236}">
                  <a16:creationId xmlns:a16="http://schemas.microsoft.com/office/drawing/2014/main" id="{1BE7BD44-E9F9-87E2-1839-6EA3AA96A2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07350" name="Option Button 502" hidden="1">
              <a:extLst>
                <a:ext uri="{63B3BB69-23CF-44E3-9099-C40C66FF867C}">
                  <a14:compatExt spid="_x0000_s207350"/>
                </a:ext>
                <a:ext uri="{FF2B5EF4-FFF2-40B4-BE49-F238E27FC236}">
                  <a16:creationId xmlns:a16="http://schemas.microsoft.com/office/drawing/2014/main" id="{D923751B-092B-3866-9855-D9A0BD2363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07351" name="Option Button 503" hidden="1">
              <a:extLst>
                <a:ext uri="{63B3BB69-23CF-44E3-9099-C40C66FF867C}">
                  <a14:compatExt spid="_x0000_s207351"/>
                </a:ext>
                <a:ext uri="{FF2B5EF4-FFF2-40B4-BE49-F238E27FC236}">
                  <a16:creationId xmlns:a16="http://schemas.microsoft.com/office/drawing/2014/main" id="{AAF5D2EA-1DB9-1C4D-E436-D90ACBAB90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07352" name="Option Button 504" hidden="1">
              <a:extLst>
                <a:ext uri="{63B3BB69-23CF-44E3-9099-C40C66FF867C}">
                  <a14:compatExt spid="_x0000_s207352"/>
                </a:ext>
                <a:ext uri="{FF2B5EF4-FFF2-40B4-BE49-F238E27FC236}">
                  <a16:creationId xmlns:a16="http://schemas.microsoft.com/office/drawing/2014/main" id="{9F5FEE1D-217E-286B-5E43-4D26114277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07353" name="Group Box 505" hidden="1">
              <a:extLst>
                <a:ext uri="{63B3BB69-23CF-44E3-9099-C40C66FF867C}">
                  <a14:compatExt spid="_x0000_s207353"/>
                </a:ext>
                <a:ext uri="{FF2B5EF4-FFF2-40B4-BE49-F238E27FC236}">
                  <a16:creationId xmlns:a16="http://schemas.microsoft.com/office/drawing/2014/main" id="{F43B46DB-790A-8098-5A65-9C698CF6D1F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07354" name="Option Button 506" hidden="1">
              <a:extLst>
                <a:ext uri="{63B3BB69-23CF-44E3-9099-C40C66FF867C}">
                  <a14:compatExt spid="_x0000_s207354"/>
                </a:ext>
                <a:ext uri="{FF2B5EF4-FFF2-40B4-BE49-F238E27FC236}">
                  <a16:creationId xmlns:a16="http://schemas.microsoft.com/office/drawing/2014/main" id="{26DF1774-47BE-7A3D-6343-045016BB2B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07355" name="Option Button 507" hidden="1">
              <a:extLst>
                <a:ext uri="{63B3BB69-23CF-44E3-9099-C40C66FF867C}">
                  <a14:compatExt spid="_x0000_s207355"/>
                </a:ext>
                <a:ext uri="{FF2B5EF4-FFF2-40B4-BE49-F238E27FC236}">
                  <a16:creationId xmlns:a16="http://schemas.microsoft.com/office/drawing/2014/main" id="{C5E64747-5EE7-4565-65B5-50C93A6C86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07356" name="Option Button 508" hidden="1">
              <a:extLst>
                <a:ext uri="{63B3BB69-23CF-44E3-9099-C40C66FF867C}">
                  <a14:compatExt spid="_x0000_s207356"/>
                </a:ext>
                <a:ext uri="{FF2B5EF4-FFF2-40B4-BE49-F238E27FC236}">
                  <a16:creationId xmlns:a16="http://schemas.microsoft.com/office/drawing/2014/main" id="{EEA4A6EB-C8C4-76D1-4E1F-1049F27199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07357" name="Option Button 509" hidden="1">
              <a:extLst>
                <a:ext uri="{63B3BB69-23CF-44E3-9099-C40C66FF867C}">
                  <a14:compatExt spid="_x0000_s207357"/>
                </a:ext>
                <a:ext uri="{FF2B5EF4-FFF2-40B4-BE49-F238E27FC236}">
                  <a16:creationId xmlns:a16="http://schemas.microsoft.com/office/drawing/2014/main" id="{363CA057-E8E6-06DB-B4CC-DCA5F3A42C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07358" name="Group Box 510" hidden="1">
              <a:extLst>
                <a:ext uri="{63B3BB69-23CF-44E3-9099-C40C66FF867C}">
                  <a14:compatExt spid="_x0000_s207358"/>
                </a:ext>
                <a:ext uri="{FF2B5EF4-FFF2-40B4-BE49-F238E27FC236}">
                  <a16:creationId xmlns:a16="http://schemas.microsoft.com/office/drawing/2014/main" id="{E08474C8-909E-14CF-F3DD-F433FBEFB49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07359" name="Option Button 511" hidden="1">
              <a:extLst>
                <a:ext uri="{63B3BB69-23CF-44E3-9099-C40C66FF867C}">
                  <a14:compatExt spid="_x0000_s207359"/>
                </a:ext>
                <a:ext uri="{FF2B5EF4-FFF2-40B4-BE49-F238E27FC236}">
                  <a16:creationId xmlns:a16="http://schemas.microsoft.com/office/drawing/2014/main" id="{68B2B55B-0A18-3E29-D074-81311918BC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07360" name="Option Button 512" hidden="1">
              <a:extLst>
                <a:ext uri="{63B3BB69-23CF-44E3-9099-C40C66FF867C}">
                  <a14:compatExt spid="_x0000_s207360"/>
                </a:ext>
                <a:ext uri="{FF2B5EF4-FFF2-40B4-BE49-F238E27FC236}">
                  <a16:creationId xmlns:a16="http://schemas.microsoft.com/office/drawing/2014/main" id="{4DC35A38-036F-7114-B6C2-AA8DDEBF47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07361" name="Option Button 513" hidden="1">
              <a:extLst>
                <a:ext uri="{63B3BB69-23CF-44E3-9099-C40C66FF867C}">
                  <a14:compatExt spid="_x0000_s207361"/>
                </a:ext>
                <a:ext uri="{FF2B5EF4-FFF2-40B4-BE49-F238E27FC236}">
                  <a16:creationId xmlns:a16="http://schemas.microsoft.com/office/drawing/2014/main" id="{5C86E5F3-B55B-1C88-CAFB-509967B065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07362" name="Option Button 514" hidden="1">
              <a:extLst>
                <a:ext uri="{63B3BB69-23CF-44E3-9099-C40C66FF867C}">
                  <a14:compatExt spid="_x0000_s207362"/>
                </a:ext>
                <a:ext uri="{FF2B5EF4-FFF2-40B4-BE49-F238E27FC236}">
                  <a16:creationId xmlns:a16="http://schemas.microsoft.com/office/drawing/2014/main" id="{86FEF76C-3039-28C8-473B-EA6423DFB5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07363" name="Group Box 515" hidden="1">
              <a:extLst>
                <a:ext uri="{63B3BB69-23CF-44E3-9099-C40C66FF867C}">
                  <a14:compatExt spid="_x0000_s207363"/>
                </a:ext>
                <a:ext uri="{FF2B5EF4-FFF2-40B4-BE49-F238E27FC236}">
                  <a16:creationId xmlns:a16="http://schemas.microsoft.com/office/drawing/2014/main" id="{51956226-6BEE-E124-372F-A605AE1A393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07364" name="Option Button 516" hidden="1">
              <a:extLst>
                <a:ext uri="{63B3BB69-23CF-44E3-9099-C40C66FF867C}">
                  <a14:compatExt spid="_x0000_s207364"/>
                </a:ext>
                <a:ext uri="{FF2B5EF4-FFF2-40B4-BE49-F238E27FC236}">
                  <a16:creationId xmlns:a16="http://schemas.microsoft.com/office/drawing/2014/main" id="{4558CE37-3EE2-FEBF-E814-9A39DD2923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07365" name="Option Button 517" hidden="1">
              <a:extLst>
                <a:ext uri="{63B3BB69-23CF-44E3-9099-C40C66FF867C}">
                  <a14:compatExt spid="_x0000_s207365"/>
                </a:ext>
                <a:ext uri="{FF2B5EF4-FFF2-40B4-BE49-F238E27FC236}">
                  <a16:creationId xmlns:a16="http://schemas.microsoft.com/office/drawing/2014/main" id="{463D4058-FCAC-6AE8-8E5C-74227DA596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07366" name="Option Button 518" hidden="1">
              <a:extLst>
                <a:ext uri="{63B3BB69-23CF-44E3-9099-C40C66FF867C}">
                  <a14:compatExt spid="_x0000_s207366"/>
                </a:ext>
                <a:ext uri="{FF2B5EF4-FFF2-40B4-BE49-F238E27FC236}">
                  <a16:creationId xmlns:a16="http://schemas.microsoft.com/office/drawing/2014/main" id="{98C5B8AC-8C9C-292D-9856-63EE4DDF58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07367" name="Option Button 519" hidden="1">
              <a:extLst>
                <a:ext uri="{63B3BB69-23CF-44E3-9099-C40C66FF867C}">
                  <a14:compatExt spid="_x0000_s207367"/>
                </a:ext>
                <a:ext uri="{FF2B5EF4-FFF2-40B4-BE49-F238E27FC236}">
                  <a16:creationId xmlns:a16="http://schemas.microsoft.com/office/drawing/2014/main" id="{444BCCDB-4802-6A06-5734-73FE4B14B2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07368" name="Group Box 520" hidden="1">
              <a:extLst>
                <a:ext uri="{63B3BB69-23CF-44E3-9099-C40C66FF867C}">
                  <a14:compatExt spid="_x0000_s207368"/>
                </a:ext>
                <a:ext uri="{FF2B5EF4-FFF2-40B4-BE49-F238E27FC236}">
                  <a16:creationId xmlns:a16="http://schemas.microsoft.com/office/drawing/2014/main" id="{3DCEA66F-8CE3-7E95-6F39-24ED0A094F8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07369" name="Option Button 521" hidden="1">
              <a:extLst>
                <a:ext uri="{63B3BB69-23CF-44E3-9099-C40C66FF867C}">
                  <a14:compatExt spid="_x0000_s207369"/>
                </a:ext>
                <a:ext uri="{FF2B5EF4-FFF2-40B4-BE49-F238E27FC236}">
                  <a16:creationId xmlns:a16="http://schemas.microsoft.com/office/drawing/2014/main" id="{A97B9B15-6C34-E960-EF9C-CF64A20D0F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07370" name="Option Button 522" hidden="1">
              <a:extLst>
                <a:ext uri="{63B3BB69-23CF-44E3-9099-C40C66FF867C}">
                  <a14:compatExt spid="_x0000_s207370"/>
                </a:ext>
                <a:ext uri="{FF2B5EF4-FFF2-40B4-BE49-F238E27FC236}">
                  <a16:creationId xmlns:a16="http://schemas.microsoft.com/office/drawing/2014/main" id="{123D78AD-B6E3-57D8-54E6-CAEC9AF5DA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07371" name="Option Button 523" hidden="1">
              <a:extLst>
                <a:ext uri="{63B3BB69-23CF-44E3-9099-C40C66FF867C}">
                  <a14:compatExt spid="_x0000_s207371"/>
                </a:ext>
                <a:ext uri="{FF2B5EF4-FFF2-40B4-BE49-F238E27FC236}">
                  <a16:creationId xmlns:a16="http://schemas.microsoft.com/office/drawing/2014/main" id="{EB70119C-1C0B-E4E8-551B-747352E453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07372" name="Option Button 524" hidden="1">
              <a:extLst>
                <a:ext uri="{63B3BB69-23CF-44E3-9099-C40C66FF867C}">
                  <a14:compatExt spid="_x0000_s207372"/>
                </a:ext>
                <a:ext uri="{FF2B5EF4-FFF2-40B4-BE49-F238E27FC236}">
                  <a16:creationId xmlns:a16="http://schemas.microsoft.com/office/drawing/2014/main" id="{481E2F61-BC96-6109-CD46-0E490D1BE2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07373" name="Group Box 525" hidden="1">
              <a:extLst>
                <a:ext uri="{63B3BB69-23CF-44E3-9099-C40C66FF867C}">
                  <a14:compatExt spid="_x0000_s207373"/>
                </a:ext>
                <a:ext uri="{FF2B5EF4-FFF2-40B4-BE49-F238E27FC236}">
                  <a16:creationId xmlns:a16="http://schemas.microsoft.com/office/drawing/2014/main" id="{3D31D05F-1FFD-93C5-AB35-D94F7A055E4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07374" name="Option Button 526" hidden="1">
              <a:extLst>
                <a:ext uri="{63B3BB69-23CF-44E3-9099-C40C66FF867C}">
                  <a14:compatExt spid="_x0000_s207374"/>
                </a:ext>
                <a:ext uri="{FF2B5EF4-FFF2-40B4-BE49-F238E27FC236}">
                  <a16:creationId xmlns:a16="http://schemas.microsoft.com/office/drawing/2014/main" id="{006A02F2-0759-96BC-19CB-4D0215DE22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07375" name="Option Button 527" hidden="1">
              <a:extLst>
                <a:ext uri="{63B3BB69-23CF-44E3-9099-C40C66FF867C}">
                  <a14:compatExt spid="_x0000_s207375"/>
                </a:ext>
                <a:ext uri="{FF2B5EF4-FFF2-40B4-BE49-F238E27FC236}">
                  <a16:creationId xmlns:a16="http://schemas.microsoft.com/office/drawing/2014/main" id="{FA4F271B-4D31-D850-2B2D-3F85E9BE43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07376" name="Option Button 528" hidden="1">
              <a:extLst>
                <a:ext uri="{63B3BB69-23CF-44E3-9099-C40C66FF867C}">
                  <a14:compatExt spid="_x0000_s207376"/>
                </a:ext>
                <a:ext uri="{FF2B5EF4-FFF2-40B4-BE49-F238E27FC236}">
                  <a16:creationId xmlns:a16="http://schemas.microsoft.com/office/drawing/2014/main" id="{7EAEEB86-4520-96E5-0174-FC7983EFB9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07377" name="Option Button 529" hidden="1">
              <a:extLst>
                <a:ext uri="{63B3BB69-23CF-44E3-9099-C40C66FF867C}">
                  <a14:compatExt spid="_x0000_s207377"/>
                </a:ext>
                <a:ext uri="{FF2B5EF4-FFF2-40B4-BE49-F238E27FC236}">
                  <a16:creationId xmlns:a16="http://schemas.microsoft.com/office/drawing/2014/main" id="{A43543BE-BEA7-4A7D-1C09-DF6FA7E526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07378" name="Group Box 530" hidden="1">
              <a:extLst>
                <a:ext uri="{63B3BB69-23CF-44E3-9099-C40C66FF867C}">
                  <a14:compatExt spid="_x0000_s207378"/>
                </a:ext>
                <a:ext uri="{FF2B5EF4-FFF2-40B4-BE49-F238E27FC236}">
                  <a16:creationId xmlns:a16="http://schemas.microsoft.com/office/drawing/2014/main" id="{5834A5D0-439C-631F-2675-2621FAD7E4E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07379" name="Option Button 531" hidden="1">
              <a:extLst>
                <a:ext uri="{63B3BB69-23CF-44E3-9099-C40C66FF867C}">
                  <a14:compatExt spid="_x0000_s207379"/>
                </a:ext>
                <a:ext uri="{FF2B5EF4-FFF2-40B4-BE49-F238E27FC236}">
                  <a16:creationId xmlns:a16="http://schemas.microsoft.com/office/drawing/2014/main" id="{F2D5F56D-B91F-3551-0C05-DE42E00AE6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07380" name="Option Button 532" hidden="1">
              <a:extLst>
                <a:ext uri="{63B3BB69-23CF-44E3-9099-C40C66FF867C}">
                  <a14:compatExt spid="_x0000_s207380"/>
                </a:ext>
                <a:ext uri="{FF2B5EF4-FFF2-40B4-BE49-F238E27FC236}">
                  <a16:creationId xmlns:a16="http://schemas.microsoft.com/office/drawing/2014/main" id="{C081E916-058D-4A4D-E8F1-F5BFFB26D8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07381" name="Option Button 533" hidden="1">
              <a:extLst>
                <a:ext uri="{63B3BB69-23CF-44E3-9099-C40C66FF867C}">
                  <a14:compatExt spid="_x0000_s207381"/>
                </a:ext>
                <a:ext uri="{FF2B5EF4-FFF2-40B4-BE49-F238E27FC236}">
                  <a16:creationId xmlns:a16="http://schemas.microsoft.com/office/drawing/2014/main" id="{62D55F30-76EF-4F24-017D-88BD7B4167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07382" name="Option Button 534" hidden="1">
              <a:extLst>
                <a:ext uri="{63B3BB69-23CF-44E3-9099-C40C66FF867C}">
                  <a14:compatExt spid="_x0000_s207382"/>
                </a:ext>
                <a:ext uri="{FF2B5EF4-FFF2-40B4-BE49-F238E27FC236}">
                  <a16:creationId xmlns:a16="http://schemas.microsoft.com/office/drawing/2014/main" id="{26219D08-7EBD-DBF5-4BA9-CC64465348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07383" name="Group Box 535" hidden="1">
              <a:extLst>
                <a:ext uri="{63B3BB69-23CF-44E3-9099-C40C66FF867C}">
                  <a14:compatExt spid="_x0000_s207383"/>
                </a:ext>
                <a:ext uri="{FF2B5EF4-FFF2-40B4-BE49-F238E27FC236}">
                  <a16:creationId xmlns:a16="http://schemas.microsoft.com/office/drawing/2014/main" id="{137EAF76-2EEE-0BFC-06EA-A6837C07C1B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07384" name="Option Button 536" hidden="1">
              <a:extLst>
                <a:ext uri="{63B3BB69-23CF-44E3-9099-C40C66FF867C}">
                  <a14:compatExt spid="_x0000_s207384"/>
                </a:ext>
                <a:ext uri="{FF2B5EF4-FFF2-40B4-BE49-F238E27FC236}">
                  <a16:creationId xmlns:a16="http://schemas.microsoft.com/office/drawing/2014/main" id="{D2585420-607D-6934-C3C1-87D4FF1D90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07385" name="Option Button 537" hidden="1">
              <a:extLst>
                <a:ext uri="{63B3BB69-23CF-44E3-9099-C40C66FF867C}">
                  <a14:compatExt spid="_x0000_s207385"/>
                </a:ext>
                <a:ext uri="{FF2B5EF4-FFF2-40B4-BE49-F238E27FC236}">
                  <a16:creationId xmlns:a16="http://schemas.microsoft.com/office/drawing/2014/main" id="{F13C5DAC-1135-1D96-2E0F-CB1F168FD1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07386" name="Option Button 538" hidden="1">
              <a:extLst>
                <a:ext uri="{63B3BB69-23CF-44E3-9099-C40C66FF867C}">
                  <a14:compatExt spid="_x0000_s207386"/>
                </a:ext>
                <a:ext uri="{FF2B5EF4-FFF2-40B4-BE49-F238E27FC236}">
                  <a16:creationId xmlns:a16="http://schemas.microsoft.com/office/drawing/2014/main" id="{A9F77D37-0006-1FB7-7231-46B766DA7E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07387" name="Option Button 539" hidden="1">
              <a:extLst>
                <a:ext uri="{63B3BB69-23CF-44E3-9099-C40C66FF867C}">
                  <a14:compatExt spid="_x0000_s207387"/>
                </a:ext>
                <a:ext uri="{FF2B5EF4-FFF2-40B4-BE49-F238E27FC236}">
                  <a16:creationId xmlns:a16="http://schemas.microsoft.com/office/drawing/2014/main" id="{85F4AB50-962A-B1DD-42B7-3DDFEDC8B0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07388" name="Group Box 540" hidden="1">
              <a:extLst>
                <a:ext uri="{63B3BB69-23CF-44E3-9099-C40C66FF867C}">
                  <a14:compatExt spid="_x0000_s207388"/>
                </a:ext>
                <a:ext uri="{FF2B5EF4-FFF2-40B4-BE49-F238E27FC236}">
                  <a16:creationId xmlns:a16="http://schemas.microsoft.com/office/drawing/2014/main" id="{766A9293-594A-82E4-5189-5FAEBB005BB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07389" name="Option Button 541" hidden="1">
              <a:extLst>
                <a:ext uri="{63B3BB69-23CF-44E3-9099-C40C66FF867C}">
                  <a14:compatExt spid="_x0000_s207389"/>
                </a:ext>
                <a:ext uri="{FF2B5EF4-FFF2-40B4-BE49-F238E27FC236}">
                  <a16:creationId xmlns:a16="http://schemas.microsoft.com/office/drawing/2014/main" id="{14DC951F-435B-A4E0-1F5E-C83D26E739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07390" name="Option Button 542" hidden="1">
              <a:extLst>
                <a:ext uri="{63B3BB69-23CF-44E3-9099-C40C66FF867C}">
                  <a14:compatExt spid="_x0000_s207390"/>
                </a:ext>
                <a:ext uri="{FF2B5EF4-FFF2-40B4-BE49-F238E27FC236}">
                  <a16:creationId xmlns:a16="http://schemas.microsoft.com/office/drawing/2014/main" id="{F6C358E0-BC03-2947-9A6B-3F117C089A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07391" name="Option Button 543" hidden="1">
              <a:extLst>
                <a:ext uri="{63B3BB69-23CF-44E3-9099-C40C66FF867C}">
                  <a14:compatExt spid="_x0000_s207391"/>
                </a:ext>
                <a:ext uri="{FF2B5EF4-FFF2-40B4-BE49-F238E27FC236}">
                  <a16:creationId xmlns:a16="http://schemas.microsoft.com/office/drawing/2014/main" id="{78B05E9A-4DE1-571E-1B7B-B9E7BB7619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07392" name="Option Button 544" hidden="1">
              <a:extLst>
                <a:ext uri="{63B3BB69-23CF-44E3-9099-C40C66FF867C}">
                  <a14:compatExt spid="_x0000_s207392"/>
                </a:ext>
                <a:ext uri="{FF2B5EF4-FFF2-40B4-BE49-F238E27FC236}">
                  <a16:creationId xmlns:a16="http://schemas.microsoft.com/office/drawing/2014/main" id="{77C8627B-BACB-5533-7A1D-255F2FD0AB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07393" name="Group Box 545" hidden="1">
              <a:extLst>
                <a:ext uri="{63B3BB69-23CF-44E3-9099-C40C66FF867C}">
                  <a14:compatExt spid="_x0000_s207393"/>
                </a:ext>
                <a:ext uri="{FF2B5EF4-FFF2-40B4-BE49-F238E27FC236}">
                  <a16:creationId xmlns:a16="http://schemas.microsoft.com/office/drawing/2014/main" id="{DFF5674E-E5C7-DCE9-65D8-50BB7563CA7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07394" name="Option Button 546" hidden="1">
              <a:extLst>
                <a:ext uri="{63B3BB69-23CF-44E3-9099-C40C66FF867C}">
                  <a14:compatExt spid="_x0000_s207394"/>
                </a:ext>
                <a:ext uri="{FF2B5EF4-FFF2-40B4-BE49-F238E27FC236}">
                  <a16:creationId xmlns:a16="http://schemas.microsoft.com/office/drawing/2014/main" id="{F9987C07-1818-F83E-45FE-D2FE2E0730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07395" name="Option Button 547" hidden="1">
              <a:extLst>
                <a:ext uri="{63B3BB69-23CF-44E3-9099-C40C66FF867C}">
                  <a14:compatExt spid="_x0000_s207395"/>
                </a:ext>
                <a:ext uri="{FF2B5EF4-FFF2-40B4-BE49-F238E27FC236}">
                  <a16:creationId xmlns:a16="http://schemas.microsoft.com/office/drawing/2014/main" id="{03BAE5B1-51B2-B780-ACD3-F344BCE847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07396" name="Option Button 548" hidden="1">
              <a:extLst>
                <a:ext uri="{63B3BB69-23CF-44E3-9099-C40C66FF867C}">
                  <a14:compatExt spid="_x0000_s207396"/>
                </a:ext>
                <a:ext uri="{FF2B5EF4-FFF2-40B4-BE49-F238E27FC236}">
                  <a16:creationId xmlns:a16="http://schemas.microsoft.com/office/drawing/2014/main" id="{48322F6D-A830-D68C-EBFF-1919322D4C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07397" name="Option Button 549" hidden="1">
              <a:extLst>
                <a:ext uri="{63B3BB69-23CF-44E3-9099-C40C66FF867C}">
                  <a14:compatExt spid="_x0000_s207397"/>
                </a:ext>
                <a:ext uri="{FF2B5EF4-FFF2-40B4-BE49-F238E27FC236}">
                  <a16:creationId xmlns:a16="http://schemas.microsoft.com/office/drawing/2014/main" id="{EE3F61B1-C6D0-73B7-F9BE-F7D82A62A7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07398" name="Group Box 550" hidden="1">
              <a:extLst>
                <a:ext uri="{63B3BB69-23CF-44E3-9099-C40C66FF867C}">
                  <a14:compatExt spid="_x0000_s207398"/>
                </a:ext>
                <a:ext uri="{FF2B5EF4-FFF2-40B4-BE49-F238E27FC236}">
                  <a16:creationId xmlns:a16="http://schemas.microsoft.com/office/drawing/2014/main" id="{006D5F92-94F9-C679-42FE-DCE689928F0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07399" name="Option Button 551" hidden="1">
              <a:extLst>
                <a:ext uri="{63B3BB69-23CF-44E3-9099-C40C66FF867C}">
                  <a14:compatExt spid="_x0000_s207399"/>
                </a:ext>
                <a:ext uri="{FF2B5EF4-FFF2-40B4-BE49-F238E27FC236}">
                  <a16:creationId xmlns:a16="http://schemas.microsoft.com/office/drawing/2014/main" id="{C09D2DBE-D28B-9BE6-53AD-1645A54ABA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07400" name="Option Button 552" hidden="1">
              <a:extLst>
                <a:ext uri="{63B3BB69-23CF-44E3-9099-C40C66FF867C}">
                  <a14:compatExt spid="_x0000_s207400"/>
                </a:ext>
                <a:ext uri="{FF2B5EF4-FFF2-40B4-BE49-F238E27FC236}">
                  <a16:creationId xmlns:a16="http://schemas.microsoft.com/office/drawing/2014/main" id="{6E10E809-1C00-9FC8-107A-494BCF5D71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07401" name="Option Button 553" hidden="1">
              <a:extLst>
                <a:ext uri="{63B3BB69-23CF-44E3-9099-C40C66FF867C}">
                  <a14:compatExt spid="_x0000_s207401"/>
                </a:ext>
                <a:ext uri="{FF2B5EF4-FFF2-40B4-BE49-F238E27FC236}">
                  <a16:creationId xmlns:a16="http://schemas.microsoft.com/office/drawing/2014/main" id="{74133ABB-CA71-EA5F-4877-45A6890286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07402" name="Option Button 554" hidden="1">
              <a:extLst>
                <a:ext uri="{63B3BB69-23CF-44E3-9099-C40C66FF867C}">
                  <a14:compatExt spid="_x0000_s207402"/>
                </a:ext>
                <a:ext uri="{FF2B5EF4-FFF2-40B4-BE49-F238E27FC236}">
                  <a16:creationId xmlns:a16="http://schemas.microsoft.com/office/drawing/2014/main" id="{1C7B9261-E858-7918-E7ED-2EAAAF96C1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07403" name="Group Box 555" hidden="1">
              <a:extLst>
                <a:ext uri="{63B3BB69-23CF-44E3-9099-C40C66FF867C}">
                  <a14:compatExt spid="_x0000_s207403"/>
                </a:ext>
                <a:ext uri="{FF2B5EF4-FFF2-40B4-BE49-F238E27FC236}">
                  <a16:creationId xmlns:a16="http://schemas.microsoft.com/office/drawing/2014/main" id="{A467139E-BD91-7D26-006D-F1E5329761B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07404" name="Option Button 556" hidden="1">
              <a:extLst>
                <a:ext uri="{63B3BB69-23CF-44E3-9099-C40C66FF867C}">
                  <a14:compatExt spid="_x0000_s207404"/>
                </a:ext>
                <a:ext uri="{FF2B5EF4-FFF2-40B4-BE49-F238E27FC236}">
                  <a16:creationId xmlns:a16="http://schemas.microsoft.com/office/drawing/2014/main" id="{6C13EB83-D21F-7BD4-44A9-5133EDA35D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07405" name="Option Button 557" hidden="1">
              <a:extLst>
                <a:ext uri="{63B3BB69-23CF-44E3-9099-C40C66FF867C}">
                  <a14:compatExt spid="_x0000_s207405"/>
                </a:ext>
                <a:ext uri="{FF2B5EF4-FFF2-40B4-BE49-F238E27FC236}">
                  <a16:creationId xmlns:a16="http://schemas.microsoft.com/office/drawing/2014/main" id="{2554F10B-5CD4-739F-1057-79B505AAA3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07406" name="Option Button 558" hidden="1">
              <a:extLst>
                <a:ext uri="{63B3BB69-23CF-44E3-9099-C40C66FF867C}">
                  <a14:compatExt spid="_x0000_s207406"/>
                </a:ext>
                <a:ext uri="{FF2B5EF4-FFF2-40B4-BE49-F238E27FC236}">
                  <a16:creationId xmlns:a16="http://schemas.microsoft.com/office/drawing/2014/main" id="{D0ED6000-9BD6-F727-CD99-BC7A93E0A5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07407" name="Option Button 559" hidden="1">
              <a:extLst>
                <a:ext uri="{63B3BB69-23CF-44E3-9099-C40C66FF867C}">
                  <a14:compatExt spid="_x0000_s207407"/>
                </a:ext>
                <a:ext uri="{FF2B5EF4-FFF2-40B4-BE49-F238E27FC236}">
                  <a16:creationId xmlns:a16="http://schemas.microsoft.com/office/drawing/2014/main" id="{47763F5A-13A8-BE70-FCB6-2F45F988D2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07408" name="Group Box 560" hidden="1">
              <a:extLst>
                <a:ext uri="{63B3BB69-23CF-44E3-9099-C40C66FF867C}">
                  <a14:compatExt spid="_x0000_s207408"/>
                </a:ext>
                <a:ext uri="{FF2B5EF4-FFF2-40B4-BE49-F238E27FC236}">
                  <a16:creationId xmlns:a16="http://schemas.microsoft.com/office/drawing/2014/main" id="{1183E8DC-B2A8-DE4A-8AA1-BCD84A2920D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07409" name="Option Button 561" hidden="1">
              <a:extLst>
                <a:ext uri="{63B3BB69-23CF-44E3-9099-C40C66FF867C}">
                  <a14:compatExt spid="_x0000_s207409"/>
                </a:ext>
                <a:ext uri="{FF2B5EF4-FFF2-40B4-BE49-F238E27FC236}">
                  <a16:creationId xmlns:a16="http://schemas.microsoft.com/office/drawing/2014/main" id="{86AE1976-DB3E-32E8-EE6E-BF38A3DC74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07410" name="Option Button 562" hidden="1">
              <a:extLst>
                <a:ext uri="{63B3BB69-23CF-44E3-9099-C40C66FF867C}">
                  <a14:compatExt spid="_x0000_s207410"/>
                </a:ext>
                <a:ext uri="{FF2B5EF4-FFF2-40B4-BE49-F238E27FC236}">
                  <a16:creationId xmlns:a16="http://schemas.microsoft.com/office/drawing/2014/main" id="{E63AA941-78F1-24DB-0C1A-F39DEAA219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07411" name="Option Button 563" hidden="1">
              <a:extLst>
                <a:ext uri="{63B3BB69-23CF-44E3-9099-C40C66FF867C}">
                  <a14:compatExt spid="_x0000_s207411"/>
                </a:ext>
                <a:ext uri="{FF2B5EF4-FFF2-40B4-BE49-F238E27FC236}">
                  <a16:creationId xmlns:a16="http://schemas.microsoft.com/office/drawing/2014/main" id="{131C8A9A-0682-DE3D-6A0C-BDDDF38405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07412" name="Option Button 564" hidden="1">
              <a:extLst>
                <a:ext uri="{63B3BB69-23CF-44E3-9099-C40C66FF867C}">
                  <a14:compatExt spid="_x0000_s207412"/>
                </a:ext>
                <a:ext uri="{FF2B5EF4-FFF2-40B4-BE49-F238E27FC236}">
                  <a16:creationId xmlns:a16="http://schemas.microsoft.com/office/drawing/2014/main" id="{CC0AE90B-BE07-CDF4-C3DF-35E47A4124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07413" name="Group Box 565" hidden="1">
              <a:extLst>
                <a:ext uri="{63B3BB69-23CF-44E3-9099-C40C66FF867C}">
                  <a14:compatExt spid="_x0000_s207413"/>
                </a:ext>
                <a:ext uri="{FF2B5EF4-FFF2-40B4-BE49-F238E27FC236}">
                  <a16:creationId xmlns:a16="http://schemas.microsoft.com/office/drawing/2014/main" id="{7BBE1C80-C2AA-A6F9-6378-22D8E16B5B9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07414" name="Option Button 566" hidden="1">
              <a:extLst>
                <a:ext uri="{63B3BB69-23CF-44E3-9099-C40C66FF867C}">
                  <a14:compatExt spid="_x0000_s207414"/>
                </a:ext>
                <a:ext uri="{FF2B5EF4-FFF2-40B4-BE49-F238E27FC236}">
                  <a16:creationId xmlns:a16="http://schemas.microsoft.com/office/drawing/2014/main" id="{361AD993-5C88-ADCA-BF4D-EC987543A6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07415" name="Option Button 567" hidden="1">
              <a:extLst>
                <a:ext uri="{63B3BB69-23CF-44E3-9099-C40C66FF867C}">
                  <a14:compatExt spid="_x0000_s207415"/>
                </a:ext>
                <a:ext uri="{FF2B5EF4-FFF2-40B4-BE49-F238E27FC236}">
                  <a16:creationId xmlns:a16="http://schemas.microsoft.com/office/drawing/2014/main" id="{3C6F1030-A1F6-192B-A06A-FAE59DABAB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07416" name="Option Button 568" hidden="1">
              <a:extLst>
                <a:ext uri="{63B3BB69-23CF-44E3-9099-C40C66FF867C}">
                  <a14:compatExt spid="_x0000_s207416"/>
                </a:ext>
                <a:ext uri="{FF2B5EF4-FFF2-40B4-BE49-F238E27FC236}">
                  <a16:creationId xmlns:a16="http://schemas.microsoft.com/office/drawing/2014/main" id="{3CF2F04F-985B-E889-2554-E2D81165F8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07417" name="Option Button 569" hidden="1">
              <a:extLst>
                <a:ext uri="{63B3BB69-23CF-44E3-9099-C40C66FF867C}">
                  <a14:compatExt spid="_x0000_s207417"/>
                </a:ext>
                <a:ext uri="{FF2B5EF4-FFF2-40B4-BE49-F238E27FC236}">
                  <a16:creationId xmlns:a16="http://schemas.microsoft.com/office/drawing/2014/main" id="{D1233BB9-7E8F-DA0E-E91C-DFAC1CC9E6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07418" name="Group Box 570" hidden="1">
              <a:extLst>
                <a:ext uri="{63B3BB69-23CF-44E3-9099-C40C66FF867C}">
                  <a14:compatExt spid="_x0000_s207418"/>
                </a:ext>
                <a:ext uri="{FF2B5EF4-FFF2-40B4-BE49-F238E27FC236}">
                  <a16:creationId xmlns:a16="http://schemas.microsoft.com/office/drawing/2014/main" id="{7422DB6D-E7D2-6C3C-3AF1-30AD71A040F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07419" name="Option Button 571" hidden="1">
              <a:extLst>
                <a:ext uri="{63B3BB69-23CF-44E3-9099-C40C66FF867C}">
                  <a14:compatExt spid="_x0000_s207419"/>
                </a:ext>
                <a:ext uri="{FF2B5EF4-FFF2-40B4-BE49-F238E27FC236}">
                  <a16:creationId xmlns:a16="http://schemas.microsoft.com/office/drawing/2014/main" id="{7CC9657E-8DC1-90F0-542F-B275689268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07420" name="Option Button 572" hidden="1">
              <a:extLst>
                <a:ext uri="{63B3BB69-23CF-44E3-9099-C40C66FF867C}">
                  <a14:compatExt spid="_x0000_s207420"/>
                </a:ext>
                <a:ext uri="{FF2B5EF4-FFF2-40B4-BE49-F238E27FC236}">
                  <a16:creationId xmlns:a16="http://schemas.microsoft.com/office/drawing/2014/main" id="{4FE0CE9E-3A75-B19B-2348-B67C0A4AC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07421" name="Option Button 573" hidden="1">
              <a:extLst>
                <a:ext uri="{63B3BB69-23CF-44E3-9099-C40C66FF867C}">
                  <a14:compatExt spid="_x0000_s207421"/>
                </a:ext>
                <a:ext uri="{FF2B5EF4-FFF2-40B4-BE49-F238E27FC236}">
                  <a16:creationId xmlns:a16="http://schemas.microsoft.com/office/drawing/2014/main" id="{1CBF6ABB-7F34-705C-F2C6-89AD8624FB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07422" name="Option Button 574" hidden="1">
              <a:extLst>
                <a:ext uri="{63B3BB69-23CF-44E3-9099-C40C66FF867C}">
                  <a14:compatExt spid="_x0000_s207422"/>
                </a:ext>
                <a:ext uri="{FF2B5EF4-FFF2-40B4-BE49-F238E27FC236}">
                  <a16:creationId xmlns:a16="http://schemas.microsoft.com/office/drawing/2014/main" id="{D1D32EFD-A635-A966-406F-4E5B5169C2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07423" name="Group Box 575" hidden="1">
              <a:extLst>
                <a:ext uri="{63B3BB69-23CF-44E3-9099-C40C66FF867C}">
                  <a14:compatExt spid="_x0000_s207423"/>
                </a:ext>
                <a:ext uri="{FF2B5EF4-FFF2-40B4-BE49-F238E27FC236}">
                  <a16:creationId xmlns:a16="http://schemas.microsoft.com/office/drawing/2014/main" id="{6842A9CC-8E02-6253-DDA4-0BF01B18E99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07424" name="Option Button 576" hidden="1">
              <a:extLst>
                <a:ext uri="{63B3BB69-23CF-44E3-9099-C40C66FF867C}">
                  <a14:compatExt spid="_x0000_s207424"/>
                </a:ext>
                <a:ext uri="{FF2B5EF4-FFF2-40B4-BE49-F238E27FC236}">
                  <a16:creationId xmlns:a16="http://schemas.microsoft.com/office/drawing/2014/main" id="{A4E428F2-BD1A-A146-8E61-7B1ED28E77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07425" name="Option Button 577" hidden="1">
              <a:extLst>
                <a:ext uri="{63B3BB69-23CF-44E3-9099-C40C66FF867C}">
                  <a14:compatExt spid="_x0000_s207425"/>
                </a:ext>
                <a:ext uri="{FF2B5EF4-FFF2-40B4-BE49-F238E27FC236}">
                  <a16:creationId xmlns:a16="http://schemas.microsoft.com/office/drawing/2014/main" id="{E1A1CE4C-8390-B1B6-ED03-842EDF36D1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07426" name="Option Button 578" hidden="1">
              <a:extLst>
                <a:ext uri="{63B3BB69-23CF-44E3-9099-C40C66FF867C}">
                  <a14:compatExt spid="_x0000_s207426"/>
                </a:ext>
                <a:ext uri="{FF2B5EF4-FFF2-40B4-BE49-F238E27FC236}">
                  <a16:creationId xmlns:a16="http://schemas.microsoft.com/office/drawing/2014/main" id="{1F84C41A-E8E0-A4E8-EC56-DE618AE389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07427" name="Option Button 579" hidden="1">
              <a:extLst>
                <a:ext uri="{63B3BB69-23CF-44E3-9099-C40C66FF867C}">
                  <a14:compatExt spid="_x0000_s207427"/>
                </a:ext>
                <a:ext uri="{FF2B5EF4-FFF2-40B4-BE49-F238E27FC236}">
                  <a16:creationId xmlns:a16="http://schemas.microsoft.com/office/drawing/2014/main" id="{F705FC83-53CE-B6EF-4965-3724139399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07428" name="Group Box 580" hidden="1">
              <a:extLst>
                <a:ext uri="{63B3BB69-23CF-44E3-9099-C40C66FF867C}">
                  <a14:compatExt spid="_x0000_s207428"/>
                </a:ext>
                <a:ext uri="{FF2B5EF4-FFF2-40B4-BE49-F238E27FC236}">
                  <a16:creationId xmlns:a16="http://schemas.microsoft.com/office/drawing/2014/main" id="{52F02662-85CE-C18F-4C39-41E18D7BCA7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07429" name="Option Button 581" hidden="1">
              <a:extLst>
                <a:ext uri="{63B3BB69-23CF-44E3-9099-C40C66FF867C}">
                  <a14:compatExt spid="_x0000_s207429"/>
                </a:ext>
                <a:ext uri="{FF2B5EF4-FFF2-40B4-BE49-F238E27FC236}">
                  <a16:creationId xmlns:a16="http://schemas.microsoft.com/office/drawing/2014/main" id="{FD331989-0606-18C8-315D-6A759828B4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07430" name="Option Button 582" hidden="1">
              <a:extLst>
                <a:ext uri="{63B3BB69-23CF-44E3-9099-C40C66FF867C}">
                  <a14:compatExt spid="_x0000_s207430"/>
                </a:ext>
                <a:ext uri="{FF2B5EF4-FFF2-40B4-BE49-F238E27FC236}">
                  <a16:creationId xmlns:a16="http://schemas.microsoft.com/office/drawing/2014/main" id="{E463793E-D50C-1870-C70E-48E2567124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07431" name="Option Button 583" hidden="1">
              <a:extLst>
                <a:ext uri="{63B3BB69-23CF-44E3-9099-C40C66FF867C}">
                  <a14:compatExt spid="_x0000_s207431"/>
                </a:ext>
                <a:ext uri="{FF2B5EF4-FFF2-40B4-BE49-F238E27FC236}">
                  <a16:creationId xmlns:a16="http://schemas.microsoft.com/office/drawing/2014/main" id="{63F70349-058D-166E-A756-8D634FF395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07432" name="Option Button 584" hidden="1">
              <a:extLst>
                <a:ext uri="{63B3BB69-23CF-44E3-9099-C40C66FF867C}">
                  <a14:compatExt spid="_x0000_s207432"/>
                </a:ext>
                <a:ext uri="{FF2B5EF4-FFF2-40B4-BE49-F238E27FC236}">
                  <a16:creationId xmlns:a16="http://schemas.microsoft.com/office/drawing/2014/main" id="{0F30B759-6DFD-7923-2B55-8F17E6BBE1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07433" name="Group Box 585" hidden="1">
              <a:extLst>
                <a:ext uri="{63B3BB69-23CF-44E3-9099-C40C66FF867C}">
                  <a14:compatExt spid="_x0000_s207433"/>
                </a:ext>
                <a:ext uri="{FF2B5EF4-FFF2-40B4-BE49-F238E27FC236}">
                  <a16:creationId xmlns:a16="http://schemas.microsoft.com/office/drawing/2014/main" id="{5C7C3875-FAFE-8B4E-52FF-8EA775688A1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07434" name="Option Button 586" hidden="1">
              <a:extLst>
                <a:ext uri="{63B3BB69-23CF-44E3-9099-C40C66FF867C}">
                  <a14:compatExt spid="_x0000_s207434"/>
                </a:ext>
                <a:ext uri="{FF2B5EF4-FFF2-40B4-BE49-F238E27FC236}">
                  <a16:creationId xmlns:a16="http://schemas.microsoft.com/office/drawing/2014/main" id="{B0690233-BF08-73B7-D2F3-033C942A90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07435" name="Option Button 587" hidden="1">
              <a:extLst>
                <a:ext uri="{63B3BB69-23CF-44E3-9099-C40C66FF867C}">
                  <a14:compatExt spid="_x0000_s207435"/>
                </a:ext>
                <a:ext uri="{FF2B5EF4-FFF2-40B4-BE49-F238E27FC236}">
                  <a16:creationId xmlns:a16="http://schemas.microsoft.com/office/drawing/2014/main" id="{816F1B9C-209E-4A70-D1F1-69A881DCC5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07436" name="Option Button 588" hidden="1">
              <a:extLst>
                <a:ext uri="{63B3BB69-23CF-44E3-9099-C40C66FF867C}">
                  <a14:compatExt spid="_x0000_s207436"/>
                </a:ext>
                <a:ext uri="{FF2B5EF4-FFF2-40B4-BE49-F238E27FC236}">
                  <a16:creationId xmlns:a16="http://schemas.microsoft.com/office/drawing/2014/main" id="{BE9C091C-EADD-7793-6AC0-C4E0645D17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07437" name="Option Button 589" hidden="1">
              <a:extLst>
                <a:ext uri="{63B3BB69-23CF-44E3-9099-C40C66FF867C}">
                  <a14:compatExt spid="_x0000_s207437"/>
                </a:ext>
                <a:ext uri="{FF2B5EF4-FFF2-40B4-BE49-F238E27FC236}">
                  <a16:creationId xmlns:a16="http://schemas.microsoft.com/office/drawing/2014/main" id="{6263A4D1-F0DD-2F73-7924-B57A4CB255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07438" name="Group Box 590" hidden="1">
              <a:extLst>
                <a:ext uri="{63B3BB69-23CF-44E3-9099-C40C66FF867C}">
                  <a14:compatExt spid="_x0000_s207438"/>
                </a:ext>
                <a:ext uri="{FF2B5EF4-FFF2-40B4-BE49-F238E27FC236}">
                  <a16:creationId xmlns:a16="http://schemas.microsoft.com/office/drawing/2014/main" id="{649FE637-19A6-C701-A8B5-4D2A6EF131E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07439" name="Option Button 591" hidden="1">
              <a:extLst>
                <a:ext uri="{63B3BB69-23CF-44E3-9099-C40C66FF867C}">
                  <a14:compatExt spid="_x0000_s207439"/>
                </a:ext>
                <a:ext uri="{FF2B5EF4-FFF2-40B4-BE49-F238E27FC236}">
                  <a16:creationId xmlns:a16="http://schemas.microsoft.com/office/drawing/2014/main" id="{EA034E9A-E2A9-5F23-6858-074234F261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07440" name="Option Button 592" hidden="1">
              <a:extLst>
                <a:ext uri="{63B3BB69-23CF-44E3-9099-C40C66FF867C}">
                  <a14:compatExt spid="_x0000_s207440"/>
                </a:ext>
                <a:ext uri="{FF2B5EF4-FFF2-40B4-BE49-F238E27FC236}">
                  <a16:creationId xmlns:a16="http://schemas.microsoft.com/office/drawing/2014/main" id="{42CB22D4-2255-0FD1-74BD-42F2CF6341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07441" name="Option Button 593" hidden="1">
              <a:extLst>
                <a:ext uri="{63B3BB69-23CF-44E3-9099-C40C66FF867C}">
                  <a14:compatExt spid="_x0000_s207441"/>
                </a:ext>
                <a:ext uri="{FF2B5EF4-FFF2-40B4-BE49-F238E27FC236}">
                  <a16:creationId xmlns:a16="http://schemas.microsoft.com/office/drawing/2014/main" id="{A529EA49-564C-D119-6DFA-0A0223AC04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07442" name="Option Button 594" hidden="1">
              <a:extLst>
                <a:ext uri="{63B3BB69-23CF-44E3-9099-C40C66FF867C}">
                  <a14:compatExt spid="_x0000_s207442"/>
                </a:ext>
                <a:ext uri="{FF2B5EF4-FFF2-40B4-BE49-F238E27FC236}">
                  <a16:creationId xmlns:a16="http://schemas.microsoft.com/office/drawing/2014/main" id="{F6FDF1BE-9217-7F98-656A-3BBF5B7FB7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07443" name="Group Box 595" hidden="1">
              <a:extLst>
                <a:ext uri="{63B3BB69-23CF-44E3-9099-C40C66FF867C}">
                  <a14:compatExt spid="_x0000_s207443"/>
                </a:ext>
                <a:ext uri="{FF2B5EF4-FFF2-40B4-BE49-F238E27FC236}">
                  <a16:creationId xmlns:a16="http://schemas.microsoft.com/office/drawing/2014/main" id="{4497FD85-C99D-FCE0-369F-DFD6275E11A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07444" name="Option Button 596" hidden="1">
              <a:extLst>
                <a:ext uri="{63B3BB69-23CF-44E3-9099-C40C66FF867C}">
                  <a14:compatExt spid="_x0000_s207444"/>
                </a:ext>
                <a:ext uri="{FF2B5EF4-FFF2-40B4-BE49-F238E27FC236}">
                  <a16:creationId xmlns:a16="http://schemas.microsoft.com/office/drawing/2014/main" id="{C9CF40B0-55D9-4F59-05C2-8CCA4CD841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07445" name="Option Button 597" hidden="1">
              <a:extLst>
                <a:ext uri="{63B3BB69-23CF-44E3-9099-C40C66FF867C}">
                  <a14:compatExt spid="_x0000_s207445"/>
                </a:ext>
                <a:ext uri="{FF2B5EF4-FFF2-40B4-BE49-F238E27FC236}">
                  <a16:creationId xmlns:a16="http://schemas.microsoft.com/office/drawing/2014/main" id="{0CCB3C76-868E-DE67-9122-934710CCC6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07446" name="Option Button 598" hidden="1">
              <a:extLst>
                <a:ext uri="{63B3BB69-23CF-44E3-9099-C40C66FF867C}">
                  <a14:compatExt spid="_x0000_s207446"/>
                </a:ext>
                <a:ext uri="{FF2B5EF4-FFF2-40B4-BE49-F238E27FC236}">
                  <a16:creationId xmlns:a16="http://schemas.microsoft.com/office/drawing/2014/main" id="{10933754-5FDF-270B-FEE5-4F8FEDD818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07447" name="Option Button 599" hidden="1">
              <a:extLst>
                <a:ext uri="{63B3BB69-23CF-44E3-9099-C40C66FF867C}">
                  <a14:compatExt spid="_x0000_s207447"/>
                </a:ext>
                <a:ext uri="{FF2B5EF4-FFF2-40B4-BE49-F238E27FC236}">
                  <a16:creationId xmlns:a16="http://schemas.microsoft.com/office/drawing/2014/main" id="{280EF805-1632-1561-BBB8-17D61B89BC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07448" name="Group Box 600" hidden="1">
              <a:extLst>
                <a:ext uri="{63B3BB69-23CF-44E3-9099-C40C66FF867C}">
                  <a14:compatExt spid="_x0000_s207448"/>
                </a:ext>
                <a:ext uri="{FF2B5EF4-FFF2-40B4-BE49-F238E27FC236}">
                  <a16:creationId xmlns:a16="http://schemas.microsoft.com/office/drawing/2014/main" id="{DD200853-98B9-38F5-2BFD-E97CD406F41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07449" name="Option Button 601" hidden="1">
              <a:extLst>
                <a:ext uri="{63B3BB69-23CF-44E3-9099-C40C66FF867C}">
                  <a14:compatExt spid="_x0000_s207449"/>
                </a:ext>
                <a:ext uri="{FF2B5EF4-FFF2-40B4-BE49-F238E27FC236}">
                  <a16:creationId xmlns:a16="http://schemas.microsoft.com/office/drawing/2014/main" id="{52C8DFA2-DDEA-E54D-0AD6-BA7AE01E4D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07450" name="Option Button 602" hidden="1">
              <a:extLst>
                <a:ext uri="{63B3BB69-23CF-44E3-9099-C40C66FF867C}">
                  <a14:compatExt spid="_x0000_s207450"/>
                </a:ext>
                <a:ext uri="{FF2B5EF4-FFF2-40B4-BE49-F238E27FC236}">
                  <a16:creationId xmlns:a16="http://schemas.microsoft.com/office/drawing/2014/main" id="{F8933A7F-1B93-D6C5-821D-E0FAFAC058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07451" name="Option Button 603" hidden="1">
              <a:extLst>
                <a:ext uri="{63B3BB69-23CF-44E3-9099-C40C66FF867C}">
                  <a14:compatExt spid="_x0000_s207451"/>
                </a:ext>
                <a:ext uri="{FF2B5EF4-FFF2-40B4-BE49-F238E27FC236}">
                  <a16:creationId xmlns:a16="http://schemas.microsoft.com/office/drawing/2014/main" id="{9DD4E8F3-61E5-E20C-CFC9-9AE66586C1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07452" name="Option Button 604" hidden="1">
              <a:extLst>
                <a:ext uri="{63B3BB69-23CF-44E3-9099-C40C66FF867C}">
                  <a14:compatExt spid="_x0000_s207452"/>
                </a:ext>
                <a:ext uri="{FF2B5EF4-FFF2-40B4-BE49-F238E27FC236}">
                  <a16:creationId xmlns:a16="http://schemas.microsoft.com/office/drawing/2014/main" id="{5CDE2268-8E85-01A2-504B-B2A2BCD882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07453" name="Group Box 605" hidden="1">
              <a:extLst>
                <a:ext uri="{63B3BB69-23CF-44E3-9099-C40C66FF867C}">
                  <a14:compatExt spid="_x0000_s207453"/>
                </a:ext>
                <a:ext uri="{FF2B5EF4-FFF2-40B4-BE49-F238E27FC236}">
                  <a16:creationId xmlns:a16="http://schemas.microsoft.com/office/drawing/2014/main" id="{523CE8BE-B77D-A867-CB7D-E30302F3188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07454" name="Option Button 606" hidden="1">
              <a:extLst>
                <a:ext uri="{63B3BB69-23CF-44E3-9099-C40C66FF867C}">
                  <a14:compatExt spid="_x0000_s207454"/>
                </a:ext>
                <a:ext uri="{FF2B5EF4-FFF2-40B4-BE49-F238E27FC236}">
                  <a16:creationId xmlns:a16="http://schemas.microsoft.com/office/drawing/2014/main" id="{7D946F78-8AEC-4AAC-DCD2-87C9CD3078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07455" name="Option Button 607" hidden="1">
              <a:extLst>
                <a:ext uri="{63B3BB69-23CF-44E3-9099-C40C66FF867C}">
                  <a14:compatExt spid="_x0000_s207455"/>
                </a:ext>
                <a:ext uri="{FF2B5EF4-FFF2-40B4-BE49-F238E27FC236}">
                  <a16:creationId xmlns:a16="http://schemas.microsoft.com/office/drawing/2014/main" id="{F66E6EEF-69BA-13E2-6F99-0A8E52E249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07456" name="Option Button 608" hidden="1">
              <a:extLst>
                <a:ext uri="{63B3BB69-23CF-44E3-9099-C40C66FF867C}">
                  <a14:compatExt spid="_x0000_s207456"/>
                </a:ext>
                <a:ext uri="{FF2B5EF4-FFF2-40B4-BE49-F238E27FC236}">
                  <a16:creationId xmlns:a16="http://schemas.microsoft.com/office/drawing/2014/main" id="{15EC290C-82FC-C554-751A-1D1D2D5D80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07457" name="Option Button 609" hidden="1">
              <a:extLst>
                <a:ext uri="{63B3BB69-23CF-44E3-9099-C40C66FF867C}">
                  <a14:compatExt spid="_x0000_s207457"/>
                </a:ext>
                <a:ext uri="{FF2B5EF4-FFF2-40B4-BE49-F238E27FC236}">
                  <a16:creationId xmlns:a16="http://schemas.microsoft.com/office/drawing/2014/main" id="{B103A4F0-B20D-E9AE-88D5-70A330B8B4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07458" name="Group Box 610" hidden="1">
              <a:extLst>
                <a:ext uri="{63B3BB69-23CF-44E3-9099-C40C66FF867C}">
                  <a14:compatExt spid="_x0000_s207458"/>
                </a:ext>
                <a:ext uri="{FF2B5EF4-FFF2-40B4-BE49-F238E27FC236}">
                  <a16:creationId xmlns:a16="http://schemas.microsoft.com/office/drawing/2014/main" id="{2F73A1A8-AA07-E2C6-B69A-985B09EA04F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07459" name="Option Button 611" hidden="1">
              <a:extLst>
                <a:ext uri="{63B3BB69-23CF-44E3-9099-C40C66FF867C}">
                  <a14:compatExt spid="_x0000_s207459"/>
                </a:ext>
                <a:ext uri="{FF2B5EF4-FFF2-40B4-BE49-F238E27FC236}">
                  <a16:creationId xmlns:a16="http://schemas.microsoft.com/office/drawing/2014/main" id="{9660F9BA-BE4E-8F16-3B3F-56EB34CD59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07460" name="Option Button 612" hidden="1">
              <a:extLst>
                <a:ext uri="{63B3BB69-23CF-44E3-9099-C40C66FF867C}">
                  <a14:compatExt spid="_x0000_s207460"/>
                </a:ext>
                <a:ext uri="{FF2B5EF4-FFF2-40B4-BE49-F238E27FC236}">
                  <a16:creationId xmlns:a16="http://schemas.microsoft.com/office/drawing/2014/main" id="{31834C1D-2AA1-F5B2-A739-B3761DCE44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07461" name="Option Button 613" hidden="1">
              <a:extLst>
                <a:ext uri="{63B3BB69-23CF-44E3-9099-C40C66FF867C}">
                  <a14:compatExt spid="_x0000_s207461"/>
                </a:ext>
                <a:ext uri="{FF2B5EF4-FFF2-40B4-BE49-F238E27FC236}">
                  <a16:creationId xmlns:a16="http://schemas.microsoft.com/office/drawing/2014/main" id="{A82DB5EB-214F-E4E3-630E-6F83D6F130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07462" name="Option Button 614" hidden="1">
              <a:extLst>
                <a:ext uri="{63B3BB69-23CF-44E3-9099-C40C66FF867C}">
                  <a14:compatExt spid="_x0000_s207462"/>
                </a:ext>
                <a:ext uri="{FF2B5EF4-FFF2-40B4-BE49-F238E27FC236}">
                  <a16:creationId xmlns:a16="http://schemas.microsoft.com/office/drawing/2014/main" id="{D623B2C6-DCEC-1F28-78DC-861A6A8A48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07463" name="Group Box 615" hidden="1">
              <a:extLst>
                <a:ext uri="{63B3BB69-23CF-44E3-9099-C40C66FF867C}">
                  <a14:compatExt spid="_x0000_s207463"/>
                </a:ext>
                <a:ext uri="{FF2B5EF4-FFF2-40B4-BE49-F238E27FC236}">
                  <a16:creationId xmlns:a16="http://schemas.microsoft.com/office/drawing/2014/main" id="{3AC2DF4D-E57C-5068-524F-0C9DF72FD3E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07464" name="Option Button 616" hidden="1">
              <a:extLst>
                <a:ext uri="{63B3BB69-23CF-44E3-9099-C40C66FF867C}">
                  <a14:compatExt spid="_x0000_s207464"/>
                </a:ext>
                <a:ext uri="{FF2B5EF4-FFF2-40B4-BE49-F238E27FC236}">
                  <a16:creationId xmlns:a16="http://schemas.microsoft.com/office/drawing/2014/main" id="{2137313A-30BF-CEF8-EEDE-7BB6BF77F6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07465" name="Option Button 617" hidden="1">
              <a:extLst>
                <a:ext uri="{63B3BB69-23CF-44E3-9099-C40C66FF867C}">
                  <a14:compatExt spid="_x0000_s207465"/>
                </a:ext>
                <a:ext uri="{FF2B5EF4-FFF2-40B4-BE49-F238E27FC236}">
                  <a16:creationId xmlns:a16="http://schemas.microsoft.com/office/drawing/2014/main" id="{462D5B5E-7FB0-6B43-4775-BF9FA65FB1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07466" name="Option Button 618" hidden="1">
              <a:extLst>
                <a:ext uri="{63B3BB69-23CF-44E3-9099-C40C66FF867C}">
                  <a14:compatExt spid="_x0000_s207466"/>
                </a:ext>
                <a:ext uri="{FF2B5EF4-FFF2-40B4-BE49-F238E27FC236}">
                  <a16:creationId xmlns:a16="http://schemas.microsoft.com/office/drawing/2014/main" id="{7C602B07-4EA3-F13D-DAD8-C5B87D30D2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07467" name="Option Button 619" hidden="1">
              <a:extLst>
                <a:ext uri="{63B3BB69-23CF-44E3-9099-C40C66FF867C}">
                  <a14:compatExt spid="_x0000_s207467"/>
                </a:ext>
                <a:ext uri="{FF2B5EF4-FFF2-40B4-BE49-F238E27FC236}">
                  <a16:creationId xmlns:a16="http://schemas.microsoft.com/office/drawing/2014/main" id="{91DCCCB3-A223-CF3E-198F-3FFC83751F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07468" name="Group Box 620" hidden="1">
              <a:extLst>
                <a:ext uri="{63B3BB69-23CF-44E3-9099-C40C66FF867C}">
                  <a14:compatExt spid="_x0000_s207468"/>
                </a:ext>
                <a:ext uri="{FF2B5EF4-FFF2-40B4-BE49-F238E27FC236}">
                  <a16:creationId xmlns:a16="http://schemas.microsoft.com/office/drawing/2014/main" id="{160652BA-DC83-D305-20B4-EF6753CEA4C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07469" name="Option Button 621" hidden="1">
              <a:extLst>
                <a:ext uri="{63B3BB69-23CF-44E3-9099-C40C66FF867C}">
                  <a14:compatExt spid="_x0000_s207469"/>
                </a:ext>
                <a:ext uri="{FF2B5EF4-FFF2-40B4-BE49-F238E27FC236}">
                  <a16:creationId xmlns:a16="http://schemas.microsoft.com/office/drawing/2014/main" id="{B20405A7-0C79-8264-88AF-DBD4B17CBD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07470" name="Option Button 622" hidden="1">
              <a:extLst>
                <a:ext uri="{63B3BB69-23CF-44E3-9099-C40C66FF867C}">
                  <a14:compatExt spid="_x0000_s207470"/>
                </a:ext>
                <a:ext uri="{FF2B5EF4-FFF2-40B4-BE49-F238E27FC236}">
                  <a16:creationId xmlns:a16="http://schemas.microsoft.com/office/drawing/2014/main" id="{5BCB6CE4-1D4D-2D88-16E0-619E89B8D8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07471" name="Option Button 623" hidden="1">
              <a:extLst>
                <a:ext uri="{63B3BB69-23CF-44E3-9099-C40C66FF867C}">
                  <a14:compatExt spid="_x0000_s207471"/>
                </a:ext>
                <a:ext uri="{FF2B5EF4-FFF2-40B4-BE49-F238E27FC236}">
                  <a16:creationId xmlns:a16="http://schemas.microsoft.com/office/drawing/2014/main" id="{FAF8A4B2-53AE-C4EC-FD89-9516DAEB39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07472" name="Option Button 624" hidden="1">
              <a:extLst>
                <a:ext uri="{63B3BB69-23CF-44E3-9099-C40C66FF867C}">
                  <a14:compatExt spid="_x0000_s207472"/>
                </a:ext>
                <a:ext uri="{FF2B5EF4-FFF2-40B4-BE49-F238E27FC236}">
                  <a16:creationId xmlns:a16="http://schemas.microsoft.com/office/drawing/2014/main" id="{E153C717-0A97-A4A2-1127-6A4F584C61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07473" name="Group Box 625" hidden="1">
              <a:extLst>
                <a:ext uri="{63B3BB69-23CF-44E3-9099-C40C66FF867C}">
                  <a14:compatExt spid="_x0000_s207473"/>
                </a:ext>
                <a:ext uri="{FF2B5EF4-FFF2-40B4-BE49-F238E27FC236}">
                  <a16:creationId xmlns:a16="http://schemas.microsoft.com/office/drawing/2014/main" id="{B44BB43A-0C65-9383-9971-00EB48C5FAB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07474" name="Option Button 626" hidden="1">
              <a:extLst>
                <a:ext uri="{63B3BB69-23CF-44E3-9099-C40C66FF867C}">
                  <a14:compatExt spid="_x0000_s207474"/>
                </a:ext>
                <a:ext uri="{FF2B5EF4-FFF2-40B4-BE49-F238E27FC236}">
                  <a16:creationId xmlns:a16="http://schemas.microsoft.com/office/drawing/2014/main" id="{B0BB46AE-0C8F-726B-2043-B53307D0A3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07475" name="Option Button 627" hidden="1">
              <a:extLst>
                <a:ext uri="{63B3BB69-23CF-44E3-9099-C40C66FF867C}">
                  <a14:compatExt spid="_x0000_s207475"/>
                </a:ext>
                <a:ext uri="{FF2B5EF4-FFF2-40B4-BE49-F238E27FC236}">
                  <a16:creationId xmlns:a16="http://schemas.microsoft.com/office/drawing/2014/main" id="{92DED462-D5BC-E5E0-CCF2-F3F3256306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07476" name="Option Button 628" hidden="1">
              <a:extLst>
                <a:ext uri="{63B3BB69-23CF-44E3-9099-C40C66FF867C}">
                  <a14:compatExt spid="_x0000_s207476"/>
                </a:ext>
                <a:ext uri="{FF2B5EF4-FFF2-40B4-BE49-F238E27FC236}">
                  <a16:creationId xmlns:a16="http://schemas.microsoft.com/office/drawing/2014/main" id="{603ECA79-755F-8DDC-939B-8BC7A2B31E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07477" name="Option Button 629" hidden="1">
              <a:extLst>
                <a:ext uri="{63B3BB69-23CF-44E3-9099-C40C66FF867C}">
                  <a14:compatExt spid="_x0000_s207477"/>
                </a:ext>
                <a:ext uri="{FF2B5EF4-FFF2-40B4-BE49-F238E27FC236}">
                  <a16:creationId xmlns:a16="http://schemas.microsoft.com/office/drawing/2014/main" id="{58E65E89-D967-880F-B4FA-CE3E6594B6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07478" name="Group Box 630" hidden="1">
              <a:extLst>
                <a:ext uri="{63B3BB69-23CF-44E3-9099-C40C66FF867C}">
                  <a14:compatExt spid="_x0000_s207478"/>
                </a:ext>
                <a:ext uri="{FF2B5EF4-FFF2-40B4-BE49-F238E27FC236}">
                  <a16:creationId xmlns:a16="http://schemas.microsoft.com/office/drawing/2014/main" id="{E02B26A7-3BEF-647F-0997-5A32FE0C094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07479" name="Option Button 631" hidden="1">
              <a:extLst>
                <a:ext uri="{63B3BB69-23CF-44E3-9099-C40C66FF867C}">
                  <a14:compatExt spid="_x0000_s207479"/>
                </a:ext>
                <a:ext uri="{FF2B5EF4-FFF2-40B4-BE49-F238E27FC236}">
                  <a16:creationId xmlns:a16="http://schemas.microsoft.com/office/drawing/2014/main" id="{6B8DA025-B3E9-E65F-98E9-5C04FAC47A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07480" name="Option Button 632" hidden="1">
              <a:extLst>
                <a:ext uri="{63B3BB69-23CF-44E3-9099-C40C66FF867C}">
                  <a14:compatExt spid="_x0000_s207480"/>
                </a:ext>
                <a:ext uri="{FF2B5EF4-FFF2-40B4-BE49-F238E27FC236}">
                  <a16:creationId xmlns:a16="http://schemas.microsoft.com/office/drawing/2014/main" id="{526C48DD-5544-10E4-1671-0569BE12F8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07481" name="Option Button 633" hidden="1">
              <a:extLst>
                <a:ext uri="{63B3BB69-23CF-44E3-9099-C40C66FF867C}">
                  <a14:compatExt spid="_x0000_s207481"/>
                </a:ext>
                <a:ext uri="{FF2B5EF4-FFF2-40B4-BE49-F238E27FC236}">
                  <a16:creationId xmlns:a16="http://schemas.microsoft.com/office/drawing/2014/main" id="{13A9B8BC-A917-B297-49E7-2985D77888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07482" name="Option Button 634" hidden="1">
              <a:extLst>
                <a:ext uri="{63B3BB69-23CF-44E3-9099-C40C66FF867C}">
                  <a14:compatExt spid="_x0000_s207482"/>
                </a:ext>
                <a:ext uri="{FF2B5EF4-FFF2-40B4-BE49-F238E27FC236}">
                  <a16:creationId xmlns:a16="http://schemas.microsoft.com/office/drawing/2014/main" id="{F6526215-94D6-D17C-4045-16F633BEDB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07483" name="Group Box 635" hidden="1">
              <a:extLst>
                <a:ext uri="{63B3BB69-23CF-44E3-9099-C40C66FF867C}">
                  <a14:compatExt spid="_x0000_s207483"/>
                </a:ext>
                <a:ext uri="{FF2B5EF4-FFF2-40B4-BE49-F238E27FC236}">
                  <a16:creationId xmlns:a16="http://schemas.microsoft.com/office/drawing/2014/main" id="{932DF113-9630-7401-CA3A-FE18BF2F2FD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07484" name="Option Button 636" hidden="1">
              <a:extLst>
                <a:ext uri="{63B3BB69-23CF-44E3-9099-C40C66FF867C}">
                  <a14:compatExt spid="_x0000_s207484"/>
                </a:ext>
                <a:ext uri="{FF2B5EF4-FFF2-40B4-BE49-F238E27FC236}">
                  <a16:creationId xmlns:a16="http://schemas.microsoft.com/office/drawing/2014/main" id="{6BFE6F9F-D5A1-D623-0014-11370019F5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07485" name="Option Button 637" hidden="1">
              <a:extLst>
                <a:ext uri="{63B3BB69-23CF-44E3-9099-C40C66FF867C}">
                  <a14:compatExt spid="_x0000_s207485"/>
                </a:ext>
                <a:ext uri="{FF2B5EF4-FFF2-40B4-BE49-F238E27FC236}">
                  <a16:creationId xmlns:a16="http://schemas.microsoft.com/office/drawing/2014/main" id="{6345A2E0-44E2-AEBC-0006-6DA876091C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07486" name="Option Button 638" hidden="1">
              <a:extLst>
                <a:ext uri="{63B3BB69-23CF-44E3-9099-C40C66FF867C}">
                  <a14:compatExt spid="_x0000_s207486"/>
                </a:ext>
                <a:ext uri="{FF2B5EF4-FFF2-40B4-BE49-F238E27FC236}">
                  <a16:creationId xmlns:a16="http://schemas.microsoft.com/office/drawing/2014/main" id="{48AEBBF5-12C4-6C5D-1C0A-B8CB7A339B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07487" name="Option Button 639" hidden="1">
              <a:extLst>
                <a:ext uri="{63B3BB69-23CF-44E3-9099-C40C66FF867C}">
                  <a14:compatExt spid="_x0000_s207487"/>
                </a:ext>
                <a:ext uri="{FF2B5EF4-FFF2-40B4-BE49-F238E27FC236}">
                  <a16:creationId xmlns:a16="http://schemas.microsoft.com/office/drawing/2014/main" id="{C9874FEC-7829-CAF3-18C4-0C95D119D2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07488" name="Group Box 640" hidden="1">
              <a:extLst>
                <a:ext uri="{63B3BB69-23CF-44E3-9099-C40C66FF867C}">
                  <a14:compatExt spid="_x0000_s207488"/>
                </a:ext>
                <a:ext uri="{FF2B5EF4-FFF2-40B4-BE49-F238E27FC236}">
                  <a16:creationId xmlns:a16="http://schemas.microsoft.com/office/drawing/2014/main" id="{88750247-AD99-6A7B-FD33-40DECD8701F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07489" name="Option Button 641" hidden="1">
              <a:extLst>
                <a:ext uri="{63B3BB69-23CF-44E3-9099-C40C66FF867C}">
                  <a14:compatExt spid="_x0000_s207489"/>
                </a:ext>
                <a:ext uri="{FF2B5EF4-FFF2-40B4-BE49-F238E27FC236}">
                  <a16:creationId xmlns:a16="http://schemas.microsoft.com/office/drawing/2014/main" id="{430BD984-981C-4639-562C-56F687B6A7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07490" name="Option Button 642" hidden="1">
              <a:extLst>
                <a:ext uri="{63B3BB69-23CF-44E3-9099-C40C66FF867C}">
                  <a14:compatExt spid="_x0000_s207490"/>
                </a:ext>
                <a:ext uri="{FF2B5EF4-FFF2-40B4-BE49-F238E27FC236}">
                  <a16:creationId xmlns:a16="http://schemas.microsoft.com/office/drawing/2014/main" id="{74A48721-0C10-F649-8071-88D4DE7DC9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07491" name="Option Button 643" hidden="1">
              <a:extLst>
                <a:ext uri="{63B3BB69-23CF-44E3-9099-C40C66FF867C}">
                  <a14:compatExt spid="_x0000_s207491"/>
                </a:ext>
                <a:ext uri="{FF2B5EF4-FFF2-40B4-BE49-F238E27FC236}">
                  <a16:creationId xmlns:a16="http://schemas.microsoft.com/office/drawing/2014/main" id="{B21684E6-7209-0539-3B83-FD70247989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07492" name="Option Button 644" hidden="1">
              <a:extLst>
                <a:ext uri="{63B3BB69-23CF-44E3-9099-C40C66FF867C}">
                  <a14:compatExt spid="_x0000_s207492"/>
                </a:ext>
                <a:ext uri="{FF2B5EF4-FFF2-40B4-BE49-F238E27FC236}">
                  <a16:creationId xmlns:a16="http://schemas.microsoft.com/office/drawing/2014/main" id="{BDA297E2-2A6A-5F99-5953-F3E2095A38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07493" name="Group Box 645" hidden="1">
              <a:extLst>
                <a:ext uri="{63B3BB69-23CF-44E3-9099-C40C66FF867C}">
                  <a14:compatExt spid="_x0000_s207493"/>
                </a:ext>
                <a:ext uri="{FF2B5EF4-FFF2-40B4-BE49-F238E27FC236}">
                  <a16:creationId xmlns:a16="http://schemas.microsoft.com/office/drawing/2014/main" id="{9B6EC867-7E1A-5FF4-E229-955F35715C8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4</xdr:col>
      <xdr:colOff>364191</xdr:colOff>
      <xdr:row>0</xdr:row>
      <xdr:rowOff>694764</xdr:rowOff>
    </xdr:from>
    <xdr:to>
      <xdr:col>6</xdr:col>
      <xdr:colOff>332788</xdr:colOff>
      <xdr:row>2</xdr:row>
      <xdr:rowOff>134470</xdr:rowOff>
    </xdr:to>
    <xdr:pic>
      <xdr:nvPicPr>
        <xdr:cNvPr id="2" name="Picture 3" descr="Logo_Depag BW.jpg">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59766" y="266139"/>
          <a:ext cx="1397347" cy="12304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08897" name="Option Button 1" hidden="1">
              <a:extLst>
                <a:ext uri="{63B3BB69-23CF-44E3-9099-C40C66FF867C}">
                  <a14:compatExt spid="_x0000_s208897"/>
                </a:ext>
                <a:ext uri="{FF2B5EF4-FFF2-40B4-BE49-F238E27FC236}">
                  <a16:creationId xmlns:a16="http://schemas.microsoft.com/office/drawing/2014/main" id="{AF125579-8CCE-9417-2BD3-8D917905E9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08898" name="Option Button 2" hidden="1">
              <a:extLst>
                <a:ext uri="{63B3BB69-23CF-44E3-9099-C40C66FF867C}">
                  <a14:compatExt spid="_x0000_s208898"/>
                </a:ext>
                <a:ext uri="{FF2B5EF4-FFF2-40B4-BE49-F238E27FC236}">
                  <a16:creationId xmlns:a16="http://schemas.microsoft.com/office/drawing/2014/main" id="{51F0BB92-BA99-C596-0060-BE5DC4C8D1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08899" name="Option Button 3" hidden="1">
              <a:extLst>
                <a:ext uri="{63B3BB69-23CF-44E3-9099-C40C66FF867C}">
                  <a14:compatExt spid="_x0000_s208899"/>
                </a:ext>
                <a:ext uri="{FF2B5EF4-FFF2-40B4-BE49-F238E27FC236}">
                  <a16:creationId xmlns:a16="http://schemas.microsoft.com/office/drawing/2014/main" id="{E4BECEDE-74BA-6374-B119-51AACB3758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08900" name="Option Button 4" hidden="1">
              <a:extLst>
                <a:ext uri="{63B3BB69-23CF-44E3-9099-C40C66FF867C}">
                  <a14:compatExt spid="_x0000_s208900"/>
                </a:ext>
                <a:ext uri="{FF2B5EF4-FFF2-40B4-BE49-F238E27FC236}">
                  <a16:creationId xmlns:a16="http://schemas.microsoft.com/office/drawing/2014/main" id="{3631D345-368B-AFB3-702A-A0B381EFBD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08901" name="Group Box 5" hidden="1">
              <a:extLst>
                <a:ext uri="{63B3BB69-23CF-44E3-9099-C40C66FF867C}">
                  <a14:compatExt spid="_x0000_s208901"/>
                </a:ext>
                <a:ext uri="{FF2B5EF4-FFF2-40B4-BE49-F238E27FC236}">
                  <a16:creationId xmlns:a16="http://schemas.microsoft.com/office/drawing/2014/main" id="{9347222F-0E5B-2225-6A99-32CE0363745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08902" name="Option Button 6" hidden="1">
              <a:extLst>
                <a:ext uri="{63B3BB69-23CF-44E3-9099-C40C66FF867C}">
                  <a14:compatExt spid="_x0000_s208902"/>
                </a:ext>
                <a:ext uri="{FF2B5EF4-FFF2-40B4-BE49-F238E27FC236}">
                  <a16:creationId xmlns:a16="http://schemas.microsoft.com/office/drawing/2014/main" id="{6EBE310E-23F6-4A92-F057-F444E81B29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08903" name="Option Button 7" hidden="1">
              <a:extLst>
                <a:ext uri="{63B3BB69-23CF-44E3-9099-C40C66FF867C}">
                  <a14:compatExt spid="_x0000_s208903"/>
                </a:ext>
                <a:ext uri="{FF2B5EF4-FFF2-40B4-BE49-F238E27FC236}">
                  <a16:creationId xmlns:a16="http://schemas.microsoft.com/office/drawing/2014/main" id="{25602FF8-6888-6550-4900-281D4DF5E0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08904" name="Option Button 8" hidden="1">
              <a:extLst>
                <a:ext uri="{63B3BB69-23CF-44E3-9099-C40C66FF867C}">
                  <a14:compatExt spid="_x0000_s208904"/>
                </a:ext>
                <a:ext uri="{FF2B5EF4-FFF2-40B4-BE49-F238E27FC236}">
                  <a16:creationId xmlns:a16="http://schemas.microsoft.com/office/drawing/2014/main" id="{FF2E9480-A15F-2C4A-0E8C-6B94D33FCE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08905" name="Option Button 9" hidden="1">
              <a:extLst>
                <a:ext uri="{63B3BB69-23CF-44E3-9099-C40C66FF867C}">
                  <a14:compatExt spid="_x0000_s208905"/>
                </a:ext>
                <a:ext uri="{FF2B5EF4-FFF2-40B4-BE49-F238E27FC236}">
                  <a16:creationId xmlns:a16="http://schemas.microsoft.com/office/drawing/2014/main" id="{8168BD4E-1DA5-DFB7-D12A-5920E9AAB8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08906" name="Group Box 10" hidden="1">
              <a:extLst>
                <a:ext uri="{63B3BB69-23CF-44E3-9099-C40C66FF867C}">
                  <a14:compatExt spid="_x0000_s208906"/>
                </a:ext>
                <a:ext uri="{FF2B5EF4-FFF2-40B4-BE49-F238E27FC236}">
                  <a16:creationId xmlns:a16="http://schemas.microsoft.com/office/drawing/2014/main" id="{2D4AE2EA-C7F6-C3CA-C503-869BCD8E95F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08907" name="Option Button 11" hidden="1">
              <a:extLst>
                <a:ext uri="{63B3BB69-23CF-44E3-9099-C40C66FF867C}">
                  <a14:compatExt spid="_x0000_s208907"/>
                </a:ext>
                <a:ext uri="{FF2B5EF4-FFF2-40B4-BE49-F238E27FC236}">
                  <a16:creationId xmlns:a16="http://schemas.microsoft.com/office/drawing/2014/main" id="{98631D19-1110-FED6-42E6-897BF0F6EB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08908" name="Option Button 12" hidden="1">
              <a:extLst>
                <a:ext uri="{63B3BB69-23CF-44E3-9099-C40C66FF867C}">
                  <a14:compatExt spid="_x0000_s208908"/>
                </a:ext>
                <a:ext uri="{FF2B5EF4-FFF2-40B4-BE49-F238E27FC236}">
                  <a16:creationId xmlns:a16="http://schemas.microsoft.com/office/drawing/2014/main" id="{66222A73-0B40-26FE-E4E6-48D7991145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08909" name="Option Button 13" hidden="1">
              <a:extLst>
                <a:ext uri="{63B3BB69-23CF-44E3-9099-C40C66FF867C}">
                  <a14:compatExt spid="_x0000_s208909"/>
                </a:ext>
                <a:ext uri="{FF2B5EF4-FFF2-40B4-BE49-F238E27FC236}">
                  <a16:creationId xmlns:a16="http://schemas.microsoft.com/office/drawing/2014/main" id="{063C0018-A8CA-CFD9-A4E7-98145B7159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08910" name="Option Button 14" hidden="1">
              <a:extLst>
                <a:ext uri="{63B3BB69-23CF-44E3-9099-C40C66FF867C}">
                  <a14:compatExt spid="_x0000_s208910"/>
                </a:ext>
                <a:ext uri="{FF2B5EF4-FFF2-40B4-BE49-F238E27FC236}">
                  <a16:creationId xmlns:a16="http://schemas.microsoft.com/office/drawing/2014/main" id="{C2034D52-F2E0-E876-88B6-98A2984F15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08911" name="Group Box 15" hidden="1">
              <a:extLst>
                <a:ext uri="{63B3BB69-23CF-44E3-9099-C40C66FF867C}">
                  <a14:compatExt spid="_x0000_s208911"/>
                </a:ext>
                <a:ext uri="{FF2B5EF4-FFF2-40B4-BE49-F238E27FC236}">
                  <a16:creationId xmlns:a16="http://schemas.microsoft.com/office/drawing/2014/main" id="{C045A5C5-CE35-8EAC-0513-1101E4F3E1B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08912" name="Option Button 16" hidden="1">
              <a:extLst>
                <a:ext uri="{63B3BB69-23CF-44E3-9099-C40C66FF867C}">
                  <a14:compatExt spid="_x0000_s208912"/>
                </a:ext>
                <a:ext uri="{FF2B5EF4-FFF2-40B4-BE49-F238E27FC236}">
                  <a16:creationId xmlns:a16="http://schemas.microsoft.com/office/drawing/2014/main" id="{560ECE83-3E47-81AF-D2D8-BC0B1F66A6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08913" name="Option Button 17" hidden="1">
              <a:extLst>
                <a:ext uri="{63B3BB69-23CF-44E3-9099-C40C66FF867C}">
                  <a14:compatExt spid="_x0000_s208913"/>
                </a:ext>
                <a:ext uri="{FF2B5EF4-FFF2-40B4-BE49-F238E27FC236}">
                  <a16:creationId xmlns:a16="http://schemas.microsoft.com/office/drawing/2014/main" id="{345A52E0-9265-73C0-D279-7CECD8135E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08914" name="Option Button 18" hidden="1">
              <a:extLst>
                <a:ext uri="{63B3BB69-23CF-44E3-9099-C40C66FF867C}">
                  <a14:compatExt spid="_x0000_s208914"/>
                </a:ext>
                <a:ext uri="{FF2B5EF4-FFF2-40B4-BE49-F238E27FC236}">
                  <a16:creationId xmlns:a16="http://schemas.microsoft.com/office/drawing/2014/main" id="{F23616A9-2E00-AE5A-F191-40FA04716E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08915" name="Option Button 19" hidden="1">
              <a:extLst>
                <a:ext uri="{63B3BB69-23CF-44E3-9099-C40C66FF867C}">
                  <a14:compatExt spid="_x0000_s208915"/>
                </a:ext>
                <a:ext uri="{FF2B5EF4-FFF2-40B4-BE49-F238E27FC236}">
                  <a16:creationId xmlns:a16="http://schemas.microsoft.com/office/drawing/2014/main" id="{2AFA31B1-59CB-4136-3915-7918CAEFC8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08916" name="Group Box 20" hidden="1">
              <a:extLst>
                <a:ext uri="{63B3BB69-23CF-44E3-9099-C40C66FF867C}">
                  <a14:compatExt spid="_x0000_s208916"/>
                </a:ext>
                <a:ext uri="{FF2B5EF4-FFF2-40B4-BE49-F238E27FC236}">
                  <a16:creationId xmlns:a16="http://schemas.microsoft.com/office/drawing/2014/main" id="{C3E90BAE-BB70-9508-45F1-D58DEFA746B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08917" name="Option Button 21" hidden="1">
              <a:extLst>
                <a:ext uri="{63B3BB69-23CF-44E3-9099-C40C66FF867C}">
                  <a14:compatExt spid="_x0000_s208917"/>
                </a:ext>
                <a:ext uri="{FF2B5EF4-FFF2-40B4-BE49-F238E27FC236}">
                  <a16:creationId xmlns:a16="http://schemas.microsoft.com/office/drawing/2014/main" id="{F9BB4FA2-17CD-B80A-47B4-07B03ACDDF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08918" name="Option Button 22" hidden="1">
              <a:extLst>
                <a:ext uri="{63B3BB69-23CF-44E3-9099-C40C66FF867C}">
                  <a14:compatExt spid="_x0000_s208918"/>
                </a:ext>
                <a:ext uri="{FF2B5EF4-FFF2-40B4-BE49-F238E27FC236}">
                  <a16:creationId xmlns:a16="http://schemas.microsoft.com/office/drawing/2014/main" id="{7D888201-A337-5E5A-A8A0-78121C4A39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08919" name="Option Button 23" hidden="1">
              <a:extLst>
                <a:ext uri="{63B3BB69-23CF-44E3-9099-C40C66FF867C}">
                  <a14:compatExt spid="_x0000_s208919"/>
                </a:ext>
                <a:ext uri="{FF2B5EF4-FFF2-40B4-BE49-F238E27FC236}">
                  <a16:creationId xmlns:a16="http://schemas.microsoft.com/office/drawing/2014/main" id="{CB57A139-173C-649B-226A-E043FA0CF1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08920" name="Option Button 24" hidden="1">
              <a:extLst>
                <a:ext uri="{63B3BB69-23CF-44E3-9099-C40C66FF867C}">
                  <a14:compatExt spid="_x0000_s208920"/>
                </a:ext>
                <a:ext uri="{FF2B5EF4-FFF2-40B4-BE49-F238E27FC236}">
                  <a16:creationId xmlns:a16="http://schemas.microsoft.com/office/drawing/2014/main" id="{052A2785-D53B-A16E-59B6-8969D9A644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08921" name="Group Box 25" hidden="1">
              <a:extLst>
                <a:ext uri="{63B3BB69-23CF-44E3-9099-C40C66FF867C}">
                  <a14:compatExt spid="_x0000_s208921"/>
                </a:ext>
                <a:ext uri="{FF2B5EF4-FFF2-40B4-BE49-F238E27FC236}">
                  <a16:creationId xmlns:a16="http://schemas.microsoft.com/office/drawing/2014/main" id="{DF2A17D6-BAF0-6289-01B7-1B3865B4869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08922" name="Option Button 26" hidden="1">
              <a:extLst>
                <a:ext uri="{63B3BB69-23CF-44E3-9099-C40C66FF867C}">
                  <a14:compatExt spid="_x0000_s208922"/>
                </a:ext>
                <a:ext uri="{FF2B5EF4-FFF2-40B4-BE49-F238E27FC236}">
                  <a16:creationId xmlns:a16="http://schemas.microsoft.com/office/drawing/2014/main" id="{37E8AF9E-3A90-E0C2-741A-FA31F765C4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08923" name="Option Button 27" hidden="1">
              <a:extLst>
                <a:ext uri="{63B3BB69-23CF-44E3-9099-C40C66FF867C}">
                  <a14:compatExt spid="_x0000_s208923"/>
                </a:ext>
                <a:ext uri="{FF2B5EF4-FFF2-40B4-BE49-F238E27FC236}">
                  <a16:creationId xmlns:a16="http://schemas.microsoft.com/office/drawing/2014/main" id="{59D77DF5-7DF5-C81D-7DEE-CA8B85BA45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08924" name="Option Button 28" hidden="1">
              <a:extLst>
                <a:ext uri="{63B3BB69-23CF-44E3-9099-C40C66FF867C}">
                  <a14:compatExt spid="_x0000_s208924"/>
                </a:ext>
                <a:ext uri="{FF2B5EF4-FFF2-40B4-BE49-F238E27FC236}">
                  <a16:creationId xmlns:a16="http://schemas.microsoft.com/office/drawing/2014/main" id="{1E69C61B-1D1F-1F6F-9EC2-CF4C08C0AB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08925" name="Option Button 29" hidden="1">
              <a:extLst>
                <a:ext uri="{63B3BB69-23CF-44E3-9099-C40C66FF867C}">
                  <a14:compatExt spid="_x0000_s208925"/>
                </a:ext>
                <a:ext uri="{FF2B5EF4-FFF2-40B4-BE49-F238E27FC236}">
                  <a16:creationId xmlns:a16="http://schemas.microsoft.com/office/drawing/2014/main" id="{7C57ED9B-3DDF-CF99-F20B-4EA4853248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08926" name="Group Box 30" hidden="1">
              <a:extLst>
                <a:ext uri="{63B3BB69-23CF-44E3-9099-C40C66FF867C}">
                  <a14:compatExt spid="_x0000_s208926"/>
                </a:ext>
                <a:ext uri="{FF2B5EF4-FFF2-40B4-BE49-F238E27FC236}">
                  <a16:creationId xmlns:a16="http://schemas.microsoft.com/office/drawing/2014/main" id="{9C1A2D52-8F55-2240-AD4B-9E8420CE668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08927" name="Option Button 31" hidden="1">
              <a:extLst>
                <a:ext uri="{63B3BB69-23CF-44E3-9099-C40C66FF867C}">
                  <a14:compatExt spid="_x0000_s208927"/>
                </a:ext>
                <a:ext uri="{FF2B5EF4-FFF2-40B4-BE49-F238E27FC236}">
                  <a16:creationId xmlns:a16="http://schemas.microsoft.com/office/drawing/2014/main" id="{8651B57B-4AAA-16DC-40D2-4942E649BE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08928" name="Option Button 32" hidden="1">
              <a:extLst>
                <a:ext uri="{63B3BB69-23CF-44E3-9099-C40C66FF867C}">
                  <a14:compatExt spid="_x0000_s208928"/>
                </a:ext>
                <a:ext uri="{FF2B5EF4-FFF2-40B4-BE49-F238E27FC236}">
                  <a16:creationId xmlns:a16="http://schemas.microsoft.com/office/drawing/2014/main" id="{2A3DB108-D0F3-2A07-BCD9-29A4969018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08929" name="Option Button 33" hidden="1">
              <a:extLst>
                <a:ext uri="{63B3BB69-23CF-44E3-9099-C40C66FF867C}">
                  <a14:compatExt spid="_x0000_s208929"/>
                </a:ext>
                <a:ext uri="{FF2B5EF4-FFF2-40B4-BE49-F238E27FC236}">
                  <a16:creationId xmlns:a16="http://schemas.microsoft.com/office/drawing/2014/main" id="{E3085436-3A32-BB3C-296F-A8D9DE14B0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08930" name="Option Button 34" hidden="1">
              <a:extLst>
                <a:ext uri="{63B3BB69-23CF-44E3-9099-C40C66FF867C}">
                  <a14:compatExt spid="_x0000_s208930"/>
                </a:ext>
                <a:ext uri="{FF2B5EF4-FFF2-40B4-BE49-F238E27FC236}">
                  <a16:creationId xmlns:a16="http://schemas.microsoft.com/office/drawing/2014/main" id="{9784E7E1-0F4A-85FC-4607-BD787784FB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08931" name="Group Box 35" hidden="1">
              <a:extLst>
                <a:ext uri="{63B3BB69-23CF-44E3-9099-C40C66FF867C}">
                  <a14:compatExt spid="_x0000_s208931"/>
                </a:ext>
                <a:ext uri="{FF2B5EF4-FFF2-40B4-BE49-F238E27FC236}">
                  <a16:creationId xmlns:a16="http://schemas.microsoft.com/office/drawing/2014/main" id="{C9642A63-00F7-FC14-3171-2A00B8A1687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08932" name="Option Button 36" hidden="1">
              <a:extLst>
                <a:ext uri="{63B3BB69-23CF-44E3-9099-C40C66FF867C}">
                  <a14:compatExt spid="_x0000_s208932"/>
                </a:ext>
                <a:ext uri="{FF2B5EF4-FFF2-40B4-BE49-F238E27FC236}">
                  <a16:creationId xmlns:a16="http://schemas.microsoft.com/office/drawing/2014/main" id="{63258331-A03D-6E06-5379-52DE5D654A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08933" name="Option Button 37" hidden="1">
              <a:extLst>
                <a:ext uri="{63B3BB69-23CF-44E3-9099-C40C66FF867C}">
                  <a14:compatExt spid="_x0000_s208933"/>
                </a:ext>
                <a:ext uri="{FF2B5EF4-FFF2-40B4-BE49-F238E27FC236}">
                  <a16:creationId xmlns:a16="http://schemas.microsoft.com/office/drawing/2014/main" id="{23CC0C02-E2AA-1ED7-F9B3-5DA54AEB41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08934" name="Option Button 38" hidden="1">
              <a:extLst>
                <a:ext uri="{63B3BB69-23CF-44E3-9099-C40C66FF867C}">
                  <a14:compatExt spid="_x0000_s208934"/>
                </a:ext>
                <a:ext uri="{FF2B5EF4-FFF2-40B4-BE49-F238E27FC236}">
                  <a16:creationId xmlns:a16="http://schemas.microsoft.com/office/drawing/2014/main" id="{5FE3A76D-F98B-438A-8421-E0D3C17242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08935" name="Option Button 39" hidden="1">
              <a:extLst>
                <a:ext uri="{63B3BB69-23CF-44E3-9099-C40C66FF867C}">
                  <a14:compatExt spid="_x0000_s208935"/>
                </a:ext>
                <a:ext uri="{FF2B5EF4-FFF2-40B4-BE49-F238E27FC236}">
                  <a16:creationId xmlns:a16="http://schemas.microsoft.com/office/drawing/2014/main" id="{3BB7CFE3-2A06-D600-1B27-7C6AFE63E8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08936" name="Group Box 40" hidden="1">
              <a:extLst>
                <a:ext uri="{63B3BB69-23CF-44E3-9099-C40C66FF867C}">
                  <a14:compatExt spid="_x0000_s208936"/>
                </a:ext>
                <a:ext uri="{FF2B5EF4-FFF2-40B4-BE49-F238E27FC236}">
                  <a16:creationId xmlns:a16="http://schemas.microsoft.com/office/drawing/2014/main" id="{DC89BC6B-612D-6FB7-451B-80E5619E414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08937" name="Option Button 41" hidden="1">
              <a:extLst>
                <a:ext uri="{63B3BB69-23CF-44E3-9099-C40C66FF867C}">
                  <a14:compatExt spid="_x0000_s208937"/>
                </a:ext>
                <a:ext uri="{FF2B5EF4-FFF2-40B4-BE49-F238E27FC236}">
                  <a16:creationId xmlns:a16="http://schemas.microsoft.com/office/drawing/2014/main" id="{50DE5C25-CB42-9A06-9731-262FD24042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08938" name="Option Button 42" hidden="1">
              <a:extLst>
                <a:ext uri="{63B3BB69-23CF-44E3-9099-C40C66FF867C}">
                  <a14:compatExt spid="_x0000_s208938"/>
                </a:ext>
                <a:ext uri="{FF2B5EF4-FFF2-40B4-BE49-F238E27FC236}">
                  <a16:creationId xmlns:a16="http://schemas.microsoft.com/office/drawing/2014/main" id="{746455E5-520A-58F7-C800-B9E6E537FA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08939" name="Option Button 43" hidden="1">
              <a:extLst>
                <a:ext uri="{63B3BB69-23CF-44E3-9099-C40C66FF867C}">
                  <a14:compatExt spid="_x0000_s208939"/>
                </a:ext>
                <a:ext uri="{FF2B5EF4-FFF2-40B4-BE49-F238E27FC236}">
                  <a16:creationId xmlns:a16="http://schemas.microsoft.com/office/drawing/2014/main" id="{7305769B-45DA-156B-6734-58C5071817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08940" name="Option Button 44" hidden="1">
              <a:extLst>
                <a:ext uri="{63B3BB69-23CF-44E3-9099-C40C66FF867C}">
                  <a14:compatExt spid="_x0000_s208940"/>
                </a:ext>
                <a:ext uri="{FF2B5EF4-FFF2-40B4-BE49-F238E27FC236}">
                  <a16:creationId xmlns:a16="http://schemas.microsoft.com/office/drawing/2014/main" id="{B1E14A26-55F5-858A-56A6-26F4AC8EE9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08941" name="Group Box 45" hidden="1">
              <a:extLst>
                <a:ext uri="{63B3BB69-23CF-44E3-9099-C40C66FF867C}">
                  <a14:compatExt spid="_x0000_s208941"/>
                </a:ext>
                <a:ext uri="{FF2B5EF4-FFF2-40B4-BE49-F238E27FC236}">
                  <a16:creationId xmlns:a16="http://schemas.microsoft.com/office/drawing/2014/main" id="{ED46746B-AA0D-3153-75B0-16880DB2A2B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08942" name="Option Button 46" hidden="1">
              <a:extLst>
                <a:ext uri="{63B3BB69-23CF-44E3-9099-C40C66FF867C}">
                  <a14:compatExt spid="_x0000_s208942"/>
                </a:ext>
                <a:ext uri="{FF2B5EF4-FFF2-40B4-BE49-F238E27FC236}">
                  <a16:creationId xmlns:a16="http://schemas.microsoft.com/office/drawing/2014/main" id="{1A2EECD1-0B74-D132-33CB-DB068FFDDF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08943" name="Option Button 47" hidden="1">
              <a:extLst>
                <a:ext uri="{63B3BB69-23CF-44E3-9099-C40C66FF867C}">
                  <a14:compatExt spid="_x0000_s208943"/>
                </a:ext>
                <a:ext uri="{FF2B5EF4-FFF2-40B4-BE49-F238E27FC236}">
                  <a16:creationId xmlns:a16="http://schemas.microsoft.com/office/drawing/2014/main" id="{48826036-7705-79FB-021F-96852E7A2A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08944" name="Option Button 48" hidden="1">
              <a:extLst>
                <a:ext uri="{63B3BB69-23CF-44E3-9099-C40C66FF867C}">
                  <a14:compatExt spid="_x0000_s208944"/>
                </a:ext>
                <a:ext uri="{FF2B5EF4-FFF2-40B4-BE49-F238E27FC236}">
                  <a16:creationId xmlns:a16="http://schemas.microsoft.com/office/drawing/2014/main" id="{980B3996-9043-C973-C17D-3F1A13E21D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08945" name="Option Button 49" hidden="1">
              <a:extLst>
                <a:ext uri="{63B3BB69-23CF-44E3-9099-C40C66FF867C}">
                  <a14:compatExt spid="_x0000_s208945"/>
                </a:ext>
                <a:ext uri="{FF2B5EF4-FFF2-40B4-BE49-F238E27FC236}">
                  <a16:creationId xmlns:a16="http://schemas.microsoft.com/office/drawing/2014/main" id="{1876A71A-9212-7414-0246-950BB96B7E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08946" name="Group Box 50" hidden="1">
              <a:extLst>
                <a:ext uri="{63B3BB69-23CF-44E3-9099-C40C66FF867C}">
                  <a14:compatExt spid="_x0000_s208946"/>
                </a:ext>
                <a:ext uri="{FF2B5EF4-FFF2-40B4-BE49-F238E27FC236}">
                  <a16:creationId xmlns:a16="http://schemas.microsoft.com/office/drawing/2014/main" id="{AA3607E4-1B52-625C-245F-F71ECC6A033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08947" name="Option Button 51" hidden="1">
              <a:extLst>
                <a:ext uri="{63B3BB69-23CF-44E3-9099-C40C66FF867C}">
                  <a14:compatExt spid="_x0000_s208947"/>
                </a:ext>
                <a:ext uri="{FF2B5EF4-FFF2-40B4-BE49-F238E27FC236}">
                  <a16:creationId xmlns:a16="http://schemas.microsoft.com/office/drawing/2014/main" id="{CD95956A-C594-F5C1-A602-0B84729D01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08948" name="Option Button 52" hidden="1">
              <a:extLst>
                <a:ext uri="{63B3BB69-23CF-44E3-9099-C40C66FF867C}">
                  <a14:compatExt spid="_x0000_s208948"/>
                </a:ext>
                <a:ext uri="{FF2B5EF4-FFF2-40B4-BE49-F238E27FC236}">
                  <a16:creationId xmlns:a16="http://schemas.microsoft.com/office/drawing/2014/main" id="{044E5DC5-82D2-0DF8-BFB9-F227745DB7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08949" name="Option Button 53" hidden="1">
              <a:extLst>
                <a:ext uri="{63B3BB69-23CF-44E3-9099-C40C66FF867C}">
                  <a14:compatExt spid="_x0000_s208949"/>
                </a:ext>
                <a:ext uri="{FF2B5EF4-FFF2-40B4-BE49-F238E27FC236}">
                  <a16:creationId xmlns:a16="http://schemas.microsoft.com/office/drawing/2014/main" id="{89FE1DE2-BCB9-3122-4CFE-D1EA516AAF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08950" name="Option Button 54" hidden="1">
              <a:extLst>
                <a:ext uri="{63B3BB69-23CF-44E3-9099-C40C66FF867C}">
                  <a14:compatExt spid="_x0000_s208950"/>
                </a:ext>
                <a:ext uri="{FF2B5EF4-FFF2-40B4-BE49-F238E27FC236}">
                  <a16:creationId xmlns:a16="http://schemas.microsoft.com/office/drawing/2014/main" id="{4A8FCF3D-6C64-6C4B-C429-6318F53843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08951" name="Group Box 55" hidden="1">
              <a:extLst>
                <a:ext uri="{63B3BB69-23CF-44E3-9099-C40C66FF867C}">
                  <a14:compatExt spid="_x0000_s208951"/>
                </a:ext>
                <a:ext uri="{FF2B5EF4-FFF2-40B4-BE49-F238E27FC236}">
                  <a16:creationId xmlns:a16="http://schemas.microsoft.com/office/drawing/2014/main" id="{E22EFD64-B246-1849-CA56-2E27D4DCF4C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08952" name="Option Button 56" hidden="1">
              <a:extLst>
                <a:ext uri="{63B3BB69-23CF-44E3-9099-C40C66FF867C}">
                  <a14:compatExt spid="_x0000_s208952"/>
                </a:ext>
                <a:ext uri="{FF2B5EF4-FFF2-40B4-BE49-F238E27FC236}">
                  <a16:creationId xmlns:a16="http://schemas.microsoft.com/office/drawing/2014/main" id="{41FF4534-43BA-C4BC-6327-B3DF169949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08953" name="Option Button 57" hidden="1">
              <a:extLst>
                <a:ext uri="{63B3BB69-23CF-44E3-9099-C40C66FF867C}">
                  <a14:compatExt spid="_x0000_s208953"/>
                </a:ext>
                <a:ext uri="{FF2B5EF4-FFF2-40B4-BE49-F238E27FC236}">
                  <a16:creationId xmlns:a16="http://schemas.microsoft.com/office/drawing/2014/main" id="{DB5C719C-A25C-86D8-E607-091F3506CE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08954" name="Option Button 58" hidden="1">
              <a:extLst>
                <a:ext uri="{63B3BB69-23CF-44E3-9099-C40C66FF867C}">
                  <a14:compatExt spid="_x0000_s208954"/>
                </a:ext>
                <a:ext uri="{FF2B5EF4-FFF2-40B4-BE49-F238E27FC236}">
                  <a16:creationId xmlns:a16="http://schemas.microsoft.com/office/drawing/2014/main" id="{E26C5CC0-8CB1-1C73-C3C2-5C08ABE6AE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08955" name="Option Button 59" hidden="1">
              <a:extLst>
                <a:ext uri="{63B3BB69-23CF-44E3-9099-C40C66FF867C}">
                  <a14:compatExt spid="_x0000_s208955"/>
                </a:ext>
                <a:ext uri="{FF2B5EF4-FFF2-40B4-BE49-F238E27FC236}">
                  <a16:creationId xmlns:a16="http://schemas.microsoft.com/office/drawing/2014/main" id="{8FDFBEE2-C168-3C38-0ECF-C8B437DA00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08956" name="Group Box 60" hidden="1">
              <a:extLst>
                <a:ext uri="{63B3BB69-23CF-44E3-9099-C40C66FF867C}">
                  <a14:compatExt spid="_x0000_s208956"/>
                </a:ext>
                <a:ext uri="{FF2B5EF4-FFF2-40B4-BE49-F238E27FC236}">
                  <a16:creationId xmlns:a16="http://schemas.microsoft.com/office/drawing/2014/main" id="{BA0C8979-B329-1A6A-E97F-BAF3FAC19E7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08957" name="Option Button 61" hidden="1">
              <a:extLst>
                <a:ext uri="{63B3BB69-23CF-44E3-9099-C40C66FF867C}">
                  <a14:compatExt spid="_x0000_s208957"/>
                </a:ext>
                <a:ext uri="{FF2B5EF4-FFF2-40B4-BE49-F238E27FC236}">
                  <a16:creationId xmlns:a16="http://schemas.microsoft.com/office/drawing/2014/main" id="{AECBBF7B-9607-63AD-133F-DBE4EFF7C8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08958" name="Option Button 62" hidden="1">
              <a:extLst>
                <a:ext uri="{63B3BB69-23CF-44E3-9099-C40C66FF867C}">
                  <a14:compatExt spid="_x0000_s208958"/>
                </a:ext>
                <a:ext uri="{FF2B5EF4-FFF2-40B4-BE49-F238E27FC236}">
                  <a16:creationId xmlns:a16="http://schemas.microsoft.com/office/drawing/2014/main" id="{1D1C9249-394D-73ED-661C-6F0A351EBB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08959" name="Option Button 63" hidden="1">
              <a:extLst>
                <a:ext uri="{63B3BB69-23CF-44E3-9099-C40C66FF867C}">
                  <a14:compatExt spid="_x0000_s208959"/>
                </a:ext>
                <a:ext uri="{FF2B5EF4-FFF2-40B4-BE49-F238E27FC236}">
                  <a16:creationId xmlns:a16="http://schemas.microsoft.com/office/drawing/2014/main" id="{B916816E-F8D1-B940-263F-644DC62EE1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08960" name="Option Button 64" hidden="1">
              <a:extLst>
                <a:ext uri="{63B3BB69-23CF-44E3-9099-C40C66FF867C}">
                  <a14:compatExt spid="_x0000_s208960"/>
                </a:ext>
                <a:ext uri="{FF2B5EF4-FFF2-40B4-BE49-F238E27FC236}">
                  <a16:creationId xmlns:a16="http://schemas.microsoft.com/office/drawing/2014/main" id="{D1520C99-95E8-AF6F-BDDD-695A1183B1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08961" name="Group Box 65" hidden="1">
              <a:extLst>
                <a:ext uri="{63B3BB69-23CF-44E3-9099-C40C66FF867C}">
                  <a14:compatExt spid="_x0000_s208961"/>
                </a:ext>
                <a:ext uri="{FF2B5EF4-FFF2-40B4-BE49-F238E27FC236}">
                  <a16:creationId xmlns:a16="http://schemas.microsoft.com/office/drawing/2014/main" id="{61FF38FD-FA22-FD3B-1AB0-46ABCBBD41C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08962" name="Option Button 66" hidden="1">
              <a:extLst>
                <a:ext uri="{63B3BB69-23CF-44E3-9099-C40C66FF867C}">
                  <a14:compatExt spid="_x0000_s208962"/>
                </a:ext>
                <a:ext uri="{FF2B5EF4-FFF2-40B4-BE49-F238E27FC236}">
                  <a16:creationId xmlns:a16="http://schemas.microsoft.com/office/drawing/2014/main" id="{7F76D65F-BF25-9A1D-83A4-CB40C22DA3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08963" name="Option Button 67" hidden="1">
              <a:extLst>
                <a:ext uri="{63B3BB69-23CF-44E3-9099-C40C66FF867C}">
                  <a14:compatExt spid="_x0000_s208963"/>
                </a:ext>
                <a:ext uri="{FF2B5EF4-FFF2-40B4-BE49-F238E27FC236}">
                  <a16:creationId xmlns:a16="http://schemas.microsoft.com/office/drawing/2014/main" id="{0BFF6CD4-ABCE-5651-7BD2-65401CD3AF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08964" name="Option Button 68" hidden="1">
              <a:extLst>
                <a:ext uri="{63B3BB69-23CF-44E3-9099-C40C66FF867C}">
                  <a14:compatExt spid="_x0000_s208964"/>
                </a:ext>
                <a:ext uri="{FF2B5EF4-FFF2-40B4-BE49-F238E27FC236}">
                  <a16:creationId xmlns:a16="http://schemas.microsoft.com/office/drawing/2014/main" id="{85700728-1F31-046E-2C6B-0816786A9C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08965" name="Option Button 69" hidden="1">
              <a:extLst>
                <a:ext uri="{63B3BB69-23CF-44E3-9099-C40C66FF867C}">
                  <a14:compatExt spid="_x0000_s208965"/>
                </a:ext>
                <a:ext uri="{FF2B5EF4-FFF2-40B4-BE49-F238E27FC236}">
                  <a16:creationId xmlns:a16="http://schemas.microsoft.com/office/drawing/2014/main" id="{E73E16A7-47E5-01F4-DCF0-988A2045BF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08966" name="Group Box 70" hidden="1">
              <a:extLst>
                <a:ext uri="{63B3BB69-23CF-44E3-9099-C40C66FF867C}">
                  <a14:compatExt spid="_x0000_s208966"/>
                </a:ext>
                <a:ext uri="{FF2B5EF4-FFF2-40B4-BE49-F238E27FC236}">
                  <a16:creationId xmlns:a16="http://schemas.microsoft.com/office/drawing/2014/main" id="{8B05196A-1E47-ED2B-831F-EB3062E2E46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08967" name="Option Button 71" hidden="1">
              <a:extLst>
                <a:ext uri="{63B3BB69-23CF-44E3-9099-C40C66FF867C}">
                  <a14:compatExt spid="_x0000_s208967"/>
                </a:ext>
                <a:ext uri="{FF2B5EF4-FFF2-40B4-BE49-F238E27FC236}">
                  <a16:creationId xmlns:a16="http://schemas.microsoft.com/office/drawing/2014/main" id="{DAD5668A-5E2D-BC7A-2B43-E81F2203F9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08968" name="Option Button 72" hidden="1">
              <a:extLst>
                <a:ext uri="{63B3BB69-23CF-44E3-9099-C40C66FF867C}">
                  <a14:compatExt spid="_x0000_s208968"/>
                </a:ext>
                <a:ext uri="{FF2B5EF4-FFF2-40B4-BE49-F238E27FC236}">
                  <a16:creationId xmlns:a16="http://schemas.microsoft.com/office/drawing/2014/main" id="{C5882F3C-416D-955B-D393-DE6A79C6CF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08969" name="Option Button 73" hidden="1">
              <a:extLst>
                <a:ext uri="{63B3BB69-23CF-44E3-9099-C40C66FF867C}">
                  <a14:compatExt spid="_x0000_s208969"/>
                </a:ext>
                <a:ext uri="{FF2B5EF4-FFF2-40B4-BE49-F238E27FC236}">
                  <a16:creationId xmlns:a16="http://schemas.microsoft.com/office/drawing/2014/main" id="{13D7187C-D141-88E1-C04F-FBAED66F54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08970" name="Option Button 74" hidden="1">
              <a:extLst>
                <a:ext uri="{63B3BB69-23CF-44E3-9099-C40C66FF867C}">
                  <a14:compatExt spid="_x0000_s208970"/>
                </a:ext>
                <a:ext uri="{FF2B5EF4-FFF2-40B4-BE49-F238E27FC236}">
                  <a16:creationId xmlns:a16="http://schemas.microsoft.com/office/drawing/2014/main" id="{6390BB23-F658-7801-82CB-43998FDBCF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08971" name="Group Box 75" hidden="1">
              <a:extLst>
                <a:ext uri="{63B3BB69-23CF-44E3-9099-C40C66FF867C}">
                  <a14:compatExt spid="_x0000_s208971"/>
                </a:ext>
                <a:ext uri="{FF2B5EF4-FFF2-40B4-BE49-F238E27FC236}">
                  <a16:creationId xmlns:a16="http://schemas.microsoft.com/office/drawing/2014/main" id="{27E1D9B7-2420-5F2F-46B3-3C11ADFD559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08972" name="Option Button 76" hidden="1">
              <a:extLst>
                <a:ext uri="{63B3BB69-23CF-44E3-9099-C40C66FF867C}">
                  <a14:compatExt spid="_x0000_s208972"/>
                </a:ext>
                <a:ext uri="{FF2B5EF4-FFF2-40B4-BE49-F238E27FC236}">
                  <a16:creationId xmlns:a16="http://schemas.microsoft.com/office/drawing/2014/main" id="{61F5572C-827E-87BE-30EE-BD54CAFD85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08973" name="Option Button 77" hidden="1">
              <a:extLst>
                <a:ext uri="{63B3BB69-23CF-44E3-9099-C40C66FF867C}">
                  <a14:compatExt spid="_x0000_s208973"/>
                </a:ext>
                <a:ext uri="{FF2B5EF4-FFF2-40B4-BE49-F238E27FC236}">
                  <a16:creationId xmlns:a16="http://schemas.microsoft.com/office/drawing/2014/main" id="{6A89A3A7-3308-B356-088E-E50CD80947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08974" name="Option Button 78" hidden="1">
              <a:extLst>
                <a:ext uri="{63B3BB69-23CF-44E3-9099-C40C66FF867C}">
                  <a14:compatExt spid="_x0000_s208974"/>
                </a:ext>
                <a:ext uri="{FF2B5EF4-FFF2-40B4-BE49-F238E27FC236}">
                  <a16:creationId xmlns:a16="http://schemas.microsoft.com/office/drawing/2014/main" id="{AE2FCBE4-3D65-C3A8-A8DA-478E49EE92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08975" name="Option Button 79" hidden="1">
              <a:extLst>
                <a:ext uri="{63B3BB69-23CF-44E3-9099-C40C66FF867C}">
                  <a14:compatExt spid="_x0000_s208975"/>
                </a:ext>
                <a:ext uri="{FF2B5EF4-FFF2-40B4-BE49-F238E27FC236}">
                  <a16:creationId xmlns:a16="http://schemas.microsoft.com/office/drawing/2014/main" id="{7203FB92-683A-7B0F-0EA7-A68306DA0E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08976" name="Group Box 80" hidden="1">
              <a:extLst>
                <a:ext uri="{63B3BB69-23CF-44E3-9099-C40C66FF867C}">
                  <a14:compatExt spid="_x0000_s208976"/>
                </a:ext>
                <a:ext uri="{FF2B5EF4-FFF2-40B4-BE49-F238E27FC236}">
                  <a16:creationId xmlns:a16="http://schemas.microsoft.com/office/drawing/2014/main" id="{06997EEC-A0C4-E114-27D9-7DDD2179A45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08977" name="Option Button 81" hidden="1">
              <a:extLst>
                <a:ext uri="{63B3BB69-23CF-44E3-9099-C40C66FF867C}">
                  <a14:compatExt spid="_x0000_s208977"/>
                </a:ext>
                <a:ext uri="{FF2B5EF4-FFF2-40B4-BE49-F238E27FC236}">
                  <a16:creationId xmlns:a16="http://schemas.microsoft.com/office/drawing/2014/main" id="{C290A91C-56DC-F51F-AB33-D61C5D6679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08978" name="Option Button 82" hidden="1">
              <a:extLst>
                <a:ext uri="{63B3BB69-23CF-44E3-9099-C40C66FF867C}">
                  <a14:compatExt spid="_x0000_s208978"/>
                </a:ext>
                <a:ext uri="{FF2B5EF4-FFF2-40B4-BE49-F238E27FC236}">
                  <a16:creationId xmlns:a16="http://schemas.microsoft.com/office/drawing/2014/main" id="{4E7F38E4-595E-B932-471E-780B9EB7E0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08979" name="Option Button 83" hidden="1">
              <a:extLst>
                <a:ext uri="{63B3BB69-23CF-44E3-9099-C40C66FF867C}">
                  <a14:compatExt spid="_x0000_s208979"/>
                </a:ext>
                <a:ext uri="{FF2B5EF4-FFF2-40B4-BE49-F238E27FC236}">
                  <a16:creationId xmlns:a16="http://schemas.microsoft.com/office/drawing/2014/main" id="{E91DE64F-E992-B32B-A565-F100CB9EB0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08980" name="Option Button 84" hidden="1">
              <a:extLst>
                <a:ext uri="{63B3BB69-23CF-44E3-9099-C40C66FF867C}">
                  <a14:compatExt spid="_x0000_s208980"/>
                </a:ext>
                <a:ext uri="{FF2B5EF4-FFF2-40B4-BE49-F238E27FC236}">
                  <a16:creationId xmlns:a16="http://schemas.microsoft.com/office/drawing/2014/main" id="{B5558747-267A-66BD-7E99-5887FAF568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08981" name="Group Box 85" hidden="1">
              <a:extLst>
                <a:ext uri="{63B3BB69-23CF-44E3-9099-C40C66FF867C}">
                  <a14:compatExt spid="_x0000_s208981"/>
                </a:ext>
                <a:ext uri="{FF2B5EF4-FFF2-40B4-BE49-F238E27FC236}">
                  <a16:creationId xmlns:a16="http://schemas.microsoft.com/office/drawing/2014/main" id="{E38E786E-0A32-FEAC-24C9-E81184763D0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08982" name="Option Button 86" hidden="1">
              <a:extLst>
                <a:ext uri="{63B3BB69-23CF-44E3-9099-C40C66FF867C}">
                  <a14:compatExt spid="_x0000_s208982"/>
                </a:ext>
                <a:ext uri="{FF2B5EF4-FFF2-40B4-BE49-F238E27FC236}">
                  <a16:creationId xmlns:a16="http://schemas.microsoft.com/office/drawing/2014/main" id="{42E5D086-FC1F-9146-40C5-4A34C85D60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08983" name="Option Button 87" hidden="1">
              <a:extLst>
                <a:ext uri="{63B3BB69-23CF-44E3-9099-C40C66FF867C}">
                  <a14:compatExt spid="_x0000_s208983"/>
                </a:ext>
                <a:ext uri="{FF2B5EF4-FFF2-40B4-BE49-F238E27FC236}">
                  <a16:creationId xmlns:a16="http://schemas.microsoft.com/office/drawing/2014/main" id="{94FBAF52-507C-318D-F85A-89168A05F1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08984" name="Option Button 88" hidden="1">
              <a:extLst>
                <a:ext uri="{63B3BB69-23CF-44E3-9099-C40C66FF867C}">
                  <a14:compatExt spid="_x0000_s208984"/>
                </a:ext>
                <a:ext uri="{FF2B5EF4-FFF2-40B4-BE49-F238E27FC236}">
                  <a16:creationId xmlns:a16="http://schemas.microsoft.com/office/drawing/2014/main" id="{E262AB83-92CF-941E-559B-D472ABC83C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08985" name="Option Button 89" hidden="1">
              <a:extLst>
                <a:ext uri="{63B3BB69-23CF-44E3-9099-C40C66FF867C}">
                  <a14:compatExt spid="_x0000_s208985"/>
                </a:ext>
                <a:ext uri="{FF2B5EF4-FFF2-40B4-BE49-F238E27FC236}">
                  <a16:creationId xmlns:a16="http://schemas.microsoft.com/office/drawing/2014/main" id="{E1AE4BA9-24B6-467B-4BF4-2713682CFB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08986" name="Group Box 90" hidden="1">
              <a:extLst>
                <a:ext uri="{63B3BB69-23CF-44E3-9099-C40C66FF867C}">
                  <a14:compatExt spid="_x0000_s208986"/>
                </a:ext>
                <a:ext uri="{FF2B5EF4-FFF2-40B4-BE49-F238E27FC236}">
                  <a16:creationId xmlns:a16="http://schemas.microsoft.com/office/drawing/2014/main" id="{601BD441-6F9B-10F6-A635-5C4E31D5CC2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08987" name="Option Button 91" hidden="1">
              <a:extLst>
                <a:ext uri="{63B3BB69-23CF-44E3-9099-C40C66FF867C}">
                  <a14:compatExt spid="_x0000_s208987"/>
                </a:ext>
                <a:ext uri="{FF2B5EF4-FFF2-40B4-BE49-F238E27FC236}">
                  <a16:creationId xmlns:a16="http://schemas.microsoft.com/office/drawing/2014/main" id="{A7AE234C-FA5D-98FB-D62F-D2B7318FE4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08988" name="Option Button 92" hidden="1">
              <a:extLst>
                <a:ext uri="{63B3BB69-23CF-44E3-9099-C40C66FF867C}">
                  <a14:compatExt spid="_x0000_s208988"/>
                </a:ext>
                <a:ext uri="{FF2B5EF4-FFF2-40B4-BE49-F238E27FC236}">
                  <a16:creationId xmlns:a16="http://schemas.microsoft.com/office/drawing/2014/main" id="{EFCA1D52-48C7-EB77-8582-631FDC7169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08989" name="Option Button 93" hidden="1">
              <a:extLst>
                <a:ext uri="{63B3BB69-23CF-44E3-9099-C40C66FF867C}">
                  <a14:compatExt spid="_x0000_s208989"/>
                </a:ext>
                <a:ext uri="{FF2B5EF4-FFF2-40B4-BE49-F238E27FC236}">
                  <a16:creationId xmlns:a16="http://schemas.microsoft.com/office/drawing/2014/main" id="{EAD5F846-E012-2623-8F1E-3080EE62A5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08990" name="Option Button 94" hidden="1">
              <a:extLst>
                <a:ext uri="{63B3BB69-23CF-44E3-9099-C40C66FF867C}">
                  <a14:compatExt spid="_x0000_s208990"/>
                </a:ext>
                <a:ext uri="{FF2B5EF4-FFF2-40B4-BE49-F238E27FC236}">
                  <a16:creationId xmlns:a16="http://schemas.microsoft.com/office/drawing/2014/main" id="{81409C0E-DF45-CC55-66EB-9CCD86B2BF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08991" name="Group Box 95" hidden="1">
              <a:extLst>
                <a:ext uri="{63B3BB69-23CF-44E3-9099-C40C66FF867C}">
                  <a14:compatExt spid="_x0000_s208991"/>
                </a:ext>
                <a:ext uri="{FF2B5EF4-FFF2-40B4-BE49-F238E27FC236}">
                  <a16:creationId xmlns:a16="http://schemas.microsoft.com/office/drawing/2014/main" id="{3851088F-DD3A-1DB4-8D1F-20F7686DE54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08992" name="Option Button 96" hidden="1">
              <a:extLst>
                <a:ext uri="{63B3BB69-23CF-44E3-9099-C40C66FF867C}">
                  <a14:compatExt spid="_x0000_s208992"/>
                </a:ext>
                <a:ext uri="{FF2B5EF4-FFF2-40B4-BE49-F238E27FC236}">
                  <a16:creationId xmlns:a16="http://schemas.microsoft.com/office/drawing/2014/main" id="{FB21A80E-2166-D010-2914-24DB9A7489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08993" name="Option Button 97" hidden="1">
              <a:extLst>
                <a:ext uri="{63B3BB69-23CF-44E3-9099-C40C66FF867C}">
                  <a14:compatExt spid="_x0000_s208993"/>
                </a:ext>
                <a:ext uri="{FF2B5EF4-FFF2-40B4-BE49-F238E27FC236}">
                  <a16:creationId xmlns:a16="http://schemas.microsoft.com/office/drawing/2014/main" id="{B93A9823-6747-1BAA-298D-D8FB9B0BB7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08994" name="Option Button 98" hidden="1">
              <a:extLst>
                <a:ext uri="{63B3BB69-23CF-44E3-9099-C40C66FF867C}">
                  <a14:compatExt spid="_x0000_s208994"/>
                </a:ext>
                <a:ext uri="{FF2B5EF4-FFF2-40B4-BE49-F238E27FC236}">
                  <a16:creationId xmlns:a16="http://schemas.microsoft.com/office/drawing/2014/main" id="{8A122861-6F81-9C23-44E7-D3C61DFDB1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08995" name="Option Button 99" hidden="1">
              <a:extLst>
                <a:ext uri="{63B3BB69-23CF-44E3-9099-C40C66FF867C}">
                  <a14:compatExt spid="_x0000_s208995"/>
                </a:ext>
                <a:ext uri="{FF2B5EF4-FFF2-40B4-BE49-F238E27FC236}">
                  <a16:creationId xmlns:a16="http://schemas.microsoft.com/office/drawing/2014/main" id="{F215D150-DAEE-6BDF-365B-FC2CCABD9B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08996" name="Group Box 100" hidden="1">
              <a:extLst>
                <a:ext uri="{63B3BB69-23CF-44E3-9099-C40C66FF867C}">
                  <a14:compatExt spid="_x0000_s208996"/>
                </a:ext>
                <a:ext uri="{FF2B5EF4-FFF2-40B4-BE49-F238E27FC236}">
                  <a16:creationId xmlns:a16="http://schemas.microsoft.com/office/drawing/2014/main" id="{A27682C9-E9F8-F8BA-9CBB-A07166B2585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08997" name="Option Button 101" hidden="1">
              <a:extLst>
                <a:ext uri="{63B3BB69-23CF-44E3-9099-C40C66FF867C}">
                  <a14:compatExt spid="_x0000_s208997"/>
                </a:ext>
                <a:ext uri="{FF2B5EF4-FFF2-40B4-BE49-F238E27FC236}">
                  <a16:creationId xmlns:a16="http://schemas.microsoft.com/office/drawing/2014/main" id="{F79EF6B8-A172-D2FB-5A7F-836827F246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08998" name="Option Button 102" hidden="1">
              <a:extLst>
                <a:ext uri="{63B3BB69-23CF-44E3-9099-C40C66FF867C}">
                  <a14:compatExt spid="_x0000_s208998"/>
                </a:ext>
                <a:ext uri="{FF2B5EF4-FFF2-40B4-BE49-F238E27FC236}">
                  <a16:creationId xmlns:a16="http://schemas.microsoft.com/office/drawing/2014/main" id="{6CB9BCB4-EFEB-5E6C-E0F1-A826788000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08999" name="Option Button 103" hidden="1">
              <a:extLst>
                <a:ext uri="{63B3BB69-23CF-44E3-9099-C40C66FF867C}">
                  <a14:compatExt spid="_x0000_s208999"/>
                </a:ext>
                <a:ext uri="{FF2B5EF4-FFF2-40B4-BE49-F238E27FC236}">
                  <a16:creationId xmlns:a16="http://schemas.microsoft.com/office/drawing/2014/main" id="{EC456279-5E53-A939-75FD-D29EE759C0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09000" name="Option Button 104" hidden="1">
              <a:extLst>
                <a:ext uri="{63B3BB69-23CF-44E3-9099-C40C66FF867C}">
                  <a14:compatExt spid="_x0000_s209000"/>
                </a:ext>
                <a:ext uri="{FF2B5EF4-FFF2-40B4-BE49-F238E27FC236}">
                  <a16:creationId xmlns:a16="http://schemas.microsoft.com/office/drawing/2014/main" id="{98AA457B-7F4E-BFCA-E68C-362392AC51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09001" name="Group Box 105" hidden="1">
              <a:extLst>
                <a:ext uri="{63B3BB69-23CF-44E3-9099-C40C66FF867C}">
                  <a14:compatExt spid="_x0000_s209001"/>
                </a:ext>
                <a:ext uri="{FF2B5EF4-FFF2-40B4-BE49-F238E27FC236}">
                  <a16:creationId xmlns:a16="http://schemas.microsoft.com/office/drawing/2014/main" id="{A9F0F5B8-3218-6954-553E-FB57EDDF8CD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09002" name="Option Button 106" hidden="1">
              <a:extLst>
                <a:ext uri="{63B3BB69-23CF-44E3-9099-C40C66FF867C}">
                  <a14:compatExt spid="_x0000_s209002"/>
                </a:ext>
                <a:ext uri="{FF2B5EF4-FFF2-40B4-BE49-F238E27FC236}">
                  <a16:creationId xmlns:a16="http://schemas.microsoft.com/office/drawing/2014/main" id="{3FB298D3-502B-8CCD-08AC-880E798B89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09003" name="Option Button 107" hidden="1">
              <a:extLst>
                <a:ext uri="{63B3BB69-23CF-44E3-9099-C40C66FF867C}">
                  <a14:compatExt spid="_x0000_s209003"/>
                </a:ext>
                <a:ext uri="{FF2B5EF4-FFF2-40B4-BE49-F238E27FC236}">
                  <a16:creationId xmlns:a16="http://schemas.microsoft.com/office/drawing/2014/main" id="{6936F1C8-9D00-2D17-88F4-5F80178314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09004" name="Option Button 108" hidden="1">
              <a:extLst>
                <a:ext uri="{63B3BB69-23CF-44E3-9099-C40C66FF867C}">
                  <a14:compatExt spid="_x0000_s209004"/>
                </a:ext>
                <a:ext uri="{FF2B5EF4-FFF2-40B4-BE49-F238E27FC236}">
                  <a16:creationId xmlns:a16="http://schemas.microsoft.com/office/drawing/2014/main" id="{1C0FBD62-8068-FC32-99E0-A9B3603ECC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09005" name="Option Button 109" hidden="1">
              <a:extLst>
                <a:ext uri="{63B3BB69-23CF-44E3-9099-C40C66FF867C}">
                  <a14:compatExt spid="_x0000_s209005"/>
                </a:ext>
                <a:ext uri="{FF2B5EF4-FFF2-40B4-BE49-F238E27FC236}">
                  <a16:creationId xmlns:a16="http://schemas.microsoft.com/office/drawing/2014/main" id="{8F2E98E3-8C6E-849E-251A-F0FBA72A6D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09006" name="Group Box 110" hidden="1">
              <a:extLst>
                <a:ext uri="{63B3BB69-23CF-44E3-9099-C40C66FF867C}">
                  <a14:compatExt spid="_x0000_s209006"/>
                </a:ext>
                <a:ext uri="{FF2B5EF4-FFF2-40B4-BE49-F238E27FC236}">
                  <a16:creationId xmlns:a16="http://schemas.microsoft.com/office/drawing/2014/main" id="{4788B652-B522-9278-F9AB-8E5345F7E6D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09007" name="Option Button 111" hidden="1">
              <a:extLst>
                <a:ext uri="{63B3BB69-23CF-44E3-9099-C40C66FF867C}">
                  <a14:compatExt spid="_x0000_s209007"/>
                </a:ext>
                <a:ext uri="{FF2B5EF4-FFF2-40B4-BE49-F238E27FC236}">
                  <a16:creationId xmlns:a16="http://schemas.microsoft.com/office/drawing/2014/main" id="{143E266A-F0C7-2F1C-8E6A-A1442A7502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09008" name="Option Button 112" hidden="1">
              <a:extLst>
                <a:ext uri="{63B3BB69-23CF-44E3-9099-C40C66FF867C}">
                  <a14:compatExt spid="_x0000_s209008"/>
                </a:ext>
                <a:ext uri="{FF2B5EF4-FFF2-40B4-BE49-F238E27FC236}">
                  <a16:creationId xmlns:a16="http://schemas.microsoft.com/office/drawing/2014/main" id="{BB788583-1977-98BC-9D0B-4419732E44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09009" name="Option Button 113" hidden="1">
              <a:extLst>
                <a:ext uri="{63B3BB69-23CF-44E3-9099-C40C66FF867C}">
                  <a14:compatExt spid="_x0000_s209009"/>
                </a:ext>
                <a:ext uri="{FF2B5EF4-FFF2-40B4-BE49-F238E27FC236}">
                  <a16:creationId xmlns:a16="http://schemas.microsoft.com/office/drawing/2014/main" id="{E9FB0723-A428-7783-A81A-499CAD017B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09010" name="Option Button 114" hidden="1">
              <a:extLst>
                <a:ext uri="{63B3BB69-23CF-44E3-9099-C40C66FF867C}">
                  <a14:compatExt spid="_x0000_s209010"/>
                </a:ext>
                <a:ext uri="{FF2B5EF4-FFF2-40B4-BE49-F238E27FC236}">
                  <a16:creationId xmlns:a16="http://schemas.microsoft.com/office/drawing/2014/main" id="{BF9EF7BE-1F4F-6624-49D6-6EA0D4E4F3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09011" name="Group Box 115" hidden="1">
              <a:extLst>
                <a:ext uri="{63B3BB69-23CF-44E3-9099-C40C66FF867C}">
                  <a14:compatExt spid="_x0000_s209011"/>
                </a:ext>
                <a:ext uri="{FF2B5EF4-FFF2-40B4-BE49-F238E27FC236}">
                  <a16:creationId xmlns:a16="http://schemas.microsoft.com/office/drawing/2014/main" id="{0FAA1FEF-CDDC-9E05-C138-81AA6D0B361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09012" name="Option Button 116" hidden="1">
              <a:extLst>
                <a:ext uri="{63B3BB69-23CF-44E3-9099-C40C66FF867C}">
                  <a14:compatExt spid="_x0000_s209012"/>
                </a:ext>
                <a:ext uri="{FF2B5EF4-FFF2-40B4-BE49-F238E27FC236}">
                  <a16:creationId xmlns:a16="http://schemas.microsoft.com/office/drawing/2014/main" id="{018FC8AA-C113-41EF-699A-4280EDC8E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09013" name="Option Button 117" hidden="1">
              <a:extLst>
                <a:ext uri="{63B3BB69-23CF-44E3-9099-C40C66FF867C}">
                  <a14:compatExt spid="_x0000_s209013"/>
                </a:ext>
                <a:ext uri="{FF2B5EF4-FFF2-40B4-BE49-F238E27FC236}">
                  <a16:creationId xmlns:a16="http://schemas.microsoft.com/office/drawing/2014/main" id="{B02F48CA-C609-E162-A671-DC28D6BB42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09014" name="Option Button 118" hidden="1">
              <a:extLst>
                <a:ext uri="{63B3BB69-23CF-44E3-9099-C40C66FF867C}">
                  <a14:compatExt spid="_x0000_s209014"/>
                </a:ext>
                <a:ext uri="{FF2B5EF4-FFF2-40B4-BE49-F238E27FC236}">
                  <a16:creationId xmlns:a16="http://schemas.microsoft.com/office/drawing/2014/main" id="{88FDB156-3042-B191-24A4-75A0B0C7EB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09015" name="Option Button 119" hidden="1">
              <a:extLst>
                <a:ext uri="{63B3BB69-23CF-44E3-9099-C40C66FF867C}">
                  <a14:compatExt spid="_x0000_s209015"/>
                </a:ext>
                <a:ext uri="{FF2B5EF4-FFF2-40B4-BE49-F238E27FC236}">
                  <a16:creationId xmlns:a16="http://schemas.microsoft.com/office/drawing/2014/main" id="{3870B85D-FB66-FD23-9831-5110B5A0B7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09016" name="Group Box 120" hidden="1">
              <a:extLst>
                <a:ext uri="{63B3BB69-23CF-44E3-9099-C40C66FF867C}">
                  <a14:compatExt spid="_x0000_s209016"/>
                </a:ext>
                <a:ext uri="{FF2B5EF4-FFF2-40B4-BE49-F238E27FC236}">
                  <a16:creationId xmlns:a16="http://schemas.microsoft.com/office/drawing/2014/main" id="{DD87CA74-70B7-0CC1-F0BF-1AF1DBD5496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09017" name="Option Button 121" hidden="1">
              <a:extLst>
                <a:ext uri="{63B3BB69-23CF-44E3-9099-C40C66FF867C}">
                  <a14:compatExt spid="_x0000_s209017"/>
                </a:ext>
                <a:ext uri="{FF2B5EF4-FFF2-40B4-BE49-F238E27FC236}">
                  <a16:creationId xmlns:a16="http://schemas.microsoft.com/office/drawing/2014/main" id="{5DE049C7-CDE5-4DB1-FBF5-3B3F5044D7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09018" name="Option Button 122" hidden="1">
              <a:extLst>
                <a:ext uri="{63B3BB69-23CF-44E3-9099-C40C66FF867C}">
                  <a14:compatExt spid="_x0000_s209018"/>
                </a:ext>
                <a:ext uri="{FF2B5EF4-FFF2-40B4-BE49-F238E27FC236}">
                  <a16:creationId xmlns:a16="http://schemas.microsoft.com/office/drawing/2014/main" id="{4CE2E6EC-2B4B-134E-0660-9294605FD0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09019" name="Option Button 123" hidden="1">
              <a:extLst>
                <a:ext uri="{63B3BB69-23CF-44E3-9099-C40C66FF867C}">
                  <a14:compatExt spid="_x0000_s209019"/>
                </a:ext>
                <a:ext uri="{FF2B5EF4-FFF2-40B4-BE49-F238E27FC236}">
                  <a16:creationId xmlns:a16="http://schemas.microsoft.com/office/drawing/2014/main" id="{72DDB13E-6633-A7FD-D04A-49A35DBEE4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09020" name="Option Button 124" hidden="1">
              <a:extLst>
                <a:ext uri="{63B3BB69-23CF-44E3-9099-C40C66FF867C}">
                  <a14:compatExt spid="_x0000_s209020"/>
                </a:ext>
                <a:ext uri="{FF2B5EF4-FFF2-40B4-BE49-F238E27FC236}">
                  <a16:creationId xmlns:a16="http://schemas.microsoft.com/office/drawing/2014/main" id="{A6BC9E21-72EA-CE32-0F45-A52BC1DE7E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09021" name="Group Box 125" hidden="1">
              <a:extLst>
                <a:ext uri="{63B3BB69-23CF-44E3-9099-C40C66FF867C}">
                  <a14:compatExt spid="_x0000_s209021"/>
                </a:ext>
                <a:ext uri="{FF2B5EF4-FFF2-40B4-BE49-F238E27FC236}">
                  <a16:creationId xmlns:a16="http://schemas.microsoft.com/office/drawing/2014/main" id="{514CAAE4-D762-6F26-FB6B-9725D321AC8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09022" name="Option Button 126" hidden="1">
              <a:extLst>
                <a:ext uri="{63B3BB69-23CF-44E3-9099-C40C66FF867C}">
                  <a14:compatExt spid="_x0000_s209022"/>
                </a:ext>
                <a:ext uri="{FF2B5EF4-FFF2-40B4-BE49-F238E27FC236}">
                  <a16:creationId xmlns:a16="http://schemas.microsoft.com/office/drawing/2014/main" id="{4FE15B7F-BFD1-4856-912F-E42DAB7D82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09023" name="Option Button 127" hidden="1">
              <a:extLst>
                <a:ext uri="{63B3BB69-23CF-44E3-9099-C40C66FF867C}">
                  <a14:compatExt spid="_x0000_s209023"/>
                </a:ext>
                <a:ext uri="{FF2B5EF4-FFF2-40B4-BE49-F238E27FC236}">
                  <a16:creationId xmlns:a16="http://schemas.microsoft.com/office/drawing/2014/main" id="{EC4D0A37-7169-A58B-55AE-FE7A423362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09024" name="Option Button 128" hidden="1">
              <a:extLst>
                <a:ext uri="{63B3BB69-23CF-44E3-9099-C40C66FF867C}">
                  <a14:compatExt spid="_x0000_s209024"/>
                </a:ext>
                <a:ext uri="{FF2B5EF4-FFF2-40B4-BE49-F238E27FC236}">
                  <a16:creationId xmlns:a16="http://schemas.microsoft.com/office/drawing/2014/main" id="{07A3B6C9-657C-B0CF-BB4E-970378F199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09025" name="Option Button 129" hidden="1">
              <a:extLst>
                <a:ext uri="{63B3BB69-23CF-44E3-9099-C40C66FF867C}">
                  <a14:compatExt spid="_x0000_s209025"/>
                </a:ext>
                <a:ext uri="{FF2B5EF4-FFF2-40B4-BE49-F238E27FC236}">
                  <a16:creationId xmlns:a16="http://schemas.microsoft.com/office/drawing/2014/main" id="{B9065A9C-7209-A90B-4C69-A8F1415381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09026" name="Group Box 130" hidden="1">
              <a:extLst>
                <a:ext uri="{63B3BB69-23CF-44E3-9099-C40C66FF867C}">
                  <a14:compatExt spid="_x0000_s209026"/>
                </a:ext>
                <a:ext uri="{FF2B5EF4-FFF2-40B4-BE49-F238E27FC236}">
                  <a16:creationId xmlns:a16="http://schemas.microsoft.com/office/drawing/2014/main" id="{A05FA52A-C57A-8647-5954-FFF8E434C07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09027" name="Option Button 131" hidden="1">
              <a:extLst>
                <a:ext uri="{63B3BB69-23CF-44E3-9099-C40C66FF867C}">
                  <a14:compatExt spid="_x0000_s209027"/>
                </a:ext>
                <a:ext uri="{FF2B5EF4-FFF2-40B4-BE49-F238E27FC236}">
                  <a16:creationId xmlns:a16="http://schemas.microsoft.com/office/drawing/2014/main" id="{A91BB41A-0B51-B9EF-22A2-C2CC9D8DF3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09028" name="Option Button 132" hidden="1">
              <a:extLst>
                <a:ext uri="{63B3BB69-23CF-44E3-9099-C40C66FF867C}">
                  <a14:compatExt spid="_x0000_s209028"/>
                </a:ext>
                <a:ext uri="{FF2B5EF4-FFF2-40B4-BE49-F238E27FC236}">
                  <a16:creationId xmlns:a16="http://schemas.microsoft.com/office/drawing/2014/main" id="{AB1712F2-1BD7-DB88-613B-EEBFFAD85F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09029" name="Option Button 133" hidden="1">
              <a:extLst>
                <a:ext uri="{63B3BB69-23CF-44E3-9099-C40C66FF867C}">
                  <a14:compatExt spid="_x0000_s209029"/>
                </a:ext>
                <a:ext uri="{FF2B5EF4-FFF2-40B4-BE49-F238E27FC236}">
                  <a16:creationId xmlns:a16="http://schemas.microsoft.com/office/drawing/2014/main" id="{00FC2976-92D5-E624-0C2F-66A1C036A2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09030" name="Option Button 134" hidden="1">
              <a:extLst>
                <a:ext uri="{63B3BB69-23CF-44E3-9099-C40C66FF867C}">
                  <a14:compatExt spid="_x0000_s209030"/>
                </a:ext>
                <a:ext uri="{FF2B5EF4-FFF2-40B4-BE49-F238E27FC236}">
                  <a16:creationId xmlns:a16="http://schemas.microsoft.com/office/drawing/2014/main" id="{15AEE48D-761C-1A88-5FD0-609F3B12B4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09031" name="Group Box 135" hidden="1">
              <a:extLst>
                <a:ext uri="{63B3BB69-23CF-44E3-9099-C40C66FF867C}">
                  <a14:compatExt spid="_x0000_s209031"/>
                </a:ext>
                <a:ext uri="{FF2B5EF4-FFF2-40B4-BE49-F238E27FC236}">
                  <a16:creationId xmlns:a16="http://schemas.microsoft.com/office/drawing/2014/main" id="{4D1915FA-980C-8435-C260-1CB91A75747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09032" name="Option Button 136" hidden="1">
              <a:extLst>
                <a:ext uri="{63B3BB69-23CF-44E3-9099-C40C66FF867C}">
                  <a14:compatExt spid="_x0000_s209032"/>
                </a:ext>
                <a:ext uri="{FF2B5EF4-FFF2-40B4-BE49-F238E27FC236}">
                  <a16:creationId xmlns:a16="http://schemas.microsoft.com/office/drawing/2014/main" id="{BF41B989-E704-16A5-B802-41B51AF272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09033" name="Option Button 137" hidden="1">
              <a:extLst>
                <a:ext uri="{63B3BB69-23CF-44E3-9099-C40C66FF867C}">
                  <a14:compatExt spid="_x0000_s209033"/>
                </a:ext>
                <a:ext uri="{FF2B5EF4-FFF2-40B4-BE49-F238E27FC236}">
                  <a16:creationId xmlns:a16="http://schemas.microsoft.com/office/drawing/2014/main" id="{45D76E2D-F134-BE04-71A5-C76EA624F1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09034" name="Option Button 138" hidden="1">
              <a:extLst>
                <a:ext uri="{63B3BB69-23CF-44E3-9099-C40C66FF867C}">
                  <a14:compatExt spid="_x0000_s209034"/>
                </a:ext>
                <a:ext uri="{FF2B5EF4-FFF2-40B4-BE49-F238E27FC236}">
                  <a16:creationId xmlns:a16="http://schemas.microsoft.com/office/drawing/2014/main" id="{C5B295CD-C621-62A4-9691-5CB731DBCA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09035" name="Option Button 139" hidden="1">
              <a:extLst>
                <a:ext uri="{63B3BB69-23CF-44E3-9099-C40C66FF867C}">
                  <a14:compatExt spid="_x0000_s209035"/>
                </a:ext>
                <a:ext uri="{FF2B5EF4-FFF2-40B4-BE49-F238E27FC236}">
                  <a16:creationId xmlns:a16="http://schemas.microsoft.com/office/drawing/2014/main" id="{CF1B11A2-400D-1C0B-BBFF-318D374667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09036" name="Group Box 140" hidden="1">
              <a:extLst>
                <a:ext uri="{63B3BB69-23CF-44E3-9099-C40C66FF867C}">
                  <a14:compatExt spid="_x0000_s209036"/>
                </a:ext>
                <a:ext uri="{FF2B5EF4-FFF2-40B4-BE49-F238E27FC236}">
                  <a16:creationId xmlns:a16="http://schemas.microsoft.com/office/drawing/2014/main" id="{BE17ABEE-67FD-3251-BC90-A748268A8C2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09037" name="Option Button 141" hidden="1">
              <a:extLst>
                <a:ext uri="{63B3BB69-23CF-44E3-9099-C40C66FF867C}">
                  <a14:compatExt spid="_x0000_s209037"/>
                </a:ext>
                <a:ext uri="{FF2B5EF4-FFF2-40B4-BE49-F238E27FC236}">
                  <a16:creationId xmlns:a16="http://schemas.microsoft.com/office/drawing/2014/main" id="{68236DE0-5C5D-43D1-93D1-A7E248787F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09038" name="Option Button 142" hidden="1">
              <a:extLst>
                <a:ext uri="{63B3BB69-23CF-44E3-9099-C40C66FF867C}">
                  <a14:compatExt spid="_x0000_s209038"/>
                </a:ext>
                <a:ext uri="{FF2B5EF4-FFF2-40B4-BE49-F238E27FC236}">
                  <a16:creationId xmlns:a16="http://schemas.microsoft.com/office/drawing/2014/main" id="{F8B771C1-F1F8-C64A-AD67-A5AEAD99C0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09039" name="Option Button 143" hidden="1">
              <a:extLst>
                <a:ext uri="{63B3BB69-23CF-44E3-9099-C40C66FF867C}">
                  <a14:compatExt spid="_x0000_s209039"/>
                </a:ext>
                <a:ext uri="{FF2B5EF4-FFF2-40B4-BE49-F238E27FC236}">
                  <a16:creationId xmlns:a16="http://schemas.microsoft.com/office/drawing/2014/main" id="{3FE6DB6E-B0B8-3573-DFB5-8D9FA91742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09040" name="Option Button 144" hidden="1">
              <a:extLst>
                <a:ext uri="{63B3BB69-23CF-44E3-9099-C40C66FF867C}">
                  <a14:compatExt spid="_x0000_s209040"/>
                </a:ext>
                <a:ext uri="{FF2B5EF4-FFF2-40B4-BE49-F238E27FC236}">
                  <a16:creationId xmlns:a16="http://schemas.microsoft.com/office/drawing/2014/main" id="{8CD4BB14-08C7-5697-D57F-90B3AC8517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09041" name="Group Box 145" hidden="1">
              <a:extLst>
                <a:ext uri="{63B3BB69-23CF-44E3-9099-C40C66FF867C}">
                  <a14:compatExt spid="_x0000_s209041"/>
                </a:ext>
                <a:ext uri="{FF2B5EF4-FFF2-40B4-BE49-F238E27FC236}">
                  <a16:creationId xmlns:a16="http://schemas.microsoft.com/office/drawing/2014/main" id="{497EFB9E-58FF-88C4-74E6-A2ACF3F3A09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09042" name="Option Button 146" hidden="1">
              <a:extLst>
                <a:ext uri="{63B3BB69-23CF-44E3-9099-C40C66FF867C}">
                  <a14:compatExt spid="_x0000_s209042"/>
                </a:ext>
                <a:ext uri="{FF2B5EF4-FFF2-40B4-BE49-F238E27FC236}">
                  <a16:creationId xmlns:a16="http://schemas.microsoft.com/office/drawing/2014/main" id="{EFAC322F-77B1-E96C-7076-DA2EE93735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09043" name="Option Button 147" hidden="1">
              <a:extLst>
                <a:ext uri="{63B3BB69-23CF-44E3-9099-C40C66FF867C}">
                  <a14:compatExt spid="_x0000_s209043"/>
                </a:ext>
                <a:ext uri="{FF2B5EF4-FFF2-40B4-BE49-F238E27FC236}">
                  <a16:creationId xmlns:a16="http://schemas.microsoft.com/office/drawing/2014/main" id="{07394503-D3B0-8C2A-52A7-1AD33247C8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09044" name="Option Button 148" hidden="1">
              <a:extLst>
                <a:ext uri="{63B3BB69-23CF-44E3-9099-C40C66FF867C}">
                  <a14:compatExt spid="_x0000_s209044"/>
                </a:ext>
                <a:ext uri="{FF2B5EF4-FFF2-40B4-BE49-F238E27FC236}">
                  <a16:creationId xmlns:a16="http://schemas.microsoft.com/office/drawing/2014/main" id="{9312FBE6-90E6-E6E9-8349-097F52C218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09045" name="Option Button 149" hidden="1">
              <a:extLst>
                <a:ext uri="{63B3BB69-23CF-44E3-9099-C40C66FF867C}">
                  <a14:compatExt spid="_x0000_s209045"/>
                </a:ext>
                <a:ext uri="{FF2B5EF4-FFF2-40B4-BE49-F238E27FC236}">
                  <a16:creationId xmlns:a16="http://schemas.microsoft.com/office/drawing/2014/main" id="{816E10EC-54F0-610A-475B-651011FB84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09046" name="Group Box 150" hidden="1">
              <a:extLst>
                <a:ext uri="{63B3BB69-23CF-44E3-9099-C40C66FF867C}">
                  <a14:compatExt spid="_x0000_s209046"/>
                </a:ext>
                <a:ext uri="{FF2B5EF4-FFF2-40B4-BE49-F238E27FC236}">
                  <a16:creationId xmlns:a16="http://schemas.microsoft.com/office/drawing/2014/main" id="{92F00114-55CE-711F-53AD-747D3E21505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09047" name="Option Button 151" hidden="1">
              <a:extLst>
                <a:ext uri="{63B3BB69-23CF-44E3-9099-C40C66FF867C}">
                  <a14:compatExt spid="_x0000_s209047"/>
                </a:ext>
                <a:ext uri="{FF2B5EF4-FFF2-40B4-BE49-F238E27FC236}">
                  <a16:creationId xmlns:a16="http://schemas.microsoft.com/office/drawing/2014/main" id="{720084F2-8051-8064-BBB2-426DAA12D2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09048" name="Option Button 152" hidden="1">
              <a:extLst>
                <a:ext uri="{63B3BB69-23CF-44E3-9099-C40C66FF867C}">
                  <a14:compatExt spid="_x0000_s209048"/>
                </a:ext>
                <a:ext uri="{FF2B5EF4-FFF2-40B4-BE49-F238E27FC236}">
                  <a16:creationId xmlns:a16="http://schemas.microsoft.com/office/drawing/2014/main" id="{4E942444-84B3-A396-A220-3D0D1DC27C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09049" name="Option Button 153" hidden="1">
              <a:extLst>
                <a:ext uri="{63B3BB69-23CF-44E3-9099-C40C66FF867C}">
                  <a14:compatExt spid="_x0000_s209049"/>
                </a:ext>
                <a:ext uri="{FF2B5EF4-FFF2-40B4-BE49-F238E27FC236}">
                  <a16:creationId xmlns:a16="http://schemas.microsoft.com/office/drawing/2014/main" id="{A3FCB3AD-56B3-DE21-600F-2FE6708E6E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09050" name="Option Button 154" hidden="1">
              <a:extLst>
                <a:ext uri="{63B3BB69-23CF-44E3-9099-C40C66FF867C}">
                  <a14:compatExt spid="_x0000_s209050"/>
                </a:ext>
                <a:ext uri="{FF2B5EF4-FFF2-40B4-BE49-F238E27FC236}">
                  <a16:creationId xmlns:a16="http://schemas.microsoft.com/office/drawing/2014/main" id="{803F24A2-71DC-95B3-19B6-4925BF6AC4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09051" name="Group Box 155" hidden="1">
              <a:extLst>
                <a:ext uri="{63B3BB69-23CF-44E3-9099-C40C66FF867C}">
                  <a14:compatExt spid="_x0000_s209051"/>
                </a:ext>
                <a:ext uri="{FF2B5EF4-FFF2-40B4-BE49-F238E27FC236}">
                  <a16:creationId xmlns:a16="http://schemas.microsoft.com/office/drawing/2014/main" id="{55D37DAC-BCFB-B6B1-099C-B679711898D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09052" name="Option Button 156" hidden="1">
              <a:extLst>
                <a:ext uri="{63B3BB69-23CF-44E3-9099-C40C66FF867C}">
                  <a14:compatExt spid="_x0000_s209052"/>
                </a:ext>
                <a:ext uri="{FF2B5EF4-FFF2-40B4-BE49-F238E27FC236}">
                  <a16:creationId xmlns:a16="http://schemas.microsoft.com/office/drawing/2014/main" id="{64ECF216-A8E1-2F28-C2CD-38F822FB54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09053" name="Option Button 157" hidden="1">
              <a:extLst>
                <a:ext uri="{63B3BB69-23CF-44E3-9099-C40C66FF867C}">
                  <a14:compatExt spid="_x0000_s209053"/>
                </a:ext>
                <a:ext uri="{FF2B5EF4-FFF2-40B4-BE49-F238E27FC236}">
                  <a16:creationId xmlns:a16="http://schemas.microsoft.com/office/drawing/2014/main" id="{3CB13D01-5F9F-AB55-4656-3189DFD223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09054" name="Option Button 158" hidden="1">
              <a:extLst>
                <a:ext uri="{63B3BB69-23CF-44E3-9099-C40C66FF867C}">
                  <a14:compatExt spid="_x0000_s209054"/>
                </a:ext>
                <a:ext uri="{FF2B5EF4-FFF2-40B4-BE49-F238E27FC236}">
                  <a16:creationId xmlns:a16="http://schemas.microsoft.com/office/drawing/2014/main" id="{E3C3B417-F4D0-5D5A-71B3-CDA05E4E76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09055" name="Option Button 159" hidden="1">
              <a:extLst>
                <a:ext uri="{63B3BB69-23CF-44E3-9099-C40C66FF867C}">
                  <a14:compatExt spid="_x0000_s209055"/>
                </a:ext>
                <a:ext uri="{FF2B5EF4-FFF2-40B4-BE49-F238E27FC236}">
                  <a16:creationId xmlns:a16="http://schemas.microsoft.com/office/drawing/2014/main" id="{8A6B5054-FEC4-517F-2568-4754712602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09056" name="Group Box 160" hidden="1">
              <a:extLst>
                <a:ext uri="{63B3BB69-23CF-44E3-9099-C40C66FF867C}">
                  <a14:compatExt spid="_x0000_s209056"/>
                </a:ext>
                <a:ext uri="{FF2B5EF4-FFF2-40B4-BE49-F238E27FC236}">
                  <a16:creationId xmlns:a16="http://schemas.microsoft.com/office/drawing/2014/main" id="{B4786C3C-27A4-7693-00A3-CFF9A258DB3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09057" name="Option Button 161" hidden="1">
              <a:extLst>
                <a:ext uri="{63B3BB69-23CF-44E3-9099-C40C66FF867C}">
                  <a14:compatExt spid="_x0000_s209057"/>
                </a:ext>
                <a:ext uri="{FF2B5EF4-FFF2-40B4-BE49-F238E27FC236}">
                  <a16:creationId xmlns:a16="http://schemas.microsoft.com/office/drawing/2014/main" id="{92978170-33D2-194D-4B70-97778406B6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09058" name="Option Button 162" hidden="1">
              <a:extLst>
                <a:ext uri="{63B3BB69-23CF-44E3-9099-C40C66FF867C}">
                  <a14:compatExt spid="_x0000_s209058"/>
                </a:ext>
                <a:ext uri="{FF2B5EF4-FFF2-40B4-BE49-F238E27FC236}">
                  <a16:creationId xmlns:a16="http://schemas.microsoft.com/office/drawing/2014/main" id="{52C6FAE6-A222-8AE0-3492-CDF1776857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09059" name="Option Button 163" hidden="1">
              <a:extLst>
                <a:ext uri="{63B3BB69-23CF-44E3-9099-C40C66FF867C}">
                  <a14:compatExt spid="_x0000_s209059"/>
                </a:ext>
                <a:ext uri="{FF2B5EF4-FFF2-40B4-BE49-F238E27FC236}">
                  <a16:creationId xmlns:a16="http://schemas.microsoft.com/office/drawing/2014/main" id="{AF7D824F-7E1B-C696-E76A-20CE44BE3D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09060" name="Option Button 164" hidden="1">
              <a:extLst>
                <a:ext uri="{63B3BB69-23CF-44E3-9099-C40C66FF867C}">
                  <a14:compatExt spid="_x0000_s209060"/>
                </a:ext>
                <a:ext uri="{FF2B5EF4-FFF2-40B4-BE49-F238E27FC236}">
                  <a16:creationId xmlns:a16="http://schemas.microsoft.com/office/drawing/2014/main" id="{00153F18-50C7-2396-2282-C2FC5F7434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09061" name="Group Box 165" hidden="1">
              <a:extLst>
                <a:ext uri="{63B3BB69-23CF-44E3-9099-C40C66FF867C}">
                  <a14:compatExt spid="_x0000_s209061"/>
                </a:ext>
                <a:ext uri="{FF2B5EF4-FFF2-40B4-BE49-F238E27FC236}">
                  <a16:creationId xmlns:a16="http://schemas.microsoft.com/office/drawing/2014/main" id="{4463ED0D-2204-A43E-74A5-54158FAC742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09062" name="Option Button 166" hidden="1">
              <a:extLst>
                <a:ext uri="{63B3BB69-23CF-44E3-9099-C40C66FF867C}">
                  <a14:compatExt spid="_x0000_s209062"/>
                </a:ext>
                <a:ext uri="{FF2B5EF4-FFF2-40B4-BE49-F238E27FC236}">
                  <a16:creationId xmlns:a16="http://schemas.microsoft.com/office/drawing/2014/main" id="{6B18BBD4-6166-5CC0-BB44-394E443051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09063" name="Option Button 167" hidden="1">
              <a:extLst>
                <a:ext uri="{63B3BB69-23CF-44E3-9099-C40C66FF867C}">
                  <a14:compatExt spid="_x0000_s209063"/>
                </a:ext>
                <a:ext uri="{FF2B5EF4-FFF2-40B4-BE49-F238E27FC236}">
                  <a16:creationId xmlns:a16="http://schemas.microsoft.com/office/drawing/2014/main" id="{94CAC398-45D4-7614-1F33-1EBC12CBD6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09064" name="Option Button 168" hidden="1">
              <a:extLst>
                <a:ext uri="{63B3BB69-23CF-44E3-9099-C40C66FF867C}">
                  <a14:compatExt spid="_x0000_s209064"/>
                </a:ext>
                <a:ext uri="{FF2B5EF4-FFF2-40B4-BE49-F238E27FC236}">
                  <a16:creationId xmlns:a16="http://schemas.microsoft.com/office/drawing/2014/main" id="{4945BDB9-B5DE-AC6F-FEA2-E06A826F70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09065" name="Option Button 169" hidden="1">
              <a:extLst>
                <a:ext uri="{63B3BB69-23CF-44E3-9099-C40C66FF867C}">
                  <a14:compatExt spid="_x0000_s209065"/>
                </a:ext>
                <a:ext uri="{FF2B5EF4-FFF2-40B4-BE49-F238E27FC236}">
                  <a16:creationId xmlns:a16="http://schemas.microsoft.com/office/drawing/2014/main" id="{6BAFFD53-3EB9-1A32-54F8-AE104DC463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09066" name="Group Box 170" hidden="1">
              <a:extLst>
                <a:ext uri="{63B3BB69-23CF-44E3-9099-C40C66FF867C}">
                  <a14:compatExt spid="_x0000_s209066"/>
                </a:ext>
                <a:ext uri="{FF2B5EF4-FFF2-40B4-BE49-F238E27FC236}">
                  <a16:creationId xmlns:a16="http://schemas.microsoft.com/office/drawing/2014/main" id="{78A67B10-7D34-ED09-2DF4-AF715A0869E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09067" name="Option Button 171" hidden="1">
              <a:extLst>
                <a:ext uri="{63B3BB69-23CF-44E3-9099-C40C66FF867C}">
                  <a14:compatExt spid="_x0000_s209067"/>
                </a:ext>
                <a:ext uri="{FF2B5EF4-FFF2-40B4-BE49-F238E27FC236}">
                  <a16:creationId xmlns:a16="http://schemas.microsoft.com/office/drawing/2014/main" id="{F9F07B4A-8EA6-0F31-DBB8-36E2690AA5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09068" name="Option Button 172" hidden="1">
              <a:extLst>
                <a:ext uri="{63B3BB69-23CF-44E3-9099-C40C66FF867C}">
                  <a14:compatExt spid="_x0000_s209068"/>
                </a:ext>
                <a:ext uri="{FF2B5EF4-FFF2-40B4-BE49-F238E27FC236}">
                  <a16:creationId xmlns:a16="http://schemas.microsoft.com/office/drawing/2014/main" id="{574CFDC8-F99A-9519-917C-94D57F75C1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09069" name="Option Button 173" hidden="1">
              <a:extLst>
                <a:ext uri="{63B3BB69-23CF-44E3-9099-C40C66FF867C}">
                  <a14:compatExt spid="_x0000_s209069"/>
                </a:ext>
                <a:ext uri="{FF2B5EF4-FFF2-40B4-BE49-F238E27FC236}">
                  <a16:creationId xmlns:a16="http://schemas.microsoft.com/office/drawing/2014/main" id="{91176037-A8CD-B86E-E85E-704F61E1D5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09070" name="Option Button 174" hidden="1">
              <a:extLst>
                <a:ext uri="{63B3BB69-23CF-44E3-9099-C40C66FF867C}">
                  <a14:compatExt spid="_x0000_s209070"/>
                </a:ext>
                <a:ext uri="{FF2B5EF4-FFF2-40B4-BE49-F238E27FC236}">
                  <a16:creationId xmlns:a16="http://schemas.microsoft.com/office/drawing/2014/main" id="{199F1D05-4571-425B-664A-853E3D1408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09071" name="Group Box 175" hidden="1">
              <a:extLst>
                <a:ext uri="{63B3BB69-23CF-44E3-9099-C40C66FF867C}">
                  <a14:compatExt spid="_x0000_s209071"/>
                </a:ext>
                <a:ext uri="{FF2B5EF4-FFF2-40B4-BE49-F238E27FC236}">
                  <a16:creationId xmlns:a16="http://schemas.microsoft.com/office/drawing/2014/main" id="{43F4B68A-76B9-D813-EEDF-D9AC10A8007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09072" name="Option Button 176" hidden="1">
              <a:extLst>
                <a:ext uri="{63B3BB69-23CF-44E3-9099-C40C66FF867C}">
                  <a14:compatExt spid="_x0000_s209072"/>
                </a:ext>
                <a:ext uri="{FF2B5EF4-FFF2-40B4-BE49-F238E27FC236}">
                  <a16:creationId xmlns:a16="http://schemas.microsoft.com/office/drawing/2014/main" id="{22F3D8A0-069C-A414-313C-D0DD01458C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09073" name="Option Button 177" hidden="1">
              <a:extLst>
                <a:ext uri="{63B3BB69-23CF-44E3-9099-C40C66FF867C}">
                  <a14:compatExt spid="_x0000_s209073"/>
                </a:ext>
                <a:ext uri="{FF2B5EF4-FFF2-40B4-BE49-F238E27FC236}">
                  <a16:creationId xmlns:a16="http://schemas.microsoft.com/office/drawing/2014/main" id="{D1000CBA-05EE-B35B-593B-405B40B492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09074" name="Option Button 178" hidden="1">
              <a:extLst>
                <a:ext uri="{63B3BB69-23CF-44E3-9099-C40C66FF867C}">
                  <a14:compatExt spid="_x0000_s209074"/>
                </a:ext>
                <a:ext uri="{FF2B5EF4-FFF2-40B4-BE49-F238E27FC236}">
                  <a16:creationId xmlns:a16="http://schemas.microsoft.com/office/drawing/2014/main" id="{39155A5B-E0EA-A750-8974-D06B7B01F6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09075" name="Option Button 179" hidden="1">
              <a:extLst>
                <a:ext uri="{63B3BB69-23CF-44E3-9099-C40C66FF867C}">
                  <a14:compatExt spid="_x0000_s209075"/>
                </a:ext>
                <a:ext uri="{FF2B5EF4-FFF2-40B4-BE49-F238E27FC236}">
                  <a16:creationId xmlns:a16="http://schemas.microsoft.com/office/drawing/2014/main" id="{75A85F49-EC81-DE39-A088-F2F23A2CAE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09076" name="Group Box 180" hidden="1">
              <a:extLst>
                <a:ext uri="{63B3BB69-23CF-44E3-9099-C40C66FF867C}">
                  <a14:compatExt spid="_x0000_s209076"/>
                </a:ext>
                <a:ext uri="{FF2B5EF4-FFF2-40B4-BE49-F238E27FC236}">
                  <a16:creationId xmlns:a16="http://schemas.microsoft.com/office/drawing/2014/main" id="{0BD52265-63E2-ECB8-2D8C-401EF886D21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09077" name="Option Button 181" hidden="1">
              <a:extLst>
                <a:ext uri="{63B3BB69-23CF-44E3-9099-C40C66FF867C}">
                  <a14:compatExt spid="_x0000_s209077"/>
                </a:ext>
                <a:ext uri="{FF2B5EF4-FFF2-40B4-BE49-F238E27FC236}">
                  <a16:creationId xmlns:a16="http://schemas.microsoft.com/office/drawing/2014/main" id="{F7263A1C-D93D-DC99-2686-03817F41B2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09078" name="Option Button 182" hidden="1">
              <a:extLst>
                <a:ext uri="{63B3BB69-23CF-44E3-9099-C40C66FF867C}">
                  <a14:compatExt spid="_x0000_s209078"/>
                </a:ext>
                <a:ext uri="{FF2B5EF4-FFF2-40B4-BE49-F238E27FC236}">
                  <a16:creationId xmlns:a16="http://schemas.microsoft.com/office/drawing/2014/main" id="{DFC904CD-C8DB-F5E6-7E4D-8D0CAC1FA6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09079" name="Option Button 183" hidden="1">
              <a:extLst>
                <a:ext uri="{63B3BB69-23CF-44E3-9099-C40C66FF867C}">
                  <a14:compatExt spid="_x0000_s209079"/>
                </a:ext>
                <a:ext uri="{FF2B5EF4-FFF2-40B4-BE49-F238E27FC236}">
                  <a16:creationId xmlns:a16="http://schemas.microsoft.com/office/drawing/2014/main" id="{ED3EAAF0-7996-4E14-5F52-E27AA7F426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09080" name="Option Button 184" hidden="1">
              <a:extLst>
                <a:ext uri="{63B3BB69-23CF-44E3-9099-C40C66FF867C}">
                  <a14:compatExt spid="_x0000_s209080"/>
                </a:ext>
                <a:ext uri="{FF2B5EF4-FFF2-40B4-BE49-F238E27FC236}">
                  <a16:creationId xmlns:a16="http://schemas.microsoft.com/office/drawing/2014/main" id="{24D38D56-7E06-1DB7-FDF0-23547A4DD4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09081" name="Group Box 185" hidden="1">
              <a:extLst>
                <a:ext uri="{63B3BB69-23CF-44E3-9099-C40C66FF867C}">
                  <a14:compatExt spid="_x0000_s209081"/>
                </a:ext>
                <a:ext uri="{FF2B5EF4-FFF2-40B4-BE49-F238E27FC236}">
                  <a16:creationId xmlns:a16="http://schemas.microsoft.com/office/drawing/2014/main" id="{E0DD1FDB-A5DB-7375-3B23-7640CC7AECD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09082" name="Option Button 186" hidden="1">
              <a:extLst>
                <a:ext uri="{63B3BB69-23CF-44E3-9099-C40C66FF867C}">
                  <a14:compatExt spid="_x0000_s209082"/>
                </a:ext>
                <a:ext uri="{FF2B5EF4-FFF2-40B4-BE49-F238E27FC236}">
                  <a16:creationId xmlns:a16="http://schemas.microsoft.com/office/drawing/2014/main" id="{CC856A27-A684-B1B6-9D11-7217DC1D1C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09083" name="Option Button 187" hidden="1">
              <a:extLst>
                <a:ext uri="{63B3BB69-23CF-44E3-9099-C40C66FF867C}">
                  <a14:compatExt spid="_x0000_s209083"/>
                </a:ext>
                <a:ext uri="{FF2B5EF4-FFF2-40B4-BE49-F238E27FC236}">
                  <a16:creationId xmlns:a16="http://schemas.microsoft.com/office/drawing/2014/main" id="{4188EF1D-3577-56D0-FFEE-181CD736A0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09084" name="Option Button 188" hidden="1">
              <a:extLst>
                <a:ext uri="{63B3BB69-23CF-44E3-9099-C40C66FF867C}">
                  <a14:compatExt spid="_x0000_s209084"/>
                </a:ext>
                <a:ext uri="{FF2B5EF4-FFF2-40B4-BE49-F238E27FC236}">
                  <a16:creationId xmlns:a16="http://schemas.microsoft.com/office/drawing/2014/main" id="{3310CB6D-8BB8-58CA-87EA-3B8864CB56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09085" name="Option Button 189" hidden="1">
              <a:extLst>
                <a:ext uri="{63B3BB69-23CF-44E3-9099-C40C66FF867C}">
                  <a14:compatExt spid="_x0000_s209085"/>
                </a:ext>
                <a:ext uri="{FF2B5EF4-FFF2-40B4-BE49-F238E27FC236}">
                  <a16:creationId xmlns:a16="http://schemas.microsoft.com/office/drawing/2014/main" id="{2FCF3F7C-5CDC-56CC-9ED9-8B046D73AF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09086" name="Group Box 190" hidden="1">
              <a:extLst>
                <a:ext uri="{63B3BB69-23CF-44E3-9099-C40C66FF867C}">
                  <a14:compatExt spid="_x0000_s209086"/>
                </a:ext>
                <a:ext uri="{FF2B5EF4-FFF2-40B4-BE49-F238E27FC236}">
                  <a16:creationId xmlns:a16="http://schemas.microsoft.com/office/drawing/2014/main" id="{21187AF9-65FA-B8F3-73D4-49FD0604407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09087" name="Option Button 191" hidden="1">
              <a:extLst>
                <a:ext uri="{63B3BB69-23CF-44E3-9099-C40C66FF867C}">
                  <a14:compatExt spid="_x0000_s209087"/>
                </a:ext>
                <a:ext uri="{FF2B5EF4-FFF2-40B4-BE49-F238E27FC236}">
                  <a16:creationId xmlns:a16="http://schemas.microsoft.com/office/drawing/2014/main" id="{2E5B8D84-2470-3128-9C3C-4EDAD8BB75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09088" name="Option Button 192" hidden="1">
              <a:extLst>
                <a:ext uri="{63B3BB69-23CF-44E3-9099-C40C66FF867C}">
                  <a14:compatExt spid="_x0000_s209088"/>
                </a:ext>
                <a:ext uri="{FF2B5EF4-FFF2-40B4-BE49-F238E27FC236}">
                  <a16:creationId xmlns:a16="http://schemas.microsoft.com/office/drawing/2014/main" id="{9164B7A0-CFC0-A622-750E-4CA7285B43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09089" name="Option Button 193" hidden="1">
              <a:extLst>
                <a:ext uri="{63B3BB69-23CF-44E3-9099-C40C66FF867C}">
                  <a14:compatExt spid="_x0000_s209089"/>
                </a:ext>
                <a:ext uri="{FF2B5EF4-FFF2-40B4-BE49-F238E27FC236}">
                  <a16:creationId xmlns:a16="http://schemas.microsoft.com/office/drawing/2014/main" id="{3E14E2C7-A918-2EFB-EB33-2316B6B306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09090" name="Option Button 194" hidden="1">
              <a:extLst>
                <a:ext uri="{63B3BB69-23CF-44E3-9099-C40C66FF867C}">
                  <a14:compatExt spid="_x0000_s209090"/>
                </a:ext>
                <a:ext uri="{FF2B5EF4-FFF2-40B4-BE49-F238E27FC236}">
                  <a16:creationId xmlns:a16="http://schemas.microsoft.com/office/drawing/2014/main" id="{BDB99BE0-C19D-B48C-EE3B-A56828BEC5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09091" name="Group Box 195" hidden="1">
              <a:extLst>
                <a:ext uri="{63B3BB69-23CF-44E3-9099-C40C66FF867C}">
                  <a14:compatExt spid="_x0000_s209091"/>
                </a:ext>
                <a:ext uri="{FF2B5EF4-FFF2-40B4-BE49-F238E27FC236}">
                  <a16:creationId xmlns:a16="http://schemas.microsoft.com/office/drawing/2014/main" id="{CCA0A361-C9A0-C77F-6629-EA2B63E35DD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09092" name="Option Button 196" hidden="1">
              <a:extLst>
                <a:ext uri="{63B3BB69-23CF-44E3-9099-C40C66FF867C}">
                  <a14:compatExt spid="_x0000_s209092"/>
                </a:ext>
                <a:ext uri="{FF2B5EF4-FFF2-40B4-BE49-F238E27FC236}">
                  <a16:creationId xmlns:a16="http://schemas.microsoft.com/office/drawing/2014/main" id="{BC24FF67-E9AE-5FC8-E8D5-67FAD4FA40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09093" name="Option Button 197" hidden="1">
              <a:extLst>
                <a:ext uri="{63B3BB69-23CF-44E3-9099-C40C66FF867C}">
                  <a14:compatExt spid="_x0000_s209093"/>
                </a:ext>
                <a:ext uri="{FF2B5EF4-FFF2-40B4-BE49-F238E27FC236}">
                  <a16:creationId xmlns:a16="http://schemas.microsoft.com/office/drawing/2014/main" id="{984E7365-0B72-3DE1-D22D-D3D4FB47FB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09094" name="Option Button 198" hidden="1">
              <a:extLst>
                <a:ext uri="{63B3BB69-23CF-44E3-9099-C40C66FF867C}">
                  <a14:compatExt spid="_x0000_s209094"/>
                </a:ext>
                <a:ext uri="{FF2B5EF4-FFF2-40B4-BE49-F238E27FC236}">
                  <a16:creationId xmlns:a16="http://schemas.microsoft.com/office/drawing/2014/main" id="{7D917019-68D4-CF02-39F3-7103ED955A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09095" name="Option Button 199" hidden="1">
              <a:extLst>
                <a:ext uri="{63B3BB69-23CF-44E3-9099-C40C66FF867C}">
                  <a14:compatExt spid="_x0000_s209095"/>
                </a:ext>
                <a:ext uri="{FF2B5EF4-FFF2-40B4-BE49-F238E27FC236}">
                  <a16:creationId xmlns:a16="http://schemas.microsoft.com/office/drawing/2014/main" id="{FFCCEE58-8FD2-59BA-F9FB-8E4A51DA37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09096" name="Group Box 200" hidden="1">
              <a:extLst>
                <a:ext uri="{63B3BB69-23CF-44E3-9099-C40C66FF867C}">
                  <a14:compatExt spid="_x0000_s209096"/>
                </a:ext>
                <a:ext uri="{FF2B5EF4-FFF2-40B4-BE49-F238E27FC236}">
                  <a16:creationId xmlns:a16="http://schemas.microsoft.com/office/drawing/2014/main" id="{538C268A-03F6-901B-0FBC-FC6503EFDE4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09097" name="Option Button 201" hidden="1">
              <a:extLst>
                <a:ext uri="{63B3BB69-23CF-44E3-9099-C40C66FF867C}">
                  <a14:compatExt spid="_x0000_s209097"/>
                </a:ext>
                <a:ext uri="{FF2B5EF4-FFF2-40B4-BE49-F238E27FC236}">
                  <a16:creationId xmlns:a16="http://schemas.microsoft.com/office/drawing/2014/main" id="{300173F3-096D-5BD3-CF3A-7265AB0419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09098" name="Option Button 202" hidden="1">
              <a:extLst>
                <a:ext uri="{63B3BB69-23CF-44E3-9099-C40C66FF867C}">
                  <a14:compatExt spid="_x0000_s209098"/>
                </a:ext>
                <a:ext uri="{FF2B5EF4-FFF2-40B4-BE49-F238E27FC236}">
                  <a16:creationId xmlns:a16="http://schemas.microsoft.com/office/drawing/2014/main" id="{100857B4-5956-4843-8DF4-74BBE6DD0D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09099" name="Option Button 203" hidden="1">
              <a:extLst>
                <a:ext uri="{63B3BB69-23CF-44E3-9099-C40C66FF867C}">
                  <a14:compatExt spid="_x0000_s209099"/>
                </a:ext>
                <a:ext uri="{FF2B5EF4-FFF2-40B4-BE49-F238E27FC236}">
                  <a16:creationId xmlns:a16="http://schemas.microsoft.com/office/drawing/2014/main" id="{04860559-38C3-BD77-C23D-2DAB8E15D7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09100" name="Option Button 204" hidden="1">
              <a:extLst>
                <a:ext uri="{63B3BB69-23CF-44E3-9099-C40C66FF867C}">
                  <a14:compatExt spid="_x0000_s209100"/>
                </a:ext>
                <a:ext uri="{FF2B5EF4-FFF2-40B4-BE49-F238E27FC236}">
                  <a16:creationId xmlns:a16="http://schemas.microsoft.com/office/drawing/2014/main" id="{4DD5736C-99C1-2617-CB77-B8258217E2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09101" name="Group Box 205" hidden="1">
              <a:extLst>
                <a:ext uri="{63B3BB69-23CF-44E3-9099-C40C66FF867C}">
                  <a14:compatExt spid="_x0000_s209101"/>
                </a:ext>
                <a:ext uri="{FF2B5EF4-FFF2-40B4-BE49-F238E27FC236}">
                  <a16:creationId xmlns:a16="http://schemas.microsoft.com/office/drawing/2014/main" id="{14FAB989-D26D-6A67-181B-E8A9545A7FE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09102" name="Option Button 206" hidden="1">
              <a:extLst>
                <a:ext uri="{63B3BB69-23CF-44E3-9099-C40C66FF867C}">
                  <a14:compatExt spid="_x0000_s209102"/>
                </a:ext>
                <a:ext uri="{FF2B5EF4-FFF2-40B4-BE49-F238E27FC236}">
                  <a16:creationId xmlns:a16="http://schemas.microsoft.com/office/drawing/2014/main" id="{0BDD078B-ECF1-0763-3940-747034DB28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09103" name="Option Button 207" hidden="1">
              <a:extLst>
                <a:ext uri="{63B3BB69-23CF-44E3-9099-C40C66FF867C}">
                  <a14:compatExt spid="_x0000_s209103"/>
                </a:ext>
                <a:ext uri="{FF2B5EF4-FFF2-40B4-BE49-F238E27FC236}">
                  <a16:creationId xmlns:a16="http://schemas.microsoft.com/office/drawing/2014/main" id="{355AA09F-BA1A-6185-5EC2-DD1A44C7BE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09104" name="Option Button 208" hidden="1">
              <a:extLst>
                <a:ext uri="{63B3BB69-23CF-44E3-9099-C40C66FF867C}">
                  <a14:compatExt spid="_x0000_s209104"/>
                </a:ext>
                <a:ext uri="{FF2B5EF4-FFF2-40B4-BE49-F238E27FC236}">
                  <a16:creationId xmlns:a16="http://schemas.microsoft.com/office/drawing/2014/main" id="{E8C39666-1867-4832-DADE-28DD73142E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09105" name="Option Button 209" hidden="1">
              <a:extLst>
                <a:ext uri="{63B3BB69-23CF-44E3-9099-C40C66FF867C}">
                  <a14:compatExt spid="_x0000_s209105"/>
                </a:ext>
                <a:ext uri="{FF2B5EF4-FFF2-40B4-BE49-F238E27FC236}">
                  <a16:creationId xmlns:a16="http://schemas.microsoft.com/office/drawing/2014/main" id="{C14B715D-383C-5AC7-8AB6-4E16828DB8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09106" name="Group Box 210" hidden="1">
              <a:extLst>
                <a:ext uri="{63B3BB69-23CF-44E3-9099-C40C66FF867C}">
                  <a14:compatExt spid="_x0000_s209106"/>
                </a:ext>
                <a:ext uri="{FF2B5EF4-FFF2-40B4-BE49-F238E27FC236}">
                  <a16:creationId xmlns:a16="http://schemas.microsoft.com/office/drawing/2014/main" id="{330BA0DD-B03A-E3F2-71E8-D95AE6FF0F3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09107" name="Option Button 211" hidden="1">
              <a:extLst>
                <a:ext uri="{63B3BB69-23CF-44E3-9099-C40C66FF867C}">
                  <a14:compatExt spid="_x0000_s209107"/>
                </a:ext>
                <a:ext uri="{FF2B5EF4-FFF2-40B4-BE49-F238E27FC236}">
                  <a16:creationId xmlns:a16="http://schemas.microsoft.com/office/drawing/2014/main" id="{682FB179-59AA-09DB-31A0-13B6A76577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09108" name="Option Button 212" hidden="1">
              <a:extLst>
                <a:ext uri="{63B3BB69-23CF-44E3-9099-C40C66FF867C}">
                  <a14:compatExt spid="_x0000_s209108"/>
                </a:ext>
                <a:ext uri="{FF2B5EF4-FFF2-40B4-BE49-F238E27FC236}">
                  <a16:creationId xmlns:a16="http://schemas.microsoft.com/office/drawing/2014/main" id="{26A198D2-99CA-2F60-25DB-EDD7EA3F0F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09109" name="Option Button 213" hidden="1">
              <a:extLst>
                <a:ext uri="{63B3BB69-23CF-44E3-9099-C40C66FF867C}">
                  <a14:compatExt spid="_x0000_s209109"/>
                </a:ext>
                <a:ext uri="{FF2B5EF4-FFF2-40B4-BE49-F238E27FC236}">
                  <a16:creationId xmlns:a16="http://schemas.microsoft.com/office/drawing/2014/main" id="{C4126974-68A0-AB8C-8D58-C2252E9FF9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09110" name="Option Button 214" hidden="1">
              <a:extLst>
                <a:ext uri="{63B3BB69-23CF-44E3-9099-C40C66FF867C}">
                  <a14:compatExt spid="_x0000_s209110"/>
                </a:ext>
                <a:ext uri="{FF2B5EF4-FFF2-40B4-BE49-F238E27FC236}">
                  <a16:creationId xmlns:a16="http://schemas.microsoft.com/office/drawing/2014/main" id="{C790FEE7-EDFF-724A-36E7-713615C273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09111" name="Group Box 215" hidden="1">
              <a:extLst>
                <a:ext uri="{63B3BB69-23CF-44E3-9099-C40C66FF867C}">
                  <a14:compatExt spid="_x0000_s209111"/>
                </a:ext>
                <a:ext uri="{FF2B5EF4-FFF2-40B4-BE49-F238E27FC236}">
                  <a16:creationId xmlns:a16="http://schemas.microsoft.com/office/drawing/2014/main" id="{1B031240-43A9-B71C-D856-317F3033BDA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09112" name="Option Button 216" hidden="1">
              <a:extLst>
                <a:ext uri="{63B3BB69-23CF-44E3-9099-C40C66FF867C}">
                  <a14:compatExt spid="_x0000_s209112"/>
                </a:ext>
                <a:ext uri="{FF2B5EF4-FFF2-40B4-BE49-F238E27FC236}">
                  <a16:creationId xmlns:a16="http://schemas.microsoft.com/office/drawing/2014/main" id="{65009426-0B09-03E7-7354-CCCE88E0D3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09113" name="Option Button 217" hidden="1">
              <a:extLst>
                <a:ext uri="{63B3BB69-23CF-44E3-9099-C40C66FF867C}">
                  <a14:compatExt spid="_x0000_s209113"/>
                </a:ext>
                <a:ext uri="{FF2B5EF4-FFF2-40B4-BE49-F238E27FC236}">
                  <a16:creationId xmlns:a16="http://schemas.microsoft.com/office/drawing/2014/main" id="{6DCEB5E3-909F-0F63-4510-203FB4199C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09114" name="Option Button 218" hidden="1">
              <a:extLst>
                <a:ext uri="{63B3BB69-23CF-44E3-9099-C40C66FF867C}">
                  <a14:compatExt spid="_x0000_s209114"/>
                </a:ext>
                <a:ext uri="{FF2B5EF4-FFF2-40B4-BE49-F238E27FC236}">
                  <a16:creationId xmlns:a16="http://schemas.microsoft.com/office/drawing/2014/main" id="{5EFAA3B4-D4A0-C2C4-84F5-C39D837838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09115" name="Option Button 219" hidden="1">
              <a:extLst>
                <a:ext uri="{63B3BB69-23CF-44E3-9099-C40C66FF867C}">
                  <a14:compatExt spid="_x0000_s209115"/>
                </a:ext>
                <a:ext uri="{FF2B5EF4-FFF2-40B4-BE49-F238E27FC236}">
                  <a16:creationId xmlns:a16="http://schemas.microsoft.com/office/drawing/2014/main" id="{5AE5BB9C-707E-4FE7-A1DA-CF36CD99CA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09116" name="Group Box 220" hidden="1">
              <a:extLst>
                <a:ext uri="{63B3BB69-23CF-44E3-9099-C40C66FF867C}">
                  <a14:compatExt spid="_x0000_s209116"/>
                </a:ext>
                <a:ext uri="{FF2B5EF4-FFF2-40B4-BE49-F238E27FC236}">
                  <a16:creationId xmlns:a16="http://schemas.microsoft.com/office/drawing/2014/main" id="{3EDE945C-0E2B-B2F2-973C-5120DE312C7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09117" name="Option Button 221" hidden="1">
              <a:extLst>
                <a:ext uri="{63B3BB69-23CF-44E3-9099-C40C66FF867C}">
                  <a14:compatExt spid="_x0000_s209117"/>
                </a:ext>
                <a:ext uri="{FF2B5EF4-FFF2-40B4-BE49-F238E27FC236}">
                  <a16:creationId xmlns:a16="http://schemas.microsoft.com/office/drawing/2014/main" id="{B661ACAC-1EF2-B358-A0BF-BCC5A0D20D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09118" name="Option Button 222" hidden="1">
              <a:extLst>
                <a:ext uri="{63B3BB69-23CF-44E3-9099-C40C66FF867C}">
                  <a14:compatExt spid="_x0000_s209118"/>
                </a:ext>
                <a:ext uri="{FF2B5EF4-FFF2-40B4-BE49-F238E27FC236}">
                  <a16:creationId xmlns:a16="http://schemas.microsoft.com/office/drawing/2014/main" id="{E86A5E27-2D0C-16F0-0797-B910726EBC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09119" name="Option Button 223" hidden="1">
              <a:extLst>
                <a:ext uri="{63B3BB69-23CF-44E3-9099-C40C66FF867C}">
                  <a14:compatExt spid="_x0000_s209119"/>
                </a:ext>
                <a:ext uri="{FF2B5EF4-FFF2-40B4-BE49-F238E27FC236}">
                  <a16:creationId xmlns:a16="http://schemas.microsoft.com/office/drawing/2014/main" id="{10FA30BD-4D89-7C33-8E0A-253D98E1D1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09120" name="Option Button 224" hidden="1">
              <a:extLst>
                <a:ext uri="{63B3BB69-23CF-44E3-9099-C40C66FF867C}">
                  <a14:compatExt spid="_x0000_s209120"/>
                </a:ext>
                <a:ext uri="{FF2B5EF4-FFF2-40B4-BE49-F238E27FC236}">
                  <a16:creationId xmlns:a16="http://schemas.microsoft.com/office/drawing/2014/main" id="{B5C8F35D-292B-481D-3A30-FD92FCA4C1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09121" name="Group Box 225" hidden="1">
              <a:extLst>
                <a:ext uri="{63B3BB69-23CF-44E3-9099-C40C66FF867C}">
                  <a14:compatExt spid="_x0000_s209121"/>
                </a:ext>
                <a:ext uri="{FF2B5EF4-FFF2-40B4-BE49-F238E27FC236}">
                  <a16:creationId xmlns:a16="http://schemas.microsoft.com/office/drawing/2014/main" id="{D20C10C8-EB73-C92A-949B-1007785B2E4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09122" name="Option Button 226" hidden="1">
              <a:extLst>
                <a:ext uri="{63B3BB69-23CF-44E3-9099-C40C66FF867C}">
                  <a14:compatExt spid="_x0000_s209122"/>
                </a:ext>
                <a:ext uri="{FF2B5EF4-FFF2-40B4-BE49-F238E27FC236}">
                  <a16:creationId xmlns:a16="http://schemas.microsoft.com/office/drawing/2014/main" id="{9807345B-96A3-E716-1A40-4750BBA0C4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09123" name="Option Button 227" hidden="1">
              <a:extLst>
                <a:ext uri="{63B3BB69-23CF-44E3-9099-C40C66FF867C}">
                  <a14:compatExt spid="_x0000_s209123"/>
                </a:ext>
                <a:ext uri="{FF2B5EF4-FFF2-40B4-BE49-F238E27FC236}">
                  <a16:creationId xmlns:a16="http://schemas.microsoft.com/office/drawing/2014/main" id="{FDB7CC53-73B8-6F38-E991-B773F6E8CE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09124" name="Option Button 228" hidden="1">
              <a:extLst>
                <a:ext uri="{63B3BB69-23CF-44E3-9099-C40C66FF867C}">
                  <a14:compatExt spid="_x0000_s209124"/>
                </a:ext>
                <a:ext uri="{FF2B5EF4-FFF2-40B4-BE49-F238E27FC236}">
                  <a16:creationId xmlns:a16="http://schemas.microsoft.com/office/drawing/2014/main" id="{E76C4C18-080B-8B85-AD02-8C5DD96861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09125" name="Option Button 229" hidden="1">
              <a:extLst>
                <a:ext uri="{63B3BB69-23CF-44E3-9099-C40C66FF867C}">
                  <a14:compatExt spid="_x0000_s209125"/>
                </a:ext>
                <a:ext uri="{FF2B5EF4-FFF2-40B4-BE49-F238E27FC236}">
                  <a16:creationId xmlns:a16="http://schemas.microsoft.com/office/drawing/2014/main" id="{BFB294A3-F541-C088-E11F-3BEF65D4DD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09126" name="Group Box 230" hidden="1">
              <a:extLst>
                <a:ext uri="{63B3BB69-23CF-44E3-9099-C40C66FF867C}">
                  <a14:compatExt spid="_x0000_s209126"/>
                </a:ext>
                <a:ext uri="{FF2B5EF4-FFF2-40B4-BE49-F238E27FC236}">
                  <a16:creationId xmlns:a16="http://schemas.microsoft.com/office/drawing/2014/main" id="{227DA104-1E9E-4974-DDAA-0C7C3E6E76D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09127" name="Option Button 231" hidden="1">
              <a:extLst>
                <a:ext uri="{63B3BB69-23CF-44E3-9099-C40C66FF867C}">
                  <a14:compatExt spid="_x0000_s209127"/>
                </a:ext>
                <a:ext uri="{FF2B5EF4-FFF2-40B4-BE49-F238E27FC236}">
                  <a16:creationId xmlns:a16="http://schemas.microsoft.com/office/drawing/2014/main" id="{A6B715B3-8D23-7305-1A74-D8D4F0A07C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09128" name="Option Button 232" hidden="1">
              <a:extLst>
                <a:ext uri="{63B3BB69-23CF-44E3-9099-C40C66FF867C}">
                  <a14:compatExt spid="_x0000_s209128"/>
                </a:ext>
                <a:ext uri="{FF2B5EF4-FFF2-40B4-BE49-F238E27FC236}">
                  <a16:creationId xmlns:a16="http://schemas.microsoft.com/office/drawing/2014/main" id="{7F6040C7-893F-96BE-658D-FCDDD2A5B1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09129" name="Option Button 233" hidden="1">
              <a:extLst>
                <a:ext uri="{63B3BB69-23CF-44E3-9099-C40C66FF867C}">
                  <a14:compatExt spid="_x0000_s209129"/>
                </a:ext>
                <a:ext uri="{FF2B5EF4-FFF2-40B4-BE49-F238E27FC236}">
                  <a16:creationId xmlns:a16="http://schemas.microsoft.com/office/drawing/2014/main" id="{9BF338AC-C91E-350C-CE5D-6C353F40C3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09130" name="Option Button 234" hidden="1">
              <a:extLst>
                <a:ext uri="{63B3BB69-23CF-44E3-9099-C40C66FF867C}">
                  <a14:compatExt spid="_x0000_s209130"/>
                </a:ext>
                <a:ext uri="{FF2B5EF4-FFF2-40B4-BE49-F238E27FC236}">
                  <a16:creationId xmlns:a16="http://schemas.microsoft.com/office/drawing/2014/main" id="{A56C4399-4FA2-3E62-E679-E194F17830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09131" name="Group Box 235" hidden="1">
              <a:extLst>
                <a:ext uri="{63B3BB69-23CF-44E3-9099-C40C66FF867C}">
                  <a14:compatExt spid="_x0000_s209131"/>
                </a:ext>
                <a:ext uri="{FF2B5EF4-FFF2-40B4-BE49-F238E27FC236}">
                  <a16:creationId xmlns:a16="http://schemas.microsoft.com/office/drawing/2014/main" id="{DB706211-8D51-BC81-7FAB-061A031C074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09132" name="Option Button 236" hidden="1">
              <a:extLst>
                <a:ext uri="{63B3BB69-23CF-44E3-9099-C40C66FF867C}">
                  <a14:compatExt spid="_x0000_s209132"/>
                </a:ext>
                <a:ext uri="{FF2B5EF4-FFF2-40B4-BE49-F238E27FC236}">
                  <a16:creationId xmlns:a16="http://schemas.microsoft.com/office/drawing/2014/main" id="{6FB07848-176E-0B63-8E07-F512154C44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09133" name="Option Button 237" hidden="1">
              <a:extLst>
                <a:ext uri="{63B3BB69-23CF-44E3-9099-C40C66FF867C}">
                  <a14:compatExt spid="_x0000_s209133"/>
                </a:ext>
                <a:ext uri="{FF2B5EF4-FFF2-40B4-BE49-F238E27FC236}">
                  <a16:creationId xmlns:a16="http://schemas.microsoft.com/office/drawing/2014/main" id="{560E4AF9-3532-13BE-0B18-C5E978612C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09134" name="Option Button 238" hidden="1">
              <a:extLst>
                <a:ext uri="{63B3BB69-23CF-44E3-9099-C40C66FF867C}">
                  <a14:compatExt spid="_x0000_s209134"/>
                </a:ext>
                <a:ext uri="{FF2B5EF4-FFF2-40B4-BE49-F238E27FC236}">
                  <a16:creationId xmlns:a16="http://schemas.microsoft.com/office/drawing/2014/main" id="{203D2849-3F92-F054-4F15-D6F8B4165A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09135" name="Option Button 239" hidden="1">
              <a:extLst>
                <a:ext uri="{63B3BB69-23CF-44E3-9099-C40C66FF867C}">
                  <a14:compatExt spid="_x0000_s209135"/>
                </a:ext>
                <a:ext uri="{FF2B5EF4-FFF2-40B4-BE49-F238E27FC236}">
                  <a16:creationId xmlns:a16="http://schemas.microsoft.com/office/drawing/2014/main" id="{8846DD82-A6AD-EA2D-DC1F-0B40D9B2AF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09136" name="Group Box 240" hidden="1">
              <a:extLst>
                <a:ext uri="{63B3BB69-23CF-44E3-9099-C40C66FF867C}">
                  <a14:compatExt spid="_x0000_s209136"/>
                </a:ext>
                <a:ext uri="{FF2B5EF4-FFF2-40B4-BE49-F238E27FC236}">
                  <a16:creationId xmlns:a16="http://schemas.microsoft.com/office/drawing/2014/main" id="{87DA87EE-BE44-DE4D-818A-F3892E53331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09137" name="Option Button 241" hidden="1">
              <a:extLst>
                <a:ext uri="{63B3BB69-23CF-44E3-9099-C40C66FF867C}">
                  <a14:compatExt spid="_x0000_s209137"/>
                </a:ext>
                <a:ext uri="{FF2B5EF4-FFF2-40B4-BE49-F238E27FC236}">
                  <a16:creationId xmlns:a16="http://schemas.microsoft.com/office/drawing/2014/main" id="{832A6B6B-8A8E-10FA-FF5E-6BD7157E15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09138" name="Option Button 242" hidden="1">
              <a:extLst>
                <a:ext uri="{63B3BB69-23CF-44E3-9099-C40C66FF867C}">
                  <a14:compatExt spid="_x0000_s209138"/>
                </a:ext>
                <a:ext uri="{FF2B5EF4-FFF2-40B4-BE49-F238E27FC236}">
                  <a16:creationId xmlns:a16="http://schemas.microsoft.com/office/drawing/2014/main" id="{452F93DE-2568-E2DC-6C57-C882BC6B0D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09139" name="Option Button 243" hidden="1">
              <a:extLst>
                <a:ext uri="{63B3BB69-23CF-44E3-9099-C40C66FF867C}">
                  <a14:compatExt spid="_x0000_s209139"/>
                </a:ext>
                <a:ext uri="{FF2B5EF4-FFF2-40B4-BE49-F238E27FC236}">
                  <a16:creationId xmlns:a16="http://schemas.microsoft.com/office/drawing/2014/main" id="{7F76E8E5-6441-92D7-1D20-238F02B2B7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09140" name="Option Button 244" hidden="1">
              <a:extLst>
                <a:ext uri="{63B3BB69-23CF-44E3-9099-C40C66FF867C}">
                  <a14:compatExt spid="_x0000_s209140"/>
                </a:ext>
                <a:ext uri="{FF2B5EF4-FFF2-40B4-BE49-F238E27FC236}">
                  <a16:creationId xmlns:a16="http://schemas.microsoft.com/office/drawing/2014/main" id="{B413EE97-914E-1F43-9FCB-CFB5746D43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09141" name="Group Box 245" hidden="1">
              <a:extLst>
                <a:ext uri="{63B3BB69-23CF-44E3-9099-C40C66FF867C}">
                  <a14:compatExt spid="_x0000_s209141"/>
                </a:ext>
                <a:ext uri="{FF2B5EF4-FFF2-40B4-BE49-F238E27FC236}">
                  <a16:creationId xmlns:a16="http://schemas.microsoft.com/office/drawing/2014/main" id="{FF438895-4E34-977E-4F51-B7C2C337D43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09142" name="Option Button 246" hidden="1">
              <a:extLst>
                <a:ext uri="{63B3BB69-23CF-44E3-9099-C40C66FF867C}">
                  <a14:compatExt spid="_x0000_s209142"/>
                </a:ext>
                <a:ext uri="{FF2B5EF4-FFF2-40B4-BE49-F238E27FC236}">
                  <a16:creationId xmlns:a16="http://schemas.microsoft.com/office/drawing/2014/main" id="{2A1160F3-31A1-E4EB-6CD5-4A6D60A70D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09143" name="Option Button 247" hidden="1">
              <a:extLst>
                <a:ext uri="{63B3BB69-23CF-44E3-9099-C40C66FF867C}">
                  <a14:compatExt spid="_x0000_s209143"/>
                </a:ext>
                <a:ext uri="{FF2B5EF4-FFF2-40B4-BE49-F238E27FC236}">
                  <a16:creationId xmlns:a16="http://schemas.microsoft.com/office/drawing/2014/main" id="{8C9FC3CC-19B3-A5B3-8618-18824C46F1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09144" name="Option Button 248" hidden="1">
              <a:extLst>
                <a:ext uri="{63B3BB69-23CF-44E3-9099-C40C66FF867C}">
                  <a14:compatExt spid="_x0000_s209144"/>
                </a:ext>
                <a:ext uri="{FF2B5EF4-FFF2-40B4-BE49-F238E27FC236}">
                  <a16:creationId xmlns:a16="http://schemas.microsoft.com/office/drawing/2014/main" id="{140E618D-8B74-A377-71BB-AD00403127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09145" name="Option Button 249" hidden="1">
              <a:extLst>
                <a:ext uri="{63B3BB69-23CF-44E3-9099-C40C66FF867C}">
                  <a14:compatExt spid="_x0000_s209145"/>
                </a:ext>
                <a:ext uri="{FF2B5EF4-FFF2-40B4-BE49-F238E27FC236}">
                  <a16:creationId xmlns:a16="http://schemas.microsoft.com/office/drawing/2014/main" id="{C227EA4C-49DB-D22D-DF0D-DD275D69CD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09146" name="Group Box 250" hidden="1">
              <a:extLst>
                <a:ext uri="{63B3BB69-23CF-44E3-9099-C40C66FF867C}">
                  <a14:compatExt spid="_x0000_s209146"/>
                </a:ext>
                <a:ext uri="{FF2B5EF4-FFF2-40B4-BE49-F238E27FC236}">
                  <a16:creationId xmlns:a16="http://schemas.microsoft.com/office/drawing/2014/main" id="{CD7C6841-1301-0F83-A9DE-44514DF267A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09147" name="Option Button 251" hidden="1">
              <a:extLst>
                <a:ext uri="{63B3BB69-23CF-44E3-9099-C40C66FF867C}">
                  <a14:compatExt spid="_x0000_s209147"/>
                </a:ext>
                <a:ext uri="{FF2B5EF4-FFF2-40B4-BE49-F238E27FC236}">
                  <a16:creationId xmlns:a16="http://schemas.microsoft.com/office/drawing/2014/main" id="{99B8C9EB-D846-1115-0A78-33B704E4DD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09148" name="Option Button 252" hidden="1">
              <a:extLst>
                <a:ext uri="{63B3BB69-23CF-44E3-9099-C40C66FF867C}">
                  <a14:compatExt spid="_x0000_s209148"/>
                </a:ext>
                <a:ext uri="{FF2B5EF4-FFF2-40B4-BE49-F238E27FC236}">
                  <a16:creationId xmlns:a16="http://schemas.microsoft.com/office/drawing/2014/main" id="{3D44FCEF-C2AC-6943-B0D1-5609D3424E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09149" name="Option Button 253" hidden="1">
              <a:extLst>
                <a:ext uri="{63B3BB69-23CF-44E3-9099-C40C66FF867C}">
                  <a14:compatExt spid="_x0000_s209149"/>
                </a:ext>
                <a:ext uri="{FF2B5EF4-FFF2-40B4-BE49-F238E27FC236}">
                  <a16:creationId xmlns:a16="http://schemas.microsoft.com/office/drawing/2014/main" id="{A2D74C1E-9EF8-027B-3AA3-FDD52FBEC8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09150" name="Option Button 254" hidden="1">
              <a:extLst>
                <a:ext uri="{63B3BB69-23CF-44E3-9099-C40C66FF867C}">
                  <a14:compatExt spid="_x0000_s209150"/>
                </a:ext>
                <a:ext uri="{FF2B5EF4-FFF2-40B4-BE49-F238E27FC236}">
                  <a16:creationId xmlns:a16="http://schemas.microsoft.com/office/drawing/2014/main" id="{24578281-11A1-40A2-DD30-339DB4B115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09151" name="Group Box 255" hidden="1">
              <a:extLst>
                <a:ext uri="{63B3BB69-23CF-44E3-9099-C40C66FF867C}">
                  <a14:compatExt spid="_x0000_s209151"/>
                </a:ext>
                <a:ext uri="{FF2B5EF4-FFF2-40B4-BE49-F238E27FC236}">
                  <a16:creationId xmlns:a16="http://schemas.microsoft.com/office/drawing/2014/main" id="{35ECE93B-A19A-DB75-67DD-295F2A25670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09152" name="Option Button 256" hidden="1">
              <a:extLst>
                <a:ext uri="{63B3BB69-23CF-44E3-9099-C40C66FF867C}">
                  <a14:compatExt spid="_x0000_s209152"/>
                </a:ext>
                <a:ext uri="{FF2B5EF4-FFF2-40B4-BE49-F238E27FC236}">
                  <a16:creationId xmlns:a16="http://schemas.microsoft.com/office/drawing/2014/main" id="{A2E55853-EFA6-D5D1-1918-180F7FDF71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09153" name="Option Button 257" hidden="1">
              <a:extLst>
                <a:ext uri="{63B3BB69-23CF-44E3-9099-C40C66FF867C}">
                  <a14:compatExt spid="_x0000_s209153"/>
                </a:ext>
                <a:ext uri="{FF2B5EF4-FFF2-40B4-BE49-F238E27FC236}">
                  <a16:creationId xmlns:a16="http://schemas.microsoft.com/office/drawing/2014/main" id="{A1BEFE2F-5A34-7935-C9C1-761EA459A5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09154" name="Option Button 258" hidden="1">
              <a:extLst>
                <a:ext uri="{63B3BB69-23CF-44E3-9099-C40C66FF867C}">
                  <a14:compatExt spid="_x0000_s209154"/>
                </a:ext>
                <a:ext uri="{FF2B5EF4-FFF2-40B4-BE49-F238E27FC236}">
                  <a16:creationId xmlns:a16="http://schemas.microsoft.com/office/drawing/2014/main" id="{17ACED5A-1233-9FC2-9F0D-5A93931039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09155" name="Option Button 259" hidden="1">
              <a:extLst>
                <a:ext uri="{63B3BB69-23CF-44E3-9099-C40C66FF867C}">
                  <a14:compatExt spid="_x0000_s209155"/>
                </a:ext>
                <a:ext uri="{FF2B5EF4-FFF2-40B4-BE49-F238E27FC236}">
                  <a16:creationId xmlns:a16="http://schemas.microsoft.com/office/drawing/2014/main" id="{29E31271-EE94-8060-AF6C-6084068964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09156" name="Group Box 260" hidden="1">
              <a:extLst>
                <a:ext uri="{63B3BB69-23CF-44E3-9099-C40C66FF867C}">
                  <a14:compatExt spid="_x0000_s209156"/>
                </a:ext>
                <a:ext uri="{FF2B5EF4-FFF2-40B4-BE49-F238E27FC236}">
                  <a16:creationId xmlns:a16="http://schemas.microsoft.com/office/drawing/2014/main" id="{D29D869E-2DA2-A50D-803C-FD190349864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09157" name="Option Button 261" hidden="1">
              <a:extLst>
                <a:ext uri="{63B3BB69-23CF-44E3-9099-C40C66FF867C}">
                  <a14:compatExt spid="_x0000_s209157"/>
                </a:ext>
                <a:ext uri="{FF2B5EF4-FFF2-40B4-BE49-F238E27FC236}">
                  <a16:creationId xmlns:a16="http://schemas.microsoft.com/office/drawing/2014/main" id="{27AC8F20-5124-3807-5177-4045908606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09158" name="Option Button 262" hidden="1">
              <a:extLst>
                <a:ext uri="{63B3BB69-23CF-44E3-9099-C40C66FF867C}">
                  <a14:compatExt spid="_x0000_s209158"/>
                </a:ext>
                <a:ext uri="{FF2B5EF4-FFF2-40B4-BE49-F238E27FC236}">
                  <a16:creationId xmlns:a16="http://schemas.microsoft.com/office/drawing/2014/main" id="{0F5F3ADE-AD06-ED10-6F9B-AF9F8C227A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09159" name="Option Button 263" hidden="1">
              <a:extLst>
                <a:ext uri="{63B3BB69-23CF-44E3-9099-C40C66FF867C}">
                  <a14:compatExt spid="_x0000_s209159"/>
                </a:ext>
                <a:ext uri="{FF2B5EF4-FFF2-40B4-BE49-F238E27FC236}">
                  <a16:creationId xmlns:a16="http://schemas.microsoft.com/office/drawing/2014/main" id="{390A7CFA-3EAE-E08A-9DDB-4A9457AA9A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09160" name="Option Button 264" hidden="1">
              <a:extLst>
                <a:ext uri="{63B3BB69-23CF-44E3-9099-C40C66FF867C}">
                  <a14:compatExt spid="_x0000_s209160"/>
                </a:ext>
                <a:ext uri="{FF2B5EF4-FFF2-40B4-BE49-F238E27FC236}">
                  <a16:creationId xmlns:a16="http://schemas.microsoft.com/office/drawing/2014/main" id="{0E7C32E7-CF5C-71C7-DB3E-8954F4D7CF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09161" name="Group Box 265" hidden="1">
              <a:extLst>
                <a:ext uri="{63B3BB69-23CF-44E3-9099-C40C66FF867C}">
                  <a14:compatExt spid="_x0000_s209161"/>
                </a:ext>
                <a:ext uri="{FF2B5EF4-FFF2-40B4-BE49-F238E27FC236}">
                  <a16:creationId xmlns:a16="http://schemas.microsoft.com/office/drawing/2014/main" id="{28DF70DF-737C-B083-2783-BBFE92C8FA7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09162" name="Option Button 266" hidden="1">
              <a:extLst>
                <a:ext uri="{63B3BB69-23CF-44E3-9099-C40C66FF867C}">
                  <a14:compatExt spid="_x0000_s209162"/>
                </a:ext>
                <a:ext uri="{FF2B5EF4-FFF2-40B4-BE49-F238E27FC236}">
                  <a16:creationId xmlns:a16="http://schemas.microsoft.com/office/drawing/2014/main" id="{749906E6-C196-C9B9-298E-6C4CF77E92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09163" name="Option Button 267" hidden="1">
              <a:extLst>
                <a:ext uri="{63B3BB69-23CF-44E3-9099-C40C66FF867C}">
                  <a14:compatExt spid="_x0000_s209163"/>
                </a:ext>
                <a:ext uri="{FF2B5EF4-FFF2-40B4-BE49-F238E27FC236}">
                  <a16:creationId xmlns:a16="http://schemas.microsoft.com/office/drawing/2014/main" id="{B1FA9B87-71B0-201E-545C-6B776B3547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09164" name="Option Button 268" hidden="1">
              <a:extLst>
                <a:ext uri="{63B3BB69-23CF-44E3-9099-C40C66FF867C}">
                  <a14:compatExt spid="_x0000_s209164"/>
                </a:ext>
                <a:ext uri="{FF2B5EF4-FFF2-40B4-BE49-F238E27FC236}">
                  <a16:creationId xmlns:a16="http://schemas.microsoft.com/office/drawing/2014/main" id="{941DB110-8A5C-77B6-8299-10D7DFC547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09165" name="Option Button 269" hidden="1">
              <a:extLst>
                <a:ext uri="{63B3BB69-23CF-44E3-9099-C40C66FF867C}">
                  <a14:compatExt spid="_x0000_s209165"/>
                </a:ext>
                <a:ext uri="{FF2B5EF4-FFF2-40B4-BE49-F238E27FC236}">
                  <a16:creationId xmlns:a16="http://schemas.microsoft.com/office/drawing/2014/main" id="{1CCEDF1F-0BE0-91C8-2F1C-56D43E4A0C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09166" name="Group Box 270" hidden="1">
              <a:extLst>
                <a:ext uri="{63B3BB69-23CF-44E3-9099-C40C66FF867C}">
                  <a14:compatExt spid="_x0000_s209166"/>
                </a:ext>
                <a:ext uri="{FF2B5EF4-FFF2-40B4-BE49-F238E27FC236}">
                  <a16:creationId xmlns:a16="http://schemas.microsoft.com/office/drawing/2014/main" id="{F35FB0E3-3CBB-4762-327F-C82C860A46B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09167" name="Option Button 271" hidden="1">
              <a:extLst>
                <a:ext uri="{63B3BB69-23CF-44E3-9099-C40C66FF867C}">
                  <a14:compatExt spid="_x0000_s209167"/>
                </a:ext>
                <a:ext uri="{FF2B5EF4-FFF2-40B4-BE49-F238E27FC236}">
                  <a16:creationId xmlns:a16="http://schemas.microsoft.com/office/drawing/2014/main" id="{2E5D4D08-22D3-F39D-2F96-B1E5718B78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09168" name="Option Button 272" hidden="1">
              <a:extLst>
                <a:ext uri="{63B3BB69-23CF-44E3-9099-C40C66FF867C}">
                  <a14:compatExt spid="_x0000_s209168"/>
                </a:ext>
                <a:ext uri="{FF2B5EF4-FFF2-40B4-BE49-F238E27FC236}">
                  <a16:creationId xmlns:a16="http://schemas.microsoft.com/office/drawing/2014/main" id="{6AAD58F0-BFBC-02CC-39D0-40ACD39E84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09169" name="Option Button 273" hidden="1">
              <a:extLst>
                <a:ext uri="{63B3BB69-23CF-44E3-9099-C40C66FF867C}">
                  <a14:compatExt spid="_x0000_s209169"/>
                </a:ext>
                <a:ext uri="{FF2B5EF4-FFF2-40B4-BE49-F238E27FC236}">
                  <a16:creationId xmlns:a16="http://schemas.microsoft.com/office/drawing/2014/main" id="{CCDE5E99-7A72-19F7-8180-1ACF6687E2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09170" name="Option Button 274" hidden="1">
              <a:extLst>
                <a:ext uri="{63B3BB69-23CF-44E3-9099-C40C66FF867C}">
                  <a14:compatExt spid="_x0000_s209170"/>
                </a:ext>
                <a:ext uri="{FF2B5EF4-FFF2-40B4-BE49-F238E27FC236}">
                  <a16:creationId xmlns:a16="http://schemas.microsoft.com/office/drawing/2014/main" id="{881E793B-3B51-E1CA-EF70-8ACD0BAAE5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09171" name="Group Box 275" hidden="1">
              <a:extLst>
                <a:ext uri="{63B3BB69-23CF-44E3-9099-C40C66FF867C}">
                  <a14:compatExt spid="_x0000_s209171"/>
                </a:ext>
                <a:ext uri="{FF2B5EF4-FFF2-40B4-BE49-F238E27FC236}">
                  <a16:creationId xmlns:a16="http://schemas.microsoft.com/office/drawing/2014/main" id="{F6CF8102-2B69-B6B0-68E6-BC62771CE96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09172" name="Option Button 276" hidden="1">
              <a:extLst>
                <a:ext uri="{63B3BB69-23CF-44E3-9099-C40C66FF867C}">
                  <a14:compatExt spid="_x0000_s209172"/>
                </a:ext>
                <a:ext uri="{FF2B5EF4-FFF2-40B4-BE49-F238E27FC236}">
                  <a16:creationId xmlns:a16="http://schemas.microsoft.com/office/drawing/2014/main" id="{2BAFF819-D2D3-3B7F-AC70-1DB1A9D0AC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09173" name="Option Button 277" hidden="1">
              <a:extLst>
                <a:ext uri="{63B3BB69-23CF-44E3-9099-C40C66FF867C}">
                  <a14:compatExt spid="_x0000_s209173"/>
                </a:ext>
                <a:ext uri="{FF2B5EF4-FFF2-40B4-BE49-F238E27FC236}">
                  <a16:creationId xmlns:a16="http://schemas.microsoft.com/office/drawing/2014/main" id="{CC698577-8BE4-7F83-9EF3-56AC63A1DA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09174" name="Option Button 278" hidden="1">
              <a:extLst>
                <a:ext uri="{63B3BB69-23CF-44E3-9099-C40C66FF867C}">
                  <a14:compatExt spid="_x0000_s209174"/>
                </a:ext>
                <a:ext uri="{FF2B5EF4-FFF2-40B4-BE49-F238E27FC236}">
                  <a16:creationId xmlns:a16="http://schemas.microsoft.com/office/drawing/2014/main" id="{B16DD736-1B7B-4A48-A7C4-12551AC54A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09175" name="Option Button 279" hidden="1">
              <a:extLst>
                <a:ext uri="{63B3BB69-23CF-44E3-9099-C40C66FF867C}">
                  <a14:compatExt spid="_x0000_s209175"/>
                </a:ext>
                <a:ext uri="{FF2B5EF4-FFF2-40B4-BE49-F238E27FC236}">
                  <a16:creationId xmlns:a16="http://schemas.microsoft.com/office/drawing/2014/main" id="{FAD6B8B4-EED9-4E5B-C2FA-7BC6571A26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09176" name="Group Box 280" hidden="1">
              <a:extLst>
                <a:ext uri="{63B3BB69-23CF-44E3-9099-C40C66FF867C}">
                  <a14:compatExt spid="_x0000_s209176"/>
                </a:ext>
                <a:ext uri="{FF2B5EF4-FFF2-40B4-BE49-F238E27FC236}">
                  <a16:creationId xmlns:a16="http://schemas.microsoft.com/office/drawing/2014/main" id="{1373AB7C-B711-971D-63A4-2D3D64B29EE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09177" name="Option Button 281" hidden="1">
              <a:extLst>
                <a:ext uri="{63B3BB69-23CF-44E3-9099-C40C66FF867C}">
                  <a14:compatExt spid="_x0000_s209177"/>
                </a:ext>
                <a:ext uri="{FF2B5EF4-FFF2-40B4-BE49-F238E27FC236}">
                  <a16:creationId xmlns:a16="http://schemas.microsoft.com/office/drawing/2014/main" id="{075021A6-306B-61AA-0342-06AD81EC0B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09178" name="Option Button 282" hidden="1">
              <a:extLst>
                <a:ext uri="{63B3BB69-23CF-44E3-9099-C40C66FF867C}">
                  <a14:compatExt spid="_x0000_s209178"/>
                </a:ext>
                <a:ext uri="{FF2B5EF4-FFF2-40B4-BE49-F238E27FC236}">
                  <a16:creationId xmlns:a16="http://schemas.microsoft.com/office/drawing/2014/main" id="{430EB7F6-AF90-6BDD-394F-BA4FEFAFDA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09179" name="Option Button 283" hidden="1">
              <a:extLst>
                <a:ext uri="{63B3BB69-23CF-44E3-9099-C40C66FF867C}">
                  <a14:compatExt spid="_x0000_s209179"/>
                </a:ext>
                <a:ext uri="{FF2B5EF4-FFF2-40B4-BE49-F238E27FC236}">
                  <a16:creationId xmlns:a16="http://schemas.microsoft.com/office/drawing/2014/main" id="{77BD1F0D-0C53-6322-1FDA-573AC4537E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09180" name="Option Button 284" hidden="1">
              <a:extLst>
                <a:ext uri="{63B3BB69-23CF-44E3-9099-C40C66FF867C}">
                  <a14:compatExt spid="_x0000_s209180"/>
                </a:ext>
                <a:ext uri="{FF2B5EF4-FFF2-40B4-BE49-F238E27FC236}">
                  <a16:creationId xmlns:a16="http://schemas.microsoft.com/office/drawing/2014/main" id="{6C28D396-97A1-6DE6-8D28-DBA7E14F86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09181" name="Group Box 285" hidden="1">
              <a:extLst>
                <a:ext uri="{63B3BB69-23CF-44E3-9099-C40C66FF867C}">
                  <a14:compatExt spid="_x0000_s209181"/>
                </a:ext>
                <a:ext uri="{FF2B5EF4-FFF2-40B4-BE49-F238E27FC236}">
                  <a16:creationId xmlns:a16="http://schemas.microsoft.com/office/drawing/2014/main" id="{36258428-842E-B3F7-EC6E-E5EACA57851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09182" name="Option Button 286" hidden="1">
              <a:extLst>
                <a:ext uri="{63B3BB69-23CF-44E3-9099-C40C66FF867C}">
                  <a14:compatExt spid="_x0000_s209182"/>
                </a:ext>
                <a:ext uri="{FF2B5EF4-FFF2-40B4-BE49-F238E27FC236}">
                  <a16:creationId xmlns:a16="http://schemas.microsoft.com/office/drawing/2014/main" id="{027F63EB-6407-25D1-1EAE-97DF2247AF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09183" name="Option Button 287" hidden="1">
              <a:extLst>
                <a:ext uri="{63B3BB69-23CF-44E3-9099-C40C66FF867C}">
                  <a14:compatExt spid="_x0000_s209183"/>
                </a:ext>
                <a:ext uri="{FF2B5EF4-FFF2-40B4-BE49-F238E27FC236}">
                  <a16:creationId xmlns:a16="http://schemas.microsoft.com/office/drawing/2014/main" id="{99F2B82E-DE60-8274-B2FC-FEC9DBEA11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09184" name="Option Button 288" hidden="1">
              <a:extLst>
                <a:ext uri="{63B3BB69-23CF-44E3-9099-C40C66FF867C}">
                  <a14:compatExt spid="_x0000_s209184"/>
                </a:ext>
                <a:ext uri="{FF2B5EF4-FFF2-40B4-BE49-F238E27FC236}">
                  <a16:creationId xmlns:a16="http://schemas.microsoft.com/office/drawing/2014/main" id="{03F57BC4-A91D-D3E4-83DE-3849F88653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09185" name="Option Button 289" hidden="1">
              <a:extLst>
                <a:ext uri="{63B3BB69-23CF-44E3-9099-C40C66FF867C}">
                  <a14:compatExt spid="_x0000_s209185"/>
                </a:ext>
                <a:ext uri="{FF2B5EF4-FFF2-40B4-BE49-F238E27FC236}">
                  <a16:creationId xmlns:a16="http://schemas.microsoft.com/office/drawing/2014/main" id="{04870112-4A8F-7EE5-2535-F3F2332AD8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09186" name="Group Box 290" hidden="1">
              <a:extLst>
                <a:ext uri="{63B3BB69-23CF-44E3-9099-C40C66FF867C}">
                  <a14:compatExt spid="_x0000_s209186"/>
                </a:ext>
                <a:ext uri="{FF2B5EF4-FFF2-40B4-BE49-F238E27FC236}">
                  <a16:creationId xmlns:a16="http://schemas.microsoft.com/office/drawing/2014/main" id="{4B736381-2A05-CA49-C91D-C1DA4BCB133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09187" name="Option Button 291" hidden="1">
              <a:extLst>
                <a:ext uri="{63B3BB69-23CF-44E3-9099-C40C66FF867C}">
                  <a14:compatExt spid="_x0000_s209187"/>
                </a:ext>
                <a:ext uri="{FF2B5EF4-FFF2-40B4-BE49-F238E27FC236}">
                  <a16:creationId xmlns:a16="http://schemas.microsoft.com/office/drawing/2014/main" id="{3133120B-79B9-1C0C-7161-97DD720E58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09188" name="Option Button 292" hidden="1">
              <a:extLst>
                <a:ext uri="{63B3BB69-23CF-44E3-9099-C40C66FF867C}">
                  <a14:compatExt spid="_x0000_s209188"/>
                </a:ext>
                <a:ext uri="{FF2B5EF4-FFF2-40B4-BE49-F238E27FC236}">
                  <a16:creationId xmlns:a16="http://schemas.microsoft.com/office/drawing/2014/main" id="{A31BBD8A-623D-7322-8E81-7CE8281645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09189" name="Option Button 293" hidden="1">
              <a:extLst>
                <a:ext uri="{63B3BB69-23CF-44E3-9099-C40C66FF867C}">
                  <a14:compatExt spid="_x0000_s209189"/>
                </a:ext>
                <a:ext uri="{FF2B5EF4-FFF2-40B4-BE49-F238E27FC236}">
                  <a16:creationId xmlns:a16="http://schemas.microsoft.com/office/drawing/2014/main" id="{827E3F24-6A3A-58B3-BFB7-3B9B7DE879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09190" name="Option Button 294" hidden="1">
              <a:extLst>
                <a:ext uri="{63B3BB69-23CF-44E3-9099-C40C66FF867C}">
                  <a14:compatExt spid="_x0000_s209190"/>
                </a:ext>
                <a:ext uri="{FF2B5EF4-FFF2-40B4-BE49-F238E27FC236}">
                  <a16:creationId xmlns:a16="http://schemas.microsoft.com/office/drawing/2014/main" id="{4C998081-94BE-5380-5721-06916ECE9C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09191" name="Group Box 295" hidden="1">
              <a:extLst>
                <a:ext uri="{63B3BB69-23CF-44E3-9099-C40C66FF867C}">
                  <a14:compatExt spid="_x0000_s209191"/>
                </a:ext>
                <a:ext uri="{FF2B5EF4-FFF2-40B4-BE49-F238E27FC236}">
                  <a16:creationId xmlns:a16="http://schemas.microsoft.com/office/drawing/2014/main" id="{57707BD0-FFE1-668B-0D89-6772556EF2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09192" name="Option Button 296" hidden="1">
              <a:extLst>
                <a:ext uri="{63B3BB69-23CF-44E3-9099-C40C66FF867C}">
                  <a14:compatExt spid="_x0000_s209192"/>
                </a:ext>
                <a:ext uri="{FF2B5EF4-FFF2-40B4-BE49-F238E27FC236}">
                  <a16:creationId xmlns:a16="http://schemas.microsoft.com/office/drawing/2014/main" id="{CA6256AE-7F6F-03DE-B958-D353B05A97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09193" name="Option Button 297" hidden="1">
              <a:extLst>
                <a:ext uri="{63B3BB69-23CF-44E3-9099-C40C66FF867C}">
                  <a14:compatExt spid="_x0000_s209193"/>
                </a:ext>
                <a:ext uri="{FF2B5EF4-FFF2-40B4-BE49-F238E27FC236}">
                  <a16:creationId xmlns:a16="http://schemas.microsoft.com/office/drawing/2014/main" id="{63FDDDE1-A43F-4C90-72DD-243101128B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09194" name="Option Button 298" hidden="1">
              <a:extLst>
                <a:ext uri="{63B3BB69-23CF-44E3-9099-C40C66FF867C}">
                  <a14:compatExt spid="_x0000_s209194"/>
                </a:ext>
                <a:ext uri="{FF2B5EF4-FFF2-40B4-BE49-F238E27FC236}">
                  <a16:creationId xmlns:a16="http://schemas.microsoft.com/office/drawing/2014/main" id="{C0179E3F-B0A2-A8EA-BE21-4237505C54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09195" name="Option Button 299" hidden="1">
              <a:extLst>
                <a:ext uri="{63B3BB69-23CF-44E3-9099-C40C66FF867C}">
                  <a14:compatExt spid="_x0000_s209195"/>
                </a:ext>
                <a:ext uri="{FF2B5EF4-FFF2-40B4-BE49-F238E27FC236}">
                  <a16:creationId xmlns:a16="http://schemas.microsoft.com/office/drawing/2014/main" id="{DAFFF316-11C4-ED39-2A67-E03F9B308A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09196" name="Group Box 300" hidden="1">
              <a:extLst>
                <a:ext uri="{63B3BB69-23CF-44E3-9099-C40C66FF867C}">
                  <a14:compatExt spid="_x0000_s209196"/>
                </a:ext>
                <a:ext uri="{FF2B5EF4-FFF2-40B4-BE49-F238E27FC236}">
                  <a16:creationId xmlns:a16="http://schemas.microsoft.com/office/drawing/2014/main" id="{08639C16-BE40-8621-2425-16A50B54FAB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09197" name="Option Button 301" hidden="1">
              <a:extLst>
                <a:ext uri="{63B3BB69-23CF-44E3-9099-C40C66FF867C}">
                  <a14:compatExt spid="_x0000_s209197"/>
                </a:ext>
                <a:ext uri="{FF2B5EF4-FFF2-40B4-BE49-F238E27FC236}">
                  <a16:creationId xmlns:a16="http://schemas.microsoft.com/office/drawing/2014/main" id="{FAD7B172-F2AD-1D2D-3112-38492BAC22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09198" name="Option Button 302" hidden="1">
              <a:extLst>
                <a:ext uri="{63B3BB69-23CF-44E3-9099-C40C66FF867C}">
                  <a14:compatExt spid="_x0000_s209198"/>
                </a:ext>
                <a:ext uri="{FF2B5EF4-FFF2-40B4-BE49-F238E27FC236}">
                  <a16:creationId xmlns:a16="http://schemas.microsoft.com/office/drawing/2014/main" id="{32717010-FE05-1FBB-A300-272C155CFE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09199" name="Option Button 303" hidden="1">
              <a:extLst>
                <a:ext uri="{63B3BB69-23CF-44E3-9099-C40C66FF867C}">
                  <a14:compatExt spid="_x0000_s209199"/>
                </a:ext>
                <a:ext uri="{FF2B5EF4-FFF2-40B4-BE49-F238E27FC236}">
                  <a16:creationId xmlns:a16="http://schemas.microsoft.com/office/drawing/2014/main" id="{4F8429E5-EB64-209E-C522-A42ACD115A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09200" name="Option Button 304" hidden="1">
              <a:extLst>
                <a:ext uri="{63B3BB69-23CF-44E3-9099-C40C66FF867C}">
                  <a14:compatExt spid="_x0000_s209200"/>
                </a:ext>
                <a:ext uri="{FF2B5EF4-FFF2-40B4-BE49-F238E27FC236}">
                  <a16:creationId xmlns:a16="http://schemas.microsoft.com/office/drawing/2014/main" id="{2C27802B-0A49-B5DD-777D-21FBE3FD35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09201" name="Group Box 305" hidden="1">
              <a:extLst>
                <a:ext uri="{63B3BB69-23CF-44E3-9099-C40C66FF867C}">
                  <a14:compatExt spid="_x0000_s209201"/>
                </a:ext>
                <a:ext uri="{FF2B5EF4-FFF2-40B4-BE49-F238E27FC236}">
                  <a16:creationId xmlns:a16="http://schemas.microsoft.com/office/drawing/2014/main" id="{70539D21-3A00-F134-D1FD-63C39101750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09202" name="Option Button 306" hidden="1">
              <a:extLst>
                <a:ext uri="{63B3BB69-23CF-44E3-9099-C40C66FF867C}">
                  <a14:compatExt spid="_x0000_s209202"/>
                </a:ext>
                <a:ext uri="{FF2B5EF4-FFF2-40B4-BE49-F238E27FC236}">
                  <a16:creationId xmlns:a16="http://schemas.microsoft.com/office/drawing/2014/main" id="{00129939-16CB-5059-F106-86CC52FA65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09203" name="Option Button 307" hidden="1">
              <a:extLst>
                <a:ext uri="{63B3BB69-23CF-44E3-9099-C40C66FF867C}">
                  <a14:compatExt spid="_x0000_s209203"/>
                </a:ext>
                <a:ext uri="{FF2B5EF4-FFF2-40B4-BE49-F238E27FC236}">
                  <a16:creationId xmlns:a16="http://schemas.microsoft.com/office/drawing/2014/main" id="{30B3A212-B4C8-8833-D9E6-2D87DD05D9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09204" name="Option Button 308" hidden="1">
              <a:extLst>
                <a:ext uri="{63B3BB69-23CF-44E3-9099-C40C66FF867C}">
                  <a14:compatExt spid="_x0000_s209204"/>
                </a:ext>
                <a:ext uri="{FF2B5EF4-FFF2-40B4-BE49-F238E27FC236}">
                  <a16:creationId xmlns:a16="http://schemas.microsoft.com/office/drawing/2014/main" id="{7800439E-ADC9-C3DE-7BC2-94EAD04FFF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09205" name="Option Button 309" hidden="1">
              <a:extLst>
                <a:ext uri="{63B3BB69-23CF-44E3-9099-C40C66FF867C}">
                  <a14:compatExt spid="_x0000_s209205"/>
                </a:ext>
                <a:ext uri="{FF2B5EF4-FFF2-40B4-BE49-F238E27FC236}">
                  <a16:creationId xmlns:a16="http://schemas.microsoft.com/office/drawing/2014/main" id="{73AFB8B8-129D-6256-6029-3E16806FFF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09206" name="Group Box 310" hidden="1">
              <a:extLst>
                <a:ext uri="{63B3BB69-23CF-44E3-9099-C40C66FF867C}">
                  <a14:compatExt spid="_x0000_s209206"/>
                </a:ext>
                <a:ext uri="{FF2B5EF4-FFF2-40B4-BE49-F238E27FC236}">
                  <a16:creationId xmlns:a16="http://schemas.microsoft.com/office/drawing/2014/main" id="{6FD52299-515F-97A9-D638-517DC604967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09207" name="Option Button 311" hidden="1">
              <a:extLst>
                <a:ext uri="{63B3BB69-23CF-44E3-9099-C40C66FF867C}">
                  <a14:compatExt spid="_x0000_s209207"/>
                </a:ext>
                <a:ext uri="{FF2B5EF4-FFF2-40B4-BE49-F238E27FC236}">
                  <a16:creationId xmlns:a16="http://schemas.microsoft.com/office/drawing/2014/main" id="{BF875CDB-E3D1-707F-8AC3-7460E2E2C3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09208" name="Option Button 312" hidden="1">
              <a:extLst>
                <a:ext uri="{63B3BB69-23CF-44E3-9099-C40C66FF867C}">
                  <a14:compatExt spid="_x0000_s209208"/>
                </a:ext>
                <a:ext uri="{FF2B5EF4-FFF2-40B4-BE49-F238E27FC236}">
                  <a16:creationId xmlns:a16="http://schemas.microsoft.com/office/drawing/2014/main" id="{716D8454-BD95-8A9F-AD59-C581159BEA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09209" name="Option Button 313" hidden="1">
              <a:extLst>
                <a:ext uri="{63B3BB69-23CF-44E3-9099-C40C66FF867C}">
                  <a14:compatExt spid="_x0000_s209209"/>
                </a:ext>
                <a:ext uri="{FF2B5EF4-FFF2-40B4-BE49-F238E27FC236}">
                  <a16:creationId xmlns:a16="http://schemas.microsoft.com/office/drawing/2014/main" id="{737587B5-6A2D-9BB0-9742-6A7B1A9ADD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09210" name="Option Button 314" hidden="1">
              <a:extLst>
                <a:ext uri="{63B3BB69-23CF-44E3-9099-C40C66FF867C}">
                  <a14:compatExt spid="_x0000_s209210"/>
                </a:ext>
                <a:ext uri="{FF2B5EF4-FFF2-40B4-BE49-F238E27FC236}">
                  <a16:creationId xmlns:a16="http://schemas.microsoft.com/office/drawing/2014/main" id="{F982E2B0-B9F6-6E97-CB0C-3B3369C78A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09211" name="Group Box 315" hidden="1">
              <a:extLst>
                <a:ext uri="{63B3BB69-23CF-44E3-9099-C40C66FF867C}">
                  <a14:compatExt spid="_x0000_s209211"/>
                </a:ext>
                <a:ext uri="{FF2B5EF4-FFF2-40B4-BE49-F238E27FC236}">
                  <a16:creationId xmlns:a16="http://schemas.microsoft.com/office/drawing/2014/main" id="{7704D160-1D5E-7D0C-EB3D-600629AB1AA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09212" name="Option Button 316" hidden="1">
              <a:extLst>
                <a:ext uri="{63B3BB69-23CF-44E3-9099-C40C66FF867C}">
                  <a14:compatExt spid="_x0000_s209212"/>
                </a:ext>
                <a:ext uri="{FF2B5EF4-FFF2-40B4-BE49-F238E27FC236}">
                  <a16:creationId xmlns:a16="http://schemas.microsoft.com/office/drawing/2014/main" id="{9D779ADE-E11D-CAEC-6A7B-49B276EC43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09213" name="Option Button 317" hidden="1">
              <a:extLst>
                <a:ext uri="{63B3BB69-23CF-44E3-9099-C40C66FF867C}">
                  <a14:compatExt spid="_x0000_s209213"/>
                </a:ext>
                <a:ext uri="{FF2B5EF4-FFF2-40B4-BE49-F238E27FC236}">
                  <a16:creationId xmlns:a16="http://schemas.microsoft.com/office/drawing/2014/main" id="{2A8230A7-BA21-9613-23F2-7D3DE79F53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09214" name="Option Button 318" hidden="1">
              <a:extLst>
                <a:ext uri="{63B3BB69-23CF-44E3-9099-C40C66FF867C}">
                  <a14:compatExt spid="_x0000_s209214"/>
                </a:ext>
                <a:ext uri="{FF2B5EF4-FFF2-40B4-BE49-F238E27FC236}">
                  <a16:creationId xmlns:a16="http://schemas.microsoft.com/office/drawing/2014/main" id="{6F37B889-15AA-4822-55F7-56A4978C09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09215" name="Option Button 319" hidden="1">
              <a:extLst>
                <a:ext uri="{63B3BB69-23CF-44E3-9099-C40C66FF867C}">
                  <a14:compatExt spid="_x0000_s209215"/>
                </a:ext>
                <a:ext uri="{FF2B5EF4-FFF2-40B4-BE49-F238E27FC236}">
                  <a16:creationId xmlns:a16="http://schemas.microsoft.com/office/drawing/2014/main" id="{8CA959C2-E733-42C0-C850-C03BEE98D7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09216" name="Group Box 320" hidden="1">
              <a:extLst>
                <a:ext uri="{63B3BB69-23CF-44E3-9099-C40C66FF867C}">
                  <a14:compatExt spid="_x0000_s209216"/>
                </a:ext>
                <a:ext uri="{FF2B5EF4-FFF2-40B4-BE49-F238E27FC236}">
                  <a16:creationId xmlns:a16="http://schemas.microsoft.com/office/drawing/2014/main" id="{F04B521B-C007-CEC4-C576-2910D66FCD7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09217" name="Option Button 321" hidden="1">
              <a:extLst>
                <a:ext uri="{63B3BB69-23CF-44E3-9099-C40C66FF867C}">
                  <a14:compatExt spid="_x0000_s209217"/>
                </a:ext>
                <a:ext uri="{FF2B5EF4-FFF2-40B4-BE49-F238E27FC236}">
                  <a16:creationId xmlns:a16="http://schemas.microsoft.com/office/drawing/2014/main" id="{C8AD17E8-8580-6DFD-6071-0D82C35EFD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09218" name="Option Button 322" hidden="1">
              <a:extLst>
                <a:ext uri="{63B3BB69-23CF-44E3-9099-C40C66FF867C}">
                  <a14:compatExt spid="_x0000_s209218"/>
                </a:ext>
                <a:ext uri="{FF2B5EF4-FFF2-40B4-BE49-F238E27FC236}">
                  <a16:creationId xmlns:a16="http://schemas.microsoft.com/office/drawing/2014/main" id="{E752E9C6-4180-23DC-F5A7-22CD5D14A4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09219" name="Option Button 323" hidden="1">
              <a:extLst>
                <a:ext uri="{63B3BB69-23CF-44E3-9099-C40C66FF867C}">
                  <a14:compatExt spid="_x0000_s209219"/>
                </a:ext>
                <a:ext uri="{FF2B5EF4-FFF2-40B4-BE49-F238E27FC236}">
                  <a16:creationId xmlns:a16="http://schemas.microsoft.com/office/drawing/2014/main" id="{9B893EF6-86F4-5E7B-A28B-00DC073977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09220" name="Option Button 324" hidden="1">
              <a:extLst>
                <a:ext uri="{63B3BB69-23CF-44E3-9099-C40C66FF867C}">
                  <a14:compatExt spid="_x0000_s209220"/>
                </a:ext>
                <a:ext uri="{FF2B5EF4-FFF2-40B4-BE49-F238E27FC236}">
                  <a16:creationId xmlns:a16="http://schemas.microsoft.com/office/drawing/2014/main" id="{19D44528-2D8E-CA40-A72C-43EC5C5ABF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09221" name="Group Box 325" hidden="1">
              <a:extLst>
                <a:ext uri="{63B3BB69-23CF-44E3-9099-C40C66FF867C}">
                  <a14:compatExt spid="_x0000_s209221"/>
                </a:ext>
                <a:ext uri="{FF2B5EF4-FFF2-40B4-BE49-F238E27FC236}">
                  <a16:creationId xmlns:a16="http://schemas.microsoft.com/office/drawing/2014/main" id="{7251B556-8DAC-CB2A-D230-69CF5233BC3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09222" name="Option Button 326" hidden="1">
              <a:extLst>
                <a:ext uri="{63B3BB69-23CF-44E3-9099-C40C66FF867C}">
                  <a14:compatExt spid="_x0000_s209222"/>
                </a:ext>
                <a:ext uri="{FF2B5EF4-FFF2-40B4-BE49-F238E27FC236}">
                  <a16:creationId xmlns:a16="http://schemas.microsoft.com/office/drawing/2014/main" id="{1B026FF6-05CE-BE6B-6CC9-460B3CB12A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09223" name="Option Button 327" hidden="1">
              <a:extLst>
                <a:ext uri="{63B3BB69-23CF-44E3-9099-C40C66FF867C}">
                  <a14:compatExt spid="_x0000_s209223"/>
                </a:ext>
                <a:ext uri="{FF2B5EF4-FFF2-40B4-BE49-F238E27FC236}">
                  <a16:creationId xmlns:a16="http://schemas.microsoft.com/office/drawing/2014/main" id="{57EF73B3-6B14-68D7-6A6E-774F920ED6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09224" name="Option Button 328" hidden="1">
              <a:extLst>
                <a:ext uri="{63B3BB69-23CF-44E3-9099-C40C66FF867C}">
                  <a14:compatExt spid="_x0000_s209224"/>
                </a:ext>
                <a:ext uri="{FF2B5EF4-FFF2-40B4-BE49-F238E27FC236}">
                  <a16:creationId xmlns:a16="http://schemas.microsoft.com/office/drawing/2014/main" id="{4912E779-FC30-0896-7642-153E3E8CB8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09225" name="Option Button 329" hidden="1">
              <a:extLst>
                <a:ext uri="{63B3BB69-23CF-44E3-9099-C40C66FF867C}">
                  <a14:compatExt spid="_x0000_s209225"/>
                </a:ext>
                <a:ext uri="{FF2B5EF4-FFF2-40B4-BE49-F238E27FC236}">
                  <a16:creationId xmlns:a16="http://schemas.microsoft.com/office/drawing/2014/main" id="{DD8B0780-3AB9-C3B5-4277-EAD8B59CBC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09226" name="Group Box 330" hidden="1">
              <a:extLst>
                <a:ext uri="{63B3BB69-23CF-44E3-9099-C40C66FF867C}">
                  <a14:compatExt spid="_x0000_s209226"/>
                </a:ext>
                <a:ext uri="{FF2B5EF4-FFF2-40B4-BE49-F238E27FC236}">
                  <a16:creationId xmlns:a16="http://schemas.microsoft.com/office/drawing/2014/main" id="{3F3AEA56-4DD7-BFBD-9D3C-DFF9B800F23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09227" name="Option Button 331" hidden="1">
              <a:extLst>
                <a:ext uri="{63B3BB69-23CF-44E3-9099-C40C66FF867C}">
                  <a14:compatExt spid="_x0000_s209227"/>
                </a:ext>
                <a:ext uri="{FF2B5EF4-FFF2-40B4-BE49-F238E27FC236}">
                  <a16:creationId xmlns:a16="http://schemas.microsoft.com/office/drawing/2014/main" id="{B5AC0045-A249-1BE7-02AC-FCF9098A05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09228" name="Option Button 332" hidden="1">
              <a:extLst>
                <a:ext uri="{63B3BB69-23CF-44E3-9099-C40C66FF867C}">
                  <a14:compatExt spid="_x0000_s209228"/>
                </a:ext>
                <a:ext uri="{FF2B5EF4-FFF2-40B4-BE49-F238E27FC236}">
                  <a16:creationId xmlns:a16="http://schemas.microsoft.com/office/drawing/2014/main" id="{4F1BCF63-4990-3525-B561-1FF49ECB77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09229" name="Option Button 333" hidden="1">
              <a:extLst>
                <a:ext uri="{63B3BB69-23CF-44E3-9099-C40C66FF867C}">
                  <a14:compatExt spid="_x0000_s209229"/>
                </a:ext>
                <a:ext uri="{FF2B5EF4-FFF2-40B4-BE49-F238E27FC236}">
                  <a16:creationId xmlns:a16="http://schemas.microsoft.com/office/drawing/2014/main" id="{54E7F7D8-5077-32AD-26F3-1ECF654F43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09230" name="Option Button 334" hidden="1">
              <a:extLst>
                <a:ext uri="{63B3BB69-23CF-44E3-9099-C40C66FF867C}">
                  <a14:compatExt spid="_x0000_s209230"/>
                </a:ext>
                <a:ext uri="{FF2B5EF4-FFF2-40B4-BE49-F238E27FC236}">
                  <a16:creationId xmlns:a16="http://schemas.microsoft.com/office/drawing/2014/main" id="{6F099FE5-DD35-F196-E153-083370DB16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09231" name="Group Box 335" hidden="1">
              <a:extLst>
                <a:ext uri="{63B3BB69-23CF-44E3-9099-C40C66FF867C}">
                  <a14:compatExt spid="_x0000_s209231"/>
                </a:ext>
                <a:ext uri="{FF2B5EF4-FFF2-40B4-BE49-F238E27FC236}">
                  <a16:creationId xmlns:a16="http://schemas.microsoft.com/office/drawing/2014/main" id="{34FC18DF-C8A6-F934-0D9B-2B2577CE1BC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09232" name="Option Button 336" hidden="1">
              <a:extLst>
                <a:ext uri="{63B3BB69-23CF-44E3-9099-C40C66FF867C}">
                  <a14:compatExt spid="_x0000_s209232"/>
                </a:ext>
                <a:ext uri="{FF2B5EF4-FFF2-40B4-BE49-F238E27FC236}">
                  <a16:creationId xmlns:a16="http://schemas.microsoft.com/office/drawing/2014/main" id="{6EC5C8DB-1DB1-B756-24B0-5D9899408B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09233" name="Option Button 337" hidden="1">
              <a:extLst>
                <a:ext uri="{63B3BB69-23CF-44E3-9099-C40C66FF867C}">
                  <a14:compatExt spid="_x0000_s209233"/>
                </a:ext>
                <a:ext uri="{FF2B5EF4-FFF2-40B4-BE49-F238E27FC236}">
                  <a16:creationId xmlns:a16="http://schemas.microsoft.com/office/drawing/2014/main" id="{AE31738E-F2EA-62DD-8477-2F974BC80A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09234" name="Option Button 338" hidden="1">
              <a:extLst>
                <a:ext uri="{63B3BB69-23CF-44E3-9099-C40C66FF867C}">
                  <a14:compatExt spid="_x0000_s209234"/>
                </a:ext>
                <a:ext uri="{FF2B5EF4-FFF2-40B4-BE49-F238E27FC236}">
                  <a16:creationId xmlns:a16="http://schemas.microsoft.com/office/drawing/2014/main" id="{074449F7-0BD2-72E0-B3C0-3EBBB03729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09235" name="Option Button 339" hidden="1">
              <a:extLst>
                <a:ext uri="{63B3BB69-23CF-44E3-9099-C40C66FF867C}">
                  <a14:compatExt spid="_x0000_s209235"/>
                </a:ext>
                <a:ext uri="{FF2B5EF4-FFF2-40B4-BE49-F238E27FC236}">
                  <a16:creationId xmlns:a16="http://schemas.microsoft.com/office/drawing/2014/main" id="{DE968FD5-4B13-8D38-F7CD-14EB06C055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09236" name="Group Box 340" hidden="1">
              <a:extLst>
                <a:ext uri="{63B3BB69-23CF-44E3-9099-C40C66FF867C}">
                  <a14:compatExt spid="_x0000_s209236"/>
                </a:ext>
                <a:ext uri="{FF2B5EF4-FFF2-40B4-BE49-F238E27FC236}">
                  <a16:creationId xmlns:a16="http://schemas.microsoft.com/office/drawing/2014/main" id="{A281E502-F6DB-91BC-052D-C7B6697518D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09237" name="Option Button 341" hidden="1">
              <a:extLst>
                <a:ext uri="{63B3BB69-23CF-44E3-9099-C40C66FF867C}">
                  <a14:compatExt spid="_x0000_s209237"/>
                </a:ext>
                <a:ext uri="{FF2B5EF4-FFF2-40B4-BE49-F238E27FC236}">
                  <a16:creationId xmlns:a16="http://schemas.microsoft.com/office/drawing/2014/main" id="{9272132D-C821-7821-9E2A-00FA68082E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09238" name="Option Button 342" hidden="1">
              <a:extLst>
                <a:ext uri="{63B3BB69-23CF-44E3-9099-C40C66FF867C}">
                  <a14:compatExt spid="_x0000_s209238"/>
                </a:ext>
                <a:ext uri="{FF2B5EF4-FFF2-40B4-BE49-F238E27FC236}">
                  <a16:creationId xmlns:a16="http://schemas.microsoft.com/office/drawing/2014/main" id="{DE96EAC6-2251-50C6-3899-0C5DED50CA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09239" name="Option Button 343" hidden="1">
              <a:extLst>
                <a:ext uri="{63B3BB69-23CF-44E3-9099-C40C66FF867C}">
                  <a14:compatExt spid="_x0000_s209239"/>
                </a:ext>
                <a:ext uri="{FF2B5EF4-FFF2-40B4-BE49-F238E27FC236}">
                  <a16:creationId xmlns:a16="http://schemas.microsoft.com/office/drawing/2014/main" id="{3FD7EC3E-AB7C-9B19-08AF-260E0C809E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09240" name="Option Button 344" hidden="1">
              <a:extLst>
                <a:ext uri="{63B3BB69-23CF-44E3-9099-C40C66FF867C}">
                  <a14:compatExt spid="_x0000_s209240"/>
                </a:ext>
                <a:ext uri="{FF2B5EF4-FFF2-40B4-BE49-F238E27FC236}">
                  <a16:creationId xmlns:a16="http://schemas.microsoft.com/office/drawing/2014/main" id="{14602C4E-6BE7-6795-97C7-2CD3CEAD85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09241" name="Group Box 345" hidden="1">
              <a:extLst>
                <a:ext uri="{63B3BB69-23CF-44E3-9099-C40C66FF867C}">
                  <a14:compatExt spid="_x0000_s209241"/>
                </a:ext>
                <a:ext uri="{FF2B5EF4-FFF2-40B4-BE49-F238E27FC236}">
                  <a16:creationId xmlns:a16="http://schemas.microsoft.com/office/drawing/2014/main" id="{2933CC4B-0251-146E-19C6-B0ECDFEE8D3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09242" name="Option Button 346" hidden="1">
              <a:extLst>
                <a:ext uri="{63B3BB69-23CF-44E3-9099-C40C66FF867C}">
                  <a14:compatExt spid="_x0000_s209242"/>
                </a:ext>
                <a:ext uri="{FF2B5EF4-FFF2-40B4-BE49-F238E27FC236}">
                  <a16:creationId xmlns:a16="http://schemas.microsoft.com/office/drawing/2014/main" id="{5848D347-4294-EDDE-57DA-A4B18F15B8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09243" name="Option Button 347" hidden="1">
              <a:extLst>
                <a:ext uri="{63B3BB69-23CF-44E3-9099-C40C66FF867C}">
                  <a14:compatExt spid="_x0000_s209243"/>
                </a:ext>
                <a:ext uri="{FF2B5EF4-FFF2-40B4-BE49-F238E27FC236}">
                  <a16:creationId xmlns:a16="http://schemas.microsoft.com/office/drawing/2014/main" id="{24A8CFE9-0D08-4887-6671-5D870EA64C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09244" name="Option Button 348" hidden="1">
              <a:extLst>
                <a:ext uri="{63B3BB69-23CF-44E3-9099-C40C66FF867C}">
                  <a14:compatExt spid="_x0000_s209244"/>
                </a:ext>
                <a:ext uri="{FF2B5EF4-FFF2-40B4-BE49-F238E27FC236}">
                  <a16:creationId xmlns:a16="http://schemas.microsoft.com/office/drawing/2014/main" id="{69DC878F-BF34-14F7-906B-5638F66A80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09245" name="Option Button 349" hidden="1">
              <a:extLst>
                <a:ext uri="{63B3BB69-23CF-44E3-9099-C40C66FF867C}">
                  <a14:compatExt spid="_x0000_s209245"/>
                </a:ext>
                <a:ext uri="{FF2B5EF4-FFF2-40B4-BE49-F238E27FC236}">
                  <a16:creationId xmlns:a16="http://schemas.microsoft.com/office/drawing/2014/main" id="{29D4FB39-FF6D-15DF-F975-D9277E7C0D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09246" name="Group Box 350" hidden="1">
              <a:extLst>
                <a:ext uri="{63B3BB69-23CF-44E3-9099-C40C66FF867C}">
                  <a14:compatExt spid="_x0000_s209246"/>
                </a:ext>
                <a:ext uri="{FF2B5EF4-FFF2-40B4-BE49-F238E27FC236}">
                  <a16:creationId xmlns:a16="http://schemas.microsoft.com/office/drawing/2014/main" id="{16104364-E8E6-FF25-25F5-3337BD6EB3B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09247" name="Option Button 351" hidden="1">
              <a:extLst>
                <a:ext uri="{63B3BB69-23CF-44E3-9099-C40C66FF867C}">
                  <a14:compatExt spid="_x0000_s209247"/>
                </a:ext>
                <a:ext uri="{FF2B5EF4-FFF2-40B4-BE49-F238E27FC236}">
                  <a16:creationId xmlns:a16="http://schemas.microsoft.com/office/drawing/2014/main" id="{5A684DDE-142F-F303-8E59-07FE6949C7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09248" name="Option Button 352" hidden="1">
              <a:extLst>
                <a:ext uri="{63B3BB69-23CF-44E3-9099-C40C66FF867C}">
                  <a14:compatExt spid="_x0000_s209248"/>
                </a:ext>
                <a:ext uri="{FF2B5EF4-FFF2-40B4-BE49-F238E27FC236}">
                  <a16:creationId xmlns:a16="http://schemas.microsoft.com/office/drawing/2014/main" id="{8EFA8B24-75BF-1E8D-6B16-82DA381F7C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09249" name="Option Button 353" hidden="1">
              <a:extLst>
                <a:ext uri="{63B3BB69-23CF-44E3-9099-C40C66FF867C}">
                  <a14:compatExt spid="_x0000_s209249"/>
                </a:ext>
                <a:ext uri="{FF2B5EF4-FFF2-40B4-BE49-F238E27FC236}">
                  <a16:creationId xmlns:a16="http://schemas.microsoft.com/office/drawing/2014/main" id="{3CAC0823-2F8D-ADA1-F127-B5A65F1720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09250" name="Option Button 354" hidden="1">
              <a:extLst>
                <a:ext uri="{63B3BB69-23CF-44E3-9099-C40C66FF867C}">
                  <a14:compatExt spid="_x0000_s209250"/>
                </a:ext>
                <a:ext uri="{FF2B5EF4-FFF2-40B4-BE49-F238E27FC236}">
                  <a16:creationId xmlns:a16="http://schemas.microsoft.com/office/drawing/2014/main" id="{662EF406-417D-5DE7-780D-AC83EE613D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09251" name="Group Box 355" hidden="1">
              <a:extLst>
                <a:ext uri="{63B3BB69-23CF-44E3-9099-C40C66FF867C}">
                  <a14:compatExt spid="_x0000_s209251"/>
                </a:ext>
                <a:ext uri="{FF2B5EF4-FFF2-40B4-BE49-F238E27FC236}">
                  <a16:creationId xmlns:a16="http://schemas.microsoft.com/office/drawing/2014/main" id="{9A238C77-5916-73D6-0828-160CF753CD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09252" name="Option Button 356" hidden="1">
              <a:extLst>
                <a:ext uri="{63B3BB69-23CF-44E3-9099-C40C66FF867C}">
                  <a14:compatExt spid="_x0000_s209252"/>
                </a:ext>
                <a:ext uri="{FF2B5EF4-FFF2-40B4-BE49-F238E27FC236}">
                  <a16:creationId xmlns:a16="http://schemas.microsoft.com/office/drawing/2014/main" id="{48EA5439-E705-2E7E-453A-D246B9F427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09253" name="Option Button 357" hidden="1">
              <a:extLst>
                <a:ext uri="{63B3BB69-23CF-44E3-9099-C40C66FF867C}">
                  <a14:compatExt spid="_x0000_s209253"/>
                </a:ext>
                <a:ext uri="{FF2B5EF4-FFF2-40B4-BE49-F238E27FC236}">
                  <a16:creationId xmlns:a16="http://schemas.microsoft.com/office/drawing/2014/main" id="{03919816-764A-2F64-FF6E-B8DF902558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09254" name="Option Button 358" hidden="1">
              <a:extLst>
                <a:ext uri="{63B3BB69-23CF-44E3-9099-C40C66FF867C}">
                  <a14:compatExt spid="_x0000_s209254"/>
                </a:ext>
                <a:ext uri="{FF2B5EF4-FFF2-40B4-BE49-F238E27FC236}">
                  <a16:creationId xmlns:a16="http://schemas.microsoft.com/office/drawing/2014/main" id="{A1A45814-04D8-6E59-F441-C6DC32F4BE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09255" name="Option Button 359" hidden="1">
              <a:extLst>
                <a:ext uri="{63B3BB69-23CF-44E3-9099-C40C66FF867C}">
                  <a14:compatExt spid="_x0000_s209255"/>
                </a:ext>
                <a:ext uri="{FF2B5EF4-FFF2-40B4-BE49-F238E27FC236}">
                  <a16:creationId xmlns:a16="http://schemas.microsoft.com/office/drawing/2014/main" id="{275D2F12-D51F-2B92-8BDA-AD007A0D78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09256" name="Group Box 360" hidden="1">
              <a:extLst>
                <a:ext uri="{63B3BB69-23CF-44E3-9099-C40C66FF867C}">
                  <a14:compatExt spid="_x0000_s209256"/>
                </a:ext>
                <a:ext uri="{FF2B5EF4-FFF2-40B4-BE49-F238E27FC236}">
                  <a16:creationId xmlns:a16="http://schemas.microsoft.com/office/drawing/2014/main" id="{58AF6CB3-80B4-C194-11A0-B5C85F120F5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09257" name="Option Button 361" hidden="1">
              <a:extLst>
                <a:ext uri="{63B3BB69-23CF-44E3-9099-C40C66FF867C}">
                  <a14:compatExt spid="_x0000_s209257"/>
                </a:ext>
                <a:ext uri="{FF2B5EF4-FFF2-40B4-BE49-F238E27FC236}">
                  <a16:creationId xmlns:a16="http://schemas.microsoft.com/office/drawing/2014/main" id="{01B8BA95-C680-84A0-3676-61C1C47346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09258" name="Option Button 362" hidden="1">
              <a:extLst>
                <a:ext uri="{63B3BB69-23CF-44E3-9099-C40C66FF867C}">
                  <a14:compatExt spid="_x0000_s209258"/>
                </a:ext>
                <a:ext uri="{FF2B5EF4-FFF2-40B4-BE49-F238E27FC236}">
                  <a16:creationId xmlns:a16="http://schemas.microsoft.com/office/drawing/2014/main" id="{A8CD1AC7-25DA-5406-C75C-73CAF07447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09259" name="Option Button 363" hidden="1">
              <a:extLst>
                <a:ext uri="{63B3BB69-23CF-44E3-9099-C40C66FF867C}">
                  <a14:compatExt spid="_x0000_s209259"/>
                </a:ext>
                <a:ext uri="{FF2B5EF4-FFF2-40B4-BE49-F238E27FC236}">
                  <a16:creationId xmlns:a16="http://schemas.microsoft.com/office/drawing/2014/main" id="{414960F8-1AF7-C4C6-E4F0-7C9E67C94D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09260" name="Option Button 364" hidden="1">
              <a:extLst>
                <a:ext uri="{63B3BB69-23CF-44E3-9099-C40C66FF867C}">
                  <a14:compatExt spid="_x0000_s209260"/>
                </a:ext>
                <a:ext uri="{FF2B5EF4-FFF2-40B4-BE49-F238E27FC236}">
                  <a16:creationId xmlns:a16="http://schemas.microsoft.com/office/drawing/2014/main" id="{6F7659E0-9538-072E-BA3B-A8C2618677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09261" name="Group Box 365" hidden="1">
              <a:extLst>
                <a:ext uri="{63B3BB69-23CF-44E3-9099-C40C66FF867C}">
                  <a14:compatExt spid="_x0000_s209261"/>
                </a:ext>
                <a:ext uri="{FF2B5EF4-FFF2-40B4-BE49-F238E27FC236}">
                  <a16:creationId xmlns:a16="http://schemas.microsoft.com/office/drawing/2014/main" id="{A96D457E-F113-BA40-9067-8C8FCF64230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09262" name="Option Button 366" hidden="1">
              <a:extLst>
                <a:ext uri="{63B3BB69-23CF-44E3-9099-C40C66FF867C}">
                  <a14:compatExt spid="_x0000_s209262"/>
                </a:ext>
                <a:ext uri="{FF2B5EF4-FFF2-40B4-BE49-F238E27FC236}">
                  <a16:creationId xmlns:a16="http://schemas.microsoft.com/office/drawing/2014/main" id="{5591FA29-0456-DE15-251F-227215753B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09263" name="Option Button 367" hidden="1">
              <a:extLst>
                <a:ext uri="{63B3BB69-23CF-44E3-9099-C40C66FF867C}">
                  <a14:compatExt spid="_x0000_s209263"/>
                </a:ext>
                <a:ext uri="{FF2B5EF4-FFF2-40B4-BE49-F238E27FC236}">
                  <a16:creationId xmlns:a16="http://schemas.microsoft.com/office/drawing/2014/main" id="{0E6B1099-7E65-4C37-1E62-A3D594C92A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09264" name="Option Button 368" hidden="1">
              <a:extLst>
                <a:ext uri="{63B3BB69-23CF-44E3-9099-C40C66FF867C}">
                  <a14:compatExt spid="_x0000_s209264"/>
                </a:ext>
                <a:ext uri="{FF2B5EF4-FFF2-40B4-BE49-F238E27FC236}">
                  <a16:creationId xmlns:a16="http://schemas.microsoft.com/office/drawing/2014/main" id="{4E68D2C9-5739-6D5F-F2F1-4D6D274653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09265" name="Option Button 369" hidden="1">
              <a:extLst>
                <a:ext uri="{63B3BB69-23CF-44E3-9099-C40C66FF867C}">
                  <a14:compatExt spid="_x0000_s209265"/>
                </a:ext>
                <a:ext uri="{FF2B5EF4-FFF2-40B4-BE49-F238E27FC236}">
                  <a16:creationId xmlns:a16="http://schemas.microsoft.com/office/drawing/2014/main" id="{12E6650D-048E-E366-32F7-08B403043B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09266" name="Group Box 370" hidden="1">
              <a:extLst>
                <a:ext uri="{63B3BB69-23CF-44E3-9099-C40C66FF867C}">
                  <a14:compatExt spid="_x0000_s209266"/>
                </a:ext>
                <a:ext uri="{FF2B5EF4-FFF2-40B4-BE49-F238E27FC236}">
                  <a16:creationId xmlns:a16="http://schemas.microsoft.com/office/drawing/2014/main" id="{373B7008-7144-1DD9-632D-ECED6811A73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09267" name="Option Button 371" hidden="1">
              <a:extLst>
                <a:ext uri="{63B3BB69-23CF-44E3-9099-C40C66FF867C}">
                  <a14:compatExt spid="_x0000_s209267"/>
                </a:ext>
                <a:ext uri="{FF2B5EF4-FFF2-40B4-BE49-F238E27FC236}">
                  <a16:creationId xmlns:a16="http://schemas.microsoft.com/office/drawing/2014/main" id="{07D38B38-A86D-C702-EE53-91C729C7E6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09268" name="Option Button 372" hidden="1">
              <a:extLst>
                <a:ext uri="{63B3BB69-23CF-44E3-9099-C40C66FF867C}">
                  <a14:compatExt spid="_x0000_s209268"/>
                </a:ext>
                <a:ext uri="{FF2B5EF4-FFF2-40B4-BE49-F238E27FC236}">
                  <a16:creationId xmlns:a16="http://schemas.microsoft.com/office/drawing/2014/main" id="{60376249-1ECE-BFC7-AF44-CB9833133E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09269" name="Option Button 373" hidden="1">
              <a:extLst>
                <a:ext uri="{63B3BB69-23CF-44E3-9099-C40C66FF867C}">
                  <a14:compatExt spid="_x0000_s209269"/>
                </a:ext>
                <a:ext uri="{FF2B5EF4-FFF2-40B4-BE49-F238E27FC236}">
                  <a16:creationId xmlns:a16="http://schemas.microsoft.com/office/drawing/2014/main" id="{45E86B09-7103-FE09-C8AB-CF6C57AE2A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09270" name="Option Button 374" hidden="1">
              <a:extLst>
                <a:ext uri="{63B3BB69-23CF-44E3-9099-C40C66FF867C}">
                  <a14:compatExt spid="_x0000_s209270"/>
                </a:ext>
                <a:ext uri="{FF2B5EF4-FFF2-40B4-BE49-F238E27FC236}">
                  <a16:creationId xmlns:a16="http://schemas.microsoft.com/office/drawing/2014/main" id="{D0D99AD5-67BF-DA39-6B58-12322A5430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09271" name="Group Box 375" hidden="1">
              <a:extLst>
                <a:ext uri="{63B3BB69-23CF-44E3-9099-C40C66FF867C}">
                  <a14:compatExt spid="_x0000_s209271"/>
                </a:ext>
                <a:ext uri="{FF2B5EF4-FFF2-40B4-BE49-F238E27FC236}">
                  <a16:creationId xmlns:a16="http://schemas.microsoft.com/office/drawing/2014/main" id="{94E6CB51-C431-3501-9B67-C4A8AC758A8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09272" name="Option Button 376" hidden="1">
              <a:extLst>
                <a:ext uri="{63B3BB69-23CF-44E3-9099-C40C66FF867C}">
                  <a14:compatExt spid="_x0000_s209272"/>
                </a:ext>
                <a:ext uri="{FF2B5EF4-FFF2-40B4-BE49-F238E27FC236}">
                  <a16:creationId xmlns:a16="http://schemas.microsoft.com/office/drawing/2014/main" id="{339591DB-F864-3855-C69A-B7E5367720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09273" name="Option Button 377" hidden="1">
              <a:extLst>
                <a:ext uri="{63B3BB69-23CF-44E3-9099-C40C66FF867C}">
                  <a14:compatExt spid="_x0000_s209273"/>
                </a:ext>
                <a:ext uri="{FF2B5EF4-FFF2-40B4-BE49-F238E27FC236}">
                  <a16:creationId xmlns:a16="http://schemas.microsoft.com/office/drawing/2014/main" id="{AD7EB209-91DE-8BBF-12C1-1262280484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09274" name="Option Button 378" hidden="1">
              <a:extLst>
                <a:ext uri="{63B3BB69-23CF-44E3-9099-C40C66FF867C}">
                  <a14:compatExt spid="_x0000_s209274"/>
                </a:ext>
                <a:ext uri="{FF2B5EF4-FFF2-40B4-BE49-F238E27FC236}">
                  <a16:creationId xmlns:a16="http://schemas.microsoft.com/office/drawing/2014/main" id="{BD5AF1B1-FBC6-4A81-A3A3-313CD387E4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09275" name="Option Button 379" hidden="1">
              <a:extLst>
                <a:ext uri="{63B3BB69-23CF-44E3-9099-C40C66FF867C}">
                  <a14:compatExt spid="_x0000_s209275"/>
                </a:ext>
                <a:ext uri="{FF2B5EF4-FFF2-40B4-BE49-F238E27FC236}">
                  <a16:creationId xmlns:a16="http://schemas.microsoft.com/office/drawing/2014/main" id="{CF63C7F8-55D4-B749-FA47-983C785EDB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09276" name="Group Box 380" hidden="1">
              <a:extLst>
                <a:ext uri="{63B3BB69-23CF-44E3-9099-C40C66FF867C}">
                  <a14:compatExt spid="_x0000_s209276"/>
                </a:ext>
                <a:ext uri="{FF2B5EF4-FFF2-40B4-BE49-F238E27FC236}">
                  <a16:creationId xmlns:a16="http://schemas.microsoft.com/office/drawing/2014/main" id="{55D9CBB6-4987-276C-BEEB-050B24DB417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09277" name="Option Button 381" hidden="1">
              <a:extLst>
                <a:ext uri="{63B3BB69-23CF-44E3-9099-C40C66FF867C}">
                  <a14:compatExt spid="_x0000_s209277"/>
                </a:ext>
                <a:ext uri="{FF2B5EF4-FFF2-40B4-BE49-F238E27FC236}">
                  <a16:creationId xmlns:a16="http://schemas.microsoft.com/office/drawing/2014/main" id="{B01025AB-AB1A-AB05-E046-E85D287D57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09278" name="Option Button 382" hidden="1">
              <a:extLst>
                <a:ext uri="{63B3BB69-23CF-44E3-9099-C40C66FF867C}">
                  <a14:compatExt spid="_x0000_s209278"/>
                </a:ext>
                <a:ext uri="{FF2B5EF4-FFF2-40B4-BE49-F238E27FC236}">
                  <a16:creationId xmlns:a16="http://schemas.microsoft.com/office/drawing/2014/main" id="{02659064-178D-6B82-D050-81E23E3033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09279" name="Option Button 383" hidden="1">
              <a:extLst>
                <a:ext uri="{63B3BB69-23CF-44E3-9099-C40C66FF867C}">
                  <a14:compatExt spid="_x0000_s209279"/>
                </a:ext>
                <a:ext uri="{FF2B5EF4-FFF2-40B4-BE49-F238E27FC236}">
                  <a16:creationId xmlns:a16="http://schemas.microsoft.com/office/drawing/2014/main" id="{4D5720C4-796B-52FF-8C57-DC8A91AD34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09280" name="Option Button 384" hidden="1">
              <a:extLst>
                <a:ext uri="{63B3BB69-23CF-44E3-9099-C40C66FF867C}">
                  <a14:compatExt spid="_x0000_s209280"/>
                </a:ext>
                <a:ext uri="{FF2B5EF4-FFF2-40B4-BE49-F238E27FC236}">
                  <a16:creationId xmlns:a16="http://schemas.microsoft.com/office/drawing/2014/main" id="{73467BC3-E0EA-975D-0AC3-3948488508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09281" name="Group Box 385" hidden="1">
              <a:extLst>
                <a:ext uri="{63B3BB69-23CF-44E3-9099-C40C66FF867C}">
                  <a14:compatExt spid="_x0000_s209281"/>
                </a:ext>
                <a:ext uri="{FF2B5EF4-FFF2-40B4-BE49-F238E27FC236}">
                  <a16:creationId xmlns:a16="http://schemas.microsoft.com/office/drawing/2014/main" id="{39E51A5E-4F3F-3132-AA4A-324ACA1A440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09282" name="Option Button 386" hidden="1">
              <a:extLst>
                <a:ext uri="{63B3BB69-23CF-44E3-9099-C40C66FF867C}">
                  <a14:compatExt spid="_x0000_s209282"/>
                </a:ext>
                <a:ext uri="{FF2B5EF4-FFF2-40B4-BE49-F238E27FC236}">
                  <a16:creationId xmlns:a16="http://schemas.microsoft.com/office/drawing/2014/main" id="{1F1ADFAE-6E37-D017-18E1-C2C4B43AF6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09283" name="Option Button 387" hidden="1">
              <a:extLst>
                <a:ext uri="{63B3BB69-23CF-44E3-9099-C40C66FF867C}">
                  <a14:compatExt spid="_x0000_s209283"/>
                </a:ext>
                <a:ext uri="{FF2B5EF4-FFF2-40B4-BE49-F238E27FC236}">
                  <a16:creationId xmlns:a16="http://schemas.microsoft.com/office/drawing/2014/main" id="{C318C88B-2534-0489-72CA-6958E7B6D9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09284" name="Option Button 388" hidden="1">
              <a:extLst>
                <a:ext uri="{63B3BB69-23CF-44E3-9099-C40C66FF867C}">
                  <a14:compatExt spid="_x0000_s209284"/>
                </a:ext>
                <a:ext uri="{FF2B5EF4-FFF2-40B4-BE49-F238E27FC236}">
                  <a16:creationId xmlns:a16="http://schemas.microsoft.com/office/drawing/2014/main" id="{B4961007-087B-9FF5-2E9C-D3E9155519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09285" name="Option Button 389" hidden="1">
              <a:extLst>
                <a:ext uri="{63B3BB69-23CF-44E3-9099-C40C66FF867C}">
                  <a14:compatExt spid="_x0000_s209285"/>
                </a:ext>
                <a:ext uri="{FF2B5EF4-FFF2-40B4-BE49-F238E27FC236}">
                  <a16:creationId xmlns:a16="http://schemas.microsoft.com/office/drawing/2014/main" id="{26361518-0029-70A1-20C7-D3D4FA759A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09286" name="Group Box 390" hidden="1">
              <a:extLst>
                <a:ext uri="{63B3BB69-23CF-44E3-9099-C40C66FF867C}">
                  <a14:compatExt spid="_x0000_s209286"/>
                </a:ext>
                <a:ext uri="{FF2B5EF4-FFF2-40B4-BE49-F238E27FC236}">
                  <a16:creationId xmlns:a16="http://schemas.microsoft.com/office/drawing/2014/main" id="{FE940391-D8DD-020A-8C31-C6D5079421F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09287" name="Option Button 391" hidden="1">
              <a:extLst>
                <a:ext uri="{63B3BB69-23CF-44E3-9099-C40C66FF867C}">
                  <a14:compatExt spid="_x0000_s209287"/>
                </a:ext>
                <a:ext uri="{FF2B5EF4-FFF2-40B4-BE49-F238E27FC236}">
                  <a16:creationId xmlns:a16="http://schemas.microsoft.com/office/drawing/2014/main" id="{22F82D08-8932-DDFD-5D1E-F48893F3A9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09288" name="Option Button 392" hidden="1">
              <a:extLst>
                <a:ext uri="{63B3BB69-23CF-44E3-9099-C40C66FF867C}">
                  <a14:compatExt spid="_x0000_s209288"/>
                </a:ext>
                <a:ext uri="{FF2B5EF4-FFF2-40B4-BE49-F238E27FC236}">
                  <a16:creationId xmlns:a16="http://schemas.microsoft.com/office/drawing/2014/main" id="{F5725926-F661-DDF8-B9F0-D829876C53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09289" name="Option Button 393" hidden="1">
              <a:extLst>
                <a:ext uri="{63B3BB69-23CF-44E3-9099-C40C66FF867C}">
                  <a14:compatExt spid="_x0000_s209289"/>
                </a:ext>
                <a:ext uri="{FF2B5EF4-FFF2-40B4-BE49-F238E27FC236}">
                  <a16:creationId xmlns:a16="http://schemas.microsoft.com/office/drawing/2014/main" id="{8FB91D6D-646B-8C39-4643-FBDB41D2D5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09290" name="Option Button 394" hidden="1">
              <a:extLst>
                <a:ext uri="{63B3BB69-23CF-44E3-9099-C40C66FF867C}">
                  <a14:compatExt spid="_x0000_s209290"/>
                </a:ext>
                <a:ext uri="{FF2B5EF4-FFF2-40B4-BE49-F238E27FC236}">
                  <a16:creationId xmlns:a16="http://schemas.microsoft.com/office/drawing/2014/main" id="{DB6BBBE4-B7B4-BB77-F21C-24907F43D5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09291" name="Group Box 395" hidden="1">
              <a:extLst>
                <a:ext uri="{63B3BB69-23CF-44E3-9099-C40C66FF867C}">
                  <a14:compatExt spid="_x0000_s209291"/>
                </a:ext>
                <a:ext uri="{FF2B5EF4-FFF2-40B4-BE49-F238E27FC236}">
                  <a16:creationId xmlns:a16="http://schemas.microsoft.com/office/drawing/2014/main" id="{87E7DD61-C85D-83D1-4659-4A62C2AFA88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09292" name="Option Button 396" hidden="1">
              <a:extLst>
                <a:ext uri="{63B3BB69-23CF-44E3-9099-C40C66FF867C}">
                  <a14:compatExt spid="_x0000_s209292"/>
                </a:ext>
                <a:ext uri="{FF2B5EF4-FFF2-40B4-BE49-F238E27FC236}">
                  <a16:creationId xmlns:a16="http://schemas.microsoft.com/office/drawing/2014/main" id="{FBDEAB79-FF5D-1B03-3D68-ACB8065E3B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09293" name="Option Button 397" hidden="1">
              <a:extLst>
                <a:ext uri="{63B3BB69-23CF-44E3-9099-C40C66FF867C}">
                  <a14:compatExt spid="_x0000_s209293"/>
                </a:ext>
                <a:ext uri="{FF2B5EF4-FFF2-40B4-BE49-F238E27FC236}">
                  <a16:creationId xmlns:a16="http://schemas.microsoft.com/office/drawing/2014/main" id="{68FB4A99-8B16-63BA-1698-162DF25270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09294" name="Option Button 398" hidden="1">
              <a:extLst>
                <a:ext uri="{63B3BB69-23CF-44E3-9099-C40C66FF867C}">
                  <a14:compatExt spid="_x0000_s209294"/>
                </a:ext>
                <a:ext uri="{FF2B5EF4-FFF2-40B4-BE49-F238E27FC236}">
                  <a16:creationId xmlns:a16="http://schemas.microsoft.com/office/drawing/2014/main" id="{DF536B89-4D4D-6EA7-467D-AE5002E0E5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09295" name="Option Button 399" hidden="1">
              <a:extLst>
                <a:ext uri="{63B3BB69-23CF-44E3-9099-C40C66FF867C}">
                  <a14:compatExt spid="_x0000_s209295"/>
                </a:ext>
                <a:ext uri="{FF2B5EF4-FFF2-40B4-BE49-F238E27FC236}">
                  <a16:creationId xmlns:a16="http://schemas.microsoft.com/office/drawing/2014/main" id="{1940F25C-2A96-A2D1-F7F1-7B6F83B519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09296" name="Group Box 400" hidden="1">
              <a:extLst>
                <a:ext uri="{63B3BB69-23CF-44E3-9099-C40C66FF867C}">
                  <a14:compatExt spid="_x0000_s209296"/>
                </a:ext>
                <a:ext uri="{FF2B5EF4-FFF2-40B4-BE49-F238E27FC236}">
                  <a16:creationId xmlns:a16="http://schemas.microsoft.com/office/drawing/2014/main" id="{3DE605B0-F212-2D60-07FD-CE73ED34B4A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09297" name="Option Button 401" hidden="1">
              <a:extLst>
                <a:ext uri="{63B3BB69-23CF-44E3-9099-C40C66FF867C}">
                  <a14:compatExt spid="_x0000_s209297"/>
                </a:ext>
                <a:ext uri="{FF2B5EF4-FFF2-40B4-BE49-F238E27FC236}">
                  <a16:creationId xmlns:a16="http://schemas.microsoft.com/office/drawing/2014/main" id="{C61F6E57-16C7-B087-787D-A4A18AD122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09298" name="Option Button 402" hidden="1">
              <a:extLst>
                <a:ext uri="{63B3BB69-23CF-44E3-9099-C40C66FF867C}">
                  <a14:compatExt spid="_x0000_s209298"/>
                </a:ext>
                <a:ext uri="{FF2B5EF4-FFF2-40B4-BE49-F238E27FC236}">
                  <a16:creationId xmlns:a16="http://schemas.microsoft.com/office/drawing/2014/main" id="{A24630E9-32D9-B4ED-5D4A-B494DA2DED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09299" name="Option Button 403" hidden="1">
              <a:extLst>
                <a:ext uri="{63B3BB69-23CF-44E3-9099-C40C66FF867C}">
                  <a14:compatExt spid="_x0000_s209299"/>
                </a:ext>
                <a:ext uri="{FF2B5EF4-FFF2-40B4-BE49-F238E27FC236}">
                  <a16:creationId xmlns:a16="http://schemas.microsoft.com/office/drawing/2014/main" id="{1075DD89-0B38-91AE-B042-360A487A13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09300" name="Option Button 404" hidden="1">
              <a:extLst>
                <a:ext uri="{63B3BB69-23CF-44E3-9099-C40C66FF867C}">
                  <a14:compatExt spid="_x0000_s209300"/>
                </a:ext>
                <a:ext uri="{FF2B5EF4-FFF2-40B4-BE49-F238E27FC236}">
                  <a16:creationId xmlns:a16="http://schemas.microsoft.com/office/drawing/2014/main" id="{7CF893CB-B23B-C706-E61C-E90C651D91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09301" name="Group Box 405" hidden="1">
              <a:extLst>
                <a:ext uri="{63B3BB69-23CF-44E3-9099-C40C66FF867C}">
                  <a14:compatExt spid="_x0000_s209301"/>
                </a:ext>
                <a:ext uri="{FF2B5EF4-FFF2-40B4-BE49-F238E27FC236}">
                  <a16:creationId xmlns:a16="http://schemas.microsoft.com/office/drawing/2014/main" id="{A125CAD3-8E5C-1D9C-4F94-14E88C2245D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09302" name="Option Button 406" hidden="1">
              <a:extLst>
                <a:ext uri="{63B3BB69-23CF-44E3-9099-C40C66FF867C}">
                  <a14:compatExt spid="_x0000_s209302"/>
                </a:ext>
                <a:ext uri="{FF2B5EF4-FFF2-40B4-BE49-F238E27FC236}">
                  <a16:creationId xmlns:a16="http://schemas.microsoft.com/office/drawing/2014/main" id="{151AA4C2-B916-1487-EC99-E11488A560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09303" name="Option Button 407" hidden="1">
              <a:extLst>
                <a:ext uri="{63B3BB69-23CF-44E3-9099-C40C66FF867C}">
                  <a14:compatExt spid="_x0000_s209303"/>
                </a:ext>
                <a:ext uri="{FF2B5EF4-FFF2-40B4-BE49-F238E27FC236}">
                  <a16:creationId xmlns:a16="http://schemas.microsoft.com/office/drawing/2014/main" id="{1A464A09-AC06-7014-A7A8-F31E92FC6B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09304" name="Option Button 408" hidden="1">
              <a:extLst>
                <a:ext uri="{63B3BB69-23CF-44E3-9099-C40C66FF867C}">
                  <a14:compatExt spid="_x0000_s209304"/>
                </a:ext>
                <a:ext uri="{FF2B5EF4-FFF2-40B4-BE49-F238E27FC236}">
                  <a16:creationId xmlns:a16="http://schemas.microsoft.com/office/drawing/2014/main" id="{38D89533-B2AC-C4BA-B2A3-6B890DDA4C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09305" name="Option Button 409" hidden="1">
              <a:extLst>
                <a:ext uri="{63B3BB69-23CF-44E3-9099-C40C66FF867C}">
                  <a14:compatExt spid="_x0000_s209305"/>
                </a:ext>
                <a:ext uri="{FF2B5EF4-FFF2-40B4-BE49-F238E27FC236}">
                  <a16:creationId xmlns:a16="http://schemas.microsoft.com/office/drawing/2014/main" id="{0D97972E-63CF-0C9D-671B-2089423A01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09306" name="Group Box 410" hidden="1">
              <a:extLst>
                <a:ext uri="{63B3BB69-23CF-44E3-9099-C40C66FF867C}">
                  <a14:compatExt spid="_x0000_s209306"/>
                </a:ext>
                <a:ext uri="{FF2B5EF4-FFF2-40B4-BE49-F238E27FC236}">
                  <a16:creationId xmlns:a16="http://schemas.microsoft.com/office/drawing/2014/main" id="{BAB0B268-776B-15E9-169D-8F6BABB920A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09307" name="Option Button 411" hidden="1">
              <a:extLst>
                <a:ext uri="{63B3BB69-23CF-44E3-9099-C40C66FF867C}">
                  <a14:compatExt spid="_x0000_s209307"/>
                </a:ext>
                <a:ext uri="{FF2B5EF4-FFF2-40B4-BE49-F238E27FC236}">
                  <a16:creationId xmlns:a16="http://schemas.microsoft.com/office/drawing/2014/main" id="{4D51A06C-E94D-8C57-D680-E58B966C72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09308" name="Option Button 412" hidden="1">
              <a:extLst>
                <a:ext uri="{63B3BB69-23CF-44E3-9099-C40C66FF867C}">
                  <a14:compatExt spid="_x0000_s209308"/>
                </a:ext>
                <a:ext uri="{FF2B5EF4-FFF2-40B4-BE49-F238E27FC236}">
                  <a16:creationId xmlns:a16="http://schemas.microsoft.com/office/drawing/2014/main" id="{C35B96F8-52A0-FB03-6895-940CE6BE91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09309" name="Option Button 413" hidden="1">
              <a:extLst>
                <a:ext uri="{63B3BB69-23CF-44E3-9099-C40C66FF867C}">
                  <a14:compatExt spid="_x0000_s209309"/>
                </a:ext>
                <a:ext uri="{FF2B5EF4-FFF2-40B4-BE49-F238E27FC236}">
                  <a16:creationId xmlns:a16="http://schemas.microsoft.com/office/drawing/2014/main" id="{D9E1A0B1-69E3-E225-7803-E047AC10AC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09310" name="Option Button 414" hidden="1">
              <a:extLst>
                <a:ext uri="{63B3BB69-23CF-44E3-9099-C40C66FF867C}">
                  <a14:compatExt spid="_x0000_s209310"/>
                </a:ext>
                <a:ext uri="{FF2B5EF4-FFF2-40B4-BE49-F238E27FC236}">
                  <a16:creationId xmlns:a16="http://schemas.microsoft.com/office/drawing/2014/main" id="{E2713C68-D7BD-9B19-4C18-D82FE72C49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09311" name="Group Box 415" hidden="1">
              <a:extLst>
                <a:ext uri="{63B3BB69-23CF-44E3-9099-C40C66FF867C}">
                  <a14:compatExt spid="_x0000_s209311"/>
                </a:ext>
                <a:ext uri="{FF2B5EF4-FFF2-40B4-BE49-F238E27FC236}">
                  <a16:creationId xmlns:a16="http://schemas.microsoft.com/office/drawing/2014/main" id="{09F267B9-4B90-8AE2-D22F-9F423700EBD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09312" name="Option Button 416" hidden="1">
              <a:extLst>
                <a:ext uri="{63B3BB69-23CF-44E3-9099-C40C66FF867C}">
                  <a14:compatExt spid="_x0000_s209312"/>
                </a:ext>
                <a:ext uri="{FF2B5EF4-FFF2-40B4-BE49-F238E27FC236}">
                  <a16:creationId xmlns:a16="http://schemas.microsoft.com/office/drawing/2014/main" id="{8C12C26A-AF8E-1BE1-6057-AC1CA8F55D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09313" name="Option Button 417" hidden="1">
              <a:extLst>
                <a:ext uri="{63B3BB69-23CF-44E3-9099-C40C66FF867C}">
                  <a14:compatExt spid="_x0000_s209313"/>
                </a:ext>
                <a:ext uri="{FF2B5EF4-FFF2-40B4-BE49-F238E27FC236}">
                  <a16:creationId xmlns:a16="http://schemas.microsoft.com/office/drawing/2014/main" id="{2B2FC77D-3927-081B-03F3-3D68B77B81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09314" name="Option Button 418" hidden="1">
              <a:extLst>
                <a:ext uri="{63B3BB69-23CF-44E3-9099-C40C66FF867C}">
                  <a14:compatExt spid="_x0000_s209314"/>
                </a:ext>
                <a:ext uri="{FF2B5EF4-FFF2-40B4-BE49-F238E27FC236}">
                  <a16:creationId xmlns:a16="http://schemas.microsoft.com/office/drawing/2014/main" id="{6DF52A2C-53BE-0418-5F40-ED90547252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09315" name="Option Button 419" hidden="1">
              <a:extLst>
                <a:ext uri="{63B3BB69-23CF-44E3-9099-C40C66FF867C}">
                  <a14:compatExt spid="_x0000_s209315"/>
                </a:ext>
                <a:ext uri="{FF2B5EF4-FFF2-40B4-BE49-F238E27FC236}">
                  <a16:creationId xmlns:a16="http://schemas.microsoft.com/office/drawing/2014/main" id="{048024DC-1D0D-9154-67A1-20852C8A2A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09316" name="Group Box 420" hidden="1">
              <a:extLst>
                <a:ext uri="{63B3BB69-23CF-44E3-9099-C40C66FF867C}">
                  <a14:compatExt spid="_x0000_s209316"/>
                </a:ext>
                <a:ext uri="{FF2B5EF4-FFF2-40B4-BE49-F238E27FC236}">
                  <a16:creationId xmlns:a16="http://schemas.microsoft.com/office/drawing/2014/main" id="{850630C4-12E2-8923-2684-AF6726B9A75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09317" name="Option Button 421" hidden="1">
              <a:extLst>
                <a:ext uri="{63B3BB69-23CF-44E3-9099-C40C66FF867C}">
                  <a14:compatExt spid="_x0000_s209317"/>
                </a:ext>
                <a:ext uri="{FF2B5EF4-FFF2-40B4-BE49-F238E27FC236}">
                  <a16:creationId xmlns:a16="http://schemas.microsoft.com/office/drawing/2014/main" id="{9A2322E1-6A55-9B1B-960B-82A489D8C4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09318" name="Option Button 422" hidden="1">
              <a:extLst>
                <a:ext uri="{63B3BB69-23CF-44E3-9099-C40C66FF867C}">
                  <a14:compatExt spid="_x0000_s209318"/>
                </a:ext>
                <a:ext uri="{FF2B5EF4-FFF2-40B4-BE49-F238E27FC236}">
                  <a16:creationId xmlns:a16="http://schemas.microsoft.com/office/drawing/2014/main" id="{64CA7C20-11D8-E58D-1DF0-6DB8CB7B24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09319" name="Option Button 423" hidden="1">
              <a:extLst>
                <a:ext uri="{63B3BB69-23CF-44E3-9099-C40C66FF867C}">
                  <a14:compatExt spid="_x0000_s209319"/>
                </a:ext>
                <a:ext uri="{FF2B5EF4-FFF2-40B4-BE49-F238E27FC236}">
                  <a16:creationId xmlns:a16="http://schemas.microsoft.com/office/drawing/2014/main" id="{EBE4AE66-0330-AE32-155E-A631EF9777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09320" name="Option Button 424" hidden="1">
              <a:extLst>
                <a:ext uri="{63B3BB69-23CF-44E3-9099-C40C66FF867C}">
                  <a14:compatExt spid="_x0000_s209320"/>
                </a:ext>
                <a:ext uri="{FF2B5EF4-FFF2-40B4-BE49-F238E27FC236}">
                  <a16:creationId xmlns:a16="http://schemas.microsoft.com/office/drawing/2014/main" id="{398FD872-0B8D-4516-1C65-4C55C0739C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09321" name="Group Box 425" hidden="1">
              <a:extLst>
                <a:ext uri="{63B3BB69-23CF-44E3-9099-C40C66FF867C}">
                  <a14:compatExt spid="_x0000_s209321"/>
                </a:ext>
                <a:ext uri="{FF2B5EF4-FFF2-40B4-BE49-F238E27FC236}">
                  <a16:creationId xmlns:a16="http://schemas.microsoft.com/office/drawing/2014/main" id="{272D832F-9653-554A-61B0-2613098C967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09322" name="Option Button 426" hidden="1">
              <a:extLst>
                <a:ext uri="{63B3BB69-23CF-44E3-9099-C40C66FF867C}">
                  <a14:compatExt spid="_x0000_s209322"/>
                </a:ext>
                <a:ext uri="{FF2B5EF4-FFF2-40B4-BE49-F238E27FC236}">
                  <a16:creationId xmlns:a16="http://schemas.microsoft.com/office/drawing/2014/main" id="{3EC663AA-360C-5CD5-A260-C3199B133F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09323" name="Option Button 427" hidden="1">
              <a:extLst>
                <a:ext uri="{63B3BB69-23CF-44E3-9099-C40C66FF867C}">
                  <a14:compatExt spid="_x0000_s209323"/>
                </a:ext>
                <a:ext uri="{FF2B5EF4-FFF2-40B4-BE49-F238E27FC236}">
                  <a16:creationId xmlns:a16="http://schemas.microsoft.com/office/drawing/2014/main" id="{BFE11A20-A67B-FA23-9F8D-69132D9F28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09324" name="Option Button 428" hidden="1">
              <a:extLst>
                <a:ext uri="{63B3BB69-23CF-44E3-9099-C40C66FF867C}">
                  <a14:compatExt spid="_x0000_s209324"/>
                </a:ext>
                <a:ext uri="{FF2B5EF4-FFF2-40B4-BE49-F238E27FC236}">
                  <a16:creationId xmlns:a16="http://schemas.microsoft.com/office/drawing/2014/main" id="{7E6507A3-FAF2-0CC7-95BB-B1C5FFD642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09325" name="Option Button 429" hidden="1">
              <a:extLst>
                <a:ext uri="{63B3BB69-23CF-44E3-9099-C40C66FF867C}">
                  <a14:compatExt spid="_x0000_s209325"/>
                </a:ext>
                <a:ext uri="{FF2B5EF4-FFF2-40B4-BE49-F238E27FC236}">
                  <a16:creationId xmlns:a16="http://schemas.microsoft.com/office/drawing/2014/main" id="{E694B105-8AF9-E623-29B8-482B612E6F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09326" name="Group Box 430" hidden="1">
              <a:extLst>
                <a:ext uri="{63B3BB69-23CF-44E3-9099-C40C66FF867C}">
                  <a14:compatExt spid="_x0000_s209326"/>
                </a:ext>
                <a:ext uri="{FF2B5EF4-FFF2-40B4-BE49-F238E27FC236}">
                  <a16:creationId xmlns:a16="http://schemas.microsoft.com/office/drawing/2014/main" id="{71CE2823-D436-CDEE-2663-3275311F86B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09327" name="Option Button 431" hidden="1">
              <a:extLst>
                <a:ext uri="{63B3BB69-23CF-44E3-9099-C40C66FF867C}">
                  <a14:compatExt spid="_x0000_s209327"/>
                </a:ext>
                <a:ext uri="{FF2B5EF4-FFF2-40B4-BE49-F238E27FC236}">
                  <a16:creationId xmlns:a16="http://schemas.microsoft.com/office/drawing/2014/main" id="{1ADD7852-06BE-F64A-8B03-9831DEF134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09328" name="Option Button 432" hidden="1">
              <a:extLst>
                <a:ext uri="{63B3BB69-23CF-44E3-9099-C40C66FF867C}">
                  <a14:compatExt spid="_x0000_s209328"/>
                </a:ext>
                <a:ext uri="{FF2B5EF4-FFF2-40B4-BE49-F238E27FC236}">
                  <a16:creationId xmlns:a16="http://schemas.microsoft.com/office/drawing/2014/main" id="{B83C53E0-392C-E0A7-B054-7EAEF5B6B7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09329" name="Option Button 433" hidden="1">
              <a:extLst>
                <a:ext uri="{63B3BB69-23CF-44E3-9099-C40C66FF867C}">
                  <a14:compatExt spid="_x0000_s209329"/>
                </a:ext>
                <a:ext uri="{FF2B5EF4-FFF2-40B4-BE49-F238E27FC236}">
                  <a16:creationId xmlns:a16="http://schemas.microsoft.com/office/drawing/2014/main" id="{50B04E8B-302F-6D5F-3172-A8461A51D9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09330" name="Option Button 434" hidden="1">
              <a:extLst>
                <a:ext uri="{63B3BB69-23CF-44E3-9099-C40C66FF867C}">
                  <a14:compatExt spid="_x0000_s209330"/>
                </a:ext>
                <a:ext uri="{FF2B5EF4-FFF2-40B4-BE49-F238E27FC236}">
                  <a16:creationId xmlns:a16="http://schemas.microsoft.com/office/drawing/2014/main" id="{52A0F740-FF31-111F-E5E0-C9B455BA7D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09331" name="Group Box 435" hidden="1">
              <a:extLst>
                <a:ext uri="{63B3BB69-23CF-44E3-9099-C40C66FF867C}">
                  <a14:compatExt spid="_x0000_s209331"/>
                </a:ext>
                <a:ext uri="{FF2B5EF4-FFF2-40B4-BE49-F238E27FC236}">
                  <a16:creationId xmlns:a16="http://schemas.microsoft.com/office/drawing/2014/main" id="{F4047A03-BF5F-88F1-8DBC-B0545F0373D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09332" name="Option Button 436" hidden="1">
              <a:extLst>
                <a:ext uri="{63B3BB69-23CF-44E3-9099-C40C66FF867C}">
                  <a14:compatExt spid="_x0000_s209332"/>
                </a:ext>
                <a:ext uri="{FF2B5EF4-FFF2-40B4-BE49-F238E27FC236}">
                  <a16:creationId xmlns:a16="http://schemas.microsoft.com/office/drawing/2014/main" id="{1E6CF789-B157-DC1B-BBF1-B55606230A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09333" name="Option Button 437" hidden="1">
              <a:extLst>
                <a:ext uri="{63B3BB69-23CF-44E3-9099-C40C66FF867C}">
                  <a14:compatExt spid="_x0000_s209333"/>
                </a:ext>
                <a:ext uri="{FF2B5EF4-FFF2-40B4-BE49-F238E27FC236}">
                  <a16:creationId xmlns:a16="http://schemas.microsoft.com/office/drawing/2014/main" id="{74E87966-0082-F3DB-C10A-F129FEC1D4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09334" name="Option Button 438" hidden="1">
              <a:extLst>
                <a:ext uri="{63B3BB69-23CF-44E3-9099-C40C66FF867C}">
                  <a14:compatExt spid="_x0000_s209334"/>
                </a:ext>
                <a:ext uri="{FF2B5EF4-FFF2-40B4-BE49-F238E27FC236}">
                  <a16:creationId xmlns:a16="http://schemas.microsoft.com/office/drawing/2014/main" id="{88738B52-2780-EEE7-40F2-799F402529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09335" name="Option Button 439" hidden="1">
              <a:extLst>
                <a:ext uri="{63B3BB69-23CF-44E3-9099-C40C66FF867C}">
                  <a14:compatExt spid="_x0000_s209335"/>
                </a:ext>
                <a:ext uri="{FF2B5EF4-FFF2-40B4-BE49-F238E27FC236}">
                  <a16:creationId xmlns:a16="http://schemas.microsoft.com/office/drawing/2014/main" id="{C2B0AB7B-08DC-CC38-4724-323DAC9C3B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09336" name="Group Box 440" hidden="1">
              <a:extLst>
                <a:ext uri="{63B3BB69-23CF-44E3-9099-C40C66FF867C}">
                  <a14:compatExt spid="_x0000_s209336"/>
                </a:ext>
                <a:ext uri="{FF2B5EF4-FFF2-40B4-BE49-F238E27FC236}">
                  <a16:creationId xmlns:a16="http://schemas.microsoft.com/office/drawing/2014/main" id="{52669D9F-AAD5-57A4-5FD3-84726FF95FA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09337" name="Option Button 441" hidden="1">
              <a:extLst>
                <a:ext uri="{63B3BB69-23CF-44E3-9099-C40C66FF867C}">
                  <a14:compatExt spid="_x0000_s209337"/>
                </a:ext>
                <a:ext uri="{FF2B5EF4-FFF2-40B4-BE49-F238E27FC236}">
                  <a16:creationId xmlns:a16="http://schemas.microsoft.com/office/drawing/2014/main" id="{AF1B6B0E-A7D1-48FE-37C8-6E3D2A1A38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09338" name="Option Button 442" hidden="1">
              <a:extLst>
                <a:ext uri="{63B3BB69-23CF-44E3-9099-C40C66FF867C}">
                  <a14:compatExt spid="_x0000_s209338"/>
                </a:ext>
                <a:ext uri="{FF2B5EF4-FFF2-40B4-BE49-F238E27FC236}">
                  <a16:creationId xmlns:a16="http://schemas.microsoft.com/office/drawing/2014/main" id="{84D8BA66-040D-61B2-DE6E-D57775005E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09339" name="Option Button 443" hidden="1">
              <a:extLst>
                <a:ext uri="{63B3BB69-23CF-44E3-9099-C40C66FF867C}">
                  <a14:compatExt spid="_x0000_s209339"/>
                </a:ext>
                <a:ext uri="{FF2B5EF4-FFF2-40B4-BE49-F238E27FC236}">
                  <a16:creationId xmlns:a16="http://schemas.microsoft.com/office/drawing/2014/main" id="{7EE2A3E6-5DCD-7B04-075D-1D356A1D69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09340" name="Option Button 444" hidden="1">
              <a:extLst>
                <a:ext uri="{63B3BB69-23CF-44E3-9099-C40C66FF867C}">
                  <a14:compatExt spid="_x0000_s209340"/>
                </a:ext>
                <a:ext uri="{FF2B5EF4-FFF2-40B4-BE49-F238E27FC236}">
                  <a16:creationId xmlns:a16="http://schemas.microsoft.com/office/drawing/2014/main" id="{2495343D-D231-3550-A5D6-293C613F74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09341" name="Group Box 445" hidden="1">
              <a:extLst>
                <a:ext uri="{63B3BB69-23CF-44E3-9099-C40C66FF867C}">
                  <a14:compatExt spid="_x0000_s209341"/>
                </a:ext>
                <a:ext uri="{FF2B5EF4-FFF2-40B4-BE49-F238E27FC236}">
                  <a16:creationId xmlns:a16="http://schemas.microsoft.com/office/drawing/2014/main" id="{EFBAF521-09B1-4CC9-B166-D1331D653AE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09342" name="Option Button 446" hidden="1">
              <a:extLst>
                <a:ext uri="{63B3BB69-23CF-44E3-9099-C40C66FF867C}">
                  <a14:compatExt spid="_x0000_s209342"/>
                </a:ext>
                <a:ext uri="{FF2B5EF4-FFF2-40B4-BE49-F238E27FC236}">
                  <a16:creationId xmlns:a16="http://schemas.microsoft.com/office/drawing/2014/main" id="{C23C022D-19DA-B0B8-6B8C-23EFA598ED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09343" name="Option Button 447" hidden="1">
              <a:extLst>
                <a:ext uri="{63B3BB69-23CF-44E3-9099-C40C66FF867C}">
                  <a14:compatExt spid="_x0000_s209343"/>
                </a:ext>
                <a:ext uri="{FF2B5EF4-FFF2-40B4-BE49-F238E27FC236}">
                  <a16:creationId xmlns:a16="http://schemas.microsoft.com/office/drawing/2014/main" id="{A8C08281-7C84-10CD-F15E-9862B577B3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09344" name="Option Button 448" hidden="1">
              <a:extLst>
                <a:ext uri="{63B3BB69-23CF-44E3-9099-C40C66FF867C}">
                  <a14:compatExt spid="_x0000_s209344"/>
                </a:ext>
                <a:ext uri="{FF2B5EF4-FFF2-40B4-BE49-F238E27FC236}">
                  <a16:creationId xmlns:a16="http://schemas.microsoft.com/office/drawing/2014/main" id="{26D654EF-FB8D-73CD-4E04-CB2E42C400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09345" name="Option Button 449" hidden="1">
              <a:extLst>
                <a:ext uri="{63B3BB69-23CF-44E3-9099-C40C66FF867C}">
                  <a14:compatExt spid="_x0000_s209345"/>
                </a:ext>
                <a:ext uri="{FF2B5EF4-FFF2-40B4-BE49-F238E27FC236}">
                  <a16:creationId xmlns:a16="http://schemas.microsoft.com/office/drawing/2014/main" id="{8FE7D356-4EC4-D2DA-0426-4040AA438E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09346" name="Group Box 450" hidden="1">
              <a:extLst>
                <a:ext uri="{63B3BB69-23CF-44E3-9099-C40C66FF867C}">
                  <a14:compatExt spid="_x0000_s209346"/>
                </a:ext>
                <a:ext uri="{FF2B5EF4-FFF2-40B4-BE49-F238E27FC236}">
                  <a16:creationId xmlns:a16="http://schemas.microsoft.com/office/drawing/2014/main" id="{B572EFF8-773A-BF7D-DA68-217299B9663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09347" name="Option Button 451" hidden="1">
              <a:extLst>
                <a:ext uri="{63B3BB69-23CF-44E3-9099-C40C66FF867C}">
                  <a14:compatExt spid="_x0000_s209347"/>
                </a:ext>
                <a:ext uri="{FF2B5EF4-FFF2-40B4-BE49-F238E27FC236}">
                  <a16:creationId xmlns:a16="http://schemas.microsoft.com/office/drawing/2014/main" id="{EC2B14AB-37DA-54B1-ED8F-9744BDE232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09348" name="Option Button 452" hidden="1">
              <a:extLst>
                <a:ext uri="{63B3BB69-23CF-44E3-9099-C40C66FF867C}">
                  <a14:compatExt spid="_x0000_s209348"/>
                </a:ext>
                <a:ext uri="{FF2B5EF4-FFF2-40B4-BE49-F238E27FC236}">
                  <a16:creationId xmlns:a16="http://schemas.microsoft.com/office/drawing/2014/main" id="{30210CC9-7ABA-92E6-5784-23060B91FA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09349" name="Option Button 453" hidden="1">
              <a:extLst>
                <a:ext uri="{63B3BB69-23CF-44E3-9099-C40C66FF867C}">
                  <a14:compatExt spid="_x0000_s209349"/>
                </a:ext>
                <a:ext uri="{FF2B5EF4-FFF2-40B4-BE49-F238E27FC236}">
                  <a16:creationId xmlns:a16="http://schemas.microsoft.com/office/drawing/2014/main" id="{266959F0-F997-2DFF-CF5B-B266D2C092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09350" name="Option Button 454" hidden="1">
              <a:extLst>
                <a:ext uri="{63B3BB69-23CF-44E3-9099-C40C66FF867C}">
                  <a14:compatExt spid="_x0000_s209350"/>
                </a:ext>
                <a:ext uri="{FF2B5EF4-FFF2-40B4-BE49-F238E27FC236}">
                  <a16:creationId xmlns:a16="http://schemas.microsoft.com/office/drawing/2014/main" id="{8B09A14B-DEFB-EC6C-35C1-73B19FFEC0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09351" name="Group Box 455" hidden="1">
              <a:extLst>
                <a:ext uri="{63B3BB69-23CF-44E3-9099-C40C66FF867C}">
                  <a14:compatExt spid="_x0000_s209351"/>
                </a:ext>
                <a:ext uri="{FF2B5EF4-FFF2-40B4-BE49-F238E27FC236}">
                  <a16:creationId xmlns:a16="http://schemas.microsoft.com/office/drawing/2014/main" id="{B7D546A0-677B-0D08-70B7-504F65A39E4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09352" name="Option Button 456" hidden="1">
              <a:extLst>
                <a:ext uri="{63B3BB69-23CF-44E3-9099-C40C66FF867C}">
                  <a14:compatExt spid="_x0000_s209352"/>
                </a:ext>
                <a:ext uri="{FF2B5EF4-FFF2-40B4-BE49-F238E27FC236}">
                  <a16:creationId xmlns:a16="http://schemas.microsoft.com/office/drawing/2014/main" id="{537F59A7-A13F-019A-65E4-11EEA6BCF2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09353" name="Option Button 457" hidden="1">
              <a:extLst>
                <a:ext uri="{63B3BB69-23CF-44E3-9099-C40C66FF867C}">
                  <a14:compatExt spid="_x0000_s209353"/>
                </a:ext>
                <a:ext uri="{FF2B5EF4-FFF2-40B4-BE49-F238E27FC236}">
                  <a16:creationId xmlns:a16="http://schemas.microsoft.com/office/drawing/2014/main" id="{B20A7454-03E2-5FE9-0B12-6FB92E35D9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09354" name="Option Button 458" hidden="1">
              <a:extLst>
                <a:ext uri="{63B3BB69-23CF-44E3-9099-C40C66FF867C}">
                  <a14:compatExt spid="_x0000_s209354"/>
                </a:ext>
                <a:ext uri="{FF2B5EF4-FFF2-40B4-BE49-F238E27FC236}">
                  <a16:creationId xmlns:a16="http://schemas.microsoft.com/office/drawing/2014/main" id="{58C1C211-1F8A-BA8E-19C1-74EB5C7615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09355" name="Option Button 459" hidden="1">
              <a:extLst>
                <a:ext uri="{63B3BB69-23CF-44E3-9099-C40C66FF867C}">
                  <a14:compatExt spid="_x0000_s209355"/>
                </a:ext>
                <a:ext uri="{FF2B5EF4-FFF2-40B4-BE49-F238E27FC236}">
                  <a16:creationId xmlns:a16="http://schemas.microsoft.com/office/drawing/2014/main" id="{5235F778-6CF6-C91D-01C1-28ED092135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09356" name="Group Box 460" hidden="1">
              <a:extLst>
                <a:ext uri="{63B3BB69-23CF-44E3-9099-C40C66FF867C}">
                  <a14:compatExt spid="_x0000_s209356"/>
                </a:ext>
                <a:ext uri="{FF2B5EF4-FFF2-40B4-BE49-F238E27FC236}">
                  <a16:creationId xmlns:a16="http://schemas.microsoft.com/office/drawing/2014/main" id="{E2D749B7-FF67-E373-8F6B-32A900F922A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09357" name="Option Button 461" hidden="1">
              <a:extLst>
                <a:ext uri="{63B3BB69-23CF-44E3-9099-C40C66FF867C}">
                  <a14:compatExt spid="_x0000_s209357"/>
                </a:ext>
                <a:ext uri="{FF2B5EF4-FFF2-40B4-BE49-F238E27FC236}">
                  <a16:creationId xmlns:a16="http://schemas.microsoft.com/office/drawing/2014/main" id="{9A7DF3A4-32FA-A8B9-A8A4-D2E4E4BE18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09358" name="Option Button 462" hidden="1">
              <a:extLst>
                <a:ext uri="{63B3BB69-23CF-44E3-9099-C40C66FF867C}">
                  <a14:compatExt spid="_x0000_s209358"/>
                </a:ext>
                <a:ext uri="{FF2B5EF4-FFF2-40B4-BE49-F238E27FC236}">
                  <a16:creationId xmlns:a16="http://schemas.microsoft.com/office/drawing/2014/main" id="{D63F5356-6CDD-DC20-58A6-CDB599DEE8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09359" name="Option Button 463" hidden="1">
              <a:extLst>
                <a:ext uri="{63B3BB69-23CF-44E3-9099-C40C66FF867C}">
                  <a14:compatExt spid="_x0000_s209359"/>
                </a:ext>
                <a:ext uri="{FF2B5EF4-FFF2-40B4-BE49-F238E27FC236}">
                  <a16:creationId xmlns:a16="http://schemas.microsoft.com/office/drawing/2014/main" id="{96866EC6-AD31-5144-2BAE-8840C66A6E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09360" name="Option Button 464" hidden="1">
              <a:extLst>
                <a:ext uri="{63B3BB69-23CF-44E3-9099-C40C66FF867C}">
                  <a14:compatExt spid="_x0000_s209360"/>
                </a:ext>
                <a:ext uri="{FF2B5EF4-FFF2-40B4-BE49-F238E27FC236}">
                  <a16:creationId xmlns:a16="http://schemas.microsoft.com/office/drawing/2014/main" id="{2D8450C3-1244-019C-7060-5BFB20D04B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09361" name="Group Box 465" hidden="1">
              <a:extLst>
                <a:ext uri="{63B3BB69-23CF-44E3-9099-C40C66FF867C}">
                  <a14:compatExt spid="_x0000_s209361"/>
                </a:ext>
                <a:ext uri="{FF2B5EF4-FFF2-40B4-BE49-F238E27FC236}">
                  <a16:creationId xmlns:a16="http://schemas.microsoft.com/office/drawing/2014/main" id="{844F534D-46AE-E2EA-2065-4628E27E014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09362" name="Option Button 466" hidden="1">
              <a:extLst>
                <a:ext uri="{63B3BB69-23CF-44E3-9099-C40C66FF867C}">
                  <a14:compatExt spid="_x0000_s209362"/>
                </a:ext>
                <a:ext uri="{FF2B5EF4-FFF2-40B4-BE49-F238E27FC236}">
                  <a16:creationId xmlns:a16="http://schemas.microsoft.com/office/drawing/2014/main" id="{621A3B75-278C-5FB5-7334-A287BF3DC5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09363" name="Option Button 467" hidden="1">
              <a:extLst>
                <a:ext uri="{63B3BB69-23CF-44E3-9099-C40C66FF867C}">
                  <a14:compatExt spid="_x0000_s209363"/>
                </a:ext>
                <a:ext uri="{FF2B5EF4-FFF2-40B4-BE49-F238E27FC236}">
                  <a16:creationId xmlns:a16="http://schemas.microsoft.com/office/drawing/2014/main" id="{B59E3D65-EDA2-8725-78EA-E1B8AFA9E1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09364" name="Option Button 468" hidden="1">
              <a:extLst>
                <a:ext uri="{63B3BB69-23CF-44E3-9099-C40C66FF867C}">
                  <a14:compatExt spid="_x0000_s209364"/>
                </a:ext>
                <a:ext uri="{FF2B5EF4-FFF2-40B4-BE49-F238E27FC236}">
                  <a16:creationId xmlns:a16="http://schemas.microsoft.com/office/drawing/2014/main" id="{7FC5C1F1-E8F1-784F-FD1E-AB01B0248D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09365" name="Option Button 469" hidden="1">
              <a:extLst>
                <a:ext uri="{63B3BB69-23CF-44E3-9099-C40C66FF867C}">
                  <a14:compatExt spid="_x0000_s209365"/>
                </a:ext>
                <a:ext uri="{FF2B5EF4-FFF2-40B4-BE49-F238E27FC236}">
                  <a16:creationId xmlns:a16="http://schemas.microsoft.com/office/drawing/2014/main" id="{F79801AB-4B36-7B7D-931C-85BDCB7C52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09366" name="Group Box 470" hidden="1">
              <a:extLst>
                <a:ext uri="{63B3BB69-23CF-44E3-9099-C40C66FF867C}">
                  <a14:compatExt spid="_x0000_s209366"/>
                </a:ext>
                <a:ext uri="{FF2B5EF4-FFF2-40B4-BE49-F238E27FC236}">
                  <a16:creationId xmlns:a16="http://schemas.microsoft.com/office/drawing/2014/main" id="{6CB68121-D44C-6EE8-79D5-E0950ACD026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09367" name="Option Button 471" hidden="1">
              <a:extLst>
                <a:ext uri="{63B3BB69-23CF-44E3-9099-C40C66FF867C}">
                  <a14:compatExt spid="_x0000_s209367"/>
                </a:ext>
                <a:ext uri="{FF2B5EF4-FFF2-40B4-BE49-F238E27FC236}">
                  <a16:creationId xmlns:a16="http://schemas.microsoft.com/office/drawing/2014/main" id="{6380F3A9-D73F-4493-661E-48E5F64DDE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09368" name="Option Button 472" hidden="1">
              <a:extLst>
                <a:ext uri="{63B3BB69-23CF-44E3-9099-C40C66FF867C}">
                  <a14:compatExt spid="_x0000_s209368"/>
                </a:ext>
                <a:ext uri="{FF2B5EF4-FFF2-40B4-BE49-F238E27FC236}">
                  <a16:creationId xmlns:a16="http://schemas.microsoft.com/office/drawing/2014/main" id="{34A36776-39C7-7688-3825-DC83BF048D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09369" name="Option Button 473" hidden="1">
              <a:extLst>
                <a:ext uri="{63B3BB69-23CF-44E3-9099-C40C66FF867C}">
                  <a14:compatExt spid="_x0000_s209369"/>
                </a:ext>
                <a:ext uri="{FF2B5EF4-FFF2-40B4-BE49-F238E27FC236}">
                  <a16:creationId xmlns:a16="http://schemas.microsoft.com/office/drawing/2014/main" id="{28621384-FF08-103C-B4F8-BD923B040F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09370" name="Option Button 474" hidden="1">
              <a:extLst>
                <a:ext uri="{63B3BB69-23CF-44E3-9099-C40C66FF867C}">
                  <a14:compatExt spid="_x0000_s209370"/>
                </a:ext>
                <a:ext uri="{FF2B5EF4-FFF2-40B4-BE49-F238E27FC236}">
                  <a16:creationId xmlns:a16="http://schemas.microsoft.com/office/drawing/2014/main" id="{6B4B41A6-8557-E954-6055-261BBD304C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09371" name="Group Box 475" hidden="1">
              <a:extLst>
                <a:ext uri="{63B3BB69-23CF-44E3-9099-C40C66FF867C}">
                  <a14:compatExt spid="_x0000_s209371"/>
                </a:ext>
                <a:ext uri="{FF2B5EF4-FFF2-40B4-BE49-F238E27FC236}">
                  <a16:creationId xmlns:a16="http://schemas.microsoft.com/office/drawing/2014/main" id="{844B72C2-233D-1392-2E62-07F6CC4C393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09372" name="Option Button 476" hidden="1">
              <a:extLst>
                <a:ext uri="{63B3BB69-23CF-44E3-9099-C40C66FF867C}">
                  <a14:compatExt spid="_x0000_s209372"/>
                </a:ext>
                <a:ext uri="{FF2B5EF4-FFF2-40B4-BE49-F238E27FC236}">
                  <a16:creationId xmlns:a16="http://schemas.microsoft.com/office/drawing/2014/main" id="{F1CC96CE-7CF5-9EAB-C97F-F7BC513E70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09373" name="Option Button 477" hidden="1">
              <a:extLst>
                <a:ext uri="{63B3BB69-23CF-44E3-9099-C40C66FF867C}">
                  <a14:compatExt spid="_x0000_s209373"/>
                </a:ext>
                <a:ext uri="{FF2B5EF4-FFF2-40B4-BE49-F238E27FC236}">
                  <a16:creationId xmlns:a16="http://schemas.microsoft.com/office/drawing/2014/main" id="{3BFACE30-2B95-3586-472C-DA0FFD3A4C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09374" name="Option Button 478" hidden="1">
              <a:extLst>
                <a:ext uri="{63B3BB69-23CF-44E3-9099-C40C66FF867C}">
                  <a14:compatExt spid="_x0000_s209374"/>
                </a:ext>
                <a:ext uri="{FF2B5EF4-FFF2-40B4-BE49-F238E27FC236}">
                  <a16:creationId xmlns:a16="http://schemas.microsoft.com/office/drawing/2014/main" id="{34081241-FA67-6BE7-94EC-E5943022E6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09375" name="Option Button 479" hidden="1">
              <a:extLst>
                <a:ext uri="{63B3BB69-23CF-44E3-9099-C40C66FF867C}">
                  <a14:compatExt spid="_x0000_s209375"/>
                </a:ext>
                <a:ext uri="{FF2B5EF4-FFF2-40B4-BE49-F238E27FC236}">
                  <a16:creationId xmlns:a16="http://schemas.microsoft.com/office/drawing/2014/main" id="{A840B1BA-EF32-29E5-F85A-783004088B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09376" name="Group Box 480" hidden="1">
              <a:extLst>
                <a:ext uri="{63B3BB69-23CF-44E3-9099-C40C66FF867C}">
                  <a14:compatExt spid="_x0000_s209376"/>
                </a:ext>
                <a:ext uri="{FF2B5EF4-FFF2-40B4-BE49-F238E27FC236}">
                  <a16:creationId xmlns:a16="http://schemas.microsoft.com/office/drawing/2014/main" id="{77DC24C8-D752-D27E-E105-42E9649AD6E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09377" name="Option Button 481" hidden="1">
              <a:extLst>
                <a:ext uri="{63B3BB69-23CF-44E3-9099-C40C66FF867C}">
                  <a14:compatExt spid="_x0000_s209377"/>
                </a:ext>
                <a:ext uri="{FF2B5EF4-FFF2-40B4-BE49-F238E27FC236}">
                  <a16:creationId xmlns:a16="http://schemas.microsoft.com/office/drawing/2014/main" id="{6553A54E-8DC7-FB04-235E-E867CD1CD5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09378" name="Option Button 482" hidden="1">
              <a:extLst>
                <a:ext uri="{63B3BB69-23CF-44E3-9099-C40C66FF867C}">
                  <a14:compatExt spid="_x0000_s209378"/>
                </a:ext>
                <a:ext uri="{FF2B5EF4-FFF2-40B4-BE49-F238E27FC236}">
                  <a16:creationId xmlns:a16="http://schemas.microsoft.com/office/drawing/2014/main" id="{DD49D95C-62AC-12CB-6664-08A9346F93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09379" name="Option Button 483" hidden="1">
              <a:extLst>
                <a:ext uri="{63B3BB69-23CF-44E3-9099-C40C66FF867C}">
                  <a14:compatExt spid="_x0000_s209379"/>
                </a:ext>
                <a:ext uri="{FF2B5EF4-FFF2-40B4-BE49-F238E27FC236}">
                  <a16:creationId xmlns:a16="http://schemas.microsoft.com/office/drawing/2014/main" id="{D660CE90-7CB6-775D-280C-1A68BBC5FD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09380" name="Option Button 484" hidden="1">
              <a:extLst>
                <a:ext uri="{63B3BB69-23CF-44E3-9099-C40C66FF867C}">
                  <a14:compatExt spid="_x0000_s209380"/>
                </a:ext>
                <a:ext uri="{FF2B5EF4-FFF2-40B4-BE49-F238E27FC236}">
                  <a16:creationId xmlns:a16="http://schemas.microsoft.com/office/drawing/2014/main" id="{E5E54B3E-768A-7E29-46D1-3E8CA4382E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09381" name="Group Box 485" hidden="1">
              <a:extLst>
                <a:ext uri="{63B3BB69-23CF-44E3-9099-C40C66FF867C}">
                  <a14:compatExt spid="_x0000_s209381"/>
                </a:ext>
                <a:ext uri="{FF2B5EF4-FFF2-40B4-BE49-F238E27FC236}">
                  <a16:creationId xmlns:a16="http://schemas.microsoft.com/office/drawing/2014/main" id="{4EADF3B2-0BA3-B413-6BFB-AD7D4D0A4BB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09382" name="Option Button 486" hidden="1">
              <a:extLst>
                <a:ext uri="{63B3BB69-23CF-44E3-9099-C40C66FF867C}">
                  <a14:compatExt spid="_x0000_s209382"/>
                </a:ext>
                <a:ext uri="{FF2B5EF4-FFF2-40B4-BE49-F238E27FC236}">
                  <a16:creationId xmlns:a16="http://schemas.microsoft.com/office/drawing/2014/main" id="{7FD30A2D-59A5-4FA3-5A61-90D77EAFC9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09383" name="Option Button 487" hidden="1">
              <a:extLst>
                <a:ext uri="{63B3BB69-23CF-44E3-9099-C40C66FF867C}">
                  <a14:compatExt spid="_x0000_s209383"/>
                </a:ext>
                <a:ext uri="{FF2B5EF4-FFF2-40B4-BE49-F238E27FC236}">
                  <a16:creationId xmlns:a16="http://schemas.microsoft.com/office/drawing/2014/main" id="{B7C85232-B880-BF67-D832-F8484D3C2E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09384" name="Option Button 488" hidden="1">
              <a:extLst>
                <a:ext uri="{63B3BB69-23CF-44E3-9099-C40C66FF867C}">
                  <a14:compatExt spid="_x0000_s209384"/>
                </a:ext>
                <a:ext uri="{FF2B5EF4-FFF2-40B4-BE49-F238E27FC236}">
                  <a16:creationId xmlns:a16="http://schemas.microsoft.com/office/drawing/2014/main" id="{EBE691D3-0EFA-0DB7-CA03-C63086C697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09385" name="Option Button 489" hidden="1">
              <a:extLst>
                <a:ext uri="{63B3BB69-23CF-44E3-9099-C40C66FF867C}">
                  <a14:compatExt spid="_x0000_s209385"/>
                </a:ext>
                <a:ext uri="{FF2B5EF4-FFF2-40B4-BE49-F238E27FC236}">
                  <a16:creationId xmlns:a16="http://schemas.microsoft.com/office/drawing/2014/main" id="{12E1A07A-B26B-EE2E-631C-EABFACCF37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09386" name="Group Box 490" hidden="1">
              <a:extLst>
                <a:ext uri="{63B3BB69-23CF-44E3-9099-C40C66FF867C}">
                  <a14:compatExt spid="_x0000_s209386"/>
                </a:ext>
                <a:ext uri="{FF2B5EF4-FFF2-40B4-BE49-F238E27FC236}">
                  <a16:creationId xmlns:a16="http://schemas.microsoft.com/office/drawing/2014/main" id="{4F146338-74C6-5D80-5C8E-6304DCE5E25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09387" name="Option Button 491" hidden="1">
              <a:extLst>
                <a:ext uri="{63B3BB69-23CF-44E3-9099-C40C66FF867C}">
                  <a14:compatExt spid="_x0000_s209387"/>
                </a:ext>
                <a:ext uri="{FF2B5EF4-FFF2-40B4-BE49-F238E27FC236}">
                  <a16:creationId xmlns:a16="http://schemas.microsoft.com/office/drawing/2014/main" id="{D047462F-EEEB-2A90-9C9D-E52826B7C7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09388" name="Option Button 492" hidden="1">
              <a:extLst>
                <a:ext uri="{63B3BB69-23CF-44E3-9099-C40C66FF867C}">
                  <a14:compatExt spid="_x0000_s209388"/>
                </a:ext>
                <a:ext uri="{FF2B5EF4-FFF2-40B4-BE49-F238E27FC236}">
                  <a16:creationId xmlns:a16="http://schemas.microsoft.com/office/drawing/2014/main" id="{370EDC4A-C077-5160-AEAC-057263AA93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09389" name="Option Button 493" hidden="1">
              <a:extLst>
                <a:ext uri="{63B3BB69-23CF-44E3-9099-C40C66FF867C}">
                  <a14:compatExt spid="_x0000_s209389"/>
                </a:ext>
                <a:ext uri="{FF2B5EF4-FFF2-40B4-BE49-F238E27FC236}">
                  <a16:creationId xmlns:a16="http://schemas.microsoft.com/office/drawing/2014/main" id="{2B48C37B-4863-A714-0C7E-BA5888EBEA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09390" name="Option Button 494" hidden="1">
              <a:extLst>
                <a:ext uri="{63B3BB69-23CF-44E3-9099-C40C66FF867C}">
                  <a14:compatExt spid="_x0000_s209390"/>
                </a:ext>
                <a:ext uri="{FF2B5EF4-FFF2-40B4-BE49-F238E27FC236}">
                  <a16:creationId xmlns:a16="http://schemas.microsoft.com/office/drawing/2014/main" id="{4B7A8B4B-9A58-0478-0FFD-8BDAA89CC3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09391" name="Group Box 495" hidden="1">
              <a:extLst>
                <a:ext uri="{63B3BB69-23CF-44E3-9099-C40C66FF867C}">
                  <a14:compatExt spid="_x0000_s209391"/>
                </a:ext>
                <a:ext uri="{FF2B5EF4-FFF2-40B4-BE49-F238E27FC236}">
                  <a16:creationId xmlns:a16="http://schemas.microsoft.com/office/drawing/2014/main" id="{EB39CD39-82FD-208D-D4D0-3092D16FAE6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09392" name="Option Button 496" hidden="1">
              <a:extLst>
                <a:ext uri="{63B3BB69-23CF-44E3-9099-C40C66FF867C}">
                  <a14:compatExt spid="_x0000_s209392"/>
                </a:ext>
                <a:ext uri="{FF2B5EF4-FFF2-40B4-BE49-F238E27FC236}">
                  <a16:creationId xmlns:a16="http://schemas.microsoft.com/office/drawing/2014/main" id="{4C1E41E1-A5A2-3223-5E56-238E280382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09393" name="Option Button 497" hidden="1">
              <a:extLst>
                <a:ext uri="{63B3BB69-23CF-44E3-9099-C40C66FF867C}">
                  <a14:compatExt spid="_x0000_s209393"/>
                </a:ext>
                <a:ext uri="{FF2B5EF4-FFF2-40B4-BE49-F238E27FC236}">
                  <a16:creationId xmlns:a16="http://schemas.microsoft.com/office/drawing/2014/main" id="{28E7C8DA-D848-667C-E0FB-6B3213A995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09394" name="Option Button 498" hidden="1">
              <a:extLst>
                <a:ext uri="{63B3BB69-23CF-44E3-9099-C40C66FF867C}">
                  <a14:compatExt spid="_x0000_s209394"/>
                </a:ext>
                <a:ext uri="{FF2B5EF4-FFF2-40B4-BE49-F238E27FC236}">
                  <a16:creationId xmlns:a16="http://schemas.microsoft.com/office/drawing/2014/main" id="{4FFF0BFC-353B-E7CE-CDE7-C26BB550F8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09395" name="Option Button 499" hidden="1">
              <a:extLst>
                <a:ext uri="{63B3BB69-23CF-44E3-9099-C40C66FF867C}">
                  <a14:compatExt spid="_x0000_s209395"/>
                </a:ext>
                <a:ext uri="{FF2B5EF4-FFF2-40B4-BE49-F238E27FC236}">
                  <a16:creationId xmlns:a16="http://schemas.microsoft.com/office/drawing/2014/main" id="{6D2CDF73-DB90-9F6D-4927-B8BB93C973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09396" name="Group Box 500" hidden="1">
              <a:extLst>
                <a:ext uri="{63B3BB69-23CF-44E3-9099-C40C66FF867C}">
                  <a14:compatExt spid="_x0000_s209396"/>
                </a:ext>
                <a:ext uri="{FF2B5EF4-FFF2-40B4-BE49-F238E27FC236}">
                  <a16:creationId xmlns:a16="http://schemas.microsoft.com/office/drawing/2014/main" id="{63CADB65-826A-26B2-6B9D-6196A31465E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09397" name="Option Button 501" hidden="1">
              <a:extLst>
                <a:ext uri="{63B3BB69-23CF-44E3-9099-C40C66FF867C}">
                  <a14:compatExt spid="_x0000_s209397"/>
                </a:ext>
                <a:ext uri="{FF2B5EF4-FFF2-40B4-BE49-F238E27FC236}">
                  <a16:creationId xmlns:a16="http://schemas.microsoft.com/office/drawing/2014/main" id="{E270D3E4-9190-CBBA-4A7A-A550EBF294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09398" name="Option Button 502" hidden="1">
              <a:extLst>
                <a:ext uri="{63B3BB69-23CF-44E3-9099-C40C66FF867C}">
                  <a14:compatExt spid="_x0000_s209398"/>
                </a:ext>
                <a:ext uri="{FF2B5EF4-FFF2-40B4-BE49-F238E27FC236}">
                  <a16:creationId xmlns:a16="http://schemas.microsoft.com/office/drawing/2014/main" id="{A72209F3-0196-4335-4712-0C4DA7A240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09399" name="Option Button 503" hidden="1">
              <a:extLst>
                <a:ext uri="{63B3BB69-23CF-44E3-9099-C40C66FF867C}">
                  <a14:compatExt spid="_x0000_s209399"/>
                </a:ext>
                <a:ext uri="{FF2B5EF4-FFF2-40B4-BE49-F238E27FC236}">
                  <a16:creationId xmlns:a16="http://schemas.microsoft.com/office/drawing/2014/main" id="{7507F154-6797-9891-237F-795B65E852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09400" name="Option Button 504" hidden="1">
              <a:extLst>
                <a:ext uri="{63B3BB69-23CF-44E3-9099-C40C66FF867C}">
                  <a14:compatExt spid="_x0000_s209400"/>
                </a:ext>
                <a:ext uri="{FF2B5EF4-FFF2-40B4-BE49-F238E27FC236}">
                  <a16:creationId xmlns:a16="http://schemas.microsoft.com/office/drawing/2014/main" id="{3225208E-FE57-2325-3BE8-F7CF6715D3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09401" name="Group Box 505" hidden="1">
              <a:extLst>
                <a:ext uri="{63B3BB69-23CF-44E3-9099-C40C66FF867C}">
                  <a14:compatExt spid="_x0000_s209401"/>
                </a:ext>
                <a:ext uri="{FF2B5EF4-FFF2-40B4-BE49-F238E27FC236}">
                  <a16:creationId xmlns:a16="http://schemas.microsoft.com/office/drawing/2014/main" id="{47D7839C-1927-5C23-80B9-830983EE02C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09402" name="Option Button 506" hidden="1">
              <a:extLst>
                <a:ext uri="{63B3BB69-23CF-44E3-9099-C40C66FF867C}">
                  <a14:compatExt spid="_x0000_s209402"/>
                </a:ext>
                <a:ext uri="{FF2B5EF4-FFF2-40B4-BE49-F238E27FC236}">
                  <a16:creationId xmlns:a16="http://schemas.microsoft.com/office/drawing/2014/main" id="{58B5D81E-1F64-B62D-BBFA-3CB04E6086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09403" name="Option Button 507" hidden="1">
              <a:extLst>
                <a:ext uri="{63B3BB69-23CF-44E3-9099-C40C66FF867C}">
                  <a14:compatExt spid="_x0000_s209403"/>
                </a:ext>
                <a:ext uri="{FF2B5EF4-FFF2-40B4-BE49-F238E27FC236}">
                  <a16:creationId xmlns:a16="http://schemas.microsoft.com/office/drawing/2014/main" id="{B3245777-60ED-F7AF-E3CD-610F0ADD8B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09404" name="Option Button 508" hidden="1">
              <a:extLst>
                <a:ext uri="{63B3BB69-23CF-44E3-9099-C40C66FF867C}">
                  <a14:compatExt spid="_x0000_s209404"/>
                </a:ext>
                <a:ext uri="{FF2B5EF4-FFF2-40B4-BE49-F238E27FC236}">
                  <a16:creationId xmlns:a16="http://schemas.microsoft.com/office/drawing/2014/main" id="{C84A7D77-27C4-33AF-A3ED-DC19658EAE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09405" name="Option Button 509" hidden="1">
              <a:extLst>
                <a:ext uri="{63B3BB69-23CF-44E3-9099-C40C66FF867C}">
                  <a14:compatExt spid="_x0000_s209405"/>
                </a:ext>
                <a:ext uri="{FF2B5EF4-FFF2-40B4-BE49-F238E27FC236}">
                  <a16:creationId xmlns:a16="http://schemas.microsoft.com/office/drawing/2014/main" id="{C56961BA-E2D0-6713-4BC9-F6C6F1294C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09406" name="Group Box 510" hidden="1">
              <a:extLst>
                <a:ext uri="{63B3BB69-23CF-44E3-9099-C40C66FF867C}">
                  <a14:compatExt spid="_x0000_s209406"/>
                </a:ext>
                <a:ext uri="{FF2B5EF4-FFF2-40B4-BE49-F238E27FC236}">
                  <a16:creationId xmlns:a16="http://schemas.microsoft.com/office/drawing/2014/main" id="{77099AA8-3C13-62CE-0458-3D9DE19B028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09407" name="Option Button 511" hidden="1">
              <a:extLst>
                <a:ext uri="{63B3BB69-23CF-44E3-9099-C40C66FF867C}">
                  <a14:compatExt spid="_x0000_s209407"/>
                </a:ext>
                <a:ext uri="{FF2B5EF4-FFF2-40B4-BE49-F238E27FC236}">
                  <a16:creationId xmlns:a16="http://schemas.microsoft.com/office/drawing/2014/main" id="{332450AB-B296-3980-8796-2EC4CFAA30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09408" name="Option Button 512" hidden="1">
              <a:extLst>
                <a:ext uri="{63B3BB69-23CF-44E3-9099-C40C66FF867C}">
                  <a14:compatExt spid="_x0000_s209408"/>
                </a:ext>
                <a:ext uri="{FF2B5EF4-FFF2-40B4-BE49-F238E27FC236}">
                  <a16:creationId xmlns:a16="http://schemas.microsoft.com/office/drawing/2014/main" id="{48569D2A-E517-49D6-24BE-E75173F95E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09409" name="Option Button 513" hidden="1">
              <a:extLst>
                <a:ext uri="{63B3BB69-23CF-44E3-9099-C40C66FF867C}">
                  <a14:compatExt spid="_x0000_s209409"/>
                </a:ext>
                <a:ext uri="{FF2B5EF4-FFF2-40B4-BE49-F238E27FC236}">
                  <a16:creationId xmlns:a16="http://schemas.microsoft.com/office/drawing/2014/main" id="{2A7DE29C-5E2A-2A65-4B0B-DFD68C7C77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09410" name="Option Button 514" hidden="1">
              <a:extLst>
                <a:ext uri="{63B3BB69-23CF-44E3-9099-C40C66FF867C}">
                  <a14:compatExt spid="_x0000_s209410"/>
                </a:ext>
                <a:ext uri="{FF2B5EF4-FFF2-40B4-BE49-F238E27FC236}">
                  <a16:creationId xmlns:a16="http://schemas.microsoft.com/office/drawing/2014/main" id="{668B98F8-DFAE-6273-CFE8-AE6AC26801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09411" name="Group Box 515" hidden="1">
              <a:extLst>
                <a:ext uri="{63B3BB69-23CF-44E3-9099-C40C66FF867C}">
                  <a14:compatExt spid="_x0000_s209411"/>
                </a:ext>
                <a:ext uri="{FF2B5EF4-FFF2-40B4-BE49-F238E27FC236}">
                  <a16:creationId xmlns:a16="http://schemas.microsoft.com/office/drawing/2014/main" id="{E8DA2487-0410-F034-D2AC-E6EDBCE9FA7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09412" name="Option Button 516" hidden="1">
              <a:extLst>
                <a:ext uri="{63B3BB69-23CF-44E3-9099-C40C66FF867C}">
                  <a14:compatExt spid="_x0000_s209412"/>
                </a:ext>
                <a:ext uri="{FF2B5EF4-FFF2-40B4-BE49-F238E27FC236}">
                  <a16:creationId xmlns:a16="http://schemas.microsoft.com/office/drawing/2014/main" id="{E3833A0E-C871-3FA4-10EA-466FE0A414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09413" name="Option Button 517" hidden="1">
              <a:extLst>
                <a:ext uri="{63B3BB69-23CF-44E3-9099-C40C66FF867C}">
                  <a14:compatExt spid="_x0000_s209413"/>
                </a:ext>
                <a:ext uri="{FF2B5EF4-FFF2-40B4-BE49-F238E27FC236}">
                  <a16:creationId xmlns:a16="http://schemas.microsoft.com/office/drawing/2014/main" id="{7BDC6B23-7022-7D90-2754-9A4D14AF93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09414" name="Option Button 518" hidden="1">
              <a:extLst>
                <a:ext uri="{63B3BB69-23CF-44E3-9099-C40C66FF867C}">
                  <a14:compatExt spid="_x0000_s209414"/>
                </a:ext>
                <a:ext uri="{FF2B5EF4-FFF2-40B4-BE49-F238E27FC236}">
                  <a16:creationId xmlns:a16="http://schemas.microsoft.com/office/drawing/2014/main" id="{3ED20934-DB06-79C7-02C7-DF88F66D02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09415" name="Option Button 519" hidden="1">
              <a:extLst>
                <a:ext uri="{63B3BB69-23CF-44E3-9099-C40C66FF867C}">
                  <a14:compatExt spid="_x0000_s209415"/>
                </a:ext>
                <a:ext uri="{FF2B5EF4-FFF2-40B4-BE49-F238E27FC236}">
                  <a16:creationId xmlns:a16="http://schemas.microsoft.com/office/drawing/2014/main" id="{5F75BEE4-E06C-00C0-B78C-276E632636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09416" name="Group Box 520" hidden="1">
              <a:extLst>
                <a:ext uri="{63B3BB69-23CF-44E3-9099-C40C66FF867C}">
                  <a14:compatExt spid="_x0000_s209416"/>
                </a:ext>
                <a:ext uri="{FF2B5EF4-FFF2-40B4-BE49-F238E27FC236}">
                  <a16:creationId xmlns:a16="http://schemas.microsoft.com/office/drawing/2014/main" id="{A158257D-492E-E65F-F0A1-246B10E2E2B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09417" name="Option Button 521" hidden="1">
              <a:extLst>
                <a:ext uri="{63B3BB69-23CF-44E3-9099-C40C66FF867C}">
                  <a14:compatExt spid="_x0000_s209417"/>
                </a:ext>
                <a:ext uri="{FF2B5EF4-FFF2-40B4-BE49-F238E27FC236}">
                  <a16:creationId xmlns:a16="http://schemas.microsoft.com/office/drawing/2014/main" id="{31F5EB10-A415-4BE0-3BCA-E226BECC9C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09418" name="Option Button 522" hidden="1">
              <a:extLst>
                <a:ext uri="{63B3BB69-23CF-44E3-9099-C40C66FF867C}">
                  <a14:compatExt spid="_x0000_s209418"/>
                </a:ext>
                <a:ext uri="{FF2B5EF4-FFF2-40B4-BE49-F238E27FC236}">
                  <a16:creationId xmlns:a16="http://schemas.microsoft.com/office/drawing/2014/main" id="{7D7C6ABF-DBA1-13C5-611B-90698DF953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09419" name="Option Button 523" hidden="1">
              <a:extLst>
                <a:ext uri="{63B3BB69-23CF-44E3-9099-C40C66FF867C}">
                  <a14:compatExt spid="_x0000_s209419"/>
                </a:ext>
                <a:ext uri="{FF2B5EF4-FFF2-40B4-BE49-F238E27FC236}">
                  <a16:creationId xmlns:a16="http://schemas.microsoft.com/office/drawing/2014/main" id="{5387FC3E-7593-6C46-8DF5-FB05628904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09420" name="Option Button 524" hidden="1">
              <a:extLst>
                <a:ext uri="{63B3BB69-23CF-44E3-9099-C40C66FF867C}">
                  <a14:compatExt spid="_x0000_s209420"/>
                </a:ext>
                <a:ext uri="{FF2B5EF4-FFF2-40B4-BE49-F238E27FC236}">
                  <a16:creationId xmlns:a16="http://schemas.microsoft.com/office/drawing/2014/main" id="{A31695A9-40D1-BC02-3A6A-54E97F1192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09421" name="Group Box 525" hidden="1">
              <a:extLst>
                <a:ext uri="{63B3BB69-23CF-44E3-9099-C40C66FF867C}">
                  <a14:compatExt spid="_x0000_s209421"/>
                </a:ext>
                <a:ext uri="{FF2B5EF4-FFF2-40B4-BE49-F238E27FC236}">
                  <a16:creationId xmlns:a16="http://schemas.microsoft.com/office/drawing/2014/main" id="{881898AE-D418-F1AF-696D-D562710B43E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09422" name="Option Button 526" hidden="1">
              <a:extLst>
                <a:ext uri="{63B3BB69-23CF-44E3-9099-C40C66FF867C}">
                  <a14:compatExt spid="_x0000_s209422"/>
                </a:ext>
                <a:ext uri="{FF2B5EF4-FFF2-40B4-BE49-F238E27FC236}">
                  <a16:creationId xmlns:a16="http://schemas.microsoft.com/office/drawing/2014/main" id="{FC38F93C-007D-E6E8-B74E-6A0F8F0437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09423" name="Option Button 527" hidden="1">
              <a:extLst>
                <a:ext uri="{63B3BB69-23CF-44E3-9099-C40C66FF867C}">
                  <a14:compatExt spid="_x0000_s209423"/>
                </a:ext>
                <a:ext uri="{FF2B5EF4-FFF2-40B4-BE49-F238E27FC236}">
                  <a16:creationId xmlns:a16="http://schemas.microsoft.com/office/drawing/2014/main" id="{30F689C5-9FDD-894D-0F1C-95D58D221E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09424" name="Option Button 528" hidden="1">
              <a:extLst>
                <a:ext uri="{63B3BB69-23CF-44E3-9099-C40C66FF867C}">
                  <a14:compatExt spid="_x0000_s209424"/>
                </a:ext>
                <a:ext uri="{FF2B5EF4-FFF2-40B4-BE49-F238E27FC236}">
                  <a16:creationId xmlns:a16="http://schemas.microsoft.com/office/drawing/2014/main" id="{11839052-9165-55B0-8802-38C30DD51C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09425" name="Option Button 529" hidden="1">
              <a:extLst>
                <a:ext uri="{63B3BB69-23CF-44E3-9099-C40C66FF867C}">
                  <a14:compatExt spid="_x0000_s209425"/>
                </a:ext>
                <a:ext uri="{FF2B5EF4-FFF2-40B4-BE49-F238E27FC236}">
                  <a16:creationId xmlns:a16="http://schemas.microsoft.com/office/drawing/2014/main" id="{9C0E7D37-653A-FF5B-4361-E5746F3B67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09426" name="Group Box 530" hidden="1">
              <a:extLst>
                <a:ext uri="{63B3BB69-23CF-44E3-9099-C40C66FF867C}">
                  <a14:compatExt spid="_x0000_s209426"/>
                </a:ext>
                <a:ext uri="{FF2B5EF4-FFF2-40B4-BE49-F238E27FC236}">
                  <a16:creationId xmlns:a16="http://schemas.microsoft.com/office/drawing/2014/main" id="{E52EEBD2-C405-4183-D73E-8029A0CF4E5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09427" name="Option Button 531" hidden="1">
              <a:extLst>
                <a:ext uri="{63B3BB69-23CF-44E3-9099-C40C66FF867C}">
                  <a14:compatExt spid="_x0000_s209427"/>
                </a:ext>
                <a:ext uri="{FF2B5EF4-FFF2-40B4-BE49-F238E27FC236}">
                  <a16:creationId xmlns:a16="http://schemas.microsoft.com/office/drawing/2014/main" id="{7AF6418A-6C96-1B51-2CB9-8A43DDAEA3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09428" name="Option Button 532" hidden="1">
              <a:extLst>
                <a:ext uri="{63B3BB69-23CF-44E3-9099-C40C66FF867C}">
                  <a14:compatExt spid="_x0000_s209428"/>
                </a:ext>
                <a:ext uri="{FF2B5EF4-FFF2-40B4-BE49-F238E27FC236}">
                  <a16:creationId xmlns:a16="http://schemas.microsoft.com/office/drawing/2014/main" id="{B6DCD06F-36FF-D18B-B8CC-E141085A4E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09429" name="Option Button 533" hidden="1">
              <a:extLst>
                <a:ext uri="{63B3BB69-23CF-44E3-9099-C40C66FF867C}">
                  <a14:compatExt spid="_x0000_s209429"/>
                </a:ext>
                <a:ext uri="{FF2B5EF4-FFF2-40B4-BE49-F238E27FC236}">
                  <a16:creationId xmlns:a16="http://schemas.microsoft.com/office/drawing/2014/main" id="{1C6C6CC9-D92E-0D10-BE77-CF0C42E6CF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09430" name="Option Button 534" hidden="1">
              <a:extLst>
                <a:ext uri="{63B3BB69-23CF-44E3-9099-C40C66FF867C}">
                  <a14:compatExt spid="_x0000_s209430"/>
                </a:ext>
                <a:ext uri="{FF2B5EF4-FFF2-40B4-BE49-F238E27FC236}">
                  <a16:creationId xmlns:a16="http://schemas.microsoft.com/office/drawing/2014/main" id="{BD13D3FD-CE69-41B7-A9DE-FF8A31688B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09431" name="Group Box 535" hidden="1">
              <a:extLst>
                <a:ext uri="{63B3BB69-23CF-44E3-9099-C40C66FF867C}">
                  <a14:compatExt spid="_x0000_s209431"/>
                </a:ext>
                <a:ext uri="{FF2B5EF4-FFF2-40B4-BE49-F238E27FC236}">
                  <a16:creationId xmlns:a16="http://schemas.microsoft.com/office/drawing/2014/main" id="{D75DDA4A-CE4D-BDDD-D140-4D271F29DD2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09432" name="Option Button 536" hidden="1">
              <a:extLst>
                <a:ext uri="{63B3BB69-23CF-44E3-9099-C40C66FF867C}">
                  <a14:compatExt spid="_x0000_s209432"/>
                </a:ext>
                <a:ext uri="{FF2B5EF4-FFF2-40B4-BE49-F238E27FC236}">
                  <a16:creationId xmlns:a16="http://schemas.microsoft.com/office/drawing/2014/main" id="{9B0DB128-5B38-F85C-8A2D-5263D2B2C3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09433" name="Option Button 537" hidden="1">
              <a:extLst>
                <a:ext uri="{63B3BB69-23CF-44E3-9099-C40C66FF867C}">
                  <a14:compatExt spid="_x0000_s209433"/>
                </a:ext>
                <a:ext uri="{FF2B5EF4-FFF2-40B4-BE49-F238E27FC236}">
                  <a16:creationId xmlns:a16="http://schemas.microsoft.com/office/drawing/2014/main" id="{8F4A3D36-45AB-FEC7-B889-8C0499093F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09434" name="Option Button 538" hidden="1">
              <a:extLst>
                <a:ext uri="{63B3BB69-23CF-44E3-9099-C40C66FF867C}">
                  <a14:compatExt spid="_x0000_s209434"/>
                </a:ext>
                <a:ext uri="{FF2B5EF4-FFF2-40B4-BE49-F238E27FC236}">
                  <a16:creationId xmlns:a16="http://schemas.microsoft.com/office/drawing/2014/main" id="{FE9D3833-0EBC-2BBD-2487-7FC9A0AA03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09435" name="Option Button 539" hidden="1">
              <a:extLst>
                <a:ext uri="{63B3BB69-23CF-44E3-9099-C40C66FF867C}">
                  <a14:compatExt spid="_x0000_s209435"/>
                </a:ext>
                <a:ext uri="{FF2B5EF4-FFF2-40B4-BE49-F238E27FC236}">
                  <a16:creationId xmlns:a16="http://schemas.microsoft.com/office/drawing/2014/main" id="{8060BDB4-B4D2-C718-28B7-7A4E36005F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09436" name="Group Box 540" hidden="1">
              <a:extLst>
                <a:ext uri="{63B3BB69-23CF-44E3-9099-C40C66FF867C}">
                  <a14:compatExt spid="_x0000_s209436"/>
                </a:ext>
                <a:ext uri="{FF2B5EF4-FFF2-40B4-BE49-F238E27FC236}">
                  <a16:creationId xmlns:a16="http://schemas.microsoft.com/office/drawing/2014/main" id="{62D26DE5-6149-22DD-4CDF-4D250440D84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09437" name="Option Button 541" hidden="1">
              <a:extLst>
                <a:ext uri="{63B3BB69-23CF-44E3-9099-C40C66FF867C}">
                  <a14:compatExt spid="_x0000_s209437"/>
                </a:ext>
                <a:ext uri="{FF2B5EF4-FFF2-40B4-BE49-F238E27FC236}">
                  <a16:creationId xmlns:a16="http://schemas.microsoft.com/office/drawing/2014/main" id="{06BD47D6-933E-5DCD-0AC2-FD5B740BA6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09438" name="Option Button 542" hidden="1">
              <a:extLst>
                <a:ext uri="{63B3BB69-23CF-44E3-9099-C40C66FF867C}">
                  <a14:compatExt spid="_x0000_s209438"/>
                </a:ext>
                <a:ext uri="{FF2B5EF4-FFF2-40B4-BE49-F238E27FC236}">
                  <a16:creationId xmlns:a16="http://schemas.microsoft.com/office/drawing/2014/main" id="{E975440B-C5FC-EB59-FCF3-DEF94DF3BC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09439" name="Option Button 543" hidden="1">
              <a:extLst>
                <a:ext uri="{63B3BB69-23CF-44E3-9099-C40C66FF867C}">
                  <a14:compatExt spid="_x0000_s209439"/>
                </a:ext>
                <a:ext uri="{FF2B5EF4-FFF2-40B4-BE49-F238E27FC236}">
                  <a16:creationId xmlns:a16="http://schemas.microsoft.com/office/drawing/2014/main" id="{47777727-49C8-4697-35BC-7148F7DA8A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09440" name="Option Button 544" hidden="1">
              <a:extLst>
                <a:ext uri="{63B3BB69-23CF-44E3-9099-C40C66FF867C}">
                  <a14:compatExt spid="_x0000_s209440"/>
                </a:ext>
                <a:ext uri="{FF2B5EF4-FFF2-40B4-BE49-F238E27FC236}">
                  <a16:creationId xmlns:a16="http://schemas.microsoft.com/office/drawing/2014/main" id="{E72A5E4D-7414-0081-5D1C-E4E0D7EC8C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09441" name="Group Box 545" hidden="1">
              <a:extLst>
                <a:ext uri="{63B3BB69-23CF-44E3-9099-C40C66FF867C}">
                  <a14:compatExt spid="_x0000_s209441"/>
                </a:ext>
                <a:ext uri="{FF2B5EF4-FFF2-40B4-BE49-F238E27FC236}">
                  <a16:creationId xmlns:a16="http://schemas.microsoft.com/office/drawing/2014/main" id="{1551703C-9CD9-48FB-45F7-0D1C26E308B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09442" name="Option Button 546" hidden="1">
              <a:extLst>
                <a:ext uri="{63B3BB69-23CF-44E3-9099-C40C66FF867C}">
                  <a14:compatExt spid="_x0000_s209442"/>
                </a:ext>
                <a:ext uri="{FF2B5EF4-FFF2-40B4-BE49-F238E27FC236}">
                  <a16:creationId xmlns:a16="http://schemas.microsoft.com/office/drawing/2014/main" id="{6C89307B-22B3-0D87-3F72-6F5719848C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09443" name="Option Button 547" hidden="1">
              <a:extLst>
                <a:ext uri="{63B3BB69-23CF-44E3-9099-C40C66FF867C}">
                  <a14:compatExt spid="_x0000_s209443"/>
                </a:ext>
                <a:ext uri="{FF2B5EF4-FFF2-40B4-BE49-F238E27FC236}">
                  <a16:creationId xmlns:a16="http://schemas.microsoft.com/office/drawing/2014/main" id="{F6C472C9-4F0C-7B31-0BEB-52EFE639CC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09444" name="Option Button 548" hidden="1">
              <a:extLst>
                <a:ext uri="{63B3BB69-23CF-44E3-9099-C40C66FF867C}">
                  <a14:compatExt spid="_x0000_s209444"/>
                </a:ext>
                <a:ext uri="{FF2B5EF4-FFF2-40B4-BE49-F238E27FC236}">
                  <a16:creationId xmlns:a16="http://schemas.microsoft.com/office/drawing/2014/main" id="{DBFA2AD7-AC37-7175-5455-6C029F8141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09445" name="Option Button 549" hidden="1">
              <a:extLst>
                <a:ext uri="{63B3BB69-23CF-44E3-9099-C40C66FF867C}">
                  <a14:compatExt spid="_x0000_s209445"/>
                </a:ext>
                <a:ext uri="{FF2B5EF4-FFF2-40B4-BE49-F238E27FC236}">
                  <a16:creationId xmlns:a16="http://schemas.microsoft.com/office/drawing/2014/main" id="{BEF552DB-5FEF-4438-F74C-D8B325E7CB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09446" name="Group Box 550" hidden="1">
              <a:extLst>
                <a:ext uri="{63B3BB69-23CF-44E3-9099-C40C66FF867C}">
                  <a14:compatExt spid="_x0000_s209446"/>
                </a:ext>
                <a:ext uri="{FF2B5EF4-FFF2-40B4-BE49-F238E27FC236}">
                  <a16:creationId xmlns:a16="http://schemas.microsoft.com/office/drawing/2014/main" id="{71827157-3160-E8CC-355D-F86E8D6CAEB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09447" name="Option Button 551" hidden="1">
              <a:extLst>
                <a:ext uri="{63B3BB69-23CF-44E3-9099-C40C66FF867C}">
                  <a14:compatExt spid="_x0000_s209447"/>
                </a:ext>
                <a:ext uri="{FF2B5EF4-FFF2-40B4-BE49-F238E27FC236}">
                  <a16:creationId xmlns:a16="http://schemas.microsoft.com/office/drawing/2014/main" id="{79D02E01-D964-4EE0-1816-5CEAA0CAF0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09448" name="Option Button 552" hidden="1">
              <a:extLst>
                <a:ext uri="{63B3BB69-23CF-44E3-9099-C40C66FF867C}">
                  <a14:compatExt spid="_x0000_s209448"/>
                </a:ext>
                <a:ext uri="{FF2B5EF4-FFF2-40B4-BE49-F238E27FC236}">
                  <a16:creationId xmlns:a16="http://schemas.microsoft.com/office/drawing/2014/main" id="{958729C3-BE34-A398-6D88-D6C7A237BE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09449" name="Option Button 553" hidden="1">
              <a:extLst>
                <a:ext uri="{63B3BB69-23CF-44E3-9099-C40C66FF867C}">
                  <a14:compatExt spid="_x0000_s209449"/>
                </a:ext>
                <a:ext uri="{FF2B5EF4-FFF2-40B4-BE49-F238E27FC236}">
                  <a16:creationId xmlns:a16="http://schemas.microsoft.com/office/drawing/2014/main" id="{EB0BDFA2-A9BA-8B89-10A6-DB90438E9D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09450" name="Option Button 554" hidden="1">
              <a:extLst>
                <a:ext uri="{63B3BB69-23CF-44E3-9099-C40C66FF867C}">
                  <a14:compatExt spid="_x0000_s209450"/>
                </a:ext>
                <a:ext uri="{FF2B5EF4-FFF2-40B4-BE49-F238E27FC236}">
                  <a16:creationId xmlns:a16="http://schemas.microsoft.com/office/drawing/2014/main" id="{3ADB3E39-165E-79AD-9ECC-22733339B2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09451" name="Group Box 555" hidden="1">
              <a:extLst>
                <a:ext uri="{63B3BB69-23CF-44E3-9099-C40C66FF867C}">
                  <a14:compatExt spid="_x0000_s209451"/>
                </a:ext>
                <a:ext uri="{FF2B5EF4-FFF2-40B4-BE49-F238E27FC236}">
                  <a16:creationId xmlns:a16="http://schemas.microsoft.com/office/drawing/2014/main" id="{6CF96D74-A561-821B-85D3-9D7A7A55683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09452" name="Option Button 556" hidden="1">
              <a:extLst>
                <a:ext uri="{63B3BB69-23CF-44E3-9099-C40C66FF867C}">
                  <a14:compatExt spid="_x0000_s209452"/>
                </a:ext>
                <a:ext uri="{FF2B5EF4-FFF2-40B4-BE49-F238E27FC236}">
                  <a16:creationId xmlns:a16="http://schemas.microsoft.com/office/drawing/2014/main" id="{E9AA5D08-66C8-3A7E-FF7A-1918F3BCAD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09453" name="Option Button 557" hidden="1">
              <a:extLst>
                <a:ext uri="{63B3BB69-23CF-44E3-9099-C40C66FF867C}">
                  <a14:compatExt spid="_x0000_s209453"/>
                </a:ext>
                <a:ext uri="{FF2B5EF4-FFF2-40B4-BE49-F238E27FC236}">
                  <a16:creationId xmlns:a16="http://schemas.microsoft.com/office/drawing/2014/main" id="{D6681328-5B9E-7592-B6A9-5BBCC7A958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09454" name="Option Button 558" hidden="1">
              <a:extLst>
                <a:ext uri="{63B3BB69-23CF-44E3-9099-C40C66FF867C}">
                  <a14:compatExt spid="_x0000_s209454"/>
                </a:ext>
                <a:ext uri="{FF2B5EF4-FFF2-40B4-BE49-F238E27FC236}">
                  <a16:creationId xmlns:a16="http://schemas.microsoft.com/office/drawing/2014/main" id="{E72937A5-3261-E917-12DE-EFFB34ACD1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09455" name="Option Button 559" hidden="1">
              <a:extLst>
                <a:ext uri="{63B3BB69-23CF-44E3-9099-C40C66FF867C}">
                  <a14:compatExt spid="_x0000_s209455"/>
                </a:ext>
                <a:ext uri="{FF2B5EF4-FFF2-40B4-BE49-F238E27FC236}">
                  <a16:creationId xmlns:a16="http://schemas.microsoft.com/office/drawing/2014/main" id="{2899592C-7375-7B3C-544B-72CACA5BDE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09456" name="Group Box 560" hidden="1">
              <a:extLst>
                <a:ext uri="{63B3BB69-23CF-44E3-9099-C40C66FF867C}">
                  <a14:compatExt spid="_x0000_s209456"/>
                </a:ext>
                <a:ext uri="{FF2B5EF4-FFF2-40B4-BE49-F238E27FC236}">
                  <a16:creationId xmlns:a16="http://schemas.microsoft.com/office/drawing/2014/main" id="{BDC272B0-09DE-5378-66C7-E74788B9375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09457" name="Option Button 561" hidden="1">
              <a:extLst>
                <a:ext uri="{63B3BB69-23CF-44E3-9099-C40C66FF867C}">
                  <a14:compatExt spid="_x0000_s209457"/>
                </a:ext>
                <a:ext uri="{FF2B5EF4-FFF2-40B4-BE49-F238E27FC236}">
                  <a16:creationId xmlns:a16="http://schemas.microsoft.com/office/drawing/2014/main" id="{D0103605-99CB-F98B-C85B-8F72366A69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09458" name="Option Button 562" hidden="1">
              <a:extLst>
                <a:ext uri="{63B3BB69-23CF-44E3-9099-C40C66FF867C}">
                  <a14:compatExt spid="_x0000_s209458"/>
                </a:ext>
                <a:ext uri="{FF2B5EF4-FFF2-40B4-BE49-F238E27FC236}">
                  <a16:creationId xmlns:a16="http://schemas.microsoft.com/office/drawing/2014/main" id="{B92510A7-C4BF-1E3D-5CDF-F61881579E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09459" name="Option Button 563" hidden="1">
              <a:extLst>
                <a:ext uri="{63B3BB69-23CF-44E3-9099-C40C66FF867C}">
                  <a14:compatExt spid="_x0000_s209459"/>
                </a:ext>
                <a:ext uri="{FF2B5EF4-FFF2-40B4-BE49-F238E27FC236}">
                  <a16:creationId xmlns:a16="http://schemas.microsoft.com/office/drawing/2014/main" id="{A232C65A-2A0A-7FF5-0D22-DDD2EBA6BE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09460" name="Option Button 564" hidden="1">
              <a:extLst>
                <a:ext uri="{63B3BB69-23CF-44E3-9099-C40C66FF867C}">
                  <a14:compatExt spid="_x0000_s209460"/>
                </a:ext>
                <a:ext uri="{FF2B5EF4-FFF2-40B4-BE49-F238E27FC236}">
                  <a16:creationId xmlns:a16="http://schemas.microsoft.com/office/drawing/2014/main" id="{934B5BD1-FF67-661D-C69A-97998D3C5A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09461" name="Group Box 565" hidden="1">
              <a:extLst>
                <a:ext uri="{63B3BB69-23CF-44E3-9099-C40C66FF867C}">
                  <a14:compatExt spid="_x0000_s209461"/>
                </a:ext>
                <a:ext uri="{FF2B5EF4-FFF2-40B4-BE49-F238E27FC236}">
                  <a16:creationId xmlns:a16="http://schemas.microsoft.com/office/drawing/2014/main" id="{5FD3BF01-DF97-9EF3-86C1-B42632D3CD8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09462" name="Option Button 566" hidden="1">
              <a:extLst>
                <a:ext uri="{63B3BB69-23CF-44E3-9099-C40C66FF867C}">
                  <a14:compatExt spid="_x0000_s209462"/>
                </a:ext>
                <a:ext uri="{FF2B5EF4-FFF2-40B4-BE49-F238E27FC236}">
                  <a16:creationId xmlns:a16="http://schemas.microsoft.com/office/drawing/2014/main" id="{52F6CF36-3695-217F-2921-1B56BF9E12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09463" name="Option Button 567" hidden="1">
              <a:extLst>
                <a:ext uri="{63B3BB69-23CF-44E3-9099-C40C66FF867C}">
                  <a14:compatExt spid="_x0000_s209463"/>
                </a:ext>
                <a:ext uri="{FF2B5EF4-FFF2-40B4-BE49-F238E27FC236}">
                  <a16:creationId xmlns:a16="http://schemas.microsoft.com/office/drawing/2014/main" id="{B992DA3C-F24E-C5DF-3F52-632827649E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09464" name="Option Button 568" hidden="1">
              <a:extLst>
                <a:ext uri="{63B3BB69-23CF-44E3-9099-C40C66FF867C}">
                  <a14:compatExt spid="_x0000_s209464"/>
                </a:ext>
                <a:ext uri="{FF2B5EF4-FFF2-40B4-BE49-F238E27FC236}">
                  <a16:creationId xmlns:a16="http://schemas.microsoft.com/office/drawing/2014/main" id="{B78C229F-0BE1-511C-54E7-807B4F686B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09465" name="Option Button 569" hidden="1">
              <a:extLst>
                <a:ext uri="{63B3BB69-23CF-44E3-9099-C40C66FF867C}">
                  <a14:compatExt spid="_x0000_s209465"/>
                </a:ext>
                <a:ext uri="{FF2B5EF4-FFF2-40B4-BE49-F238E27FC236}">
                  <a16:creationId xmlns:a16="http://schemas.microsoft.com/office/drawing/2014/main" id="{924B6C17-A034-A0EB-FE0E-C899B03B17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09466" name="Group Box 570" hidden="1">
              <a:extLst>
                <a:ext uri="{63B3BB69-23CF-44E3-9099-C40C66FF867C}">
                  <a14:compatExt spid="_x0000_s209466"/>
                </a:ext>
                <a:ext uri="{FF2B5EF4-FFF2-40B4-BE49-F238E27FC236}">
                  <a16:creationId xmlns:a16="http://schemas.microsoft.com/office/drawing/2014/main" id="{6661090D-7802-21CC-0EB4-037E90F257C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09467" name="Option Button 571" hidden="1">
              <a:extLst>
                <a:ext uri="{63B3BB69-23CF-44E3-9099-C40C66FF867C}">
                  <a14:compatExt spid="_x0000_s209467"/>
                </a:ext>
                <a:ext uri="{FF2B5EF4-FFF2-40B4-BE49-F238E27FC236}">
                  <a16:creationId xmlns:a16="http://schemas.microsoft.com/office/drawing/2014/main" id="{7AFFA91E-8EE5-B254-9ABF-548DEE370B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09468" name="Option Button 572" hidden="1">
              <a:extLst>
                <a:ext uri="{63B3BB69-23CF-44E3-9099-C40C66FF867C}">
                  <a14:compatExt spid="_x0000_s209468"/>
                </a:ext>
                <a:ext uri="{FF2B5EF4-FFF2-40B4-BE49-F238E27FC236}">
                  <a16:creationId xmlns:a16="http://schemas.microsoft.com/office/drawing/2014/main" id="{0CE05F94-96B8-5811-82F8-FF1723292C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09469" name="Option Button 573" hidden="1">
              <a:extLst>
                <a:ext uri="{63B3BB69-23CF-44E3-9099-C40C66FF867C}">
                  <a14:compatExt spid="_x0000_s209469"/>
                </a:ext>
                <a:ext uri="{FF2B5EF4-FFF2-40B4-BE49-F238E27FC236}">
                  <a16:creationId xmlns:a16="http://schemas.microsoft.com/office/drawing/2014/main" id="{CC341220-BA2A-2420-87E6-F55FCD715D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09470" name="Option Button 574" hidden="1">
              <a:extLst>
                <a:ext uri="{63B3BB69-23CF-44E3-9099-C40C66FF867C}">
                  <a14:compatExt spid="_x0000_s209470"/>
                </a:ext>
                <a:ext uri="{FF2B5EF4-FFF2-40B4-BE49-F238E27FC236}">
                  <a16:creationId xmlns:a16="http://schemas.microsoft.com/office/drawing/2014/main" id="{A0A97060-6F38-9FBD-ACA4-4C1F012DFB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09471" name="Group Box 575" hidden="1">
              <a:extLst>
                <a:ext uri="{63B3BB69-23CF-44E3-9099-C40C66FF867C}">
                  <a14:compatExt spid="_x0000_s209471"/>
                </a:ext>
                <a:ext uri="{FF2B5EF4-FFF2-40B4-BE49-F238E27FC236}">
                  <a16:creationId xmlns:a16="http://schemas.microsoft.com/office/drawing/2014/main" id="{CC6AB028-7AA7-5E34-04F3-8CC11214107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09472" name="Option Button 576" hidden="1">
              <a:extLst>
                <a:ext uri="{63B3BB69-23CF-44E3-9099-C40C66FF867C}">
                  <a14:compatExt spid="_x0000_s209472"/>
                </a:ext>
                <a:ext uri="{FF2B5EF4-FFF2-40B4-BE49-F238E27FC236}">
                  <a16:creationId xmlns:a16="http://schemas.microsoft.com/office/drawing/2014/main" id="{99A775D0-BCFE-B980-11D8-3DD2B8CBFB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09473" name="Option Button 577" hidden="1">
              <a:extLst>
                <a:ext uri="{63B3BB69-23CF-44E3-9099-C40C66FF867C}">
                  <a14:compatExt spid="_x0000_s209473"/>
                </a:ext>
                <a:ext uri="{FF2B5EF4-FFF2-40B4-BE49-F238E27FC236}">
                  <a16:creationId xmlns:a16="http://schemas.microsoft.com/office/drawing/2014/main" id="{5D81D1A6-585B-28F1-5003-1416CDFD66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09474" name="Option Button 578" hidden="1">
              <a:extLst>
                <a:ext uri="{63B3BB69-23CF-44E3-9099-C40C66FF867C}">
                  <a14:compatExt spid="_x0000_s209474"/>
                </a:ext>
                <a:ext uri="{FF2B5EF4-FFF2-40B4-BE49-F238E27FC236}">
                  <a16:creationId xmlns:a16="http://schemas.microsoft.com/office/drawing/2014/main" id="{955FCF89-B80D-10F2-984E-05ED0B059D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09475" name="Option Button 579" hidden="1">
              <a:extLst>
                <a:ext uri="{63B3BB69-23CF-44E3-9099-C40C66FF867C}">
                  <a14:compatExt spid="_x0000_s209475"/>
                </a:ext>
                <a:ext uri="{FF2B5EF4-FFF2-40B4-BE49-F238E27FC236}">
                  <a16:creationId xmlns:a16="http://schemas.microsoft.com/office/drawing/2014/main" id="{B819DA53-B668-F34D-CD9D-CEA7EB0E79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09476" name="Group Box 580" hidden="1">
              <a:extLst>
                <a:ext uri="{63B3BB69-23CF-44E3-9099-C40C66FF867C}">
                  <a14:compatExt spid="_x0000_s209476"/>
                </a:ext>
                <a:ext uri="{FF2B5EF4-FFF2-40B4-BE49-F238E27FC236}">
                  <a16:creationId xmlns:a16="http://schemas.microsoft.com/office/drawing/2014/main" id="{E8AF17B9-FC8F-210E-4EF7-2097F7F4953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09477" name="Option Button 581" hidden="1">
              <a:extLst>
                <a:ext uri="{63B3BB69-23CF-44E3-9099-C40C66FF867C}">
                  <a14:compatExt spid="_x0000_s209477"/>
                </a:ext>
                <a:ext uri="{FF2B5EF4-FFF2-40B4-BE49-F238E27FC236}">
                  <a16:creationId xmlns:a16="http://schemas.microsoft.com/office/drawing/2014/main" id="{0779786B-8996-D06B-E2D9-69CD2767F8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09478" name="Option Button 582" hidden="1">
              <a:extLst>
                <a:ext uri="{63B3BB69-23CF-44E3-9099-C40C66FF867C}">
                  <a14:compatExt spid="_x0000_s209478"/>
                </a:ext>
                <a:ext uri="{FF2B5EF4-FFF2-40B4-BE49-F238E27FC236}">
                  <a16:creationId xmlns:a16="http://schemas.microsoft.com/office/drawing/2014/main" id="{63C2B61C-711B-FDAE-B537-3E078FC5A7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09479" name="Option Button 583" hidden="1">
              <a:extLst>
                <a:ext uri="{63B3BB69-23CF-44E3-9099-C40C66FF867C}">
                  <a14:compatExt spid="_x0000_s209479"/>
                </a:ext>
                <a:ext uri="{FF2B5EF4-FFF2-40B4-BE49-F238E27FC236}">
                  <a16:creationId xmlns:a16="http://schemas.microsoft.com/office/drawing/2014/main" id="{68B6C5CE-08DE-0558-58A8-E682E91B4C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09480" name="Option Button 584" hidden="1">
              <a:extLst>
                <a:ext uri="{63B3BB69-23CF-44E3-9099-C40C66FF867C}">
                  <a14:compatExt spid="_x0000_s209480"/>
                </a:ext>
                <a:ext uri="{FF2B5EF4-FFF2-40B4-BE49-F238E27FC236}">
                  <a16:creationId xmlns:a16="http://schemas.microsoft.com/office/drawing/2014/main" id="{515D196C-E080-7B09-507B-C2BD464B11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09481" name="Group Box 585" hidden="1">
              <a:extLst>
                <a:ext uri="{63B3BB69-23CF-44E3-9099-C40C66FF867C}">
                  <a14:compatExt spid="_x0000_s209481"/>
                </a:ext>
                <a:ext uri="{FF2B5EF4-FFF2-40B4-BE49-F238E27FC236}">
                  <a16:creationId xmlns:a16="http://schemas.microsoft.com/office/drawing/2014/main" id="{5A5EE929-A4A8-551C-3874-B76D8B8E938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09482" name="Option Button 586" hidden="1">
              <a:extLst>
                <a:ext uri="{63B3BB69-23CF-44E3-9099-C40C66FF867C}">
                  <a14:compatExt spid="_x0000_s209482"/>
                </a:ext>
                <a:ext uri="{FF2B5EF4-FFF2-40B4-BE49-F238E27FC236}">
                  <a16:creationId xmlns:a16="http://schemas.microsoft.com/office/drawing/2014/main" id="{E480179D-3FA6-6374-5E9E-11B1784DA5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09483" name="Option Button 587" hidden="1">
              <a:extLst>
                <a:ext uri="{63B3BB69-23CF-44E3-9099-C40C66FF867C}">
                  <a14:compatExt spid="_x0000_s209483"/>
                </a:ext>
                <a:ext uri="{FF2B5EF4-FFF2-40B4-BE49-F238E27FC236}">
                  <a16:creationId xmlns:a16="http://schemas.microsoft.com/office/drawing/2014/main" id="{ECF6EE11-A040-5FFE-4C4F-D9A10FD442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09484" name="Option Button 588" hidden="1">
              <a:extLst>
                <a:ext uri="{63B3BB69-23CF-44E3-9099-C40C66FF867C}">
                  <a14:compatExt spid="_x0000_s209484"/>
                </a:ext>
                <a:ext uri="{FF2B5EF4-FFF2-40B4-BE49-F238E27FC236}">
                  <a16:creationId xmlns:a16="http://schemas.microsoft.com/office/drawing/2014/main" id="{3F7501A0-0DEC-AED7-273C-45F11C62BE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09485" name="Option Button 589" hidden="1">
              <a:extLst>
                <a:ext uri="{63B3BB69-23CF-44E3-9099-C40C66FF867C}">
                  <a14:compatExt spid="_x0000_s209485"/>
                </a:ext>
                <a:ext uri="{FF2B5EF4-FFF2-40B4-BE49-F238E27FC236}">
                  <a16:creationId xmlns:a16="http://schemas.microsoft.com/office/drawing/2014/main" id="{E10FFB8A-F4FA-0818-E40E-AA7AFDA1F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09486" name="Group Box 590" hidden="1">
              <a:extLst>
                <a:ext uri="{63B3BB69-23CF-44E3-9099-C40C66FF867C}">
                  <a14:compatExt spid="_x0000_s209486"/>
                </a:ext>
                <a:ext uri="{FF2B5EF4-FFF2-40B4-BE49-F238E27FC236}">
                  <a16:creationId xmlns:a16="http://schemas.microsoft.com/office/drawing/2014/main" id="{F812B5BA-FAB2-3E05-6870-3E614EB7AB9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09487" name="Option Button 591" hidden="1">
              <a:extLst>
                <a:ext uri="{63B3BB69-23CF-44E3-9099-C40C66FF867C}">
                  <a14:compatExt spid="_x0000_s209487"/>
                </a:ext>
                <a:ext uri="{FF2B5EF4-FFF2-40B4-BE49-F238E27FC236}">
                  <a16:creationId xmlns:a16="http://schemas.microsoft.com/office/drawing/2014/main" id="{D3054A0D-0E6D-A23D-9728-B498E7547D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09488" name="Option Button 592" hidden="1">
              <a:extLst>
                <a:ext uri="{63B3BB69-23CF-44E3-9099-C40C66FF867C}">
                  <a14:compatExt spid="_x0000_s209488"/>
                </a:ext>
                <a:ext uri="{FF2B5EF4-FFF2-40B4-BE49-F238E27FC236}">
                  <a16:creationId xmlns:a16="http://schemas.microsoft.com/office/drawing/2014/main" id="{8024E327-6498-A29B-E4D0-BE4F626AEF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09489" name="Option Button 593" hidden="1">
              <a:extLst>
                <a:ext uri="{63B3BB69-23CF-44E3-9099-C40C66FF867C}">
                  <a14:compatExt spid="_x0000_s209489"/>
                </a:ext>
                <a:ext uri="{FF2B5EF4-FFF2-40B4-BE49-F238E27FC236}">
                  <a16:creationId xmlns:a16="http://schemas.microsoft.com/office/drawing/2014/main" id="{2BCE4937-FFB7-1CA7-E2A3-05AC94BBD5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09490" name="Option Button 594" hidden="1">
              <a:extLst>
                <a:ext uri="{63B3BB69-23CF-44E3-9099-C40C66FF867C}">
                  <a14:compatExt spid="_x0000_s209490"/>
                </a:ext>
                <a:ext uri="{FF2B5EF4-FFF2-40B4-BE49-F238E27FC236}">
                  <a16:creationId xmlns:a16="http://schemas.microsoft.com/office/drawing/2014/main" id="{4DDD2FBD-D7F7-59B4-5241-6302336E85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09491" name="Group Box 595" hidden="1">
              <a:extLst>
                <a:ext uri="{63B3BB69-23CF-44E3-9099-C40C66FF867C}">
                  <a14:compatExt spid="_x0000_s209491"/>
                </a:ext>
                <a:ext uri="{FF2B5EF4-FFF2-40B4-BE49-F238E27FC236}">
                  <a16:creationId xmlns:a16="http://schemas.microsoft.com/office/drawing/2014/main" id="{D6090BBA-3050-2C78-75E0-A7E50E54EF0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09492" name="Option Button 596" hidden="1">
              <a:extLst>
                <a:ext uri="{63B3BB69-23CF-44E3-9099-C40C66FF867C}">
                  <a14:compatExt spid="_x0000_s209492"/>
                </a:ext>
                <a:ext uri="{FF2B5EF4-FFF2-40B4-BE49-F238E27FC236}">
                  <a16:creationId xmlns:a16="http://schemas.microsoft.com/office/drawing/2014/main" id="{B3F48A97-B382-C9A8-CE30-018C77D299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09493" name="Option Button 597" hidden="1">
              <a:extLst>
                <a:ext uri="{63B3BB69-23CF-44E3-9099-C40C66FF867C}">
                  <a14:compatExt spid="_x0000_s209493"/>
                </a:ext>
                <a:ext uri="{FF2B5EF4-FFF2-40B4-BE49-F238E27FC236}">
                  <a16:creationId xmlns:a16="http://schemas.microsoft.com/office/drawing/2014/main" id="{7A6DBD06-3417-6DF8-E7EB-C7526DDFC3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09494" name="Option Button 598" hidden="1">
              <a:extLst>
                <a:ext uri="{63B3BB69-23CF-44E3-9099-C40C66FF867C}">
                  <a14:compatExt spid="_x0000_s209494"/>
                </a:ext>
                <a:ext uri="{FF2B5EF4-FFF2-40B4-BE49-F238E27FC236}">
                  <a16:creationId xmlns:a16="http://schemas.microsoft.com/office/drawing/2014/main" id="{D9428120-8A8C-1A06-C42E-52F42CD100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09495" name="Option Button 599" hidden="1">
              <a:extLst>
                <a:ext uri="{63B3BB69-23CF-44E3-9099-C40C66FF867C}">
                  <a14:compatExt spid="_x0000_s209495"/>
                </a:ext>
                <a:ext uri="{FF2B5EF4-FFF2-40B4-BE49-F238E27FC236}">
                  <a16:creationId xmlns:a16="http://schemas.microsoft.com/office/drawing/2014/main" id="{CE5191F3-AEF8-B08C-942C-85C6E3B996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09496" name="Group Box 600" hidden="1">
              <a:extLst>
                <a:ext uri="{63B3BB69-23CF-44E3-9099-C40C66FF867C}">
                  <a14:compatExt spid="_x0000_s209496"/>
                </a:ext>
                <a:ext uri="{FF2B5EF4-FFF2-40B4-BE49-F238E27FC236}">
                  <a16:creationId xmlns:a16="http://schemas.microsoft.com/office/drawing/2014/main" id="{CFAEF627-E614-7778-931B-D53A45C9065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09497" name="Option Button 601" hidden="1">
              <a:extLst>
                <a:ext uri="{63B3BB69-23CF-44E3-9099-C40C66FF867C}">
                  <a14:compatExt spid="_x0000_s209497"/>
                </a:ext>
                <a:ext uri="{FF2B5EF4-FFF2-40B4-BE49-F238E27FC236}">
                  <a16:creationId xmlns:a16="http://schemas.microsoft.com/office/drawing/2014/main" id="{A4C20B8A-B19D-13A7-D5BB-D7E39256A3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09498" name="Option Button 602" hidden="1">
              <a:extLst>
                <a:ext uri="{63B3BB69-23CF-44E3-9099-C40C66FF867C}">
                  <a14:compatExt spid="_x0000_s209498"/>
                </a:ext>
                <a:ext uri="{FF2B5EF4-FFF2-40B4-BE49-F238E27FC236}">
                  <a16:creationId xmlns:a16="http://schemas.microsoft.com/office/drawing/2014/main" id="{343475B9-3DE9-4A20-962F-DFB290B2AD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09499" name="Option Button 603" hidden="1">
              <a:extLst>
                <a:ext uri="{63B3BB69-23CF-44E3-9099-C40C66FF867C}">
                  <a14:compatExt spid="_x0000_s209499"/>
                </a:ext>
                <a:ext uri="{FF2B5EF4-FFF2-40B4-BE49-F238E27FC236}">
                  <a16:creationId xmlns:a16="http://schemas.microsoft.com/office/drawing/2014/main" id="{D208D9A3-2D8F-45FB-14A2-6926CEE5DD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09500" name="Option Button 604" hidden="1">
              <a:extLst>
                <a:ext uri="{63B3BB69-23CF-44E3-9099-C40C66FF867C}">
                  <a14:compatExt spid="_x0000_s209500"/>
                </a:ext>
                <a:ext uri="{FF2B5EF4-FFF2-40B4-BE49-F238E27FC236}">
                  <a16:creationId xmlns:a16="http://schemas.microsoft.com/office/drawing/2014/main" id="{83B3F4C3-8786-8BFF-DC9B-5DEFE0FF4B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09501" name="Group Box 605" hidden="1">
              <a:extLst>
                <a:ext uri="{63B3BB69-23CF-44E3-9099-C40C66FF867C}">
                  <a14:compatExt spid="_x0000_s209501"/>
                </a:ext>
                <a:ext uri="{FF2B5EF4-FFF2-40B4-BE49-F238E27FC236}">
                  <a16:creationId xmlns:a16="http://schemas.microsoft.com/office/drawing/2014/main" id="{9A0F7AA3-80FC-7142-04C6-BDF91B9B461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09502" name="Option Button 606" hidden="1">
              <a:extLst>
                <a:ext uri="{63B3BB69-23CF-44E3-9099-C40C66FF867C}">
                  <a14:compatExt spid="_x0000_s209502"/>
                </a:ext>
                <a:ext uri="{FF2B5EF4-FFF2-40B4-BE49-F238E27FC236}">
                  <a16:creationId xmlns:a16="http://schemas.microsoft.com/office/drawing/2014/main" id="{676EA3DA-0A20-6657-2A20-599D98AE53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09503" name="Option Button 607" hidden="1">
              <a:extLst>
                <a:ext uri="{63B3BB69-23CF-44E3-9099-C40C66FF867C}">
                  <a14:compatExt spid="_x0000_s209503"/>
                </a:ext>
                <a:ext uri="{FF2B5EF4-FFF2-40B4-BE49-F238E27FC236}">
                  <a16:creationId xmlns:a16="http://schemas.microsoft.com/office/drawing/2014/main" id="{C38AAF9E-86C8-B5C3-8229-B521D56E3B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09504" name="Option Button 608" hidden="1">
              <a:extLst>
                <a:ext uri="{63B3BB69-23CF-44E3-9099-C40C66FF867C}">
                  <a14:compatExt spid="_x0000_s209504"/>
                </a:ext>
                <a:ext uri="{FF2B5EF4-FFF2-40B4-BE49-F238E27FC236}">
                  <a16:creationId xmlns:a16="http://schemas.microsoft.com/office/drawing/2014/main" id="{65116846-2EB5-65B5-E3A9-7C87E876AF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09505" name="Option Button 609" hidden="1">
              <a:extLst>
                <a:ext uri="{63B3BB69-23CF-44E3-9099-C40C66FF867C}">
                  <a14:compatExt spid="_x0000_s209505"/>
                </a:ext>
                <a:ext uri="{FF2B5EF4-FFF2-40B4-BE49-F238E27FC236}">
                  <a16:creationId xmlns:a16="http://schemas.microsoft.com/office/drawing/2014/main" id="{2E919686-D36A-D499-99F1-F9C69CDA08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09506" name="Group Box 610" hidden="1">
              <a:extLst>
                <a:ext uri="{63B3BB69-23CF-44E3-9099-C40C66FF867C}">
                  <a14:compatExt spid="_x0000_s209506"/>
                </a:ext>
                <a:ext uri="{FF2B5EF4-FFF2-40B4-BE49-F238E27FC236}">
                  <a16:creationId xmlns:a16="http://schemas.microsoft.com/office/drawing/2014/main" id="{243D9841-7F68-911E-CE7F-60CE552262A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09507" name="Option Button 611" hidden="1">
              <a:extLst>
                <a:ext uri="{63B3BB69-23CF-44E3-9099-C40C66FF867C}">
                  <a14:compatExt spid="_x0000_s209507"/>
                </a:ext>
                <a:ext uri="{FF2B5EF4-FFF2-40B4-BE49-F238E27FC236}">
                  <a16:creationId xmlns:a16="http://schemas.microsoft.com/office/drawing/2014/main" id="{5368C0AB-2D90-6E94-4CFC-F42F1084E7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09508" name="Option Button 612" hidden="1">
              <a:extLst>
                <a:ext uri="{63B3BB69-23CF-44E3-9099-C40C66FF867C}">
                  <a14:compatExt spid="_x0000_s209508"/>
                </a:ext>
                <a:ext uri="{FF2B5EF4-FFF2-40B4-BE49-F238E27FC236}">
                  <a16:creationId xmlns:a16="http://schemas.microsoft.com/office/drawing/2014/main" id="{544C7C2C-EF7E-A341-2AC7-CFE756BA23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09509" name="Option Button 613" hidden="1">
              <a:extLst>
                <a:ext uri="{63B3BB69-23CF-44E3-9099-C40C66FF867C}">
                  <a14:compatExt spid="_x0000_s209509"/>
                </a:ext>
                <a:ext uri="{FF2B5EF4-FFF2-40B4-BE49-F238E27FC236}">
                  <a16:creationId xmlns:a16="http://schemas.microsoft.com/office/drawing/2014/main" id="{DE9B5A68-A8FC-CA7A-DA1F-06F3E55DEB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09510" name="Option Button 614" hidden="1">
              <a:extLst>
                <a:ext uri="{63B3BB69-23CF-44E3-9099-C40C66FF867C}">
                  <a14:compatExt spid="_x0000_s209510"/>
                </a:ext>
                <a:ext uri="{FF2B5EF4-FFF2-40B4-BE49-F238E27FC236}">
                  <a16:creationId xmlns:a16="http://schemas.microsoft.com/office/drawing/2014/main" id="{E09F753C-8C61-793F-AFAD-09B2ADEE71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09511" name="Group Box 615" hidden="1">
              <a:extLst>
                <a:ext uri="{63B3BB69-23CF-44E3-9099-C40C66FF867C}">
                  <a14:compatExt spid="_x0000_s209511"/>
                </a:ext>
                <a:ext uri="{FF2B5EF4-FFF2-40B4-BE49-F238E27FC236}">
                  <a16:creationId xmlns:a16="http://schemas.microsoft.com/office/drawing/2014/main" id="{ECDF9AAB-D0E0-C73A-D95B-6F9E0F54B17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09512" name="Option Button 616" hidden="1">
              <a:extLst>
                <a:ext uri="{63B3BB69-23CF-44E3-9099-C40C66FF867C}">
                  <a14:compatExt spid="_x0000_s209512"/>
                </a:ext>
                <a:ext uri="{FF2B5EF4-FFF2-40B4-BE49-F238E27FC236}">
                  <a16:creationId xmlns:a16="http://schemas.microsoft.com/office/drawing/2014/main" id="{B2B618D1-4154-8565-3A14-9111E34DFE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09513" name="Option Button 617" hidden="1">
              <a:extLst>
                <a:ext uri="{63B3BB69-23CF-44E3-9099-C40C66FF867C}">
                  <a14:compatExt spid="_x0000_s209513"/>
                </a:ext>
                <a:ext uri="{FF2B5EF4-FFF2-40B4-BE49-F238E27FC236}">
                  <a16:creationId xmlns:a16="http://schemas.microsoft.com/office/drawing/2014/main" id="{057D1A72-06B4-7772-E1F7-90D3CD65A9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09514" name="Option Button 618" hidden="1">
              <a:extLst>
                <a:ext uri="{63B3BB69-23CF-44E3-9099-C40C66FF867C}">
                  <a14:compatExt spid="_x0000_s209514"/>
                </a:ext>
                <a:ext uri="{FF2B5EF4-FFF2-40B4-BE49-F238E27FC236}">
                  <a16:creationId xmlns:a16="http://schemas.microsoft.com/office/drawing/2014/main" id="{60563FF1-7E79-C5C3-AAF3-D650CF9E3B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09515" name="Option Button 619" hidden="1">
              <a:extLst>
                <a:ext uri="{63B3BB69-23CF-44E3-9099-C40C66FF867C}">
                  <a14:compatExt spid="_x0000_s209515"/>
                </a:ext>
                <a:ext uri="{FF2B5EF4-FFF2-40B4-BE49-F238E27FC236}">
                  <a16:creationId xmlns:a16="http://schemas.microsoft.com/office/drawing/2014/main" id="{39087570-9D3A-4D0D-5DBE-B88E7F6486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09516" name="Group Box 620" hidden="1">
              <a:extLst>
                <a:ext uri="{63B3BB69-23CF-44E3-9099-C40C66FF867C}">
                  <a14:compatExt spid="_x0000_s209516"/>
                </a:ext>
                <a:ext uri="{FF2B5EF4-FFF2-40B4-BE49-F238E27FC236}">
                  <a16:creationId xmlns:a16="http://schemas.microsoft.com/office/drawing/2014/main" id="{A2128369-B196-316A-C6AC-F315CE4E188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09517" name="Option Button 621" hidden="1">
              <a:extLst>
                <a:ext uri="{63B3BB69-23CF-44E3-9099-C40C66FF867C}">
                  <a14:compatExt spid="_x0000_s209517"/>
                </a:ext>
                <a:ext uri="{FF2B5EF4-FFF2-40B4-BE49-F238E27FC236}">
                  <a16:creationId xmlns:a16="http://schemas.microsoft.com/office/drawing/2014/main" id="{BB8D59B9-D229-BE46-744A-8EF9776573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09518" name="Option Button 622" hidden="1">
              <a:extLst>
                <a:ext uri="{63B3BB69-23CF-44E3-9099-C40C66FF867C}">
                  <a14:compatExt spid="_x0000_s209518"/>
                </a:ext>
                <a:ext uri="{FF2B5EF4-FFF2-40B4-BE49-F238E27FC236}">
                  <a16:creationId xmlns:a16="http://schemas.microsoft.com/office/drawing/2014/main" id="{88DAF74C-DEC2-AD61-A272-22BA9D7097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09519" name="Option Button 623" hidden="1">
              <a:extLst>
                <a:ext uri="{63B3BB69-23CF-44E3-9099-C40C66FF867C}">
                  <a14:compatExt spid="_x0000_s209519"/>
                </a:ext>
                <a:ext uri="{FF2B5EF4-FFF2-40B4-BE49-F238E27FC236}">
                  <a16:creationId xmlns:a16="http://schemas.microsoft.com/office/drawing/2014/main" id="{5CFB122C-141A-E62B-029C-07F9A7DF12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09520" name="Option Button 624" hidden="1">
              <a:extLst>
                <a:ext uri="{63B3BB69-23CF-44E3-9099-C40C66FF867C}">
                  <a14:compatExt spid="_x0000_s209520"/>
                </a:ext>
                <a:ext uri="{FF2B5EF4-FFF2-40B4-BE49-F238E27FC236}">
                  <a16:creationId xmlns:a16="http://schemas.microsoft.com/office/drawing/2014/main" id="{6604B3DD-D1DB-C796-C5BC-CA3BF71439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09521" name="Group Box 625" hidden="1">
              <a:extLst>
                <a:ext uri="{63B3BB69-23CF-44E3-9099-C40C66FF867C}">
                  <a14:compatExt spid="_x0000_s209521"/>
                </a:ext>
                <a:ext uri="{FF2B5EF4-FFF2-40B4-BE49-F238E27FC236}">
                  <a16:creationId xmlns:a16="http://schemas.microsoft.com/office/drawing/2014/main" id="{DF4D5A0C-D356-C7FD-8557-02809DBD537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09522" name="Option Button 626" hidden="1">
              <a:extLst>
                <a:ext uri="{63B3BB69-23CF-44E3-9099-C40C66FF867C}">
                  <a14:compatExt spid="_x0000_s209522"/>
                </a:ext>
                <a:ext uri="{FF2B5EF4-FFF2-40B4-BE49-F238E27FC236}">
                  <a16:creationId xmlns:a16="http://schemas.microsoft.com/office/drawing/2014/main" id="{39EDFC2B-1A60-6ED4-20E6-7348F8AF79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09523" name="Option Button 627" hidden="1">
              <a:extLst>
                <a:ext uri="{63B3BB69-23CF-44E3-9099-C40C66FF867C}">
                  <a14:compatExt spid="_x0000_s209523"/>
                </a:ext>
                <a:ext uri="{FF2B5EF4-FFF2-40B4-BE49-F238E27FC236}">
                  <a16:creationId xmlns:a16="http://schemas.microsoft.com/office/drawing/2014/main" id="{5D4A18D5-183B-6574-E690-7ADB936240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09524" name="Option Button 628" hidden="1">
              <a:extLst>
                <a:ext uri="{63B3BB69-23CF-44E3-9099-C40C66FF867C}">
                  <a14:compatExt spid="_x0000_s209524"/>
                </a:ext>
                <a:ext uri="{FF2B5EF4-FFF2-40B4-BE49-F238E27FC236}">
                  <a16:creationId xmlns:a16="http://schemas.microsoft.com/office/drawing/2014/main" id="{CAD6E100-999F-6540-FC50-25DAE41298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09525" name="Option Button 629" hidden="1">
              <a:extLst>
                <a:ext uri="{63B3BB69-23CF-44E3-9099-C40C66FF867C}">
                  <a14:compatExt spid="_x0000_s209525"/>
                </a:ext>
                <a:ext uri="{FF2B5EF4-FFF2-40B4-BE49-F238E27FC236}">
                  <a16:creationId xmlns:a16="http://schemas.microsoft.com/office/drawing/2014/main" id="{F22D8768-BCCF-2193-19B9-6B8B71EDB1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09526" name="Group Box 630" hidden="1">
              <a:extLst>
                <a:ext uri="{63B3BB69-23CF-44E3-9099-C40C66FF867C}">
                  <a14:compatExt spid="_x0000_s209526"/>
                </a:ext>
                <a:ext uri="{FF2B5EF4-FFF2-40B4-BE49-F238E27FC236}">
                  <a16:creationId xmlns:a16="http://schemas.microsoft.com/office/drawing/2014/main" id="{754DE310-5A48-9D9C-8CFD-97555FB5537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09527" name="Option Button 631" hidden="1">
              <a:extLst>
                <a:ext uri="{63B3BB69-23CF-44E3-9099-C40C66FF867C}">
                  <a14:compatExt spid="_x0000_s209527"/>
                </a:ext>
                <a:ext uri="{FF2B5EF4-FFF2-40B4-BE49-F238E27FC236}">
                  <a16:creationId xmlns:a16="http://schemas.microsoft.com/office/drawing/2014/main" id="{8AC519E3-BB35-C1BB-7635-8894664158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09528" name="Option Button 632" hidden="1">
              <a:extLst>
                <a:ext uri="{63B3BB69-23CF-44E3-9099-C40C66FF867C}">
                  <a14:compatExt spid="_x0000_s209528"/>
                </a:ext>
                <a:ext uri="{FF2B5EF4-FFF2-40B4-BE49-F238E27FC236}">
                  <a16:creationId xmlns:a16="http://schemas.microsoft.com/office/drawing/2014/main" id="{0138D57E-6F50-0B22-4DEF-64D4F2E85E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09529" name="Option Button 633" hidden="1">
              <a:extLst>
                <a:ext uri="{63B3BB69-23CF-44E3-9099-C40C66FF867C}">
                  <a14:compatExt spid="_x0000_s209529"/>
                </a:ext>
                <a:ext uri="{FF2B5EF4-FFF2-40B4-BE49-F238E27FC236}">
                  <a16:creationId xmlns:a16="http://schemas.microsoft.com/office/drawing/2014/main" id="{F0F002B3-7FCE-FC43-90E9-D7D7A3355E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09530" name="Option Button 634" hidden="1">
              <a:extLst>
                <a:ext uri="{63B3BB69-23CF-44E3-9099-C40C66FF867C}">
                  <a14:compatExt spid="_x0000_s209530"/>
                </a:ext>
                <a:ext uri="{FF2B5EF4-FFF2-40B4-BE49-F238E27FC236}">
                  <a16:creationId xmlns:a16="http://schemas.microsoft.com/office/drawing/2014/main" id="{06DE1BC0-15F7-BE34-F35E-A1280B6057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09531" name="Group Box 635" hidden="1">
              <a:extLst>
                <a:ext uri="{63B3BB69-23CF-44E3-9099-C40C66FF867C}">
                  <a14:compatExt spid="_x0000_s209531"/>
                </a:ext>
                <a:ext uri="{FF2B5EF4-FFF2-40B4-BE49-F238E27FC236}">
                  <a16:creationId xmlns:a16="http://schemas.microsoft.com/office/drawing/2014/main" id="{C0FE58BE-B30D-7773-C971-AD5B18F1B8F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09532" name="Option Button 636" hidden="1">
              <a:extLst>
                <a:ext uri="{63B3BB69-23CF-44E3-9099-C40C66FF867C}">
                  <a14:compatExt spid="_x0000_s209532"/>
                </a:ext>
                <a:ext uri="{FF2B5EF4-FFF2-40B4-BE49-F238E27FC236}">
                  <a16:creationId xmlns:a16="http://schemas.microsoft.com/office/drawing/2014/main" id="{B5CF23A9-5324-2968-41A3-7989B6ED65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09533" name="Option Button 637" hidden="1">
              <a:extLst>
                <a:ext uri="{63B3BB69-23CF-44E3-9099-C40C66FF867C}">
                  <a14:compatExt spid="_x0000_s209533"/>
                </a:ext>
                <a:ext uri="{FF2B5EF4-FFF2-40B4-BE49-F238E27FC236}">
                  <a16:creationId xmlns:a16="http://schemas.microsoft.com/office/drawing/2014/main" id="{30EA58C6-0E8D-55A0-AAC1-D3A7AEA588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09534" name="Option Button 638" hidden="1">
              <a:extLst>
                <a:ext uri="{63B3BB69-23CF-44E3-9099-C40C66FF867C}">
                  <a14:compatExt spid="_x0000_s209534"/>
                </a:ext>
                <a:ext uri="{FF2B5EF4-FFF2-40B4-BE49-F238E27FC236}">
                  <a16:creationId xmlns:a16="http://schemas.microsoft.com/office/drawing/2014/main" id="{0FF2CE77-8E2C-9D3B-BEF2-83305991DD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09535" name="Option Button 639" hidden="1">
              <a:extLst>
                <a:ext uri="{63B3BB69-23CF-44E3-9099-C40C66FF867C}">
                  <a14:compatExt spid="_x0000_s209535"/>
                </a:ext>
                <a:ext uri="{FF2B5EF4-FFF2-40B4-BE49-F238E27FC236}">
                  <a16:creationId xmlns:a16="http://schemas.microsoft.com/office/drawing/2014/main" id="{4E5BDF34-B759-EE71-6BF0-A733E78B2F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09536" name="Group Box 640" hidden="1">
              <a:extLst>
                <a:ext uri="{63B3BB69-23CF-44E3-9099-C40C66FF867C}">
                  <a14:compatExt spid="_x0000_s209536"/>
                </a:ext>
                <a:ext uri="{FF2B5EF4-FFF2-40B4-BE49-F238E27FC236}">
                  <a16:creationId xmlns:a16="http://schemas.microsoft.com/office/drawing/2014/main" id="{41C16951-3021-E4D1-10D9-B7AB73227EA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09537" name="Option Button 641" hidden="1">
              <a:extLst>
                <a:ext uri="{63B3BB69-23CF-44E3-9099-C40C66FF867C}">
                  <a14:compatExt spid="_x0000_s209537"/>
                </a:ext>
                <a:ext uri="{FF2B5EF4-FFF2-40B4-BE49-F238E27FC236}">
                  <a16:creationId xmlns:a16="http://schemas.microsoft.com/office/drawing/2014/main" id="{BA4457C8-D721-6679-BD1C-A15C174C5F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09538" name="Option Button 642" hidden="1">
              <a:extLst>
                <a:ext uri="{63B3BB69-23CF-44E3-9099-C40C66FF867C}">
                  <a14:compatExt spid="_x0000_s209538"/>
                </a:ext>
                <a:ext uri="{FF2B5EF4-FFF2-40B4-BE49-F238E27FC236}">
                  <a16:creationId xmlns:a16="http://schemas.microsoft.com/office/drawing/2014/main" id="{21CFD21C-A936-53EE-046D-C089FBE1B0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09539" name="Option Button 643" hidden="1">
              <a:extLst>
                <a:ext uri="{63B3BB69-23CF-44E3-9099-C40C66FF867C}">
                  <a14:compatExt spid="_x0000_s209539"/>
                </a:ext>
                <a:ext uri="{FF2B5EF4-FFF2-40B4-BE49-F238E27FC236}">
                  <a16:creationId xmlns:a16="http://schemas.microsoft.com/office/drawing/2014/main" id="{5782D730-1454-4A79-65BD-5A0F7E00C7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09540" name="Option Button 644" hidden="1">
              <a:extLst>
                <a:ext uri="{63B3BB69-23CF-44E3-9099-C40C66FF867C}">
                  <a14:compatExt spid="_x0000_s209540"/>
                </a:ext>
                <a:ext uri="{FF2B5EF4-FFF2-40B4-BE49-F238E27FC236}">
                  <a16:creationId xmlns:a16="http://schemas.microsoft.com/office/drawing/2014/main" id="{540528CA-A7A3-67B5-10B9-F9DDD11183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09541" name="Group Box 645" hidden="1">
              <a:extLst>
                <a:ext uri="{63B3BB69-23CF-44E3-9099-C40C66FF867C}">
                  <a14:compatExt spid="_x0000_s209541"/>
                </a:ext>
                <a:ext uri="{FF2B5EF4-FFF2-40B4-BE49-F238E27FC236}">
                  <a16:creationId xmlns:a16="http://schemas.microsoft.com/office/drawing/2014/main" id="{E5EA4562-3177-0061-EDAA-4617044E974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09921" name="Option Button 1" hidden="1">
              <a:extLst>
                <a:ext uri="{63B3BB69-23CF-44E3-9099-C40C66FF867C}">
                  <a14:compatExt spid="_x0000_s209921"/>
                </a:ext>
                <a:ext uri="{FF2B5EF4-FFF2-40B4-BE49-F238E27FC236}">
                  <a16:creationId xmlns:a16="http://schemas.microsoft.com/office/drawing/2014/main" id="{6891B16C-32EA-85A6-2B07-BE3F4AE594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09922" name="Option Button 2" hidden="1">
              <a:extLst>
                <a:ext uri="{63B3BB69-23CF-44E3-9099-C40C66FF867C}">
                  <a14:compatExt spid="_x0000_s209922"/>
                </a:ext>
                <a:ext uri="{FF2B5EF4-FFF2-40B4-BE49-F238E27FC236}">
                  <a16:creationId xmlns:a16="http://schemas.microsoft.com/office/drawing/2014/main" id="{F5FD71E0-49D4-527C-2B03-AC07128099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09923" name="Option Button 3" hidden="1">
              <a:extLst>
                <a:ext uri="{63B3BB69-23CF-44E3-9099-C40C66FF867C}">
                  <a14:compatExt spid="_x0000_s209923"/>
                </a:ext>
                <a:ext uri="{FF2B5EF4-FFF2-40B4-BE49-F238E27FC236}">
                  <a16:creationId xmlns:a16="http://schemas.microsoft.com/office/drawing/2014/main" id="{8AE24B50-6CBB-8D15-56D2-FED90656E3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09924" name="Option Button 4" hidden="1">
              <a:extLst>
                <a:ext uri="{63B3BB69-23CF-44E3-9099-C40C66FF867C}">
                  <a14:compatExt spid="_x0000_s209924"/>
                </a:ext>
                <a:ext uri="{FF2B5EF4-FFF2-40B4-BE49-F238E27FC236}">
                  <a16:creationId xmlns:a16="http://schemas.microsoft.com/office/drawing/2014/main" id="{B86F7AC1-2B01-E893-0BA7-3FEC68A334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09925" name="Group Box 5" hidden="1">
              <a:extLst>
                <a:ext uri="{63B3BB69-23CF-44E3-9099-C40C66FF867C}">
                  <a14:compatExt spid="_x0000_s209925"/>
                </a:ext>
                <a:ext uri="{FF2B5EF4-FFF2-40B4-BE49-F238E27FC236}">
                  <a16:creationId xmlns:a16="http://schemas.microsoft.com/office/drawing/2014/main" id="{57A46E52-4512-642C-C8B6-03D1BC99BAF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09926" name="Option Button 6" hidden="1">
              <a:extLst>
                <a:ext uri="{63B3BB69-23CF-44E3-9099-C40C66FF867C}">
                  <a14:compatExt spid="_x0000_s209926"/>
                </a:ext>
                <a:ext uri="{FF2B5EF4-FFF2-40B4-BE49-F238E27FC236}">
                  <a16:creationId xmlns:a16="http://schemas.microsoft.com/office/drawing/2014/main" id="{4360A374-DA09-CA5E-6489-19DD2EEB9A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09927" name="Option Button 7" hidden="1">
              <a:extLst>
                <a:ext uri="{63B3BB69-23CF-44E3-9099-C40C66FF867C}">
                  <a14:compatExt spid="_x0000_s209927"/>
                </a:ext>
                <a:ext uri="{FF2B5EF4-FFF2-40B4-BE49-F238E27FC236}">
                  <a16:creationId xmlns:a16="http://schemas.microsoft.com/office/drawing/2014/main" id="{A67853CD-AD97-1451-5EB9-D8E6F98808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09928" name="Option Button 8" hidden="1">
              <a:extLst>
                <a:ext uri="{63B3BB69-23CF-44E3-9099-C40C66FF867C}">
                  <a14:compatExt spid="_x0000_s209928"/>
                </a:ext>
                <a:ext uri="{FF2B5EF4-FFF2-40B4-BE49-F238E27FC236}">
                  <a16:creationId xmlns:a16="http://schemas.microsoft.com/office/drawing/2014/main" id="{F76BD335-9691-6DB7-E357-C8F9D0A8E5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09929" name="Option Button 9" hidden="1">
              <a:extLst>
                <a:ext uri="{63B3BB69-23CF-44E3-9099-C40C66FF867C}">
                  <a14:compatExt spid="_x0000_s209929"/>
                </a:ext>
                <a:ext uri="{FF2B5EF4-FFF2-40B4-BE49-F238E27FC236}">
                  <a16:creationId xmlns:a16="http://schemas.microsoft.com/office/drawing/2014/main" id="{BA4FE9EA-43A7-661D-9DF2-40DD447858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09930" name="Group Box 10" hidden="1">
              <a:extLst>
                <a:ext uri="{63B3BB69-23CF-44E3-9099-C40C66FF867C}">
                  <a14:compatExt spid="_x0000_s209930"/>
                </a:ext>
                <a:ext uri="{FF2B5EF4-FFF2-40B4-BE49-F238E27FC236}">
                  <a16:creationId xmlns:a16="http://schemas.microsoft.com/office/drawing/2014/main" id="{A6B2C737-4DC3-D4AC-034A-79B9135A3C5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09931" name="Option Button 11" hidden="1">
              <a:extLst>
                <a:ext uri="{63B3BB69-23CF-44E3-9099-C40C66FF867C}">
                  <a14:compatExt spid="_x0000_s209931"/>
                </a:ext>
                <a:ext uri="{FF2B5EF4-FFF2-40B4-BE49-F238E27FC236}">
                  <a16:creationId xmlns:a16="http://schemas.microsoft.com/office/drawing/2014/main" id="{32ABFE4E-DC14-3F87-7A2C-1530F3C02F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09932" name="Option Button 12" hidden="1">
              <a:extLst>
                <a:ext uri="{63B3BB69-23CF-44E3-9099-C40C66FF867C}">
                  <a14:compatExt spid="_x0000_s209932"/>
                </a:ext>
                <a:ext uri="{FF2B5EF4-FFF2-40B4-BE49-F238E27FC236}">
                  <a16:creationId xmlns:a16="http://schemas.microsoft.com/office/drawing/2014/main" id="{17556EA1-D332-966A-1A74-9E5C6E0209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09933" name="Option Button 13" hidden="1">
              <a:extLst>
                <a:ext uri="{63B3BB69-23CF-44E3-9099-C40C66FF867C}">
                  <a14:compatExt spid="_x0000_s209933"/>
                </a:ext>
                <a:ext uri="{FF2B5EF4-FFF2-40B4-BE49-F238E27FC236}">
                  <a16:creationId xmlns:a16="http://schemas.microsoft.com/office/drawing/2014/main" id="{7EE4A22D-DF98-06DE-5D64-8A439BDA24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09934" name="Option Button 14" hidden="1">
              <a:extLst>
                <a:ext uri="{63B3BB69-23CF-44E3-9099-C40C66FF867C}">
                  <a14:compatExt spid="_x0000_s209934"/>
                </a:ext>
                <a:ext uri="{FF2B5EF4-FFF2-40B4-BE49-F238E27FC236}">
                  <a16:creationId xmlns:a16="http://schemas.microsoft.com/office/drawing/2014/main" id="{147C024E-A0AE-442A-AC38-9B4C6F48C9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09935" name="Group Box 15" hidden="1">
              <a:extLst>
                <a:ext uri="{63B3BB69-23CF-44E3-9099-C40C66FF867C}">
                  <a14:compatExt spid="_x0000_s209935"/>
                </a:ext>
                <a:ext uri="{FF2B5EF4-FFF2-40B4-BE49-F238E27FC236}">
                  <a16:creationId xmlns:a16="http://schemas.microsoft.com/office/drawing/2014/main" id="{65397AB1-E209-3047-5E1C-73D956508F6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09936" name="Option Button 16" hidden="1">
              <a:extLst>
                <a:ext uri="{63B3BB69-23CF-44E3-9099-C40C66FF867C}">
                  <a14:compatExt spid="_x0000_s209936"/>
                </a:ext>
                <a:ext uri="{FF2B5EF4-FFF2-40B4-BE49-F238E27FC236}">
                  <a16:creationId xmlns:a16="http://schemas.microsoft.com/office/drawing/2014/main" id="{B14332B4-9107-6E0B-BA53-DFB0C1B61D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09937" name="Option Button 17" hidden="1">
              <a:extLst>
                <a:ext uri="{63B3BB69-23CF-44E3-9099-C40C66FF867C}">
                  <a14:compatExt spid="_x0000_s209937"/>
                </a:ext>
                <a:ext uri="{FF2B5EF4-FFF2-40B4-BE49-F238E27FC236}">
                  <a16:creationId xmlns:a16="http://schemas.microsoft.com/office/drawing/2014/main" id="{196C478F-1A12-A1C0-49E3-4F4A4ED42B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09938" name="Option Button 18" hidden="1">
              <a:extLst>
                <a:ext uri="{63B3BB69-23CF-44E3-9099-C40C66FF867C}">
                  <a14:compatExt spid="_x0000_s209938"/>
                </a:ext>
                <a:ext uri="{FF2B5EF4-FFF2-40B4-BE49-F238E27FC236}">
                  <a16:creationId xmlns:a16="http://schemas.microsoft.com/office/drawing/2014/main" id="{500D4ABD-931C-311C-21C1-14CC1B0BE0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09939" name="Option Button 19" hidden="1">
              <a:extLst>
                <a:ext uri="{63B3BB69-23CF-44E3-9099-C40C66FF867C}">
                  <a14:compatExt spid="_x0000_s209939"/>
                </a:ext>
                <a:ext uri="{FF2B5EF4-FFF2-40B4-BE49-F238E27FC236}">
                  <a16:creationId xmlns:a16="http://schemas.microsoft.com/office/drawing/2014/main" id="{A78EAA91-CAA6-4D43-F90B-580078153E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09940" name="Group Box 20" hidden="1">
              <a:extLst>
                <a:ext uri="{63B3BB69-23CF-44E3-9099-C40C66FF867C}">
                  <a14:compatExt spid="_x0000_s209940"/>
                </a:ext>
                <a:ext uri="{FF2B5EF4-FFF2-40B4-BE49-F238E27FC236}">
                  <a16:creationId xmlns:a16="http://schemas.microsoft.com/office/drawing/2014/main" id="{67947C19-51C8-2522-8864-C7939FFB764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09941" name="Option Button 21" hidden="1">
              <a:extLst>
                <a:ext uri="{63B3BB69-23CF-44E3-9099-C40C66FF867C}">
                  <a14:compatExt spid="_x0000_s209941"/>
                </a:ext>
                <a:ext uri="{FF2B5EF4-FFF2-40B4-BE49-F238E27FC236}">
                  <a16:creationId xmlns:a16="http://schemas.microsoft.com/office/drawing/2014/main" id="{667F0BB6-12AF-A4A8-39C9-1962F9E2F0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09942" name="Option Button 22" hidden="1">
              <a:extLst>
                <a:ext uri="{63B3BB69-23CF-44E3-9099-C40C66FF867C}">
                  <a14:compatExt spid="_x0000_s209942"/>
                </a:ext>
                <a:ext uri="{FF2B5EF4-FFF2-40B4-BE49-F238E27FC236}">
                  <a16:creationId xmlns:a16="http://schemas.microsoft.com/office/drawing/2014/main" id="{2B55F166-F2F6-B60E-44B8-6105308077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09943" name="Option Button 23" hidden="1">
              <a:extLst>
                <a:ext uri="{63B3BB69-23CF-44E3-9099-C40C66FF867C}">
                  <a14:compatExt spid="_x0000_s209943"/>
                </a:ext>
                <a:ext uri="{FF2B5EF4-FFF2-40B4-BE49-F238E27FC236}">
                  <a16:creationId xmlns:a16="http://schemas.microsoft.com/office/drawing/2014/main" id="{760B1246-3425-62B2-A1C6-E98D710271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09944" name="Option Button 24" hidden="1">
              <a:extLst>
                <a:ext uri="{63B3BB69-23CF-44E3-9099-C40C66FF867C}">
                  <a14:compatExt spid="_x0000_s209944"/>
                </a:ext>
                <a:ext uri="{FF2B5EF4-FFF2-40B4-BE49-F238E27FC236}">
                  <a16:creationId xmlns:a16="http://schemas.microsoft.com/office/drawing/2014/main" id="{C39CB2B2-F936-F62D-83CC-B0F3C9C68A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09945" name="Group Box 25" hidden="1">
              <a:extLst>
                <a:ext uri="{63B3BB69-23CF-44E3-9099-C40C66FF867C}">
                  <a14:compatExt spid="_x0000_s209945"/>
                </a:ext>
                <a:ext uri="{FF2B5EF4-FFF2-40B4-BE49-F238E27FC236}">
                  <a16:creationId xmlns:a16="http://schemas.microsoft.com/office/drawing/2014/main" id="{3B599AB8-3D88-B125-D50C-F6569E5172A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09946" name="Option Button 26" hidden="1">
              <a:extLst>
                <a:ext uri="{63B3BB69-23CF-44E3-9099-C40C66FF867C}">
                  <a14:compatExt spid="_x0000_s209946"/>
                </a:ext>
                <a:ext uri="{FF2B5EF4-FFF2-40B4-BE49-F238E27FC236}">
                  <a16:creationId xmlns:a16="http://schemas.microsoft.com/office/drawing/2014/main" id="{757ECD21-DA44-90D5-5513-42AF869315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09947" name="Option Button 27" hidden="1">
              <a:extLst>
                <a:ext uri="{63B3BB69-23CF-44E3-9099-C40C66FF867C}">
                  <a14:compatExt spid="_x0000_s209947"/>
                </a:ext>
                <a:ext uri="{FF2B5EF4-FFF2-40B4-BE49-F238E27FC236}">
                  <a16:creationId xmlns:a16="http://schemas.microsoft.com/office/drawing/2014/main" id="{82A09D98-D0C2-CF5F-A1A6-BC1E61688E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09948" name="Option Button 28" hidden="1">
              <a:extLst>
                <a:ext uri="{63B3BB69-23CF-44E3-9099-C40C66FF867C}">
                  <a14:compatExt spid="_x0000_s209948"/>
                </a:ext>
                <a:ext uri="{FF2B5EF4-FFF2-40B4-BE49-F238E27FC236}">
                  <a16:creationId xmlns:a16="http://schemas.microsoft.com/office/drawing/2014/main" id="{408B6C4F-FE2A-9AF5-BAC8-0F49AE3A95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09949" name="Option Button 29" hidden="1">
              <a:extLst>
                <a:ext uri="{63B3BB69-23CF-44E3-9099-C40C66FF867C}">
                  <a14:compatExt spid="_x0000_s209949"/>
                </a:ext>
                <a:ext uri="{FF2B5EF4-FFF2-40B4-BE49-F238E27FC236}">
                  <a16:creationId xmlns:a16="http://schemas.microsoft.com/office/drawing/2014/main" id="{F263C368-E5DE-8491-6E84-ED8EA4AA98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09950" name="Group Box 30" hidden="1">
              <a:extLst>
                <a:ext uri="{63B3BB69-23CF-44E3-9099-C40C66FF867C}">
                  <a14:compatExt spid="_x0000_s209950"/>
                </a:ext>
                <a:ext uri="{FF2B5EF4-FFF2-40B4-BE49-F238E27FC236}">
                  <a16:creationId xmlns:a16="http://schemas.microsoft.com/office/drawing/2014/main" id="{3BBA0C3F-40A2-3433-D27B-D639555CD9D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09951" name="Option Button 31" hidden="1">
              <a:extLst>
                <a:ext uri="{63B3BB69-23CF-44E3-9099-C40C66FF867C}">
                  <a14:compatExt spid="_x0000_s209951"/>
                </a:ext>
                <a:ext uri="{FF2B5EF4-FFF2-40B4-BE49-F238E27FC236}">
                  <a16:creationId xmlns:a16="http://schemas.microsoft.com/office/drawing/2014/main" id="{A25D5D87-796A-7BD4-0361-A15294FB42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09952" name="Option Button 32" hidden="1">
              <a:extLst>
                <a:ext uri="{63B3BB69-23CF-44E3-9099-C40C66FF867C}">
                  <a14:compatExt spid="_x0000_s209952"/>
                </a:ext>
                <a:ext uri="{FF2B5EF4-FFF2-40B4-BE49-F238E27FC236}">
                  <a16:creationId xmlns:a16="http://schemas.microsoft.com/office/drawing/2014/main" id="{49789A85-E2F1-7B90-AA7E-F24A072788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09953" name="Option Button 33" hidden="1">
              <a:extLst>
                <a:ext uri="{63B3BB69-23CF-44E3-9099-C40C66FF867C}">
                  <a14:compatExt spid="_x0000_s209953"/>
                </a:ext>
                <a:ext uri="{FF2B5EF4-FFF2-40B4-BE49-F238E27FC236}">
                  <a16:creationId xmlns:a16="http://schemas.microsoft.com/office/drawing/2014/main" id="{D71A73E1-485C-7D66-1368-E5C6CD3760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09954" name="Option Button 34" hidden="1">
              <a:extLst>
                <a:ext uri="{63B3BB69-23CF-44E3-9099-C40C66FF867C}">
                  <a14:compatExt spid="_x0000_s209954"/>
                </a:ext>
                <a:ext uri="{FF2B5EF4-FFF2-40B4-BE49-F238E27FC236}">
                  <a16:creationId xmlns:a16="http://schemas.microsoft.com/office/drawing/2014/main" id="{03A2026C-5E78-764A-65C0-F24F3E21EE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09955" name="Group Box 35" hidden="1">
              <a:extLst>
                <a:ext uri="{63B3BB69-23CF-44E3-9099-C40C66FF867C}">
                  <a14:compatExt spid="_x0000_s209955"/>
                </a:ext>
                <a:ext uri="{FF2B5EF4-FFF2-40B4-BE49-F238E27FC236}">
                  <a16:creationId xmlns:a16="http://schemas.microsoft.com/office/drawing/2014/main" id="{3169EB29-8247-0270-69EF-97F17476C10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09956" name="Option Button 36" hidden="1">
              <a:extLst>
                <a:ext uri="{63B3BB69-23CF-44E3-9099-C40C66FF867C}">
                  <a14:compatExt spid="_x0000_s209956"/>
                </a:ext>
                <a:ext uri="{FF2B5EF4-FFF2-40B4-BE49-F238E27FC236}">
                  <a16:creationId xmlns:a16="http://schemas.microsoft.com/office/drawing/2014/main" id="{B99F723E-DBB5-EFC4-BC16-0E586CD3D7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09957" name="Option Button 37" hidden="1">
              <a:extLst>
                <a:ext uri="{63B3BB69-23CF-44E3-9099-C40C66FF867C}">
                  <a14:compatExt spid="_x0000_s209957"/>
                </a:ext>
                <a:ext uri="{FF2B5EF4-FFF2-40B4-BE49-F238E27FC236}">
                  <a16:creationId xmlns:a16="http://schemas.microsoft.com/office/drawing/2014/main" id="{58D66466-C222-9C9A-DB6C-3E5E28E023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09958" name="Option Button 38" hidden="1">
              <a:extLst>
                <a:ext uri="{63B3BB69-23CF-44E3-9099-C40C66FF867C}">
                  <a14:compatExt spid="_x0000_s209958"/>
                </a:ext>
                <a:ext uri="{FF2B5EF4-FFF2-40B4-BE49-F238E27FC236}">
                  <a16:creationId xmlns:a16="http://schemas.microsoft.com/office/drawing/2014/main" id="{ABA24177-DD86-8463-3945-2F133C9230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09959" name="Option Button 39" hidden="1">
              <a:extLst>
                <a:ext uri="{63B3BB69-23CF-44E3-9099-C40C66FF867C}">
                  <a14:compatExt spid="_x0000_s209959"/>
                </a:ext>
                <a:ext uri="{FF2B5EF4-FFF2-40B4-BE49-F238E27FC236}">
                  <a16:creationId xmlns:a16="http://schemas.microsoft.com/office/drawing/2014/main" id="{23CB6602-4467-014F-BE48-E05F4E40D3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09960" name="Group Box 40" hidden="1">
              <a:extLst>
                <a:ext uri="{63B3BB69-23CF-44E3-9099-C40C66FF867C}">
                  <a14:compatExt spid="_x0000_s209960"/>
                </a:ext>
                <a:ext uri="{FF2B5EF4-FFF2-40B4-BE49-F238E27FC236}">
                  <a16:creationId xmlns:a16="http://schemas.microsoft.com/office/drawing/2014/main" id="{8DDB3ACD-4067-B1EF-162A-F7EF9C86EB2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09961" name="Option Button 41" hidden="1">
              <a:extLst>
                <a:ext uri="{63B3BB69-23CF-44E3-9099-C40C66FF867C}">
                  <a14:compatExt spid="_x0000_s209961"/>
                </a:ext>
                <a:ext uri="{FF2B5EF4-FFF2-40B4-BE49-F238E27FC236}">
                  <a16:creationId xmlns:a16="http://schemas.microsoft.com/office/drawing/2014/main" id="{3A0024FF-12B4-047C-4ADE-98869044D4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09962" name="Option Button 42" hidden="1">
              <a:extLst>
                <a:ext uri="{63B3BB69-23CF-44E3-9099-C40C66FF867C}">
                  <a14:compatExt spid="_x0000_s209962"/>
                </a:ext>
                <a:ext uri="{FF2B5EF4-FFF2-40B4-BE49-F238E27FC236}">
                  <a16:creationId xmlns:a16="http://schemas.microsoft.com/office/drawing/2014/main" id="{0A5121EE-62DF-6A68-145D-4DE153C294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09963" name="Option Button 43" hidden="1">
              <a:extLst>
                <a:ext uri="{63B3BB69-23CF-44E3-9099-C40C66FF867C}">
                  <a14:compatExt spid="_x0000_s209963"/>
                </a:ext>
                <a:ext uri="{FF2B5EF4-FFF2-40B4-BE49-F238E27FC236}">
                  <a16:creationId xmlns:a16="http://schemas.microsoft.com/office/drawing/2014/main" id="{DC6EFD74-899A-BBFF-C617-9EBCDAE0F6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09964" name="Option Button 44" hidden="1">
              <a:extLst>
                <a:ext uri="{63B3BB69-23CF-44E3-9099-C40C66FF867C}">
                  <a14:compatExt spid="_x0000_s209964"/>
                </a:ext>
                <a:ext uri="{FF2B5EF4-FFF2-40B4-BE49-F238E27FC236}">
                  <a16:creationId xmlns:a16="http://schemas.microsoft.com/office/drawing/2014/main" id="{93B99401-6899-A965-8102-28C6218EF4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09965" name="Group Box 45" hidden="1">
              <a:extLst>
                <a:ext uri="{63B3BB69-23CF-44E3-9099-C40C66FF867C}">
                  <a14:compatExt spid="_x0000_s209965"/>
                </a:ext>
                <a:ext uri="{FF2B5EF4-FFF2-40B4-BE49-F238E27FC236}">
                  <a16:creationId xmlns:a16="http://schemas.microsoft.com/office/drawing/2014/main" id="{48FEC7C1-D3BC-9152-E3B1-A397B3268D5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09966" name="Option Button 46" hidden="1">
              <a:extLst>
                <a:ext uri="{63B3BB69-23CF-44E3-9099-C40C66FF867C}">
                  <a14:compatExt spid="_x0000_s209966"/>
                </a:ext>
                <a:ext uri="{FF2B5EF4-FFF2-40B4-BE49-F238E27FC236}">
                  <a16:creationId xmlns:a16="http://schemas.microsoft.com/office/drawing/2014/main" id="{B542CE5B-8120-DBEA-9BE4-166C9193A7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09967" name="Option Button 47" hidden="1">
              <a:extLst>
                <a:ext uri="{63B3BB69-23CF-44E3-9099-C40C66FF867C}">
                  <a14:compatExt spid="_x0000_s209967"/>
                </a:ext>
                <a:ext uri="{FF2B5EF4-FFF2-40B4-BE49-F238E27FC236}">
                  <a16:creationId xmlns:a16="http://schemas.microsoft.com/office/drawing/2014/main" id="{7A3DBB57-7E74-2095-AA71-F36D10C9B7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09968" name="Option Button 48" hidden="1">
              <a:extLst>
                <a:ext uri="{63B3BB69-23CF-44E3-9099-C40C66FF867C}">
                  <a14:compatExt spid="_x0000_s209968"/>
                </a:ext>
                <a:ext uri="{FF2B5EF4-FFF2-40B4-BE49-F238E27FC236}">
                  <a16:creationId xmlns:a16="http://schemas.microsoft.com/office/drawing/2014/main" id="{9ECBF8C9-14DE-E903-9C12-994BABE326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09969" name="Option Button 49" hidden="1">
              <a:extLst>
                <a:ext uri="{63B3BB69-23CF-44E3-9099-C40C66FF867C}">
                  <a14:compatExt spid="_x0000_s209969"/>
                </a:ext>
                <a:ext uri="{FF2B5EF4-FFF2-40B4-BE49-F238E27FC236}">
                  <a16:creationId xmlns:a16="http://schemas.microsoft.com/office/drawing/2014/main" id="{E1692B32-4C74-709C-0C42-A50B90147A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09970" name="Group Box 50" hidden="1">
              <a:extLst>
                <a:ext uri="{63B3BB69-23CF-44E3-9099-C40C66FF867C}">
                  <a14:compatExt spid="_x0000_s209970"/>
                </a:ext>
                <a:ext uri="{FF2B5EF4-FFF2-40B4-BE49-F238E27FC236}">
                  <a16:creationId xmlns:a16="http://schemas.microsoft.com/office/drawing/2014/main" id="{FB7E8D2F-2718-6CA5-C3FE-A2CC6AF2F30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09971" name="Option Button 51" hidden="1">
              <a:extLst>
                <a:ext uri="{63B3BB69-23CF-44E3-9099-C40C66FF867C}">
                  <a14:compatExt spid="_x0000_s209971"/>
                </a:ext>
                <a:ext uri="{FF2B5EF4-FFF2-40B4-BE49-F238E27FC236}">
                  <a16:creationId xmlns:a16="http://schemas.microsoft.com/office/drawing/2014/main" id="{4639BBC6-5AE9-19B1-9A47-A8E4B83F0E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09972" name="Option Button 52" hidden="1">
              <a:extLst>
                <a:ext uri="{63B3BB69-23CF-44E3-9099-C40C66FF867C}">
                  <a14:compatExt spid="_x0000_s209972"/>
                </a:ext>
                <a:ext uri="{FF2B5EF4-FFF2-40B4-BE49-F238E27FC236}">
                  <a16:creationId xmlns:a16="http://schemas.microsoft.com/office/drawing/2014/main" id="{AE857192-F109-CE5E-111B-AC605B1D41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09973" name="Option Button 53" hidden="1">
              <a:extLst>
                <a:ext uri="{63B3BB69-23CF-44E3-9099-C40C66FF867C}">
                  <a14:compatExt spid="_x0000_s209973"/>
                </a:ext>
                <a:ext uri="{FF2B5EF4-FFF2-40B4-BE49-F238E27FC236}">
                  <a16:creationId xmlns:a16="http://schemas.microsoft.com/office/drawing/2014/main" id="{8C928B73-78AC-268E-2F22-9A6F1C00FC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09974" name="Option Button 54" hidden="1">
              <a:extLst>
                <a:ext uri="{63B3BB69-23CF-44E3-9099-C40C66FF867C}">
                  <a14:compatExt spid="_x0000_s209974"/>
                </a:ext>
                <a:ext uri="{FF2B5EF4-FFF2-40B4-BE49-F238E27FC236}">
                  <a16:creationId xmlns:a16="http://schemas.microsoft.com/office/drawing/2014/main" id="{F1DA74DF-272A-2CEA-A389-3C83A5B18D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09975" name="Group Box 55" hidden="1">
              <a:extLst>
                <a:ext uri="{63B3BB69-23CF-44E3-9099-C40C66FF867C}">
                  <a14:compatExt spid="_x0000_s209975"/>
                </a:ext>
                <a:ext uri="{FF2B5EF4-FFF2-40B4-BE49-F238E27FC236}">
                  <a16:creationId xmlns:a16="http://schemas.microsoft.com/office/drawing/2014/main" id="{2256F11B-7A80-8F30-5168-B5867B8F892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09976" name="Option Button 56" hidden="1">
              <a:extLst>
                <a:ext uri="{63B3BB69-23CF-44E3-9099-C40C66FF867C}">
                  <a14:compatExt spid="_x0000_s209976"/>
                </a:ext>
                <a:ext uri="{FF2B5EF4-FFF2-40B4-BE49-F238E27FC236}">
                  <a16:creationId xmlns:a16="http://schemas.microsoft.com/office/drawing/2014/main" id="{84C22405-A249-3DED-9614-70C3311B75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09977" name="Option Button 57" hidden="1">
              <a:extLst>
                <a:ext uri="{63B3BB69-23CF-44E3-9099-C40C66FF867C}">
                  <a14:compatExt spid="_x0000_s209977"/>
                </a:ext>
                <a:ext uri="{FF2B5EF4-FFF2-40B4-BE49-F238E27FC236}">
                  <a16:creationId xmlns:a16="http://schemas.microsoft.com/office/drawing/2014/main" id="{81CC57CC-F9DD-50DA-B377-6E952D4985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09978" name="Option Button 58" hidden="1">
              <a:extLst>
                <a:ext uri="{63B3BB69-23CF-44E3-9099-C40C66FF867C}">
                  <a14:compatExt spid="_x0000_s209978"/>
                </a:ext>
                <a:ext uri="{FF2B5EF4-FFF2-40B4-BE49-F238E27FC236}">
                  <a16:creationId xmlns:a16="http://schemas.microsoft.com/office/drawing/2014/main" id="{117DBB7B-A618-A44D-2A0C-4F9CFBBD35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09979" name="Option Button 59" hidden="1">
              <a:extLst>
                <a:ext uri="{63B3BB69-23CF-44E3-9099-C40C66FF867C}">
                  <a14:compatExt spid="_x0000_s209979"/>
                </a:ext>
                <a:ext uri="{FF2B5EF4-FFF2-40B4-BE49-F238E27FC236}">
                  <a16:creationId xmlns:a16="http://schemas.microsoft.com/office/drawing/2014/main" id="{615682DF-BE15-C732-11BE-D3D05CDC14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09980" name="Group Box 60" hidden="1">
              <a:extLst>
                <a:ext uri="{63B3BB69-23CF-44E3-9099-C40C66FF867C}">
                  <a14:compatExt spid="_x0000_s209980"/>
                </a:ext>
                <a:ext uri="{FF2B5EF4-FFF2-40B4-BE49-F238E27FC236}">
                  <a16:creationId xmlns:a16="http://schemas.microsoft.com/office/drawing/2014/main" id="{4EAEA127-CF1C-45D0-9B67-7F3228AC2A4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09981" name="Option Button 61" hidden="1">
              <a:extLst>
                <a:ext uri="{63B3BB69-23CF-44E3-9099-C40C66FF867C}">
                  <a14:compatExt spid="_x0000_s209981"/>
                </a:ext>
                <a:ext uri="{FF2B5EF4-FFF2-40B4-BE49-F238E27FC236}">
                  <a16:creationId xmlns:a16="http://schemas.microsoft.com/office/drawing/2014/main" id="{80657928-2319-11B6-4CD5-F02C74AFD8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09982" name="Option Button 62" hidden="1">
              <a:extLst>
                <a:ext uri="{63B3BB69-23CF-44E3-9099-C40C66FF867C}">
                  <a14:compatExt spid="_x0000_s209982"/>
                </a:ext>
                <a:ext uri="{FF2B5EF4-FFF2-40B4-BE49-F238E27FC236}">
                  <a16:creationId xmlns:a16="http://schemas.microsoft.com/office/drawing/2014/main" id="{D3A3E11A-9B59-E579-ADB7-EB8EE594BD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09983" name="Option Button 63" hidden="1">
              <a:extLst>
                <a:ext uri="{63B3BB69-23CF-44E3-9099-C40C66FF867C}">
                  <a14:compatExt spid="_x0000_s209983"/>
                </a:ext>
                <a:ext uri="{FF2B5EF4-FFF2-40B4-BE49-F238E27FC236}">
                  <a16:creationId xmlns:a16="http://schemas.microsoft.com/office/drawing/2014/main" id="{3EE4C6D5-F58F-FA98-07A2-F408AD3985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09984" name="Option Button 64" hidden="1">
              <a:extLst>
                <a:ext uri="{63B3BB69-23CF-44E3-9099-C40C66FF867C}">
                  <a14:compatExt spid="_x0000_s209984"/>
                </a:ext>
                <a:ext uri="{FF2B5EF4-FFF2-40B4-BE49-F238E27FC236}">
                  <a16:creationId xmlns:a16="http://schemas.microsoft.com/office/drawing/2014/main" id="{1182C4A6-71D3-0B99-B4E0-EB7BC08C5C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09985" name="Group Box 65" hidden="1">
              <a:extLst>
                <a:ext uri="{63B3BB69-23CF-44E3-9099-C40C66FF867C}">
                  <a14:compatExt spid="_x0000_s209985"/>
                </a:ext>
                <a:ext uri="{FF2B5EF4-FFF2-40B4-BE49-F238E27FC236}">
                  <a16:creationId xmlns:a16="http://schemas.microsoft.com/office/drawing/2014/main" id="{72CB0B31-9116-DC3C-BDC4-2104E7D5632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09986" name="Option Button 66" hidden="1">
              <a:extLst>
                <a:ext uri="{63B3BB69-23CF-44E3-9099-C40C66FF867C}">
                  <a14:compatExt spid="_x0000_s209986"/>
                </a:ext>
                <a:ext uri="{FF2B5EF4-FFF2-40B4-BE49-F238E27FC236}">
                  <a16:creationId xmlns:a16="http://schemas.microsoft.com/office/drawing/2014/main" id="{BF0CCFCD-9F94-5637-1F20-99241DA524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09987" name="Option Button 67" hidden="1">
              <a:extLst>
                <a:ext uri="{63B3BB69-23CF-44E3-9099-C40C66FF867C}">
                  <a14:compatExt spid="_x0000_s209987"/>
                </a:ext>
                <a:ext uri="{FF2B5EF4-FFF2-40B4-BE49-F238E27FC236}">
                  <a16:creationId xmlns:a16="http://schemas.microsoft.com/office/drawing/2014/main" id="{4AD9A324-F26D-A85C-4A1A-B671566831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09988" name="Option Button 68" hidden="1">
              <a:extLst>
                <a:ext uri="{63B3BB69-23CF-44E3-9099-C40C66FF867C}">
                  <a14:compatExt spid="_x0000_s209988"/>
                </a:ext>
                <a:ext uri="{FF2B5EF4-FFF2-40B4-BE49-F238E27FC236}">
                  <a16:creationId xmlns:a16="http://schemas.microsoft.com/office/drawing/2014/main" id="{7EBC1731-4367-06C2-B875-3BEE85F146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09989" name="Option Button 69" hidden="1">
              <a:extLst>
                <a:ext uri="{63B3BB69-23CF-44E3-9099-C40C66FF867C}">
                  <a14:compatExt spid="_x0000_s209989"/>
                </a:ext>
                <a:ext uri="{FF2B5EF4-FFF2-40B4-BE49-F238E27FC236}">
                  <a16:creationId xmlns:a16="http://schemas.microsoft.com/office/drawing/2014/main" id="{42D8F0E2-4EC1-F1DB-0E6B-5C830491B6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09990" name="Group Box 70" hidden="1">
              <a:extLst>
                <a:ext uri="{63B3BB69-23CF-44E3-9099-C40C66FF867C}">
                  <a14:compatExt spid="_x0000_s209990"/>
                </a:ext>
                <a:ext uri="{FF2B5EF4-FFF2-40B4-BE49-F238E27FC236}">
                  <a16:creationId xmlns:a16="http://schemas.microsoft.com/office/drawing/2014/main" id="{B881631C-E309-E03B-9ED6-E756B3DD4A4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09991" name="Option Button 71" hidden="1">
              <a:extLst>
                <a:ext uri="{63B3BB69-23CF-44E3-9099-C40C66FF867C}">
                  <a14:compatExt spid="_x0000_s209991"/>
                </a:ext>
                <a:ext uri="{FF2B5EF4-FFF2-40B4-BE49-F238E27FC236}">
                  <a16:creationId xmlns:a16="http://schemas.microsoft.com/office/drawing/2014/main" id="{E2E7F016-75A1-0CA8-0E3A-3D70FEAD48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09992" name="Option Button 72" hidden="1">
              <a:extLst>
                <a:ext uri="{63B3BB69-23CF-44E3-9099-C40C66FF867C}">
                  <a14:compatExt spid="_x0000_s209992"/>
                </a:ext>
                <a:ext uri="{FF2B5EF4-FFF2-40B4-BE49-F238E27FC236}">
                  <a16:creationId xmlns:a16="http://schemas.microsoft.com/office/drawing/2014/main" id="{C1ADBD5E-4C6A-6B2B-8C61-FAFD11F0BD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09993" name="Option Button 73" hidden="1">
              <a:extLst>
                <a:ext uri="{63B3BB69-23CF-44E3-9099-C40C66FF867C}">
                  <a14:compatExt spid="_x0000_s209993"/>
                </a:ext>
                <a:ext uri="{FF2B5EF4-FFF2-40B4-BE49-F238E27FC236}">
                  <a16:creationId xmlns:a16="http://schemas.microsoft.com/office/drawing/2014/main" id="{D0C48703-4470-66BE-90AF-7551797EB5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09994" name="Option Button 74" hidden="1">
              <a:extLst>
                <a:ext uri="{63B3BB69-23CF-44E3-9099-C40C66FF867C}">
                  <a14:compatExt spid="_x0000_s209994"/>
                </a:ext>
                <a:ext uri="{FF2B5EF4-FFF2-40B4-BE49-F238E27FC236}">
                  <a16:creationId xmlns:a16="http://schemas.microsoft.com/office/drawing/2014/main" id="{CE43B5E6-01C9-7A0F-DD24-EC337C2420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09995" name="Group Box 75" hidden="1">
              <a:extLst>
                <a:ext uri="{63B3BB69-23CF-44E3-9099-C40C66FF867C}">
                  <a14:compatExt spid="_x0000_s209995"/>
                </a:ext>
                <a:ext uri="{FF2B5EF4-FFF2-40B4-BE49-F238E27FC236}">
                  <a16:creationId xmlns:a16="http://schemas.microsoft.com/office/drawing/2014/main" id="{6D7100E6-22EC-BE54-A653-D50FF9FBF1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09996" name="Option Button 76" hidden="1">
              <a:extLst>
                <a:ext uri="{63B3BB69-23CF-44E3-9099-C40C66FF867C}">
                  <a14:compatExt spid="_x0000_s209996"/>
                </a:ext>
                <a:ext uri="{FF2B5EF4-FFF2-40B4-BE49-F238E27FC236}">
                  <a16:creationId xmlns:a16="http://schemas.microsoft.com/office/drawing/2014/main" id="{514D9D9F-4D28-0084-FCC1-5E41676CC6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09997" name="Option Button 77" hidden="1">
              <a:extLst>
                <a:ext uri="{63B3BB69-23CF-44E3-9099-C40C66FF867C}">
                  <a14:compatExt spid="_x0000_s209997"/>
                </a:ext>
                <a:ext uri="{FF2B5EF4-FFF2-40B4-BE49-F238E27FC236}">
                  <a16:creationId xmlns:a16="http://schemas.microsoft.com/office/drawing/2014/main" id="{257FAFF9-2065-B410-88F1-0114DA36EC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09998" name="Option Button 78" hidden="1">
              <a:extLst>
                <a:ext uri="{63B3BB69-23CF-44E3-9099-C40C66FF867C}">
                  <a14:compatExt spid="_x0000_s209998"/>
                </a:ext>
                <a:ext uri="{FF2B5EF4-FFF2-40B4-BE49-F238E27FC236}">
                  <a16:creationId xmlns:a16="http://schemas.microsoft.com/office/drawing/2014/main" id="{D42DA5B6-F6C8-721C-90EF-39B8FF850A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09999" name="Option Button 79" hidden="1">
              <a:extLst>
                <a:ext uri="{63B3BB69-23CF-44E3-9099-C40C66FF867C}">
                  <a14:compatExt spid="_x0000_s209999"/>
                </a:ext>
                <a:ext uri="{FF2B5EF4-FFF2-40B4-BE49-F238E27FC236}">
                  <a16:creationId xmlns:a16="http://schemas.microsoft.com/office/drawing/2014/main" id="{0A6638FE-B037-2903-032D-0861A9C379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10000" name="Group Box 80" hidden="1">
              <a:extLst>
                <a:ext uri="{63B3BB69-23CF-44E3-9099-C40C66FF867C}">
                  <a14:compatExt spid="_x0000_s210000"/>
                </a:ext>
                <a:ext uri="{FF2B5EF4-FFF2-40B4-BE49-F238E27FC236}">
                  <a16:creationId xmlns:a16="http://schemas.microsoft.com/office/drawing/2014/main" id="{B873C7F5-DC04-BB90-65C9-117A797852D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10001" name="Option Button 81" hidden="1">
              <a:extLst>
                <a:ext uri="{63B3BB69-23CF-44E3-9099-C40C66FF867C}">
                  <a14:compatExt spid="_x0000_s210001"/>
                </a:ext>
                <a:ext uri="{FF2B5EF4-FFF2-40B4-BE49-F238E27FC236}">
                  <a16:creationId xmlns:a16="http://schemas.microsoft.com/office/drawing/2014/main" id="{F4AD47AE-C92D-71A0-C648-1530FE623A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10002" name="Option Button 82" hidden="1">
              <a:extLst>
                <a:ext uri="{63B3BB69-23CF-44E3-9099-C40C66FF867C}">
                  <a14:compatExt spid="_x0000_s210002"/>
                </a:ext>
                <a:ext uri="{FF2B5EF4-FFF2-40B4-BE49-F238E27FC236}">
                  <a16:creationId xmlns:a16="http://schemas.microsoft.com/office/drawing/2014/main" id="{AEA1DF4C-BE21-2134-F114-FD523A232E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10003" name="Option Button 83" hidden="1">
              <a:extLst>
                <a:ext uri="{63B3BB69-23CF-44E3-9099-C40C66FF867C}">
                  <a14:compatExt spid="_x0000_s210003"/>
                </a:ext>
                <a:ext uri="{FF2B5EF4-FFF2-40B4-BE49-F238E27FC236}">
                  <a16:creationId xmlns:a16="http://schemas.microsoft.com/office/drawing/2014/main" id="{1E4EB9AB-A7A7-16A8-CDFE-A29CAE29ED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10004" name="Option Button 84" hidden="1">
              <a:extLst>
                <a:ext uri="{63B3BB69-23CF-44E3-9099-C40C66FF867C}">
                  <a14:compatExt spid="_x0000_s210004"/>
                </a:ext>
                <a:ext uri="{FF2B5EF4-FFF2-40B4-BE49-F238E27FC236}">
                  <a16:creationId xmlns:a16="http://schemas.microsoft.com/office/drawing/2014/main" id="{7DA3C682-2A08-58A7-F653-CAFF10ECEC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10005" name="Group Box 85" hidden="1">
              <a:extLst>
                <a:ext uri="{63B3BB69-23CF-44E3-9099-C40C66FF867C}">
                  <a14:compatExt spid="_x0000_s210005"/>
                </a:ext>
                <a:ext uri="{FF2B5EF4-FFF2-40B4-BE49-F238E27FC236}">
                  <a16:creationId xmlns:a16="http://schemas.microsoft.com/office/drawing/2014/main" id="{1C4BE48E-DDA7-F009-08AB-E6F1ACCC6FD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10006" name="Option Button 86" hidden="1">
              <a:extLst>
                <a:ext uri="{63B3BB69-23CF-44E3-9099-C40C66FF867C}">
                  <a14:compatExt spid="_x0000_s210006"/>
                </a:ext>
                <a:ext uri="{FF2B5EF4-FFF2-40B4-BE49-F238E27FC236}">
                  <a16:creationId xmlns:a16="http://schemas.microsoft.com/office/drawing/2014/main" id="{C47EDC3D-1AB6-0BC9-6A5E-719BAC7565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10007" name="Option Button 87" hidden="1">
              <a:extLst>
                <a:ext uri="{63B3BB69-23CF-44E3-9099-C40C66FF867C}">
                  <a14:compatExt spid="_x0000_s210007"/>
                </a:ext>
                <a:ext uri="{FF2B5EF4-FFF2-40B4-BE49-F238E27FC236}">
                  <a16:creationId xmlns:a16="http://schemas.microsoft.com/office/drawing/2014/main" id="{9C2D17B6-56C0-1928-C24E-62AF37A479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10008" name="Option Button 88" hidden="1">
              <a:extLst>
                <a:ext uri="{63B3BB69-23CF-44E3-9099-C40C66FF867C}">
                  <a14:compatExt spid="_x0000_s210008"/>
                </a:ext>
                <a:ext uri="{FF2B5EF4-FFF2-40B4-BE49-F238E27FC236}">
                  <a16:creationId xmlns:a16="http://schemas.microsoft.com/office/drawing/2014/main" id="{A3EE1D72-985C-C5A2-DF62-2A9AD5F87C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10009" name="Option Button 89" hidden="1">
              <a:extLst>
                <a:ext uri="{63B3BB69-23CF-44E3-9099-C40C66FF867C}">
                  <a14:compatExt spid="_x0000_s210009"/>
                </a:ext>
                <a:ext uri="{FF2B5EF4-FFF2-40B4-BE49-F238E27FC236}">
                  <a16:creationId xmlns:a16="http://schemas.microsoft.com/office/drawing/2014/main" id="{4B0D9B22-5A81-6338-E687-3EED289242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10010" name="Group Box 90" hidden="1">
              <a:extLst>
                <a:ext uri="{63B3BB69-23CF-44E3-9099-C40C66FF867C}">
                  <a14:compatExt spid="_x0000_s210010"/>
                </a:ext>
                <a:ext uri="{FF2B5EF4-FFF2-40B4-BE49-F238E27FC236}">
                  <a16:creationId xmlns:a16="http://schemas.microsoft.com/office/drawing/2014/main" id="{8ED71577-0DB1-E422-1CB1-33F87EBA1A8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10011" name="Option Button 91" hidden="1">
              <a:extLst>
                <a:ext uri="{63B3BB69-23CF-44E3-9099-C40C66FF867C}">
                  <a14:compatExt spid="_x0000_s210011"/>
                </a:ext>
                <a:ext uri="{FF2B5EF4-FFF2-40B4-BE49-F238E27FC236}">
                  <a16:creationId xmlns:a16="http://schemas.microsoft.com/office/drawing/2014/main" id="{F914FDD7-6833-12D5-14E4-4F35498E40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10012" name="Option Button 92" hidden="1">
              <a:extLst>
                <a:ext uri="{63B3BB69-23CF-44E3-9099-C40C66FF867C}">
                  <a14:compatExt spid="_x0000_s210012"/>
                </a:ext>
                <a:ext uri="{FF2B5EF4-FFF2-40B4-BE49-F238E27FC236}">
                  <a16:creationId xmlns:a16="http://schemas.microsoft.com/office/drawing/2014/main" id="{2CE0B831-2943-D79B-96EC-8C921E9598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10013" name="Option Button 93" hidden="1">
              <a:extLst>
                <a:ext uri="{63B3BB69-23CF-44E3-9099-C40C66FF867C}">
                  <a14:compatExt spid="_x0000_s210013"/>
                </a:ext>
                <a:ext uri="{FF2B5EF4-FFF2-40B4-BE49-F238E27FC236}">
                  <a16:creationId xmlns:a16="http://schemas.microsoft.com/office/drawing/2014/main" id="{5BD38ADA-419C-745B-70B2-530B597AC6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10014" name="Option Button 94" hidden="1">
              <a:extLst>
                <a:ext uri="{63B3BB69-23CF-44E3-9099-C40C66FF867C}">
                  <a14:compatExt spid="_x0000_s210014"/>
                </a:ext>
                <a:ext uri="{FF2B5EF4-FFF2-40B4-BE49-F238E27FC236}">
                  <a16:creationId xmlns:a16="http://schemas.microsoft.com/office/drawing/2014/main" id="{055DF17F-7E88-304D-3723-3D4BAF1D14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10015" name="Group Box 95" hidden="1">
              <a:extLst>
                <a:ext uri="{63B3BB69-23CF-44E3-9099-C40C66FF867C}">
                  <a14:compatExt spid="_x0000_s210015"/>
                </a:ext>
                <a:ext uri="{FF2B5EF4-FFF2-40B4-BE49-F238E27FC236}">
                  <a16:creationId xmlns:a16="http://schemas.microsoft.com/office/drawing/2014/main" id="{521131FC-C3DA-6137-6257-F554136FD9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10016" name="Option Button 96" hidden="1">
              <a:extLst>
                <a:ext uri="{63B3BB69-23CF-44E3-9099-C40C66FF867C}">
                  <a14:compatExt spid="_x0000_s210016"/>
                </a:ext>
                <a:ext uri="{FF2B5EF4-FFF2-40B4-BE49-F238E27FC236}">
                  <a16:creationId xmlns:a16="http://schemas.microsoft.com/office/drawing/2014/main" id="{703889CF-EA97-2D2C-94D0-896E77D8BE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10017" name="Option Button 97" hidden="1">
              <a:extLst>
                <a:ext uri="{63B3BB69-23CF-44E3-9099-C40C66FF867C}">
                  <a14:compatExt spid="_x0000_s210017"/>
                </a:ext>
                <a:ext uri="{FF2B5EF4-FFF2-40B4-BE49-F238E27FC236}">
                  <a16:creationId xmlns:a16="http://schemas.microsoft.com/office/drawing/2014/main" id="{6258C124-B8D9-A252-1E32-B96325B666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10018" name="Option Button 98" hidden="1">
              <a:extLst>
                <a:ext uri="{63B3BB69-23CF-44E3-9099-C40C66FF867C}">
                  <a14:compatExt spid="_x0000_s210018"/>
                </a:ext>
                <a:ext uri="{FF2B5EF4-FFF2-40B4-BE49-F238E27FC236}">
                  <a16:creationId xmlns:a16="http://schemas.microsoft.com/office/drawing/2014/main" id="{1FF5EEAF-2E1D-2470-087D-022C8CA02B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10019" name="Option Button 99" hidden="1">
              <a:extLst>
                <a:ext uri="{63B3BB69-23CF-44E3-9099-C40C66FF867C}">
                  <a14:compatExt spid="_x0000_s210019"/>
                </a:ext>
                <a:ext uri="{FF2B5EF4-FFF2-40B4-BE49-F238E27FC236}">
                  <a16:creationId xmlns:a16="http://schemas.microsoft.com/office/drawing/2014/main" id="{A219A682-086C-8F0E-48B5-CC11760379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10020" name="Group Box 100" hidden="1">
              <a:extLst>
                <a:ext uri="{63B3BB69-23CF-44E3-9099-C40C66FF867C}">
                  <a14:compatExt spid="_x0000_s210020"/>
                </a:ext>
                <a:ext uri="{FF2B5EF4-FFF2-40B4-BE49-F238E27FC236}">
                  <a16:creationId xmlns:a16="http://schemas.microsoft.com/office/drawing/2014/main" id="{74A99EDC-2364-C038-B2B2-B991B0141BF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10021" name="Option Button 101" hidden="1">
              <a:extLst>
                <a:ext uri="{63B3BB69-23CF-44E3-9099-C40C66FF867C}">
                  <a14:compatExt spid="_x0000_s210021"/>
                </a:ext>
                <a:ext uri="{FF2B5EF4-FFF2-40B4-BE49-F238E27FC236}">
                  <a16:creationId xmlns:a16="http://schemas.microsoft.com/office/drawing/2014/main" id="{C5AD61E9-873A-3B2A-7F0A-657EA6F51F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10022" name="Option Button 102" hidden="1">
              <a:extLst>
                <a:ext uri="{63B3BB69-23CF-44E3-9099-C40C66FF867C}">
                  <a14:compatExt spid="_x0000_s210022"/>
                </a:ext>
                <a:ext uri="{FF2B5EF4-FFF2-40B4-BE49-F238E27FC236}">
                  <a16:creationId xmlns:a16="http://schemas.microsoft.com/office/drawing/2014/main" id="{A6431E4E-119C-05AC-C632-C135064C46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10023" name="Option Button 103" hidden="1">
              <a:extLst>
                <a:ext uri="{63B3BB69-23CF-44E3-9099-C40C66FF867C}">
                  <a14:compatExt spid="_x0000_s210023"/>
                </a:ext>
                <a:ext uri="{FF2B5EF4-FFF2-40B4-BE49-F238E27FC236}">
                  <a16:creationId xmlns:a16="http://schemas.microsoft.com/office/drawing/2014/main" id="{FC2DFAE5-56DC-59B0-024B-FCC4D939E8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10024" name="Option Button 104" hidden="1">
              <a:extLst>
                <a:ext uri="{63B3BB69-23CF-44E3-9099-C40C66FF867C}">
                  <a14:compatExt spid="_x0000_s210024"/>
                </a:ext>
                <a:ext uri="{FF2B5EF4-FFF2-40B4-BE49-F238E27FC236}">
                  <a16:creationId xmlns:a16="http://schemas.microsoft.com/office/drawing/2014/main" id="{78F46CFC-CE9A-E7C1-4951-13356D66EE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10025" name="Group Box 105" hidden="1">
              <a:extLst>
                <a:ext uri="{63B3BB69-23CF-44E3-9099-C40C66FF867C}">
                  <a14:compatExt spid="_x0000_s210025"/>
                </a:ext>
                <a:ext uri="{FF2B5EF4-FFF2-40B4-BE49-F238E27FC236}">
                  <a16:creationId xmlns:a16="http://schemas.microsoft.com/office/drawing/2014/main" id="{8115EBBB-59A8-0A79-B027-69F0A9D8B75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10026" name="Option Button 106" hidden="1">
              <a:extLst>
                <a:ext uri="{63B3BB69-23CF-44E3-9099-C40C66FF867C}">
                  <a14:compatExt spid="_x0000_s210026"/>
                </a:ext>
                <a:ext uri="{FF2B5EF4-FFF2-40B4-BE49-F238E27FC236}">
                  <a16:creationId xmlns:a16="http://schemas.microsoft.com/office/drawing/2014/main" id="{8D630F77-1D8F-AD67-FA60-03DD11241B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10027" name="Option Button 107" hidden="1">
              <a:extLst>
                <a:ext uri="{63B3BB69-23CF-44E3-9099-C40C66FF867C}">
                  <a14:compatExt spid="_x0000_s210027"/>
                </a:ext>
                <a:ext uri="{FF2B5EF4-FFF2-40B4-BE49-F238E27FC236}">
                  <a16:creationId xmlns:a16="http://schemas.microsoft.com/office/drawing/2014/main" id="{E6C08E74-3A40-8498-C567-DAEAF5C080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10028" name="Option Button 108" hidden="1">
              <a:extLst>
                <a:ext uri="{63B3BB69-23CF-44E3-9099-C40C66FF867C}">
                  <a14:compatExt spid="_x0000_s210028"/>
                </a:ext>
                <a:ext uri="{FF2B5EF4-FFF2-40B4-BE49-F238E27FC236}">
                  <a16:creationId xmlns:a16="http://schemas.microsoft.com/office/drawing/2014/main" id="{776B9253-1516-A47F-994B-99CCFE0684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10029" name="Option Button 109" hidden="1">
              <a:extLst>
                <a:ext uri="{63B3BB69-23CF-44E3-9099-C40C66FF867C}">
                  <a14:compatExt spid="_x0000_s210029"/>
                </a:ext>
                <a:ext uri="{FF2B5EF4-FFF2-40B4-BE49-F238E27FC236}">
                  <a16:creationId xmlns:a16="http://schemas.microsoft.com/office/drawing/2014/main" id="{7302B7D6-3DD3-35B2-15AB-A6606F1BAB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10030" name="Group Box 110" hidden="1">
              <a:extLst>
                <a:ext uri="{63B3BB69-23CF-44E3-9099-C40C66FF867C}">
                  <a14:compatExt spid="_x0000_s210030"/>
                </a:ext>
                <a:ext uri="{FF2B5EF4-FFF2-40B4-BE49-F238E27FC236}">
                  <a16:creationId xmlns:a16="http://schemas.microsoft.com/office/drawing/2014/main" id="{1260756F-66DA-BCA9-988E-7E59F41A986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10031" name="Option Button 111" hidden="1">
              <a:extLst>
                <a:ext uri="{63B3BB69-23CF-44E3-9099-C40C66FF867C}">
                  <a14:compatExt spid="_x0000_s210031"/>
                </a:ext>
                <a:ext uri="{FF2B5EF4-FFF2-40B4-BE49-F238E27FC236}">
                  <a16:creationId xmlns:a16="http://schemas.microsoft.com/office/drawing/2014/main" id="{8C86B840-D126-021E-C7AC-572C431631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10032" name="Option Button 112" hidden="1">
              <a:extLst>
                <a:ext uri="{63B3BB69-23CF-44E3-9099-C40C66FF867C}">
                  <a14:compatExt spid="_x0000_s210032"/>
                </a:ext>
                <a:ext uri="{FF2B5EF4-FFF2-40B4-BE49-F238E27FC236}">
                  <a16:creationId xmlns:a16="http://schemas.microsoft.com/office/drawing/2014/main" id="{EBF2B702-2E4D-B96A-9C89-617A94CD11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10033" name="Option Button 113" hidden="1">
              <a:extLst>
                <a:ext uri="{63B3BB69-23CF-44E3-9099-C40C66FF867C}">
                  <a14:compatExt spid="_x0000_s210033"/>
                </a:ext>
                <a:ext uri="{FF2B5EF4-FFF2-40B4-BE49-F238E27FC236}">
                  <a16:creationId xmlns:a16="http://schemas.microsoft.com/office/drawing/2014/main" id="{DAA8F47A-2C41-46DD-2313-B19521BDEF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10034" name="Option Button 114" hidden="1">
              <a:extLst>
                <a:ext uri="{63B3BB69-23CF-44E3-9099-C40C66FF867C}">
                  <a14:compatExt spid="_x0000_s210034"/>
                </a:ext>
                <a:ext uri="{FF2B5EF4-FFF2-40B4-BE49-F238E27FC236}">
                  <a16:creationId xmlns:a16="http://schemas.microsoft.com/office/drawing/2014/main" id="{B46E7BE2-8F8E-DD9A-7824-94C71A0FEF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10035" name="Group Box 115" hidden="1">
              <a:extLst>
                <a:ext uri="{63B3BB69-23CF-44E3-9099-C40C66FF867C}">
                  <a14:compatExt spid="_x0000_s210035"/>
                </a:ext>
                <a:ext uri="{FF2B5EF4-FFF2-40B4-BE49-F238E27FC236}">
                  <a16:creationId xmlns:a16="http://schemas.microsoft.com/office/drawing/2014/main" id="{BF15456A-7432-B658-7CC1-7694AA4AF85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10036" name="Option Button 116" hidden="1">
              <a:extLst>
                <a:ext uri="{63B3BB69-23CF-44E3-9099-C40C66FF867C}">
                  <a14:compatExt spid="_x0000_s210036"/>
                </a:ext>
                <a:ext uri="{FF2B5EF4-FFF2-40B4-BE49-F238E27FC236}">
                  <a16:creationId xmlns:a16="http://schemas.microsoft.com/office/drawing/2014/main" id="{074FF373-08A3-6F7E-01F5-3E3D15495D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10037" name="Option Button 117" hidden="1">
              <a:extLst>
                <a:ext uri="{63B3BB69-23CF-44E3-9099-C40C66FF867C}">
                  <a14:compatExt spid="_x0000_s210037"/>
                </a:ext>
                <a:ext uri="{FF2B5EF4-FFF2-40B4-BE49-F238E27FC236}">
                  <a16:creationId xmlns:a16="http://schemas.microsoft.com/office/drawing/2014/main" id="{93D23433-49A8-DE6B-A905-0119D40E90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10038" name="Option Button 118" hidden="1">
              <a:extLst>
                <a:ext uri="{63B3BB69-23CF-44E3-9099-C40C66FF867C}">
                  <a14:compatExt spid="_x0000_s210038"/>
                </a:ext>
                <a:ext uri="{FF2B5EF4-FFF2-40B4-BE49-F238E27FC236}">
                  <a16:creationId xmlns:a16="http://schemas.microsoft.com/office/drawing/2014/main" id="{630CAD9C-38EA-0E2A-2F74-FB6F77C2D5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10039" name="Option Button 119" hidden="1">
              <a:extLst>
                <a:ext uri="{63B3BB69-23CF-44E3-9099-C40C66FF867C}">
                  <a14:compatExt spid="_x0000_s210039"/>
                </a:ext>
                <a:ext uri="{FF2B5EF4-FFF2-40B4-BE49-F238E27FC236}">
                  <a16:creationId xmlns:a16="http://schemas.microsoft.com/office/drawing/2014/main" id="{D7B65B1F-E781-3609-CFF5-1085226D03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10040" name="Group Box 120" hidden="1">
              <a:extLst>
                <a:ext uri="{63B3BB69-23CF-44E3-9099-C40C66FF867C}">
                  <a14:compatExt spid="_x0000_s210040"/>
                </a:ext>
                <a:ext uri="{FF2B5EF4-FFF2-40B4-BE49-F238E27FC236}">
                  <a16:creationId xmlns:a16="http://schemas.microsoft.com/office/drawing/2014/main" id="{407AA711-7159-771B-E126-AF04B34E3DA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10041" name="Option Button 121" hidden="1">
              <a:extLst>
                <a:ext uri="{63B3BB69-23CF-44E3-9099-C40C66FF867C}">
                  <a14:compatExt spid="_x0000_s210041"/>
                </a:ext>
                <a:ext uri="{FF2B5EF4-FFF2-40B4-BE49-F238E27FC236}">
                  <a16:creationId xmlns:a16="http://schemas.microsoft.com/office/drawing/2014/main" id="{6AF89E24-311B-52EE-45FF-6B49698BB9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10042" name="Option Button 122" hidden="1">
              <a:extLst>
                <a:ext uri="{63B3BB69-23CF-44E3-9099-C40C66FF867C}">
                  <a14:compatExt spid="_x0000_s210042"/>
                </a:ext>
                <a:ext uri="{FF2B5EF4-FFF2-40B4-BE49-F238E27FC236}">
                  <a16:creationId xmlns:a16="http://schemas.microsoft.com/office/drawing/2014/main" id="{F2C5C065-7570-BBED-870C-3D7E37544A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10043" name="Option Button 123" hidden="1">
              <a:extLst>
                <a:ext uri="{63B3BB69-23CF-44E3-9099-C40C66FF867C}">
                  <a14:compatExt spid="_x0000_s210043"/>
                </a:ext>
                <a:ext uri="{FF2B5EF4-FFF2-40B4-BE49-F238E27FC236}">
                  <a16:creationId xmlns:a16="http://schemas.microsoft.com/office/drawing/2014/main" id="{BE0D845D-A4A0-34FD-227A-187E383122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10044" name="Option Button 124" hidden="1">
              <a:extLst>
                <a:ext uri="{63B3BB69-23CF-44E3-9099-C40C66FF867C}">
                  <a14:compatExt spid="_x0000_s210044"/>
                </a:ext>
                <a:ext uri="{FF2B5EF4-FFF2-40B4-BE49-F238E27FC236}">
                  <a16:creationId xmlns:a16="http://schemas.microsoft.com/office/drawing/2014/main" id="{1BB65C1B-9107-7C18-66BC-5E1096097D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10045" name="Group Box 125" hidden="1">
              <a:extLst>
                <a:ext uri="{63B3BB69-23CF-44E3-9099-C40C66FF867C}">
                  <a14:compatExt spid="_x0000_s210045"/>
                </a:ext>
                <a:ext uri="{FF2B5EF4-FFF2-40B4-BE49-F238E27FC236}">
                  <a16:creationId xmlns:a16="http://schemas.microsoft.com/office/drawing/2014/main" id="{3999A5A4-6F68-6087-196A-639A7FAA11B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10046" name="Option Button 126" hidden="1">
              <a:extLst>
                <a:ext uri="{63B3BB69-23CF-44E3-9099-C40C66FF867C}">
                  <a14:compatExt spid="_x0000_s210046"/>
                </a:ext>
                <a:ext uri="{FF2B5EF4-FFF2-40B4-BE49-F238E27FC236}">
                  <a16:creationId xmlns:a16="http://schemas.microsoft.com/office/drawing/2014/main" id="{30E7D64C-F146-F97A-69F7-8A0FB95DC7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10047" name="Option Button 127" hidden="1">
              <a:extLst>
                <a:ext uri="{63B3BB69-23CF-44E3-9099-C40C66FF867C}">
                  <a14:compatExt spid="_x0000_s210047"/>
                </a:ext>
                <a:ext uri="{FF2B5EF4-FFF2-40B4-BE49-F238E27FC236}">
                  <a16:creationId xmlns:a16="http://schemas.microsoft.com/office/drawing/2014/main" id="{3F9FC1D2-394E-B3FA-03DB-50B6BB5397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10048" name="Option Button 128" hidden="1">
              <a:extLst>
                <a:ext uri="{63B3BB69-23CF-44E3-9099-C40C66FF867C}">
                  <a14:compatExt spid="_x0000_s210048"/>
                </a:ext>
                <a:ext uri="{FF2B5EF4-FFF2-40B4-BE49-F238E27FC236}">
                  <a16:creationId xmlns:a16="http://schemas.microsoft.com/office/drawing/2014/main" id="{91B339E6-3D9E-F1FC-3771-0114B06729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10049" name="Option Button 129" hidden="1">
              <a:extLst>
                <a:ext uri="{63B3BB69-23CF-44E3-9099-C40C66FF867C}">
                  <a14:compatExt spid="_x0000_s210049"/>
                </a:ext>
                <a:ext uri="{FF2B5EF4-FFF2-40B4-BE49-F238E27FC236}">
                  <a16:creationId xmlns:a16="http://schemas.microsoft.com/office/drawing/2014/main" id="{A6E96E65-6460-A14F-F12F-2189D1DF5C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10050" name="Group Box 130" hidden="1">
              <a:extLst>
                <a:ext uri="{63B3BB69-23CF-44E3-9099-C40C66FF867C}">
                  <a14:compatExt spid="_x0000_s210050"/>
                </a:ext>
                <a:ext uri="{FF2B5EF4-FFF2-40B4-BE49-F238E27FC236}">
                  <a16:creationId xmlns:a16="http://schemas.microsoft.com/office/drawing/2014/main" id="{D2A2D825-395D-2001-7389-00B14DCC51C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10051" name="Option Button 131" hidden="1">
              <a:extLst>
                <a:ext uri="{63B3BB69-23CF-44E3-9099-C40C66FF867C}">
                  <a14:compatExt spid="_x0000_s210051"/>
                </a:ext>
                <a:ext uri="{FF2B5EF4-FFF2-40B4-BE49-F238E27FC236}">
                  <a16:creationId xmlns:a16="http://schemas.microsoft.com/office/drawing/2014/main" id="{5091D05F-E8C5-7A4B-2DB2-51986CE893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10052" name="Option Button 132" hidden="1">
              <a:extLst>
                <a:ext uri="{63B3BB69-23CF-44E3-9099-C40C66FF867C}">
                  <a14:compatExt spid="_x0000_s210052"/>
                </a:ext>
                <a:ext uri="{FF2B5EF4-FFF2-40B4-BE49-F238E27FC236}">
                  <a16:creationId xmlns:a16="http://schemas.microsoft.com/office/drawing/2014/main" id="{89EF1F9D-1411-9B59-F9B4-6D8F529C1F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10053" name="Option Button 133" hidden="1">
              <a:extLst>
                <a:ext uri="{63B3BB69-23CF-44E3-9099-C40C66FF867C}">
                  <a14:compatExt spid="_x0000_s210053"/>
                </a:ext>
                <a:ext uri="{FF2B5EF4-FFF2-40B4-BE49-F238E27FC236}">
                  <a16:creationId xmlns:a16="http://schemas.microsoft.com/office/drawing/2014/main" id="{554C62CF-55E5-B427-045A-2A35BFDED8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10054" name="Option Button 134" hidden="1">
              <a:extLst>
                <a:ext uri="{63B3BB69-23CF-44E3-9099-C40C66FF867C}">
                  <a14:compatExt spid="_x0000_s210054"/>
                </a:ext>
                <a:ext uri="{FF2B5EF4-FFF2-40B4-BE49-F238E27FC236}">
                  <a16:creationId xmlns:a16="http://schemas.microsoft.com/office/drawing/2014/main" id="{90E04257-BD09-F67D-BF86-E87D9907F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10055" name="Group Box 135" hidden="1">
              <a:extLst>
                <a:ext uri="{63B3BB69-23CF-44E3-9099-C40C66FF867C}">
                  <a14:compatExt spid="_x0000_s210055"/>
                </a:ext>
                <a:ext uri="{FF2B5EF4-FFF2-40B4-BE49-F238E27FC236}">
                  <a16:creationId xmlns:a16="http://schemas.microsoft.com/office/drawing/2014/main" id="{1A605EA5-FB0E-9814-1C5E-5816F13FBF4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10056" name="Option Button 136" hidden="1">
              <a:extLst>
                <a:ext uri="{63B3BB69-23CF-44E3-9099-C40C66FF867C}">
                  <a14:compatExt spid="_x0000_s210056"/>
                </a:ext>
                <a:ext uri="{FF2B5EF4-FFF2-40B4-BE49-F238E27FC236}">
                  <a16:creationId xmlns:a16="http://schemas.microsoft.com/office/drawing/2014/main" id="{78B56226-03DE-6C8A-D926-D849B3DF26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10057" name="Option Button 137" hidden="1">
              <a:extLst>
                <a:ext uri="{63B3BB69-23CF-44E3-9099-C40C66FF867C}">
                  <a14:compatExt spid="_x0000_s210057"/>
                </a:ext>
                <a:ext uri="{FF2B5EF4-FFF2-40B4-BE49-F238E27FC236}">
                  <a16:creationId xmlns:a16="http://schemas.microsoft.com/office/drawing/2014/main" id="{7FD13812-40CF-6D89-19C5-FD8781EE68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10058" name="Option Button 138" hidden="1">
              <a:extLst>
                <a:ext uri="{63B3BB69-23CF-44E3-9099-C40C66FF867C}">
                  <a14:compatExt spid="_x0000_s210058"/>
                </a:ext>
                <a:ext uri="{FF2B5EF4-FFF2-40B4-BE49-F238E27FC236}">
                  <a16:creationId xmlns:a16="http://schemas.microsoft.com/office/drawing/2014/main" id="{7C33CCBB-7AEB-C30B-8C14-D1032C2D62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10059" name="Option Button 139" hidden="1">
              <a:extLst>
                <a:ext uri="{63B3BB69-23CF-44E3-9099-C40C66FF867C}">
                  <a14:compatExt spid="_x0000_s210059"/>
                </a:ext>
                <a:ext uri="{FF2B5EF4-FFF2-40B4-BE49-F238E27FC236}">
                  <a16:creationId xmlns:a16="http://schemas.microsoft.com/office/drawing/2014/main" id="{7EE289AB-5B8D-2BBF-1194-73196E3F03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10060" name="Group Box 140" hidden="1">
              <a:extLst>
                <a:ext uri="{63B3BB69-23CF-44E3-9099-C40C66FF867C}">
                  <a14:compatExt spid="_x0000_s210060"/>
                </a:ext>
                <a:ext uri="{FF2B5EF4-FFF2-40B4-BE49-F238E27FC236}">
                  <a16:creationId xmlns:a16="http://schemas.microsoft.com/office/drawing/2014/main" id="{089F4FB7-66DA-56B4-1F6F-2B53CC54A13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10061" name="Option Button 141" hidden="1">
              <a:extLst>
                <a:ext uri="{63B3BB69-23CF-44E3-9099-C40C66FF867C}">
                  <a14:compatExt spid="_x0000_s210061"/>
                </a:ext>
                <a:ext uri="{FF2B5EF4-FFF2-40B4-BE49-F238E27FC236}">
                  <a16:creationId xmlns:a16="http://schemas.microsoft.com/office/drawing/2014/main" id="{6D461343-3B1F-6F1D-5E8E-CE4DAF607A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10062" name="Option Button 142" hidden="1">
              <a:extLst>
                <a:ext uri="{63B3BB69-23CF-44E3-9099-C40C66FF867C}">
                  <a14:compatExt spid="_x0000_s210062"/>
                </a:ext>
                <a:ext uri="{FF2B5EF4-FFF2-40B4-BE49-F238E27FC236}">
                  <a16:creationId xmlns:a16="http://schemas.microsoft.com/office/drawing/2014/main" id="{BCF55A33-3E0B-F614-8C4C-6C3BD7D0DE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10063" name="Option Button 143" hidden="1">
              <a:extLst>
                <a:ext uri="{63B3BB69-23CF-44E3-9099-C40C66FF867C}">
                  <a14:compatExt spid="_x0000_s210063"/>
                </a:ext>
                <a:ext uri="{FF2B5EF4-FFF2-40B4-BE49-F238E27FC236}">
                  <a16:creationId xmlns:a16="http://schemas.microsoft.com/office/drawing/2014/main" id="{633B15EC-589A-3546-B69B-974858A9FF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10064" name="Option Button 144" hidden="1">
              <a:extLst>
                <a:ext uri="{63B3BB69-23CF-44E3-9099-C40C66FF867C}">
                  <a14:compatExt spid="_x0000_s210064"/>
                </a:ext>
                <a:ext uri="{FF2B5EF4-FFF2-40B4-BE49-F238E27FC236}">
                  <a16:creationId xmlns:a16="http://schemas.microsoft.com/office/drawing/2014/main" id="{FD8A5EF2-81CC-0C50-B8FB-4E071BFE5E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10065" name="Group Box 145" hidden="1">
              <a:extLst>
                <a:ext uri="{63B3BB69-23CF-44E3-9099-C40C66FF867C}">
                  <a14:compatExt spid="_x0000_s210065"/>
                </a:ext>
                <a:ext uri="{FF2B5EF4-FFF2-40B4-BE49-F238E27FC236}">
                  <a16:creationId xmlns:a16="http://schemas.microsoft.com/office/drawing/2014/main" id="{FF5C85D6-E83E-9EA4-B329-2083B6C2B18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10066" name="Option Button 146" hidden="1">
              <a:extLst>
                <a:ext uri="{63B3BB69-23CF-44E3-9099-C40C66FF867C}">
                  <a14:compatExt spid="_x0000_s210066"/>
                </a:ext>
                <a:ext uri="{FF2B5EF4-FFF2-40B4-BE49-F238E27FC236}">
                  <a16:creationId xmlns:a16="http://schemas.microsoft.com/office/drawing/2014/main" id="{62126F86-3B5C-BC4D-6D18-FA353B49AB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10067" name="Option Button 147" hidden="1">
              <a:extLst>
                <a:ext uri="{63B3BB69-23CF-44E3-9099-C40C66FF867C}">
                  <a14:compatExt spid="_x0000_s210067"/>
                </a:ext>
                <a:ext uri="{FF2B5EF4-FFF2-40B4-BE49-F238E27FC236}">
                  <a16:creationId xmlns:a16="http://schemas.microsoft.com/office/drawing/2014/main" id="{56B8052F-8E25-F6ED-7892-818EBC363B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10068" name="Option Button 148" hidden="1">
              <a:extLst>
                <a:ext uri="{63B3BB69-23CF-44E3-9099-C40C66FF867C}">
                  <a14:compatExt spid="_x0000_s210068"/>
                </a:ext>
                <a:ext uri="{FF2B5EF4-FFF2-40B4-BE49-F238E27FC236}">
                  <a16:creationId xmlns:a16="http://schemas.microsoft.com/office/drawing/2014/main" id="{314E354A-5C18-7419-5788-DEED3AF162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10069" name="Option Button 149" hidden="1">
              <a:extLst>
                <a:ext uri="{63B3BB69-23CF-44E3-9099-C40C66FF867C}">
                  <a14:compatExt spid="_x0000_s210069"/>
                </a:ext>
                <a:ext uri="{FF2B5EF4-FFF2-40B4-BE49-F238E27FC236}">
                  <a16:creationId xmlns:a16="http://schemas.microsoft.com/office/drawing/2014/main" id="{964A3682-C493-FAEC-3995-CD677286E1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10070" name="Group Box 150" hidden="1">
              <a:extLst>
                <a:ext uri="{63B3BB69-23CF-44E3-9099-C40C66FF867C}">
                  <a14:compatExt spid="_x0000_s210070"/>
                </a:ext>
                <a:ext uri="{FF2B5EF4-FFF2-40B4-BE49-F238E27FC236}">
                  <a16:creationId xmlns:a16="http://schemas.microsoft.com/office/drawing/2014/main" id="{91865FCE-C47B-F620-F065-52228232A55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10071" name="Option Button 151" hidden="1">
              <a:extLst>
                <a:ext uri="{63B3BB69-23CF-44E3-9099-C40C66FF867C}">
                  <a14:compatExt spid="_x0000_s210071"/>
                </a:ext>
                <a:ext uri="{FF2B5EF4-FFF2-40B4-BE49-F238E27FC236}">
                  <a16:creationId xmlns:a16="http://schemas.microsoft.com/office/drawing/2014/main" id="{92186409-85C9-10AB-0C4F-3D7C315D3E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10072" name="Option Button 152" hidden="1">
              <a:extLst>
                <a:ext uri="{63B3BB69-23CF-44E3-9099-C40C66FF867C}">
                  <a14:compatExt spid="_x0000_s210072"/>
                </a:ext>
                <a:ext uri="{FF2B5EF4-FFF2-40B4-BE49-F238E27FC236}">
                  <a16:creationId xmlns:a16="http://schemas.microsoft.com/office/drawing/2014/main" id="{4E90D0F7-6E31-537A-4B7B-156BE9F664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10073" name="Option Button 153" hidden="1">
              <a:extLst>
                <a:ext uri="{63B3BB69-23CF-44E3-9099-C40C66FF867C}">
                  <a14:compatExt spid="_x0000_s210073"/>
                </a:ext>
                <a:ext uri="{FF2B5EF4-FFF2-40B4-BE49-F238E27FC236}">
                  <a16:creationId xmlns:a16="http://schemas.microsoft.com/office/drawing/2014/main" id="{39E0E9BE-EAA7-BB9B-B1DB-FA29FA7640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10074" name="Option Button 154" hidden="1">
              <a:extLst>
                <a:ext uri="{63B3BB69-23CF-44E3-9099-C40C66FF867C}">
                  <a14:compatExt spid="_x0000_s210074"/>
                </a:ext>
                <a:ext uri="{FF2B5EF4-FFF2-40B4-BE49-F238E27FC236}">
                  <a16:creationId xmlns:a16="http://schemas.microsoft.com/office/drawing/2014/main" id="{CB38C976-5B56-DB9E-57E0-59E94412D8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10075" name="Group Box 155" hidden="1">
              <a:extLst>
                <a:ext uri="{63B3BB69-23CF-44E3-9099-C40C66FF867C}">
                  <a14:compatExt spid="_x0000_s210075"/>
                </a:ext>
                <a:ext uri="{FF2B5EF4-FFF2-40B4-BE49-F238E27FC236}">
                  <a16:creationId xmlns:a16="http://schemas.microsoft.com/office/drawing/2014/main" id="{FE16D42F-2799-B10A-BD59-07BE2469555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10076" name="Option Button 156" hidden="1">
              <a:extLst>
                <a:ext uri="{63B3BB69-23CF-44E3-9099-C40C66FF867C}">
                  <a14:compatExt spid="_x0000_s210076"/>
                </a:ext>
                <a:ext uri="{FF2B5EF4-FFF2-40B4-BE49-F238E27FC236}">
                  <a16:creationId xmlns:a16="http://schemas.microsoft.com/office/drawing/2014/main" id="{F0641688-9FAE-DB7C-0958-4508BFB3D5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10077" name="Option Button 157" hidden="1">
              <a:extLst>
                <a:ext uri="{63B3BB69-23CF-44E3-9099-C40C66FF867C}">
                  <a14:compatExt spid="_x0000_s210077"/>
                </a:ext>
                <a:ext uri="{FF2B5EF4-FFF2-40B4-BE49-F238E27FC236}">
                  <a16:creationId xmlns:a16="http://schemas.microsoft.com/office/drawing/2014/main" id="{E173CCF0-A1A6-0322-20F5-767190313E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10078" name="Option Button 158" hidden="1">
              <a:extLst>
                <a:ext uri="{63B3BB69-23CF-44E3-9099-C40C66FF867C}">
                  <a14:compatExt spid="_x0000_s210078"/>
                </a:ext>
                <a:ext uri="{FF2B5EF4-FFF2-40B4-BE49-F238E27FC236}">
                  <a16:creationId xmlns:a16="http://schemas.microsoft.com/office/drawing/2014/main" id="{77A3378C-4C7D-D656-FF82-2B0A1F8A84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10079" name="Option Button 159" hidden="1">
              <a:extLst>
                <a:ext uri="{63B3BB69-23CF-44E3-9099-C40C66FF867C}">
                  <a14:compatExt spid="_x0000_s210079"/>
                </a:ext>
                <a:ext uri="{FF2B5EF4-FFF2-40B4-BE49-F238E27FC236}">
                  <a16:creationId xmlns:a16="http://schemas.microsoft.com/office/drawing/2014/main" id="{66240EBD-9733-8697-240C-52E0311157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10080" name="Group Box 160" hidden="1">
              <a:extLst>
                <a:ext uri="{63B3BB69-23CF-44E3-9099-C40C66FF867C}">
                  <a14:compatExt spid="_x0000_s210080"/>
                </a:ext>
                <a:ext uri="{FF2B5EF4-FFF2-40B4-BE49-F238E27FC236}">
                  <a16:creationId xmlns:a16="http://schemas.microsoft.com/office/drawing/2014/main" id="{54FC811B-E248-56D3-9187-8997E348C73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10081" name="Option Button 161" hidden="1">
              <a:extLst>
                <a:ext uri="{63B3BB69-23CF-44E3-9099-C40C66FF867C}">
                  <a14:compatExt spid="_x0000_s210081"/>
                </a:ext>
                <a:ext uri="{FF2B5EF4-FFF2-40B4-BE49-F238E27FC236}">
                  <a16:creationId xmlns:a16="http://schemas.microsoft.com/office/drawing/2014/main" id="{28235D35-173B-F67B-5864-0029B447D2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10082" name="Option Button 162" hidden="1">
              <a:extLst>
                <a:ext uri="{63B3BB69-23CF-44E3-9099-C40C66FF867C}">
                  <a14:compatExt spid="_x0000_s210082"/>
                </a:ext>
                <a:ext uri="{FF2B5EF4-FFF2-40B4-BE49-F238E27FC236}">
                  <a16:creationId xmlns:a16="http://schemas.microsoft.com/office/drawing/2014/main" id="{1D7AC353-F950-5421-876C-BEE59680FD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10083" name="Option Button 163" hidden="1">
              <a:extLst>
                <a:ext uri="{63B3BB69-23CF-44E3-9099-C40C66FF867C}">
                  <a14:compatExt spid="_x0000_s210083"/>
                </a:ext>
                <a:ext uri="{FF2B5EF4-FFF2-40B4-BE49-F238E27FC236}">
                  <a16:creationId xmlns:a16="http://schemas.microsoft.com/office/drawing/2014/main" id="{7B67078B-870C-D2E5-D8FE-89E539E0CB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10084" name="Option Button 164" hidden="1">
              <a:extLst>
                <a:ext uri="{63B3BB69-23CF-44E3-9099-C40C66FF867C}">
                  <a14:compatExt spid="_x0000_s210084"/>
                </a:ext>
                <a:ext uri="{FF2B5EF4-FFF2-40B4-BE49-F238E27FC236}">
                  <a16:creationId xmlns:a16="http://schemas.microsoft.com/office/drawing/2014/main" id="{D6C7C3EE-C0DC-A33B-536A-C16FB929F3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10085" name="Group Box 165" hidden="1">
              <a:extLst>
                <a:ext uri="{63B3BB69-23CF-44E3-9099-C40C66FF867C}">
                  <a14:compatExt spid="_x0000_s210085"/>
                </a:ext>
                <a:ext uri="{FF2B5EF4-FFF2-40B4-BE49-F238E27FC236}">
                  <a16:creationId xmlns:a16="http://schemas.microsoft.com/office/drawing/2014/main" id="{395F72E2-4658-9725-8F0E-4EB36AC3618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10086" name="Option Button 166" hidden="1">
              <a:extLst>
                <a:ext uri="{63B3BB69-23CF-44E3-9099-C40C66FF867C}">
                  <a14:compatExt spid="_x0000_s210086"/>
                </a:ext>
                <a:ext uri="{FF2B5EF4-FFF2-40B4-BE49-F238E27FC236}">
                  <a16:creationId xmlns:a16="http://schemas.microsoft.com/office/drawing/2014/main" id="{AD2B9ED6-2A99-ADCF-8BEB-C7A269CCE8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10087" name="Option Button 167" hidden="1">
              <a:extLst>
                <a:ext uri="{63B3BB69-23CF-44E3-9099-C40C66FF867C}">
                  <a14:compatExt spid="_x0000_s210087"/>
                </a:ext>
                <a:ext uri="{FF2B5EF4-FFF2-40B4-BE49-F238E27FC236}">
                  <a16:creationId xmlns:a16="http://schemas.microsoft.com/office/drawing/2014/main" id="{BDDB3481-8187-ED7C-C91D-BE99655E66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10088" name="Option Button 168" hidden="1">
              <a:extLst>
                <a:ext uri="{63B3BB69-23CF-44E3-9099-C40C66FF867C}">
                  <a14:compatExt spid="_x0000_s210088"/>
                </a:ext>
                <a:ext uri="{FF2B5EF4-FFF2-40B4-BE49-F238E27FC236}">
                  <a16:creationId xmlns:a16="http://schemas.microsoft.com/office/drawing/2014/main" id="{5ECBCBFC-A929-E4A2-BCD3-DE1C104534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10089" name="Option Button 169" hidden="1">
              <a:extLst>
                <a:ext uri="{63B3BB69-23CF-44E3-9099-C40C66FF867C}">
                  <a14:compatExt spid="_x0000_s210089"/>
                </a:ext>
                <a:ext uri="{FF2B5EF4-FFF2-40B4-BE49-F238E27FC236}">
                  <a16:creationId xmlns:a16="http://schemas.microsoft.com/office/drawing/2014/main" id="{BE9D7776-191B-5345-9CEC-E25B65419C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10090" name="Group Box 170" hidden="1">
              <a:extLst>
                <a:ext uri="{63B3BB69-23CF-44E3-9099-C40C66FF867C}">
                  <a14:compatExt spid="_x0000_s210090"/>
                </a:ext>
                <a:ext uri="{FF2B5EF4-FFF2-40B4-BE49-F238E27FC236}">
                  <a16:creationId xmlns:a16="http://schemas.microsoft.com/office/drawing/2014/main" id="{3292C51B-5A12-CC7D-D115-1CFB05D632B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10091" name="Option Button 171" hidden="1">
              <a:extLst>
                <a:ext uri="{63B3BB69-23CF-44E3-9099-C40C66FF867C}">
                  <a14:compatExt spid="_x0000_s210091"/>
                </a:ext>
                <a:ext uri="{FF2B5EF4-FFF2-40B4-BE49-F238E27FC236}">
                  <a16:creationId xmlns:a16="http://schemas.microsoft.com/office/drawing/2014/main" id="{9649A27E-DCAD-B1B8-7BA4-0C634C5263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10092" name="Option Button 172" hidden="1">
              <a:extLst>
                <a:ext uri="{63B3BB69-23CF-44E3-9099-C40C66FF867C}">
                  <a14:compatExt spid="_x0000_s210092"/>
                </a:ext>
                <a:ext uri="{FF2B5EF4-FFF2-40B4-BE49-F238E27FC236}">
                  <a16:creationId xmlns:a16="http://schemas.microsoft.com/office/drawing/2014/main" id="{550A1C7B-3DB2-A13B-4727-78E4C112F4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10093" name="Option Button 173" hidden="1">
              <a:extLst>
                <a:ext uri="{63B3BB69-23CF-44E3-9099-C40C66FF867C}">
                  <a14:compatExt spid="_x0000_s210093"/>
                </a:ext>
                <a:ext uri="{FF2B5EF4-FFF2-40B4-BE49-F238E27FC236}">
                  <a16:creationId xmlns:a16="http://schemas.microsoft.com/office/drawing/2014/main" id="{85F77E2B-7321-0F6D-6154-133E20C860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10094" name="Option Button 174" hidden="1">
              <a:extLst>
                <a:ext uri="{63B3BB69-23CF-44E3-9099-C40C66FF867C}">
                  <a14:compatExt spid="_x0000_s210094"/>
                </a:ext>
                <a:ext uri="{FF2B5EF4-FFF2-40B4-BE49-F238E27FC236}">
                  <a16:creationId xmlns:a16="http://schemas.microsoft.com/office/drawing/2014/main" id="{9AC6D66B-1FD2-8803-4E26-2D162933A6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10095" name="Group Box 175" hidden="1">
              <a:extLst>
                <a:ext uri="{63B3BB69-23CF-44E3-9099-C40C66FF867C}">
                  <a14:compatExt spid="_x0000_s210095"/>
                </a:ext>
                <a:ext uri="{FF2B5EF4-FFF2-40B4-BE49-F238E27FC236}">
                  <a16:creationId xmlns:a16="http://schemas.microsoft.com/office/drawing/2014/main" id="{880B69C8-105D-9245-5532-76F1EFC0DDE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10096" name="Option Button 176" hidden="1">
              <a:extLst>
                <a:ext uri="{63B3BB69-23CF-44E3-9099-C40C66FF867C}">
                  <a14:compatExt spid="_x0000_s210096"/>
                </a:ext>
                <a:ext uri="{FF2B5EF4-FFF2-40B4-BE49-F238E27FC236}">
                  <a16:creationId xmlns:a16="http://schemas.microsoft.com/office/drawing/2014/main" id="{66F801E0-E072-36B1-AB69-3D8E66AB0F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10097" name="Option Button 177" hidden="1">
              <a:extLst>
                <a:ext uri="{63B3BB69-23CF-44E3-9099-C40C66FF867C}">
                  <a14:compatExt spid="_x0000_s210097"/>
                </a:ext>
                <a:ext uri="{FF2B5EF4-FFF2-40B4-BE49-F238E27FC236}">
                  <a16:creationId xmlns:a16="http://schemas.microsoft.com/office/drawing/2014/main" id="{212E3917-5FCA-D2C6-B6ED-F380A00D5F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10098" name="Option Button 178" hidden="1">
              <a:extLst>
                <a:ext uri="{63B3BB69-23CF-44E3-9099-C40C66FF867C}">
                  <a14:compatExt spid="_x0000_s210098"/>
                </a:ext>
                <a:ext uri="{FF2B5EF4-FFF2-40B4-BE49-F238E27FC236}">
                  <a16:creationId xmlns:a16="http://schemas.microsoft.com/office/drawing/2014/main" id="{03B33DCB-6D2A-AE61-A6A8-1DC96EBC4B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10099" name="Option Button 179" hidden="1">
              <a:extLst>
                <a:ext uri="{63B3BB69-23CF-44E3-9099-C40C66FF867C}">
                  <a14:compatExt spid="_x0000_s210099"/>
                </a:ext>
                <a:ext uri="{FF2B5EF4-FFF2-40B4-BE49-F238E27FC236}">
                  <a16:creationId xmlns:a16="http://schemas.microsoft.com/office/drawing/2014/main" id="{50B58F86-2311-D2DB-589E-C93DCFCCE0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10100" name="Group Box 180" hidden="1">
              <a:extLst>
                <a:ext uri="{63B3BB69-23CF-44E3-9099-C40C66FF867C}">
                  <a14:compatExt spid="_x0000_s210100"/>
                </a:ext>
                <a:ext uri="{FF2B5EF4-FFF2-40B4-BE49-F238E27FC236}">
                  <a16:creationId xmlns:a16="http://schemas.microsoft.com/office/drawing/2014/main" id="{1FB36C70-3EC5-37EC-120A-C322AA8984F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10101" name="Option Button 181" hidden="1">
              <a:extLst>
                <a:ext uri="{63B3BB69-23CF-44E3-9099-C40C66FF867C}">
                  <a14:compatExt spid="_x0000_s210101"/>
                </a:ext>
                <a:ext uri="{FF2B5EF4-FFF2-40B4-BE49-F238E27FC236}">
                  <a16:creationId xmlns:a16="http://schemas.microsoft.com/office/drawing/2014/main" id="{43F68667-A8A6-F5DA-C29C-9073BA6920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10102" name="Option Button 182" hidden="1">
              <a:extLst>
                <a:ext uri="{63B3BB69-23CF-44E3-9099-C40C66FF867C}">
                  <a14:compatExt spid="_x0000_s210102"/>
                </a:ext>
                <a:ext uri="{FF2B5EF4-FFF2-40B4-BE49-F238E27FC236}">
                  <a16:creationId xmlns:a16="http://schemas.microsoft.com/office/drawing/2014/main" id="{4B2B9F78-0470-3F5E-BAA6-B424B7A92C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10103" name="Option Button 183" hidden="1">
              <a:extLst>
                <a:ext uri="{63B3BB69-23CF-44E3-9099-C40C66FF867C}">
                  <a14:compatExt spid="_x0000_s210103"/>
                </a:ext>
                <a:ext uri="{FF2B5EF4-FFF2-40B4-BE49-F238E27FC236}">
                  <a16:creationId xmlns:a16="http://schemas.microsoft.com/office/drawing/2014/main" id="{547B7B54-2FC8-7D27-9CFC-BCCAE16D2C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10104" name="Option Button 184" hidden="1">
              <a:extLst>
                <a:ext uri="{63B3BB69-23CF-44E3-9099-C40C66FF867C}">
                  <a14:compatExt spid="_x0000_s210104"/>
                </a:ext>
                <a:ext uri="{FF2B5EF4-FFF2-40B4-BE49-F238E27FC236}">
                  <a16:creationId xmlns:a16="http://schemas.microsoft.com/office/drawing/2014/main" id="{563D635D-5B13-0E00-DCE8-02704E6EDA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10105" name="Group Box 185" hidden="1">
              <a:extLst>
                <a:ext uri="{63B3BB69-23CF-44E3-9099-C40C66FF867C}">
                  <a14:compatExt spid="_x0000_s210105"/>
                </a:ext>
                <a:ext uri="{FF2B5EF4-FFF2-40B4-BE49-F238E27FC236}">
                  <a16:creationId xmlns:a16="http://schemas.microsoft.com/office/drawing/2014/main" id="{9A2F1E4E-6CBF-4C20-F08E-3E5E1BD5AB1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10106" name="Option Button 186" hidden="1">
              <a:extLst>
                <a:ext uri="{63B3BB69-23CF-44E3-9099-C40C66FF867C}">
                  <a14:compatExt spid="_x0000_s210106"/>
                </a:ext>
                <a:ext uri="{FF2B5EF4-FFF2-40B4-BE49-F238E27FC236}">
                  <a16:creationId xmlns:a16="http://schemas.microsoft.com/office/drawing/2014/main" id="{31AEF6B9-D1A1-2152-0A16-66BBC5CEC7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10107" name="Option Button 187" hidden="1">
              <a:extLst>
                <a:ext uri="{63B3BB69-23CF-44E3-9099-C40C66FF867C}">
                  <a14:compatExt spid="_x0000_s210107"/>
                </a:ext>
                <a:ext uri="{FF2B5EF4-FFF2-40B4-BE49-F238E27FC236}">
                  <a16:creationId xmlns:a16="http://schemas.microsoft.com/office/drawing/2014/main" id="{F632AEA4-481A-2696-AA66-042A507ADE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10108" name="Option Button 188" hidden="1">
              <a:extLst>
                <a:ext uri="{63B3BB69-23CF-44E3-9099-C40C66FF867C}">
                  <a14:compatExt spid="_x0000_s210108"/>
                </a:ext>
                <a:ext uri="{FF2B5EF4-FFF2-40B4-BE49-F238E27FC236}">
                  <a16:creationId xmlns:a16="http://schemas.microsoft.com/office/drawing/2014/main" id="{077D87DD-156B-F667-D9C3-E1E0F41CB4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10109" name="Option Button 189" hidden="1">
              <a:extLst>
                <a:ext uri="{63B3BB69-23CF-44E3-9099-C40C66FF867C}">
                  <a14:compatExt spid="_x0000_s210109"/>
                </a:ext>
                <a:ext uri="{FF2B5EF4-FFF2-40B4-BE49-F238E27FC236}">
                  <a16:creationId xmlns:a16="http://schemas.microsoft.com/office/drawing/2014/main" id="{CD254D06-5811-3008-9F63-4FA5A05019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10110" name="Group Box 190" hidden="1">
              <a:extLst>
                <a:ext uri="{63B3BB69-23CF-44E3-9099-C40C66FF867C}">
                  <a14:compatExt spid="_x0000_s210110"/>
                </a:ext>
                <a:ext uri="{FF2B5EF4-FFF2-40B4-BE49-F238E27FC236}">
                  <a16:creationId xmlns:a16="http://schemas.microsoft.com/office/drawing/2014/main" id="{89B72288-AF17-2E79-A682-FCD5E739736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10111" name="Option Button 191" hidden="1">
              <a:extLst>
                <a:ext uri="{63B3BB69-23CF-44E3-9099-C40C66FF867C}">
                  <a14:compatExt spid="_x0000_s210111"/>
                </a:ext>
                <a:ext uri="{FF2B5EF4-FFF2-40B4-BE49-F238E27FC236}">
                  <a16:creationId xmlns:a16="http://schemas.microsoft.com/office/drawing/2014/main" id="{2AC7CF30-39BA-0AFB-168A-52BAEECA07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10112" name="Option Button 192" hidden="1">
              <a:extLst>
                <a:ext uri="{63B3BB69-23CF-44E3-9099-C40C66FF867C}">
                  <a14:compatExt spid="_x0000_s210112"/>
                </a:ext>
                <a:ext uri="{FF2B5EF4-FFF2-40B4-BE49-F238E27FC236}">
                  <a16:creationId xmlns:a16="http://schemas.microsoft.com/office/drawing/2014/main" id="{401D6A78-B4EA-7CFF-BCA7-03E17E9654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10113" name="Option Button 193" hidden="1">
              <a:extLst>
                <a:ext uri="{63B3BB69-23CF-44E3-9099-C40C66FF867C}">
                  <a14:compatExt spid="_x0000_s210113"/>
                </a:ext>
                <a:ext uri="{FF2B5EF4-FFF2-40B4-BE49-F238E27FC236}">
                  <a16:creationId xmlns:a16="http://schemas.microsoft.com/office/drawing/2014/main" id="{4C110A99-302E-C4C6-B17B-FEBBD15910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10114" name="Option Button 194" hidden="1">
              <a:extLst>
                <a:ext uri="{63B3BB69-23CF-44E3-9099-C40C66FF867C}">
                  <a14:compatExt spid="_x0000_s210114"/>
                </a:ext>
                <a:ext uri="{FF2B5EF4-FFF2-40B4-BE49-F238E27FC236}">
                  <a16:creationId xmlns:a16="http://schemas.microsoft.com/office/drawing/2014/main" id="{D1B63467-8D1C-8C30-70F0-38493F3842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10115" name="Group Box 195" hidden="1">
              <a:extLst>
                <a:ext uri="{63B3BB69-23CF-44E3-9099-C40C66FF867C}">
                  <a14:compatExt spid="_x0000_s210115"/>
                </a:ext>
                <a:ext uri="{FF2B5EF4-FFF2-40B4-BE49-F238E27FC236}">
                  <a16:creationId xmlns:a16="http://schemas.microsoft.com/office/drawing/2014/main" id="{E4653E4E-EA5F-EBD1-87F7-CAC7BBC767A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10116" name="Option Button 196" hidden="1">
              <a:extLst>
                <a:ext uri="{63B3BB69-23CF-44E3-9099-C40C66FF867C}">
                  <a14:compatExt spid="_x0000_s210116"/>
                </a:ext>
                <a:ext uri="{FF2B5EF4-FFF2-40B4-BE49-F238E27FC236}">
                  <a16:creationId xmlns:a16="http://schemas.microsoft.com/office/drawing/2014/main" id="{75E44FFF-C9A8-96CD-0209-E566A64EC6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10117" name="Option Button 197" hidden="1">
              <a:extLst>
                <a:ext uri="{63B3BB69-23CF-44E3-9099-C40C66FF867C}">
                  <a14:compatExt spid="_x0000_s210117"/>
                </a:ext>
                <a:ext uri="{FF2B5EF4-FFF2-40B4-BE49-F238E27FC236}">
                  <a16:creationId xmlns:a16="http://schemas.microsoft.com/office/drawing/2014/main" id="{385F3D2F-18D0-40E6-7E54-AC7FE5A9B5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10118" name="Option Button 198" hidden="1">
              <a:extLst>
                <a:ext uri="{63B3BB69-23CF-44E3-9099-C40C66FF867C}">
                  <a14:compatExt spid="_x0000_s210118"/>
                </a:ext>
                <a:ext uri="{FF2B5EF4-FFF2-40B4-BE49-F238E27FC236}">
                  <a16:creationId xmlns:a16="http://schemas.microsoft.com/office/drawing/2014/main" id="{5B389C49-CDD0-DB2C-38DF-D8E1F849BB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10119" name="Option Button 199" hidden="1">
              <a:extLst>
                <a:ext uri="{63B3BB69-23CF-44E3-9099-C40C66FF867C}">
                  <a14:compatExt spid="_x0000_s210119"/>
                </a:ext>
                <a:ext uri="{FF2B5EF4-FFF2-40B4-BE49-F238E27FC236}">
                  <a16:creationId xmlns:a16="http://schemas.microsoft.com/office/drawing/2014/main" id="{AE26E265-A8F2-0244-B9F4-6E0583A9F8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10120" name="Group Box 200" hidden="1">
              <a:extLst>
                <a:ext uri="{63B3BB69-23CF-44E3-9099-C40C66FF867C}">
                  <a14:compatExt spid="_x0000_s210120"/>
                </a:ext>
                <a:ext uri="{FF2B5EF4-FFF2-40B4-BE49-F238E27FC236}">
                  <a16:creationId xmlns:a16="http://schemas.microsoft.com/office/drawing/2014/main" id="{F7611F99-91DA-17F4-79E6-3F4AD0F6FDB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10121" name="Option Button 201" hidden="1">
              <a:extLst>
                <a:ext uri="{63B3BB69-23CF-44E3-9099-C40C66FF867C}">
                  <a14:compatExt spid="_x0000_s210121"/>
                </a:ext>
                <a:ext uri="{FF2B5EF4-FFF2-40B4-BE49-F238E27FC236}">
                  <a16:creationId xmlns:a16="http://schemas.microsoft.com/office/drawing/2014/main" id="{9D6AB94C-8276-B500-4E0F-1CED814CA3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10122" name="Option Button 202" hidden="1">
              <a:extLst>
                <a:ext uri="{63B3BB69-23CF-44E3-9099-C40C66FF867C}">
                  <a14:compatExt spid="_x0000_s210122"/>
                </a:ext>
                <a:ext uri="{FF2B5EF4-FFF2-40B4-BE49-F238E27FC236}">
                  <a16:creationId xmlns:a16="http://schemas.microsoft.com/office/drawing/2014/main" id="{25264630-0707-06D6-FA36-CED981BFF7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10123" name="Option Button 203" hidden="1">
              <a:extLst>
                <a:ext uri="{63B3BB69-23CF-44E3-9099-C40C66FF867C}">
                  <a14:compatExt spid="_x0000_s210123"/>
                </a:ext>
                <a:ext uri="{FF2B5EF4-FFF2-40B4-BE49-F238E27FC236}">
                  <a16:creationId xmlns:a16="http://schemas.microsoft.com/office/drawing/2014/main" id="{41688CE1-ED76-9160-28AC-83632180D0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10124" name="Option Button 204" hidden="1">
              <a:extLst>
                <a:ext uri="{63B3BB69-23CF-44E3-9099-C40C66FF867C}">
                  <a14:compatExt spid="_x0000_s210124"/>
                </a:ext>
                <a:ext uri="{FF2B5EF4-FFF2-40B4-BE49-F238E27FC236}">
                  <a16:creationId xmlns:a16="http://schemas.microsoft.com/office/drawing/2014/main" id="{4638AD74-1856-5CD3-74A8-878D0466BC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10125" name="Group Box 205" hidden="1">
              <a:extLst>
                <a:ext uri="{63B3BB69-23CF-44E3-9099-C40C66FF867C}">
                  <a14:compatExt spid="_x0000_s210125"/>
                </a:ext>
                <a:ext uri="{FF2B5EF4-FFF2-40B4-BE49-F238E27FC236}">
                  <a16:creationId xmlns:a16="http://schemas.microsoft.com/office/drawing/2014/main" id="{AC717446-6A61-0FCD-E4CF-C280BC4D83C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10126" name="Option Button 206" hidden="1">
              <a:extLst>
                <a:ext uri="{63B3BB69-23CF-44E3-9099-C40C66FF867C}">
                  <a14:compatExt spid="_x0000_s210126"/>
                </a:ext>
                <a:ext uri="{FF2B5EF4-FFF2-40B4-BE49-F238E27FC236}">
                  <a16:creationId xmlns:a16="http://schemas.microsoft.com/office/drawing/2014/main" id="{15407116-16E5-583E-70ED-1F8B83A783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10127" name="Option Button 207" hidden="1">
              <a:extLst>
                <a:ext uri="{63B3BB69-23CF-44E3-9099-C40C66FF867C}">
                  <a14:compatExt spid="_x0000_s210127"/>
                </a:ext>
                <a:ext uri="{FF2B5EF4-FFF2-40B4-BE49-F238E27FC236}">
                  <a16:creationId xmlns:a16="http://schemas.microsoft.com/office/drawing/2014/main" id="{12B63882-C9E0-B026-A6FB-41B12F460D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10128" name="Option Button 208" hidden="1">
              <a:extLst>
                <a:ext uri="{63B3BB69-23CF-44E3-9099-C40C66FF867C}">
                  <a14:compatExt spid="_x0000_s210128"/>
                </a:ext>
                <a:ext uri="{FF2B5EF4-FFF2-40B4-BE49-F238E27FC236}">
                  <a16:creationId xmlns:a16="http://schemas.microsoft.com/office/drawing/2014/main" id="{E5B574FC-68E7-772D-C015-EAF0CFDB38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10129" name="Option Button 209" hidden="1">
              <a:extLst>
                <a:ext uri="{63B3BB69-23CF-44E3-9099-C40C66FF867C}">
                  <a14:compatExt spid="_x0000_s210129"/>
                </a:ext>
                <a:ext uri="{FF2B5EF4-FFF2-40B4-BE49-F238E27FC236}">
                  <a16:creationId xmlns:a16="http://schemas.microsoft.com/office/drawing/2014/main" id="{4A9CB212-843C-CC65-9BD3-14B8EEAC63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10130" name="Group Box 210" hidden="1">
              <a:extLst>
                <a:ext uri="{63B3BB69-23CF-44E3-9099-C40C66FF867C}">
                  <a14:compatExt spid="_x0000_s210130"/>
                </a:ext>
                <a:ext uri="{FF2B5EF4-FFF2-40B4-BE49-F238E27FC236}">
                  <a16:creationId xmlns:a16="http://schemas.microsoft.com/office/drawing/2014/main" id="{B8BC82A6-B5CA-87BA-2F31-A6E689E1308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10131" name="Option Button 211" hidden="1">
              <a:extLst>
                <a:ext uri="{63B3BB69-23CF-44E3-9099-C40C66FF867C}">
                  <a14:compatExt spid="_x0000_s210131"/>
                </a:ext>
                <a:ext uri="{FF2B5EF4-FFF2-40B4-BE49-F238E27FC236}">
                  <a16:creationId xmlns:a16="http://schemas.microsoft.com/office/drawing/2014/main" id="{4F2856C1-FBB8-0367-5AA5-4CEFA99F5F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10132" name="Option Button 212" hidden="1">
              <a:extLst>
                <a:ext uri="{63B3BB69-23CF-44E3-9099-C40C66FF867C}">
                  <a14:compatExt spid="_x0000_s210132"/>
                </a:ext>
                <a:ext uri="{FF2B5EF4-FFF2-40B4-BE49-F238E27FC236}">
                  <a16:creationId xmlns:a16="http://schemas.microsoft.com/office/drawing/2014/main" id="{A092BE23-0702-CECE-7C62-E7400CBA1A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10133" name="Option Button 213" hidden="1">
              <a:extLst>
                <a:ext uri="{63B3BB69-23CF-44E3-9099-C40C66FF867C}">
                  <a14:compatExt spid="_x0000_s210133"/>
                </a:ext>
                <a:ext uri="{FF2B5EF4-FFF2-40B4-BE49-F238E27FC236}">
                  <a16:creationId xmlns:a16="http://schemas.microsoft.com/office/drawing/2014/main" id="{AF23FE8B-13C2-9CC9-0532-F527A3D7B7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10134" name="Option Button 214" hidden="1">
              <a:extLst>
                <a:ext uri="{63B3BB69-23CF-44E3-9099-C40C66FF867C}">
                  <a14:compatExt spid="_x0000_s210134"/>
                </a:ext>
                <a:ext uri="{FF2B5EF4-FFF2-40B4-BE49-F238E27FC236}">
                  <a16:creationId xmlns:a16="http://schemas.microsoft.com/office/drawing/2014/main" id="{8D7235F8-1C02-F79D-6FDA-97972AED57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10135" name="Group Box 215" hidden="1">
              <a:extLst>
                <a:ext uri="{63B3BB69-23CF-44E3-9099-C40C66FF867C}">
                  <a14:compatExt spid="_x0000_s210135"/>
                </a:ext>
                <a:ext uri="{FF2B5EF4-FFF2-40B4-BE49-F238E27FC236}">
                  <a16:creationId xmlns:a16="http://schemas.microsoft.com/office/drawing/2014/main" id="{79152757-3906-3B4A-0404-320FCE3FDE0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10136" name="Option Button 216" hidden="1">
              <a:extLst>
                <a:ext uri="{63B3BB69-23CF-44E3-9099-C40C66FF867C}">
                  <a14:compatExt spid="_x0000_s210136"/>
                </a:ext>
                <a:ext uri="{FF2B5EF4-FFF2-40B4-BE49-F238E27FC236}">
                  <a16:creationId xmlns:a16="http://schemas.microsoft.com/office/drawing/2014/main" id="{136E62FA-AE78-EF93-0E67-20C0DF937A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10137" name="Option Button 217" hidden="1">
              <a:extLst>
                <a:ext uri="{63B3BB69-23CF-44E3-9099-C40C66FF867C}">
                  <a14:compatExt spid="_x0000_s210137"/>
                </a:ext>
                <a:ext uri="{FF2B5EF4-FFF2-40B4-BE49-F238E27FC236}">
                  <a16:creationId xmlns:a16="http://schemas.microsoft.com/office/drawing/2014/main" id="{FC51FD56-B8C7-9E9A-5C1E-691CD8BD7B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10138" name="Option Button 218" hidden="1">
              <a:extLst>
                <a:ext uri="{63B3BB69-23CF-44E3-9099-C40C66FF867C}">
                  <a14:compatExt spid="_x0000_s210138"/>
                </a:ext>
                <a:ext uri="{FF2B5EF4-FFF2-40B4-BE49-F238E27FC236}">
                  <a16:creationId xmlns:a16="http://schemas.microsoft.com/office/drawing/2014/main" id="{1AA58737-F1C1-1B83-6E71-7315CDE8D0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10139" name="Option Button 219" hidden="1">
              <a:extLst>
                <a:ext uri="{63B3BB69-23CF-44E3-9099-C40C66FF867C}">
                  <a14:compatExt spid="_x0000_s210139"/>
                </a:ext>
                <a:ext uri="{FF2B5EF4-FFF2-40B4-BE49-F238E27FC236}">
                  <a16:creationId xmlns:a16="http://schemas.microsoft.com/office/drawing/2014/main" id="{8A5CCE48-D316-3BA5-C803-4B35337237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10140" name="Group Box 220" hidden="1">
              <a:extLst>
                <a:ext uri="{63B3BB69-23CF-44E3-9099-C40C66FF867C}">
                  <a14:compatExt spid="_x0000_s210140"/>
                </a:ext>
                <a:ext uri="{FF2B5EF4-FFF2-40B4-BE49-F238E27FC236}">
                  <a16:creationId xmlns:a16="http://schemas.microsoft.com/office/drawing/2014/main" id="{37B4A945-67AF-0EE9-226A-624FA6D9265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10141" name="Option Button 221" hidden="1">
              <a:extLst>
                <a:ext uri="{63B3BB69-23CF-44E3-9099-C40C66FF867C}">
                  <a14:compatExt spid="_x0000_s210141"/>
                </a:ext>
                <a:ext uri="{FF2B5EF4-FFF2-40B4-BE49-F238E27FC236}">
                  <a16:creationId xmlns:a16="http://schemas.microsoft.com/office/drawing/2014/main" id="{D13928B5-7C0B-741A-8E15-D703112238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10142" name="Option Button 222" hidden="1">
              <a:extLst>
                <a:ext uri="{63B3BB69-23CF-44E3-9099-C40C66FF867C}">
                  <a14:compatExt spid="_x0000_s210142"/>
                </a:ext>
                <a:ext uri="{FF2B5EF4-FFF2-40B4-BE49-F238E27FC236}">
                  <a16:creationId xmlns:a16="http://schemas.microsoft.com/office/drawing/2014/main" id="{CD05D46F-2E2E-E9E3-A2B1-2F9FE6F772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10143" name="Option Button 223" hidden="1">
              <a:extLst>
                <a:ext uri="{63B3BB69-23CF-44E3-9099-C40C66FF867C}">
                  <a14:compatExt spid="_x0000_s210143"/>
                </a:ext>
                <a:ext uri="{FF2B5EF4-FFF2-40B4-BE49-F238E27FC236}">
                  <a16:creationId xmlns:a16="http://schemas.microsoft.com/office/drawing/2014/main" id="{EBE2A43E-EA90-BA92-18ED-0C7B2456FD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10144" name="Option Button 224" hidden="1">
              <a:extLst>
                <a:ext uri="{63B3BB69-23CF-44E3-9099-C40C66FF867C}">
                  <a14:compatExt spid="_x0000_s210144"/>
                </a:ext>
                <a:ext uri="{FF2B5EF4-FFF2-40B4-BE49-F238E27FC236}">
                  <a16:creationId xmlns:a16="http://schemas.microsoft.com/office/drawing/2014/main" id="{D954F24E-2FC8-EA8E-D6F8-0DAF8D104C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10145" name="Group Box 225" hidden="1">
              <a:extLst>
                <a:ext uri="{63B3BB69-23CF-44E3-9099-C40C66FF867C}">
                  <a14:compatExt spid="_x0000_s210145"/>
                </a:ext>
                <a:ext uri="{FF2B5EF4-FFF2-40B4-BE49-F238E27FC236}">
                  <a16:creationId xmlns:a16="http://schemas.microsoft.com/office/drawing/2014/main" id="{684209E4-BA3A-5F9C-138D-01ACCD4AD0C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10146" name="Option Button 226" hidden="1">
              <a:extLst>
                <a:ext uri="{63B3BB69-23CF-44E3-9099-C40C66FF867C}">
                  <a14:compatExt spid="_x0000_s210146"/>
                </a:ext>
                <a:ext uri="{FF2B5EF4-FFF2-40B4-BE49-F238E27FC236}">
                  <a16:creationId xmlns:a16="http://schemas.microsoft.com/office/drawing/2014/main" id="{875C7E41-B4C4-A5FA-4A1D-98B9EC1AE3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10147" name="Option Button 227" hidden="1">
              <a:extLst>
                <a:ext uri="{63B3BB69-23CF-44E3-9099-C40C66FF867C}">
                  <a14:compatExt spid="_x0000_s210147"/>
                </a:ext>
                <a:ext uri="{FF2B5EF4-FFF2-40B4-BE49-F238E27FC236}">
                  <a16:creationId xmlns:a16="http://schemas.microsoft.com/office/drawing/2014/main" id="{B57608EC-FD9C-88A2-9A70-2CD0F06791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10148" name="Option Button 228" hidden="1">
              <a:extLst>
                <a:ext uri="{63B3BB69-23CF-44E3-9099-C40C66FF867C}">
                  <a14:compatExt spid="_x0000_s210148"/>
                </a:ext>
                <a:ext uri="{FF2B5EF4-FFF2-40B4-BE49-F238E27FC236}">
                  <a16:creationId xmlns:a16="http://schemas.microsoft.com/office/drawing/2014/main" id="{452D178C-5D2B-6FBC-C048-1FC4EADE6F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10149" name="Option Button 229" hidden="1">
              <a:extLst>
                <a:ext uri="{63B3BB69-23CF-44E3-9099-C40C66FF867C}">
                  <a14:compatExt spid="_x0000_s210149"/>
                </a:ext>
                <a:ext uri="{FF2B5EF4-FFF2-40B4-BE49-F238E27FC236}">
                  <a16:creationId xmlns:a16="http://schemas.microsoft.com/office/drawing/2014/main" id="{DC1CCCCC-3B93-B3A0-AAB3-AD41AE2348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10150" name="Group Box 230" hidden="1">
              <a:extLst>
                <a:ext uri="{63B3BB69-23CF-44E3-9099-C40C66FF867C}">
                  <a14:compatExt spid="_x0000_s210150"/>
                </a:ext>
                <a:ext uri="{FF2B5EF4-FFF2-40B4-BE49-F238E27FC236}">
                  <a16:creationId xmlns:a16="http://schemas.microsoft.com/office/drawing/2014/main" id="{140E35EC-2EA6-2C91-793D-F05F971E2AD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10151" name="Option Button 231" hidden="1">
              <a:extLst>
                <a:ext uri="{63B3BB69-23CF-44E3-9099-C40C66FF867C}">
                  <a14:compatExt spid="_x0000_s210151"/>
                </a:ext>
                <a:ext uri="{FF2B5EF4-FFF2-40B4-BE49-F238E27FC236}">
                  <a16:creationId xmlns:a16="http://schemas.microsoft.com/office/drawing/2014/main" id="{053672F6-E9C1-22BA-ED5A-CDE9F86771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10152" name="Option Button 232" hidden="1">
              <a:extLst>
                <a:ext uri="{63B3BB69-23CF-44E3-9099-C40C66FF867C}">
                  <a14:compatExt spid="_x0000_s210152"/>
                </a:ext>
                <a:ext uri="{FF2B5EF4-FFF2-40B4-BE49-F238E27FC236}">
                  <a16:creationId xmlns:a16="http://schemas.microsoft.com/office/drawing/2014/main" id="{961AE2DD-1EB9-6BCB-3C87-714A5D17FC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10153" name="Option Button 233" hidden="1">
              <a:extLst>
                <a:ext uri="{63B3BB69-23CF-44E3-9099-C40C66FF867C}">
                  <a14:compatExt spid="_x0000_s210153"/>
                </a:ext>
                <a:ext uri="{FF2B5EF4-FFF2-40B4-BE49-F238E27FC236}">
                  <a16:creationId xmlns:a16="http://schemas.microsoft.com/office/drawing/2014/main" id="{91AA06AA-5BAC-4157-81B3-A1B3FFC201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10154" name="Option Button 234" hidden="1">
              <a:extLst>
                <a:ext uri="{63B3BB69-23CF-44E3-9099-C40C66FF867C}">
                  <a14:compatExt spid="_x0000_s210154"/>
                </a:ext>
                <a:ext uri="{FF2B5EF4-FFF2-40B4-BE49-F238E27FC236}">
                  <a16:creationId xmlns:a16="http://schemas.microsoft.com/office/drawing/2014/main" id="{0D40177A-3644-D537-3BB6-A428D4C556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10155" name="Group Box 235" hidden="1">
              <a:extLst>
                <a:ext uri="{63B3BB69-23CF-44E3-9099-C40C66FF867C}">
                  <a14:compatExt spid="_x0000_s210155"/>
                </a:ext>
                <a:ext uri="{FF2B5EF4-FFF2-40B4-BE49-F238E27FC236}">
                  <a16:creationId xmlns:a16="http://schemas.microsoft.com/office/drawing/2014/main" id="{61987A6A-3C2C-8542-2E4C-3492B0A5C5B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10156" name="Option Button 236" hidden="1">
              <a:extLst>
                <a:ext uri="{63B3BB69-23CF-44E3-9099-C40C66FF867C}">
                  <a14:compatExt spid="_x0000_s210156"/>
                </a:ext>
                <a:ext uri="{FF2B5EF4-FFF2-40B4-BE49-F238E27FC236}">
                  <a16:creationId xmlns:a16="http://schemas.microsoft.com/office/drawing/2014/main" id="{C2EBFD30-7059-D28F-DA1F-28A23C1B10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10157" name="Option Button 237" hidden="1">
              <a:extLst>
                <a:ext uri="{63B3BB69-23CF-44E3-9099-C40C66FF867C}">
                  <a14:compatExt spid="_x0000_s210157"/>
                </a:ext>
                <a:ext uri="{FF2B5EF4-FFF2-40B4-BE49-F238E27FC236}">
                  <a16:creationId xmlns:a16="http://schemas.microsoft.com/office/drawing/2014/main" id="{B3696714-2191-1C38-1D08-16AC6F003D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10158" name="Option Button 238" hidden="1">
              <a:extLst>
                <a:ext uri="{63B3BB69-23CF-44E3-9099-C40C66FF867C}">
                  <a14:compatExt spid="_x0000_s210158"/>
                </a:ext>
                <a:ext uri="{FF2B5EF4-FFF2-40B4-BE49-F238E27FC236}">
                  <a16:creationId xmlns:a16="http://schemas.microsoft.com/office/drawing/2014/main" id="{D4E91D32-3D77-8964-7185-E551411AE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10159" name="Option Button 239" hidden="1">
              <a:extLst>
                <a:ext uri="{63B3BB69-23CF-44E3-9099-C40C66FF867C}">
                  <a14:compatExt spid="_x0000_s210159"/>
                </a:ext>
                <a:ext uri="{FF2B5EF4-FFF2-40B4-BE49-F238E27FC236}">
                  <a16:creationId xmlns:a16="http://schemas.microsoft.com/office/drawing/2014/main" id="{791B5FC5-9B6C-FFC6-6F98-0BB426C3B9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10160" name="Group Box 240" hidden="1">
              <a:extLst>
                <a:ext uri="{63B3BB69-23CF-44E3-9099-C40C66FF867C}">
                  <a14:compatExt spid="_x0000_s210160"/>
                </a:ext>
                <a:ext uri="{FF2B5EF4-FFF2-40B4-BE49-F238E27FC236}">
                  <a16:creationId xmlns:a16="http://schemas.microsoft.com/office/drawing/2014/main" id="{37996851-8876-C870-E2C1-A4B1FFF25E1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10161" name="Option Button 241" hidden="1">
              <a:extLst>
                <a:ext uri="{63B3BB69-23CF-44E3-9099-C40C66FF867C}">
                  <a14:compatExt spid="_x0000_s210161"/>
                </a:ext>
                <a:ext uri="{FF2B5EF4-FFF2-40B4-BE49-F238E27FC236}">
                  <a16:creationId xmlns:a16="http://schemas.microsoft.com/office/drawing/2014/main" id="{BD39795C-77DA-38DB-6831-BAA908143E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10162" name="Option Button 242" hidden="1">
              <a:extLst>
                <a:ext uri="{63B3BB69-23CF-44E3-9099-C40C66FF867C}">
                  <a14:compatExt spid="_x0000_s210162"/>
                </a:ext>
                <a:ext uri="{FF2B5EF4-FFF2-40B4-BE49-F238E27FC236}">
                  <a16:creationId xmlns:a16="http://schemas.microsoft.com/office/drawing/2014/main" id="{F7F27A56-81AA-04DF-CA89-04CA5F227D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10163" name="Option Button 243" hidden="1">
              <a:extLst>
                <a:ext uri="{63B3BB69-23CF-44E3-9099-C40C66FF867C}">
                  <a14:compatExt spid="_x0000_s210163"/>
                </a:ext>
                <a:ext uri="{FF2B5EF4-FFF2-40B4-BE49-F238E27FC236}">
                  <a16:creationId xmlns:a16="http://schemas.microsoft.com/office/drawing/2014/main" id="{7890BB78-88A7-3F25-9E8C-B51F571E52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10164" name="Option Button 244" hidden="1">
              <a:extLst>
                <a:ext uri="{63B3BB69-23CF-44E3-9099-C40C66FF867C}">
                  <a14:compatExt spid="_x0000_s210164"/>
                </a:ext>
                <a:ext uri="{FF2B5EF4-FFF2-40B4-BE49-F238E27FC236}">
                  <a16:creationId xmlns:a16="http://schemas.microsoft.com/office/drawing/2014/main" id="{7A488544-9BB6-22FC-60FA-280B538306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10165" name="Group Box 245" hidden="1">
              <a:extLst>
                <a:ext uri="{63B3BB69-23CF-44E3-9099-C40C66FF867C}">
                  <a14:compatExt spid="_x0000_s210165"/>
                </a:ext>
                <a:ext uri="{FF2B5EF4-FFF2-40B4-BE49-F238E27FC236}">
                  <a16:creationId xmlns:a16="http://schemas.microsoft.com/office/drawing/2014/main" id="{C2FEA010-0239-417A-F8CB-6D60DFD7950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10166" name="Option Button 246" hidden="1">
              <a:extLst>
                <a:ext uri="{63B3BB69-23CF-44E3-9099-C40C66FF867C}">
                  <a14:compatExt spid="_x0000_s210166"/>
                </a:ext>
                <a:ext uri="{FF2B5EF4-FFF2-40B4-BE49-F238E27FC236}">
                  <a16:creationId xmlns:a16="http://schemas.microsoft.com/office/drawing/2014/main" id="{80CD7D3E-767E-7016-1CB0-23C3E4AA58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10167" name="Option Button 247" hidden="1">
              <a:extLst>
                <a:ext uri="{63B3BB69-23CF-44E3-9099-C40C66FF867C}">
                  <a14:compatExt spid="_x0000_s210167"/>
                </a:ext>
                <a:ext uri="{FF2B5EF4-FFF2-40B4-BE49-F238E27FC236}">
                  <a16:creationId xmlns:a16="http://schemas.microsoft.com/office/drawing/2014/main" id="{5835F816-33F0-7DA5-B308-493446803E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10168" name="Option Button 248" hidden="1">
              <a:extLst>
                <a:ext uri="{63B3BB69-23CF-44E3-9099-C40C66FF867C}">
                  <a14:compatExt spid="_x0000_s210168"/>
                </a:ext>
                <a:ext uri="{FF2B5EF4-FFF2-40B4-BE49-F238E27FC236}">
                  <a16:creationId xmlns:a16="http://schemas.microsoft.com/office/drawing/2014/main" id="{C1CEF8C0-C14F-FA0E-2B20-6392030395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10169" name="Option Button 249" hidden="1">
              <a:extLst>
                <a:ext uri="{63B3BB69-23CF-44E3-9099-C40C66FF867C}">
                  <a14:compatExt spid="_x0000_s210169"/>
                </a:ext>
                <a:ext uri="{FF2B5EF4-FFF2-40B4-BE49-F238E27FC236}">
                  <a16:creationId xmlns:a16="http://schemas.microsoft.com/office/drawing/2014/main" id="{F08CDB41-3635-127C-67AD-0527BD657B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10170" name="Group Box 250" hidden="1">
              <a:extLst>
                <a:ext uri="{63B3BB69-23CF-44E3-9099-C40C66FF867C}">
                  <a14:compatExt spid="_x0000_s210170"/>
                </a:ext>
                <a:ext uri="{FF2B5EF4-FFF2-40B4-BE49-F238E27FC236}">
                  <a16:creationId xmlns:a16="http://schemas.microsoft.com/office/drawing/2014/main" id="{60C06961-5320-0F2F-A5A3-B7959057D89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10171" name="Option Button 251" hidden="1">
              <a:extLst>
                <a:ext uri="{63B3BB69-23CF-44E3-9099-C40C66FF867C}">
                  <a14:compatExt spid="_x0000_s210171"/>
                </a:ext>
                <a:ext uri="{FF2B5EF4-FFF2-40B4-BE49-F238E27FC236}">
                  <a16:creationId xmlns:a16="http://schemas.microsoft.com/office/drawing/2014/main" id="{111E883B-9536-094A-47C8-2F0BC98E46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10172" name="Option Button 252" hidden="1">
              <a:extLst>
                <a:ext uri="{63B3BB69-23CF-44E3-9099-C40C66FF867C}">
                  <a14:compatExt spid="_x0000_s210172"/>
                </a:ext>
                <a:ext uri="{FF2B5EF4-FFF2-40B4-BE49-F238E27FC236}">
                  <a16:creationId xmlns:a16="http://schemas.microsoft.com/office/drawing/2014/main" id="{7E746950-8890-DB0D-5AC3-376986A4D2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10173" name="Option Button 253" hidden="1">
              <a:extLst>
                <a:ext uri="{63B3BB69-23CF-44E3-9099-C40C66FF867C}">
                  <a14:compatExt spid="_x0000_s210173"/>
                </a:ext>
                <a:ext uri="{FF2B5EF4-FFF2-40B4-BE49-F238E27FC236}">
                  <a16:creationId xmlns:a16="http://schemas.microsoft.com/office/drawing/2014/main" id="{E8C551D9-A6A0-5C73-B0D3-DE36E70069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10174" name="Option Button 254" hidden="1">
              <a:extLst>
                <a:ext uri="{63B3BB69-23CF-44E3-9099-C40C66FF867C}">
                  <a14:compatExt spid="_x0000_s210174"/>
                </a:ext>
                <a:ext uri="{FF2B5EF4-FFF2-40B4-BE49-F238E27FC236}">
                  <a16:creationId xmlns:a16="http://schemas.microsoft.com/office/drawing/2014/main" id="{199B694B-7D11-506A-9E64-377B01738B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10175" name="Group Box 255" hidden="1">
              <a:extLst>
                <a:ext uri="{63B3BB69-23CF-44E3-9099-C40C66FF867C}">
                  <a14:compatExt spid="_x0000_s210175"/>
                </a:ext>
                <a:ext uri="{FF2B5EF4-FFF2-40B4-BE49-F238E27FC236}">
                  <a16:creationId xmlns:a16="http://schemas.microsoft.com/office/drawing/2014/main" id="{29FCDF59-14E5-9C9B-5C8F-B214DFB9A41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10176" name="Option Button 256" hidden="1">
              <a:extLst>
                <a:ext uri="{63B3BB69-23CF-44E3-9099-C40C66FF867C}">
                  <a14:compatExt spid="_x0000_s210176"/>
                </a:ext>
                <a:ext uri="{FF2B5EF4-FFF2-40B4-BE49-F238E27FC236}">
                  <a16:creationId xmlns:a16="http://schemas.microsoft.com/office/drawing/2014/main" id="{697B3FC5-2066-0CB6-826A-A123380978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10177" name="Option Button 257" hidden="1">
              <a:extLst>
                <a:ext uri="{63B3BB69-23CF-44E3-9099-C40C66FF867C}">
                  <a14:compatExt spid="_x0000_s210177"/>
                </a:ext>
                <a:ext uri="{FF2B5EF4-FFF2-40B4-BE49-F238E27FC236}">
                  <a16:creationId xmlns:a16="http://schemas.microsoft.com/office/drawing/2014/main" id="{FE56959E-5554-C690-5611-CFC1DCE424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10178" name="Option Button 258" hidden="1">
              <a:extLst>
                <a:ext uri="{63B3BB69-23CF-44E3-9099-C40C66FF867C}">
                  <a14:compatExt spid="_x0000_s210178"/>
                </a:ext>
                <a:ext uri="{FF2B5EF4-FFF2-40B4-BE49-F238E27FC236}">
                  <a16:creationId xmlns:a16="http://schemas.microsoft.com/office/drawing/2014/main" id="{BC819747-C855-0FC8-318D-CA8B1C592B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10179" name="Option Button 259" hidden="1">
              <a:extLst>
                <a:ext uri="{63B3BB69-23CF-44E3-9099-C40C66FF867C}">
                  <a14:compatExt spid="_x0000_s210179"/>
                </a:ext>
                <a:ext uri="{FF2B5EF4-FFF2-40B4-BE49-F238E27FC236}">
                  <a16:creationId xmlns:a16="http://schemas.microsoft.com/office/drawing/2014/main" id="{FBEF49B3-C83E-9E49-F360-032CEF050E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10180" name="Group Box 260" hidden="1">
              <a:extLst>
                <a:ext uri="{63B3BB69-23CF-44E3-9099-C40C66FF867C}">
                  <a14:compatExt spid="_x0000_s210180"/>
                </a:ext>
                <a:ext uri="{FF2B5EF4-FFF2-40B4-BE49-F238E27FC236}">
                  <a16:creationId xmlns:a16="http://schemas.microsoft.com/office/drawing/2014/main" id="{4D74F2DE-856F-5D61-C63F-5451F91663E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10181" name="Option Button 261" hidden="1">
              <a:extLst>
                <a:ext uri="{63B3BB69-23CF-44E3-9099-C40C66FF867C}">
                  <a14:compatExt spid="_x0000_s210181"/>
                </a:ext>
                <a:ext uri="{FF2B5EF4-FFF2-40B4-BE49-F238E27FC236}">
                  <a16:creationId xmlns:a16="http://schemas.microsoft.com/office/drawing/2014/main" id="{96DFAF66-8ADE-E159-CC7E-9F66C69F94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10182" name="Option Button 262" hidden="1">
              <a:extLst>
                <a:ext uri="{63B3BB69-23CF-44E3-9099-C40C66FF867C}">
                  <a14:compatExt spid="_x0000_s210182"/>
                </a:ext>
                <a:ext uri="{FF2B5EF4-FFF2-40B4-BE49-F238E27FC236}">
                  <a16:creationId xmlns:a16="http://schemas.microsoft.com/office/drawing/2014/main" id="{B8C4DAE2-C737-1361-BE43-D0F46AD3F2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10183" name="Option Button 263" hidden="1">
              <a:extLst>
                <a:ext uri="{63B3BB69-23CF-44E3-9099-C40C66FF867C}">
                  <a14:compatExt spid="_x0000_s210183"/>
                </a:ext>
                <a:ext uri="{FF2B5EF4-FFF2-40B4-BE49-F238E27FC236}">
                  <a16:creationId xmlns:a16="http://schemas.microsoft.com/office/drawing/2014/main" id="{D509B238-3B6A-CD99-378A-85A81570E4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10184" name="Option Button 264" hidden="1">
              <a:extLst>
                <a:ext uri="{63B3BB69-23CF-44E3-9099-C40C66FF867C}">
                  <a14:compatExt spid="_x0000_s210184"/>
                </a:ext>
                <a:ext uri="{FF2B5EF4-FFF2-40B4-BE49-F238E27FC236}">
                  <a16:creationId xmlns:a16="http://schemas.microsoft.com/office/drawing/2014/main" id="{1A5BE538-4B8B-1D78-8A3E-2BCB095F71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10185" name="Group Box 265" hidden="1">
              <a:extLst>
                <a:ext uri="{63B3BB69-23CF-44E3-9099-C40C66FF867C}">
                  <a14:compatExt spid="_x0000_s210185"/>
                </a:ext>
                <a:ext uri="{FF2B5EF4-FFF2-40B4-BE49-F238E27FC236}">
                  <a16:creationId xmlns:a16="http://schemas.microsoft.com/office/drawing/2014/main" id="{5FA2C059-AF10-8B31-62BC-194B60E38CC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10186" name="Option Button 266" hidden="1">
              <a:extLst>
                <a:ext uri="{63B3BB69-23CF-44E3-9099-C40C66FF867C}">
                  <a14:compatExt spid="_x0000_s210186"/>
                </a:ext>
                <a:ext uri="{FF2B5EF4-FFF2-40B4-BE49-F238E27FC236}">
                  <a16:creationId xmlns:a16="http://schemas.microsoft.com/office/drawing/2014/main" id="{9268BC73-6339-B842-9BE9-B1A76E2BA1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10187" name="Option Button 267" hidden="1">
              <a:extLst>
                <a:ext uri="{63B3BB69-23CF-44E3-9099-C40C66FF867C}">
                  <a14:compatExt spid="_x0000_s210187"/>
                </a:ext>
                <a:ext uri="{FF2B5EF4-FFF2-40B4-BE49-F238E27FC236}">
                  <a16:creationId xmlns:a16="http://schemas.microsoft.com/office/drawing/2014/main" id="{72540335-988D-5B71-D84D-DBF7534F23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10188" name="Option Button 268" hidden="1">
              <a:extLst>
                <a:ext uri="{63B3BB69-23CF-44E3-9099-C40C66FF867C}">
                  <a14:compatExt spid="_x0000_s210188"/>
                </a:ext>
                <a:ext uri="{FF2B5EF4-FFF2-40B4-BE49-F238E27FC236}">
                  <a16:creationId xmlns:a16="http://schemas.microsoft.com/office/drawing/2014/main" id="{3B54FE40-F383-6475-2BDA-CEF4984567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10189" name="Option Button 269" hidden="1">
              <a:extLst>
                <a:ext uri="{63B3BB69-23CF-44E3-9099-C40C66FF867C}">
                  <a14:compatExt spid="_x0000_s210189"/>
                </a:ext>
                <a:ext uri="{FF2B5EF4-FFF2-40B4-BE49-F238E27FC236}">
                  <a16:creationId xmlns:a16="http://schemas.microsoft.com/office/drawing/2014/main" id="{34F83307-76BD-CC2F-9678-341C636F22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10190" name="Group Box 270" hidden="1">
              <a:extLst>
                <a:ext uri="{63B3BB69-23CF-44E3-9099-C40C66FF867C}">
                  <a14:compatExt spid="_x0000_s210190"/>
                </a:ext>
                <a:ext uri="{FF2B5EF4-FFF2-40B4-BE49-F238E27FC236}">
                  <a16:creationId xmlns:a16="http://schemas.microsoft.com/office/drawing/2014/main" id="{3D2C9F1B-3607-E990-AFC9-4851661037D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10191" name="Option Button 271" hidden="1">
              <a:extLst>
                <a:ext uri="{63B3BB69-23CF-44E3-9099-C40C66FF867C}">
                  <a14:compatExt spid="_x0000_s210191"/>
                </a:ext>
                <a:ext uri="{FF2B5EF4-FFF2-40B4-BE49-F238E27FC236}">
                  <a16:creationId xmlns:a16="http://schemas.microsoft.com/office/drawing/2014/main" id="{86D672F2-B6D8-9235-1E0F-175D36A7D4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10192" name="Option Button 272" hidden="1">
              <a:extLst>
                <a:ext uri="{63B3BB69-23CF-44E3-9099-C40C66FF867C}">
                  <a14:compatExt spid="_x0000_s210192"/>
                </a:ext>
                <a:ext uri="{FF2B5EF4-FFF2-40B4-BE49-F238E27FC236}">
                  <a16:creationId xmlns:a16="http://schemas.microsoft.com/office/drawing/2014/main" id="{7EEF3D55-DACB-ADB4-CB72-9F1B27C9B9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10193" name="Option Button 273" hidden="1">
              <a:extLst>
                <a:ext uri="{63B3BB69-23CF-44E3-9099-C40C66FF867C}">
                  <a14:compatExt spid="_x0000_s210193"/>
                </a:ext>
                <a:ext uri="{FF2B5EF4-FFF2-40B4-BE49-F238E27FC236}">
                  <a16:creationId xmlns:a16="http://schemas.microsoft.com/office/drawing/2014/main" id="{1BFA723F-2C18-059A-3AE0-0EF27A8731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10194" name="Option Button 274" hidden="1">
              <a:extLst>
                <a:ext uri="{63B3BB69-23CF-44E3-9099-C40C66FF867C}">
                  <a14:compatExt spid="_x0000_s210194"/>
                </a:ext>
                <a:ext uri="{FF2B5EF4-FFF2-40B4-BE49-F238E27FC236}">
                  <a16:creationId xmlns:a16="http://schemas.microsoft.com/office/drawing/2014/main" id="{3003A856-6B25-728A-30E4-650DC71183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10195" name="Group Box 275" hidden="1">
              <a:extLst>
                <a:ext uri="{63B3BB69-23CF-44E3-9099-C40C66FF867C}">
                  <a14:compatExt spid="_x0000_s210195"/>
                </a:ext>
                <a:ext uri="{FF2B5EF4-FFF2-40B4-BE49-F238E27FC236}">
                  <a16:creationId xmlns:a16="http://schemas.microsoft.com/office/drawing/2014/main" id="{029D0680-AB82-9086-2495-4D7F52A490D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10196" name="Option Button 276" hidden="1">
              <a:extLst>
                <a:ext uri="{63B3BB69-23CF-44E3-9099-C40C66FF867C}">
                  <a14:compatExt spid="_x0000_s210196"/>
                </a:ext>
                <a:ext uri="{FF2B5EF4-FFF2-40B4-BE49-F238E27FC236}">
                  <a16:creationId xmlns:a16="http://schemas.microsoft.com/office/drawing/2014/main" id="{53BCDE6C-70F0-1424-3608-05957AFB0C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10197" name="Option Button 277" hidden="1">
              <a:extLst>
                <a:ext uri="{63B3BB69-23CF-44E3-9099-C40C66FF867C}">
                  <a14:compatExt spid="_x0000_s210197"/>
                </a:ext>
                <a:ext uri="{FF2B5EF4-FFF2-40B4-BE49-F238E27FC236}">
                  <a16:creationId xmlns:a16="http://schemas.microsoft.com/office/drawing/2014/main" id="{E20C7132-D9F1-5724-6393-9667A799E2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10198" name="Option Button 278" hidden="1">
              <a:extLst>
                <a:ext uri="{63B3BB69-23CF-44E3-9099-C40C66FF867C}">
                  <a14:compatExt spid="_x0000_s210198"/>
                </a:ext>
                <a:ext uri="{FF2B5EF4-FFF2-40B4-BE49-F238E27FC236}">
                  <a16:creationId xmlns:a16="http://schemas.microsoft.com/office/drawing/2014/main" id="{7B11CE78-8C8A-DDDB-212F-5DE2537F2C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10199" name="Option Button 279" hidden="1">
              <a:extLst>
                <a:ext uri="{63B3BB69-23CF-44E3-9099-C40C66FF867C}">
                  <a14:compatExt spid="_x0000_s210199"/>
                </a:ext>
                <a:ext uri="{FF2B5EF4-FFF2-40B4-BE49-F238E27FC236}">
                  <a16:creationId xmlns:a16="http://schemas.microsoft.com/office/drawing/2014/main" id="{459D2B8D-33A9-0A2D-537B-1793C9CA3E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10200" name="Group Box 280" hidden="1">
              <a:extLst>
                <a:ext uri="{63B3BB69-23CF-44E3-9099-C40C66FF867C}">
                  <a14:compatExt spid="_x0000_s210200"/>
                </a:ext>
                <a:ext uri="{FF2B5EF4-FFF2-40B4-BE49-F238E27FC236}">
                  <a16:creationId xmlns:a16="http://schemas.microsoft.com/office/drawing/2014/main" id="{29F30442-1BDA-9E0A-371E-8A7D5856171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10201" name="Option Button 281" hidden="1">
              <a:extLst>
                <a:ext uri="{63B3BB69-23CF-44E3-9099-C40C66FF867C}">
                  <a14:compatExt spid="_x0000_s210201"/>
                </a:ext>
                <a:ext uri="{FF2B5EF4-FFF2-40B4-BE49-F238E27FC236}">
                  <a16:creationId xmlns:a16="http://schemas.microsoft.com/office/drawing/2014/main" id="{873F1E58-D0A4-B58A-E4B7-2D85644141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10202" name="Option Button 282" hidden="1">
              <a:extLst>
                <a:ext uri="{63B3BB69-23CF-44E3-9099-C40C66FF867C}">
                  <a14:compatExt spid="_x0000_s210202"/>
                </a:ext>
                <a:ext uri="{FF2B5EF4-FFF2-40B4-BE49-F238E27FC236}">
                  <a16:creationId xmlns:a16="http://schemas.microsoft.com/office/drawing/2014/main" id="{FAB16C40-AEBD-5D3A-422A-01010610AB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10203" name="Option Button 283" hidden="1">
              <a:extLst>
                <a:ext uri="{63B3BB69-23CF-44E3-9099-C40C66FF867C}">
                  <a14:compatExt spid="_x0000_s210203"/>
                </a:ext>
                <a:ext uri="{FF2B5EF4-FFF2-40B4-BE49-F238E27FC236}">
                  <a16:creationId xmlns:a16="http://schemas.microsoft.com/office/drawing/2014/main" id="{62E0C35B-2357-5138-2993-FFC96F0373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10204" name="Option Button 284" hidden="1">
              <a:extLst>
                <a:ext uri="{63B3BB69-23CF-44E3-9099-C40C66FF867C}">
                  <a14:compatExt spid="_x0000_s210204"/>
                </a:ext>
                <a:ext uri="{FF2B5EF4-FFF2-40B4-BE49-F238E27FC236}">
                  <a16:creationId xmlns:a16="http://schemas.microsoft.com/office/drawing/2014/main" id="{BFAC995D-CE5B-6433-53DE-25AFB55A7D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10205" name="Group Box 285" hidden="1">
              <a:extLst>
                <a:ext uri="{63B3BB69-23CF-44E3-9099-C40C66FF867C}">
                  <a14:compatExt spid="_x0000_s210205"/>
                </a:ext>
                <a:ext uri="{FF2B5EF4-FFF2-40B4-BE49-F238E27FC236}">
                  <a16:creationId xmlns:a16="http://schemas.microsoft.com/office/drawing/2014/main" id="{80691AA2-C8EC-192D-A059-4DB0C3D6904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10206" name="Option Button 286" hidden="1">
              <a:extLst>
                <a:ext uri="{63B3BB69-23CF-44E3-9099-C40C66FF867C}">
                  <a14:compatExt spid="_x0000_s210206"/>
                </a:ext>
                <a:ext uri="{FF2B5EF4-FFF2-40B4-BE49-F238E27FC236}">
                  <a16:creationId xmlns:a16="http://schemas.microsoft.com/office/drawing/2014/main" id="{7DB5D0CF-2C65-A503-ADAC-AC671E8195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10207" name="Option Button 287" hidden="1">
              <a:extLst>
                <a:ext uri="{63B3BB69-23CF-44E3-9099-C40C66FF867C}">
                  <a14:compatExt spid="_x0000_s210207"/>
                </a:ext>
                <a:ext uri="{FF2B5EF4-FFF2-40B4-BE49-F238E27FC236}">
                  <a16:creationId xmlns:a16="http://schemas.microsoft.com/office/drawing/2014/main" id="{C44AAE4F-ABA6-1A93-7AF4-5EBE1200C5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10208" name="Option Button 288" hidden="1">
              <a:extLst>
                <a:ext uri="{63B3BB69-23CF-44E3-9099-C40C66FF867C}">
                  <a14:compatExt spid="_x0000_s210208"/>
                </a:ext>
                <a:ext uri="{FF2B5EF4-FFF2-40B4-BE49-F238E27FC236}">
                  <a16:creationId xmlns:a16="http://schemas.microsoft.com/office/drawing/2014/main" id="{23497628-5A3D-F17E-64B4-7953B8E61F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10209" name="Option Button 289" hidden="1">
              <a:extLst>
                <a:ext uri="{63B3BB69-23CF-44E3-9099-C40C66FF867C}">
                  <a14:compatExt spid="_x0000_s210209"/>
                </a:ext>
                <a:ext uri="{FF2B5EF4-FFF2-40B4-BE49-F238E27FC236}">
                  <a16:creationId xmlns:a16="http://schemas.microsoft.com/office/drawing/2014/main" id="{2780A25C-876A-0432-54C8-F9DB5B6CD0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10210" name="Group Box 290" hidden="1">
              <a:extLst>
                <a:ext uri="{63B3BB69-23CF-44E3-9099-C40C66FF867C}">
                  <a14:compatExt spid="_x0000_s210210"/>
                </a:ext>
                <a:ext uri="{FF2B5EF4-FFF2-40B4-BE49-F238E27FC236}">
                  <a16:creationId xmlns:a16="http://schemas.microsoft.com/office/drawing/2014/main" id="{86F7335D-7101-8218-022F-D38A0605D87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10211" name="Option Button 291" hidden="1">
              <a:extLst>
                <a:ext uri="{63B3BB69-23CF-44E3-9099-C40C66FF867C}">
                  <a14:compatExt spid="_x0000_s210211"/>
                </a:ext>
                <a:ext uri="{FF2B5EF4-FFF2-40B4-BE49-F238E27FC236}">
                  <a16:creationId xmlns:a16="http://schemas.microsoft.com/office/drawing/2014/main" id="{577DB8B6-A3E1-8359-1ECB-8CC662D272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10212" name="Option Button 292" hidden="1">
              <a:extLst>
                <a:ext uri="{63B3BB69-23CF-44E3-9099-C40C66FF867C}">
                  <a14:compatExt spid="_x0000_s210212"/>
                </a:ext>
                <a:ext uri="{FF2B5EF4-FFF2-40B4-BE49-F238E27FC236}">
                  <a16:creationId xmlns:a16="http://schemas.microsoft.com/office/drawing/2014/main" id="{50C732F2-7469-B024-951B-F0EC7744B0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10213" name="Option Button 293" hidden="1">
              <a:extLst>
                <a:ext uri="{63B3BB69-23CF-44E3-9099-C40C66FF867C}">
                  <a14:compatExt spid="_x0000_s210213"/>
                </a:ext>
                <a:ext uri="{FF2B5EF4-FFF2-40B4-BE49-F238E27FC236}">
                  <a16:creationId xmlns:a16="http://schemas.microsoft.com/office/drawing/2014/main" id="{E27D70D7-6CFF-73C3-8768-EECE66530A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10214" name="Option Button 294" hidden="1">
              <a:extLst>
                <a:ext uri="{63B3BB69-23CF-44E3-9099-C40C66FF867C}">
                  <a14:compatExt spid="_x0000_s210214"/>
                </a:ext>
                <a:ext uri="{FF2B5EF4-FFF2-40B4-BE49-F238E27FC236}">
                  <a16:creationId xmlns:a16="http://schemas.microsoft.com/office/drawing/2014/main" id="{89CE1712-188B-4ACD-4C5C-38EA2CB959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10215" name="Group Box 295" hidden="1">
              <a:extLst>
                <a:ext uri="{63B3BB69-23CF-44E3-9099-C40C66FF867C}">
                  <a14:compatExt spid="_x0000_s210215"/>
                </a:ext>
                <a:ext uri="{FF2B5EF4-FFF2-40B4-BE49-F238E27FC236}">
                  <a16:creationId xmlns:a16="http://schemas.microsoft.com/office/drawing/2014/main" id="{E6CC7934-F25E-EE62-31C4-77DEF1EEFE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10216" name="Option Button 296" hidden="1">
              <a:extLst>
                <a:ext uri="{63B3BB69-23CF-44E3-9099-C40C66FF867C}">
                  <a14:compatExt spid="_x0000_s210216"/>
                </a:ext>
                <a:ext uri="{FF2B5EF4-FFF2-40B4-BE49-F238E27FC236}">
                  <a16:creationId xmlns:a16="http://schemas.microsoft.com/office/drawing/2014/main" id="{68B817C2-0107-0103-92F8-D8DCB66601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10217" name="Option Button 297" hidden="1">
              <a:extLst>
                <a:ext uri="{63B3BB69-23CF-44E3-9099-C40C66FF867C}">
                  <a14:compatExt spid="_x0000_s210217"/>
                </a:ext>
                <a:ext uri="{FF2B5EF4-FFF2-40B4-BE49-F238E27FC236}">
                  <a16:creationId xmlns:a16="http://schemas.microsoft.com/office/drawing/2014/main" id="{274B866A-FE9C-3751-EFCE-502EB71A9D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10218" name="Option Button 298" hidden="1">
              <a:extLst>
                <a:ext uri="{63B3BB69-23CF-44E3-9099-C40C66FF867C}">
                  <a14:compatExt spid="_x0000_s210218"/>
                </a:ext>
                <a:ext uri="{FF2B5EF4-FFF2-40B4-BE49-F238E27FC236}">
                  <a16:creationId xmlns:a16="http://schemas.microsoft.com/office/drawing/2014/main" id="{7AA30475-EC50-C756-3D02-8B3733B2D4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10219" name="Option Button 299" hidden="1">
              <a:extLst>
                <a:ext uri="{63B3BB69-23CF-44E3-9099-C40C66FF867C}">
                  <a14:compatExt spid="_x0000_s210219"/>
                </a:ext>
                <a:ext uri="{FF2B5EF4-FFF2-40B4-BE49-F238E27FC236}">
                  <a16:creationId xmlns:a16="http://schemas.microsoft.com/office/drawing/2014/main" id="{DC9BA999-505B-0F25-4525-68BB7E4153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10220" name="Group Box 300" hidden="1">
              <a:extLst>
                <a:ext uri="{63B3BB69-23CF-44E3-9099-C40C66FF867C}">
                  <a14:compatExt spid="_x0000_s210220"/>
                </a:ext>
                <a:ext uri="{FF2B5EF4-FFF2-40B4-BE49-F238E27FC236}">
                  <a16:creationId xmlns:a16="http://schemas.microsoft.com/office/drawing/2014/main" id="{FFC0621C-5600-9BFD-FC88-A82EA49F798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10221" name="Option Button 301" hidden="1">
              <a:extLst>
                <a:ext uri="{63B3BB69-23CF-44E3-9099-C40C66FF867C}">
                  <a14:compatExt spid="_x0000_s210221"/>
                </a:ext>
                <a:ext uri="{FF2B5EF4-FFF2-40B4-BE49-F238E27FC236}">
                  <a16:creationId xmlns:a16="http://schemas.microsoft.com/office/drawing/2014/main" id="{41855BDD-0C1E-5171-6231-DA0B9E631E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10222" name="Option Button 302" hidden="1">
              <a:extLst>
                <a:ext uri="{63B3BB69-23CF-44E3-9099-C40C66FF867C}">
                  <a14:compatExt spid="_x0000_s210222"/>
                </a:ext>
                <a:ext uri="{FF2B5EF4-FFF2-40B4-BE49-F238E27FC236}">
                  <a16:creationId xmlns:a16="http://schemas.microsoft.com/office/drawing/2014/main" id="{0E8D7DAD-703F-4C85-9429-9376A6737F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10223" name="Option Button 303" hidden="1">
              <a:extLst>
                <a:ext uri="{63B3BB69-23CF-44E3-9099-C40C66FF867C}">
                  <a14:compatExt spid="_x0000_s210223"/>
                </a:ext>
                <a:ext uri="{FF2B5EF4-FFF2-40B4-BE49-F238E27FC236}">
                  <a16:creationId xmlns:a16="http://schemas.microsoft.com/office/drawing/2014/main" id="{5DCB1499-624B-12E3-ACB6-843218F7A5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10224" name="Option Button 304" hidden="1">
              <a:extLst>
                <a:ext uri="{63B3BB69-23CF-44E3-9099-C40C66FF867C}">
                  <a14:compatExt spid="_x0000_s210224"/>
                </a:ext>
                <a:ext uri="{FF2B5EF4-FFF2-40B4-BE49-F238E27FC236}">
                  <a16:creationId xmlns:a16="http://schemas.microsoft.com/office/drawing/2014/main" id="{28094F9F-3892-D3CD-7EFA-1326DD3497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10225" name="Group Box 305" hidden="1">
              <a:extLst>
                <a:ext uri="{63B3BB69-23CF-44E3-9099-C40C66FF867C}">
                  <a14:compatExt spid="_x0000_s210225"/>
                </a:ext>
                <a:ext uri="{FF2B5EF4-FFF2-40B4-BE49-F238E27FC236}">
                  <a16:creationId xmlns:a16="http://schemas.microsoft.com/office/drawing/2014/main" id="{117803CA-9402-1AD7-F5A1-6567EB55AF0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10226" name="Option Button 306" hidden="1">
              <a:extLst>
                <a:ext uri="{63B3BB69-23CF-44E3-9099-C40C66FF867C}">
                  <a14:compatExt spid="_x0000_s210226"/>
                </a:ext>
                <a:ext uri="{FF2B5EF4-FFF2-40B4-BE49-F238E27FC236}">
                  <a16:creationId xmlns:a16="http://schemas.microsoft.com/office/drawing/2014/main" id="{E25F45C5-90D7-2816-1A5B-6FC18373C0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10227" name="Option Button 307" hidden="1">
              <a:extLst>
                <a:ext uri="{63B3BB69-23CF-44E3-9099-C40C66FF867C}">
                  <a14:compatExt spid="_x0000_s210227"/>
                </a:ext>
                <a:ext uri="{FF2B5EF4-FFF2-40B4-BE49-F238E27FC236}">
                  <a16:creationId xmlns:a16="http://schemas.microsoft.com/office/drawing/2014/main" id="{BB1E5C84-258D-B7BF-1970-7543512C1E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10228" name="Option Button 308" hidden="1">
              <a:extLst>
                <a:ext uri="{63B3BB69-23CF-44E3-9099-C40C66FF867C}">
                  <a14:compatExt spid="_x0000_s210228"/>
                </a:ext>
                <a:ext uri="{FF2B5EF4-FFF2-40B4-BE49-F238E27FC236}">
                  <a16:creationId xmlns:a16="http://schemas.microsoft.com/office/drawing/2014/main" id="{5AE5CE73-C8EA-D97A-502D-B173BFB7BE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10229" name="Option Button 309" hidden="1">
              <a:extLst>
                <a:ext uri="{63B3BB69-23CF-44E3-9099-C40C66FF867C}">
                  <a14:compatExt spid="_x0000_s210229"/>
                </a:ext>
                <a:ext uri="{FF2B5EF4-FFF2-40B4-BE49-F238E27FC236}">
                  <a16:creationId xmlns:a16="http://schemas.microsoft.com/office/drawing/2014/main" id="{4D30D69C-992F-5CA7-EA1C-2323F675F2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10230" name="Group Box 310" hidden="1">
              <a:extLst>
                <a:ext uri="{63B3BB69-23CF-44E3-9099-C40C66FF867C}">
                  <a14:compatExt spid="_x0000_s210230"/>
                </a:ext>
                <a:ext uri="{FF2B5EF4-FFF2-40B4-BE49-F238E27FC236}">
                  <a16:creationId xmlns:a16="http://schemas.microsoft.com/office/drawing/2014/main" id="{214A997C-3A33-5AC0-299F-35F6E453127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10231" name="Option Button 311" hidden="1">
              <a:extLst>
                <a:ext uri="{63B3BB69-23CF-44E3-9099-C40C66FF867C}">
                  <a14:compatExt spid="_x0000_s210231"/>
                </a:ext>
                <a:ext uri="{FF2B5EF4-FFF2-40B4-BE49-F238E27FC236}">
                  <a16:creationId xmlns:a16="http://schemas.microsoft.com/office/drawing/2014/main" id="{2577B0CA-E353-EF25-C4C7-12E0C993AA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10232" name="Option Button 312" hidden="1">
              <a:extLst>
                <a:ext uri="{63B3BB69-23CF-44E3-9099-C40C66FF867C}">
                  <a14:compatExt spid="_x0000_s210232"/>
                </a:ext>
                <a:ext uri="{FF2B5EF4-FFF2-40B4-BE49-F238E27FC236}">
                  <a16:creationId xmlns:a16="http://schemas.microsoft.com/office/drawing/2014/main" id="{E634CEC6-4986-C497-3160-484DF3EFF6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10233" name="Option Button 313" hidden="1">
              <a:extLst>
                <a:ext uri="{63B3BB69-23CF-44E3-9099-C40C66FF867C}">
                  <a14:compatExt spid="_x0000_s210233"/>
                </a:ext>
                <a:ext uri="{FF2B5EF4-FFF2-40B4-BE49-F238E27FC236}">
                  <a16:creationId xmlns:a16="http://schemas.microsoft.com/office/drawing/2014/main" id="{718353DA-07AC-02C2-3B2C-B6BE6C02CE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10234" name="Option Button 314" hidden="1">
              <a:extLst>
                <a:ext uri="{63B3BB69-23CF-44E3-9099-C40C66FF867C}">
                  <a14:compatExt spid="_x0000_s210234"/>
                </a:ext>
                <a:ext uri="{FF2B5EF4-FFF2-40B4-BE49-F238E27FC236}">
                  <a16:creationId xmlns:a16="http://schemas.microsoft.com/office/drawing/2014/main" id="{47BCE0EF-66A1-35C4-28F6-B1AC154986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10235" name="Group Box 315" hidden="1">
              <a:extLst>
                <a:ext uri="{63B3BB69-23CF-44E3-9099-C40C66FF867C}">
                  <a14:compatExt spid="_x0000_s210235"/>
                </a:ext>
                <a:ext uri="{FF2B5EF4-FFF2-40B4-BE49-F238E27FC236}">
                  <a16:creationId xmlns:a16="http://schemas.microsoft.com/office/drawing/2014/main" id="{70B4CC6A-5C2D-28CA-5236-4D212CBAC7F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10236" name="Option Button 316" hidden="1">
              <a:extLst>
                <a:ext uri="{63B3BB69-23CF-44E3-9099-C40C66FF867C}">
                  <a14:compatExt spid="_x0000_s210236"/>
                </a:ext>
                <a:ext uri="{FF2B5EF4-FFF2-40B4-BE49-F238E27FC236}">
                  <a16:creationId xmlns:a16="http://schemas.microsoft.com/office/drawing/2014/main" id="{7DB8D417-C73A-C351-BB4B-A482FCC622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10237" name="Option Button 317" hidden="1">
              <a:extLst>
                <a:ext uri="{63B3BB69-23CF-44E3-9099-C40C66FF867C}">
                  <a14:compatExt spid="_x0000_s210237"/>
                </a:ext>
                <a:ext uri="{FF2B5EF4-FFF2-40B4-BE49-F238E27FC236}">
                  <a16:creationId xmlns:a16="http://schemas.microsoft.com/office/drawing/2014/main" id="{BEFF2827-1A2C-0B79-DFD0-4C1A0A3042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10238" name="Option Button 318" hidden="1">
              <a:extLst>
                <a:ext uri="{63B3BB69-23CF-44E3-9099-C40C66FF867C}">
                  <a14:compatExt spid="_x0000_s210238"/>
                </a:ext>
                <a:ext uri="{FF2B5EF4-FFF2-40B4-BE49-F238E27FC236}">
                  <a16:creationId xmlns:a16="http://schemas.microsoft.com/office/drawing/2014/main" id="{DF96C344-A311-FC7C-2E14-B74E4BD42F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10239" name="Option Button 319" hidden="1">
              <a:extLst>
                <a:ext uri="{63B3BB69-23CF-44E3-9099-C40C66FF867C}">
                  <a14:compatExt spid="_x0000_s210239"/>
                </a:ext>
                <a:ext uri="{FF2B5EF4-FFF2-40B4-BE49-F238E27FC236}">
                  <a16:creationId xmlns:a16="http://schemas.microsoft.com/office/drawing/2014/main" id="{58D8D5BC-5A17-01BB-052B-D20FD1DCC6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10240" name="Group Box 320" hidden="1">
              <a:extLst>
                <a:ext uri="{63B3BB69-23CF-44E3-9099-C40C66FF867C}">
                  <a14:compatExt spid="_x0000_s210240"/>
                </a:ext>
                <a:ext uri="{FF2B5EF4-FFF2-40B4-BE49-F238E27FC236}">
                  <a16:creationId xmlns:a16="http://schemas.microsoft.com/office/drawing/2014/main" id="{A873F6F4-7A7E-1637-6916-D7D3F32594D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10241" name="Option Button 321" hidden="1">
              <a:extLst>
                <a:ext uri="{63B3BB69-23CF-44E3-9099-C40C66FF867C}">
                  <a14:compatExt spid="_x0000_s210241"/>
                </a:ext>
                <a:ext uri="{FF2B5EF4-FFF2-40B4-BE49-F238E27FC236}">
                  <a16:creationId xmlns:a16="http://schemas.microsoft.com/office/drawing/2014/main" id="{C036FC2B-D689-89B9-A663-3465BF55F2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10242" name="Option Button 322" hidden="1">
              <a:extLst>
                <a:ext uri="{63B3BB69-23CF-44E3-9099-C40C66FF867C}">
                  <a14:compatExt spid="_x0000_s210242"/>
                </a:ext>
                <a:ext uri="{FF2B5EF4-FFF2-40B4-BE49-F238E27FC236}">
                  <a16:creationId xmlns:a16="http://schemas.microsoft.com/office/drawing/2014/main" id="{8EC74EB2-8A0B-584A-40B6-CFE9C7D333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10243" name="Option Button 323" hidden="1">
              <a:extLst>
                <a:ext uri="{63B3BB69-23CF-44E3-9099-C40C66FF867C}">
                  <a14:compatExt spid="_x0000_s210243"/>
                </a:ext>
                <a:ext uri="{FF2B5EF4-FFF2-40B4-BE49-F238E27FC236}">
                  <a16:creationId xmlns:a16="http://schemas.microsoft.com/office/drawing/2014/main" id="{C5AAA0B1-1506-2F1C-FB3A-D112E50C86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10244" name="Option Button 324" hidden="1">
              <a:extLst>
                <a:ext uri="{63B3BB69-23CF-44E3-9099-C40C66FF867C}">
                  <a14:compatExt spid="_x0000_s210244"/>
                </a:ext>
                <a:ext uri="{FF2B5EF4-FFF2-40B4-BE49-F238E27FC236}">
                  <a16:creationId xmlns:a16="http://schemas.microsoft.com/office/drawing/2014/main" id="{8FAD29A7-D739-9573-E522-A74A9BDC7A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10245" name="Group Box 325" hidden="1">
              <a:extLst>
                <a:ext uri="{63B3BB69-23CF-44E3-9099-C40C66FF867C}">
                  <a14:compatExt spid="_x0000_s210245"/>
                </a:ext>
                <a:ext uri="{FF2B5EF4-FFF2-40B4-BE49-F238E27FC236}">
                  <a16:creationId xmlns:a16="http://schemas.microsoft.com/office/drawing/2014/main" id="{B6357ACB-FD14-5ABE-041F-0591FA2D261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10246" name="Option Button 326" hidden="1">
              <a:extLst>
                <a:ext uri="{63B3BB69-23CF-44E3-9099-C40C66FF867C}">
                  <a14:compatExt spid="_x0000_s210246"/>
                </a:ext>
                <a:ext uri="{FF2B5EF4-FFF2-40B4-BE49-F238E27FC236}">
                  <a16:creationId xmlns:a16="http://schemas.microsoft.com/office/drawing/2014/main" id="{DC216E29-7388-843B-A172-1BE2AE7C0B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10247" name="Option Button 327" hidden="1">
              <a:extLst>
                <a:ext uri="{63B3BB69-23CF-44E3-9099-C40C66FF867C}">
                  <a14:compatExt spid="_x0000_s210247"/>
                </a:ext>
                <a:ext uri="{FF2B5EF4-FFF2-40B4-BE49-F238E27FC236}">
                  <a16:creationId xmlns:a16="http://schemas.microsoft.com/office/drawing/2014/main" id="{B771260F-886C-4B4B-4F7E-B3F20CA5FC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10248" name="Option Button 328" hidden="1">
              <a:extLst>
                <a:ext uri="{63B3BB69-23CF-44E3-9099-C40C66FF867C}">
                  <a14:compatExt spid="_x0000_s210248"/>
                </a:ext>
                <a:ext uri="{FF2B5EF4-FFF2-40B4-BE49-F238E27FC236}">
                  <a16:creationId xmlns:a16="http://schemas.microsoft.com/office/drawing/2014/main" id="{6C2A9052-FB1C-A8A0-D592-ABA8C98295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10249" name="Option Button 329" hidden="1">
              <a:extLst>
                <a:ext uri="{63B3BB69-23CF-44E3-9099-C40C66FF867C}">
                  <a14:compatExt spid="_x0000_s210249"/>
                </a:ext>
                <a:ext uri="{FF2B5EF4-FFF2-40B4-BE49-F238E27FC236}">
                  <a16:creationId xmlns:a16="http://schemas.microsoft.com/office/drawing/2014/main" id="{B42D944F-45AB-52BB-0071-E99E17CA31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10250" name="Group Box 330" hidden="1">
              <a:extLst>
                <a:ext uri="{63B3BB69-23CF-44E3-9099-C40C66FF867C}">
                  <a14:compatExt spid="_x0000_s210250"/>
                </a:ext>
                <a:ext uri="{FF2B5EF4-FFF2-40B4-BE49-F238E27FC236}">
                  <a16:creationId xmlns:a16="http://schemas.microsoft.com/office/drawing/2014/main" id="{7DEA6593-500B-4FC6-5D5D-BDD70B4B9E4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10251" name="Option Button 331" hidden="1">
              <a:extLst>
                <a:ext uri="{63B3BB69-23CF-44E3-9099-C40C66FF867C}">
                  <a14:compatExt spid="_x0000_s210251"/>
                </a:ext>
                <a:ext uri="{FF2B5EF4-FFF2-40B4-BE49-F238E27FC236}">
                  <a16:creationId xmlns:a16="http://schemas.microsoft.com/office/drawing/2014/main" id="{5A5DC4F7-980F-0370-369F-872353B1B0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10252" name="Option Button 332" hidden="1">
              <a:extLst>
                <a:ext uri="{63B3BB69-23CF-44E3-9099-C40C66FF867C}">
                  <a14:compatExt spid="_x0000_s210252"/>
                </a:ext>
                <a:ext uri="{FF2B5EF4-FFF2-40B4-BE49-F238E27FC236}">
                  <a16:creationId xmlns:a16="http://schemas.microsoft.com/office/drawing/2014/main" id="{B95198A1-F637-A483-5FBB-4326611743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10253" name="Option Button 333" hidden="1">
              <a:extLst>
                <a:ext uri="{63B3BB69-23CF-44E3-9099-C40C66FF867C}">
                  <a14:compatExt spid="_x0000_s210253"/>
                </a:ext>
                <a:ext uri="{FF2B5EF4-FFF2-40B4-BE49-F238E27FC236}">
                  <a16:creationId xmlns:a16="http://schemas.microsoft.com/office/drawing/2014/main" id="{7B5E1266-F6B5-F9BD-DA9D-D95E507092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10254" name="Option Button 334" hidden="1">
              <a:extLst>
                <a:ext uri="{63B3BB69-23CF-44E3-9099-C40C66FF867C}">
                  <a14:compatExt spid="_x0000_s210254"/>
                </a:ext>
                <a:ext uri="{FF2B5EF4-FFF2-40B4-BE49-F238E27FC236}">
                  <a16:creationId xmlns:a16="http://schemas.microsoft.com/office/drawing/2014/main" id="{147D6F9D-42B1-4B75-8175-FA12B91E29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10255" name="Group Box 335" hidden="1">
              <a:extLst>
                <a:ext uri="{63B3BB69-23CF-44E3-9099-C40C66FF867C}">
                  <a14:compatExt spid="_x0000_s210255"/>
                </a:ext>
                <a:ext uri="{FF2B5EF4-FFF2-40B4-BE49-F238E27FC236}">
                  <a16:creationId xmlns:a16="http://schemas.microsoft.com/office/drawing/2014/main" id="{A54246FE-A61B-2143-969E-0E22CBF757B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10256" name="Option Button 336" hidden="1">
              <a:extLst>
                <a:ext uri="{63B3BB69-23CF-44E3-9099-C40C66FF867C}">
                  <a14:compatExt spid="_x0000_s210256"/>
                </a:ext>
                <a:ext uri="{FF2B5EF4-FFF2-40B4-BE49-F238E27FC236}">
                  <a16:creationId xmlns:a16="http://schemas.microsoft.com/office/drawing/2014/main" id="{3F22E70A-1E25-6006-B7F0-3009464814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10257" name="Option Button 337" hidden="1">
              <a:extLst>
                <a:ext uri="{63B3BB69-23CF-44E3-9099-C40C66FF867C}">
                  <a14:compatExt spid="_x0000_s210257"/>
                </a:ext>
                <a:ext uri="{FF2B5EF4-FFF2-40B4-BE49-F238E27FC236}">
                  <a16:creationId xmlns:a16="http://schemas.microsoft.com/office/drawing/2014/main" id="{484D7341-135B-9099-1A9D-596BF29171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10258" name="Option Button 338" hidden="1">
              <a:extLst>
                <a:ext uri="{63B3BB69-23CF-44E3-9099-C40C66FF867C}">
                  <a14:compatExt spid="_x0000_s210258"/>
                </a:ext>
                <a:ext uri="{FF2B5EF4-FFF2-40B4-BE49-F238E27FC236}">
                  <a16:creationId xmlns:a16="http://schemas.microsoft.com/office/drawing/2014/main" id="{243097CD-7719-23EA-E58B-076404EE2D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10259" name="Option Button 339" hidden="1">
              <a:extLst>
                <a:ext uri="{63B3BB69-23CF-44E3-9099-C40C66FF867C}">
                  <a14:compatExt spid="_x0000_s210259"/>
                </a:ext>
                <a:ext uri="{FF2B5EF4-FFF2-40B4-BE49-F238E27FC236}">
                  <a16:creationId xmlns:a16="http://schemas.microsoft.com/office/drawing/2014/main" id="{46981937-345A-6ABA-6D9C-3ABE7109AF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10260" name="Group Box 340" hidden="1">
              <a:extLst>
                <a:ext uri="{63B3BB69-23CF-44E3-9099-C40C66FF867C}">
                  <a14:compatExt spid="_x0000_s210260"/>
                </a:ext>
                <a:ext uri="{FF2B5EF4-FFF2-40B4-BE49-F238E27FC236}">
                  <a16:creationId xmlns:a16="http://schemas.microsoft.com/office/drawing/2014/main" id="{85B970F5-5B50-FD91-D033-036E694BAFB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10261" name="Option Button 341" hidden="1">
              <a:extLst>
                <a:ext uri="{63B3BB69-23CF-44E3-9099-C40C66FF867C}">
                  <a14:compatExt spid="_x0000_s210261"/>
                </a:ext>
                <a:ext uri="{FF2B5EF4-FFF2-40B4-BE49-F238E27FC236}">
                  <a16:creationId xmlns:a16="http://schemas.microsoft.com/office/drawing/2014/main" id="{80D406BB-42CC-04B4-C747-EC04F728BF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10262" name="Option Button 342" hidden="1">
              <a:extLst>
                <a:ext uri="{63B3BB69-23CF-44E3-9099-C40C66FF867C}">
                  <a14:compatExt spid="_x0000_s210262"/>
                </a:ext>
                <a:ext uri="{FF2B5EF4-FFF2-40B4-BE49-F238E27FC236}">
                  <a16:creationId xmlns:a16="http://schemas.microsoft.com/office/drawing/2014/main" id="{841BD82F-586F-E78D-3A3B-14AB768A79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10263" name="Option Button 343" hidden="1">
              <a:extLst>
                <a:ext uri="{63B3BB69-23CF-44E3-9099-C40C66FF867C}">
                  <a14:compatExt spid="_x0000_s210263"/>
                </a:ext>
                <a:ext uri="{FF2B5EF4-FFF2-40B4-BE49-F238E27FC236}">
                  <a16:creationId xmlns:a16="http://schemas.microsoft.com/office/drawing/2014/main" id="{129CD9AC-2AC3-ADD7-4076-92147E7AB2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10264" name="Option Button 344" hidden="1">
              <a:extLst>
                <a:ext uri="{63B3BB69-23CF-44E3-9099-C40C66FF867C}">
                  <a14:compatExt spid="_x0000_s210264"/>
                </a:ext>
                <a:ext uri="{FF2B5EF4-FFF2-40B4-BE49-F238E27FC236}">
                  <a16:creationId xmlns:a16="http://schemas.microsoft.com/office/drawing/2014/main" id="{E37BC3AD-DE11-FF13-8967-4385192D73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10265" name="Group Box 345" hidden="1">
              <a:extLst>
                <a:ext uri="{63B3BB69-23CF-44E3-9099-C40C66FF867C}">
                  <a14:compatExt spid="_x0000_s210265"/>
                </a:ext>
                <a:ext uri="{FF2B5EF4-FFF2-40B4-BE49-F238E27FC236}">
                  <a16:creationId xmlns:a16="http://schemas.microsoft.com/office/drawing/2014/main" id="{2BA5730B-ED72-0E6A-A73C-BEB6F07EDB2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10266" name="Option Button 346" hidden="1">
              <a:extLst>
                <a:ext uri="{63B3BB69-23CF-44E3-9099-C40C66FF867C}">
                  <a14:compatExt spid="_x0000_s210266"/>
                </a:ext>
                <a:ext uri="{FF2B5EF4-FFF2-40B4-BE49-F238E27FC236}">
                  <a16:creationId xmlns:a16="http://schemas.microsoft.com/office/drawing/2014/main" id="{C9E9260B-6DD4-08BD-2F59-A918A697E4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10267" name="Option Button 347" hidden="1">
              <a:extLst>
                <a:ext uri="{63B3BB69-23CF-44E3-9099-C40C66FF867C}">
                  <a14:compatExt spid="_x0000_s210267"/>
                </a:ext>
                <a:ext uri="{FF2B5EF4-FFF2-40B4-BE49-F238E27FC236}">
                  <a16:creationId xmlns:a16="http://schemas.microsoft.com/office/drawing/2014/main" id="{7BC96992-295E-DC15-960A-D402779996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10268" name="Option Button 348" hidden="1">
              <a:extLst>
                <a:ext uri="{63B3BB69-23CF-44E3-9099-C40C66FF867C}">
                  <a14:compatExt spid="_x0000_s210268"/>
                </a:ext>
                <a:ext uri="{FF2B5EF4-FFF2-40B4-BE49-F238E27FC236}">
                  <a16:creationId xmlns:a16="http://schemas.microsoft.com/office/drawing/2014/main" id="{B702B650-0A9A-27B0-B174-2A39F68A71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10269" name="Option Button 349" hidden="1">
              <a:extLst>
                <a:ext uri="{63B3BB69-23CF-44E3-9099-C40C66FF867C}">
                  <a14:compatExt spid="_x0000_s210269"/>
                </a:ext>
                <a:ext uri="{FF2B5EF4-FFF2-40B4-BE49-F238E27FC236}">
                  <a16:creationId xmlns:a16="http://schemas.microsoft.com/office/drawing/2014/main" id="{E3335628-1EE7-1819-C70B-0D8D01DA49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10270" name="Group Box 350" hidden="1">
              <a:extLst>
                <a:ext uri="{63B3BB69-23CF-44E3-9099-C40C66FF867C}">
                  <a14:compatExt spid="_x0000_s210270"/>
                </a:ext>
                <a:ext uri="{FF2B5EF4-FFF2-40B4-BE49-F238E27FC236}">
                  <a16:creationId xmlns:a16="http://schemas.microsoft.com/office/drawing/2014/main" id="{088CB236-DBD1-6EE5-D9FD-DEE102C0D78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10271" name="Option Button 351" hidden="1">
              <a:extLst>
                <a:ext uri="{63B3BB69-23CF-44E3-9099-C40C66FF867C}">
                  <a14:compatExt spid="_x0000_s210271"/>
                </a:ext>
                <a:ext uri="{FF2B5EF4-FFF2-40B4-BE49-F238E27FC236}">
                  <a16:creationId xmlns:a16="http://schemas.microsoft.com/office/drawing/2014/main" id="{8EC828B6-B6EE-74FA-B394-19707E89B2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10272" name="Option Button 352" hidden="1">
              <a:extLst>
                <a:ext uri="{63B3BB69-23CF-44E3-9099-C40C66FF867C}">
                  <a14:compatExt spid="_x0000_s210272"/>
                </a:ext>
                <a:ext uri="{FF2B5EF4-FFF2-40B4-BE49-F238E27FC236}">
                  <a16:creationId xmlns:a16="http://schemas.microsoft.com/office/drawing/2014/main" id="{F2955709-1D94-CDFE-E10B-8D7D55F6DE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10273" name="Option Button 353" hidden="1">
              <a:extLst>
                <a:ext uri="{63B3BB69-23CF-44E3-9099-C40C66FF867C}">
                  <a14:compatExt spid="_x0000_s210273"/>
                </a:ext>
                <a:ext uri="{FF2B5EF4-FFF2-40B4-BE49-F238E27FC236}">
                  <a16:creationId xmlns:a16="http://schemas.microsoft.com/office/drawing/2014/main" id="{9DF1B744-05C9-EAEF-CCA1-E546071D5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10274" name="Option Button 354" hidden="1">
              <a:extLst>
                <a:ext uri="{63B3BB69-23CF-44E3-9099-C40C66FF867C}">
                  <a14:compatExt spid="_x0000_s210274"/>
                </a:ext>
                <a:ext uri="{FF2B5EF4-FFF2-40B4-BE49-F238E27FC236}">
                  <a16:creationId xmlns:a16="http://schemas.microsoft.com/office/drawing/2014/main" id="{E12BCDB6-FA8E-DADF-B43F-B0231D22C7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10275" name="Group Box 355" hidden="1">
              <a:extLst>
                <a:ext uri="{63B3BB69-23CF-44E3-9099-C40C66FF867C}">
                  <a14:compatExt spid="_x0000_s210275"/>
                </a:ext>
                <a:ext uri="{FF2B5EF4-FFF2-40B4-BE49-F238E27FC236}">
                  <a16:creationId xmlns:a16="http://schemas.microsoft.com/office/drawing/2014/main" id="{40AD8130-5E96-1570-24C6-1030235CDB2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10276" name="Option Button 356" hidden="1">
              <a:extLst>
                <a:ext uri="{63B3BB69-23CF-44E3-9099-C40C66FF867C}">
                  <a14:compatExt spid="_x0000_s210276"/>
                </a:ext>
                <a:ext uri="{FF2B5EF4-FFF2-40B4-BE49-F238E27FC236}">
                  <a16:creationId xmlns:a16="http://schemas.microsoft.com/office/drawing/2014/main" id="{1E01F2C5-4E87-B5F2-BCAD-2ADB50072B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10277" name="Option Button 357" hidden="1">
              <a:extLst>
                <a:ext uri="{63B3BB69-23CF-44E3-9099-C40C66FF867C}">
                  <a14:compatExt spid="_x0000_s210277"/>
                </a:ext>
                <a:ext uri="{FF2B5EF4-FFF2-40B4-BE49-F238E27FC236}">
                  <a16:creationId xmlns:a16="http://schemas.microsoft.com/office/drawing/2014/main" id="{B2DBDECC-8F08-88F6-1223-3F221C7ABE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10278" name="Option Button 358" hidden="1">
              <a:extLst>
                <a:ext uri="{63B3BB69-23CF-44E3-9099-C40C66FF867C}">
                  <a14:compatExt spid="_x0000_s210278"/>
                </a:ext>
                <a:ext uri="{FF2B5EF4-FFF2-40B4-BE49-F238E27FC236}">
                  <a16:creationId xmlns:a16="http://schemas.microsoft.com/office/drawing/2014/main" id="{B53FF481-C25A-8C58-C4D7-3C9A1CBEF7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10279" name="Option Button 359" hidden="1">
              <a:extLst>
                <a:ext uri="{63B3BB69-23CF-44E3-9099-C40C66FF867C}">
                  <a14:compatExt spid="_x0000_s210279"/>
                </a:ext>
                <a:ext uri="{FF2B5EF4-FFF2-40B4-BE49-F238E27FC236}">
                  <a16:creationId xmlns:a16="http://schemas.microsoft.com/office/drawing/2014/main" id="{A7CA36FE-56E1-9C8A-781F-C5D37A265A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10280" name="Group Box 360" hidden="1">
              <a:extLst>
                <a:ext uri="{63B3BB69-23CF-44E3-9099-C40C66FF867C}">
                  <a14:compatExt spid="_x0000_s210280"/>
                </a:ext>
                <a:ext uri="{FF2B5EF4-FFF2-40B4-BE49-F238E27FC236}">
                  <a16:creationId xmlns:a16="http://schemas.microsoft.com/office/drawing/2014/main" id="{6379BFE6-1759-D214-D632-DA659E5F707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10281" name="Option Button 361" hidden="1">
              <a:extLst>
                <a:ext uri="{63B3BB69-23CF-44E3-9099-C40C66FF867C}">
                  <a14:compatExt spid="_x0000_s210281"/>
                </a:ext>
                <a:ext uri="{FF2B5EF4-FFF2-40B4-BE49-F238E27FC236}">
                  <a16:creationId xmlns:a16="http://schemas.microsoft.com/office/drawing/2014/main" id="{DF764E7F-6F8B-67FA-ECE9-25B5123483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10282" name="Option Button 362" hidden="1">
              <a:extLst>
                <a:ext uri="{63B3BB69-23CF-44E3-9099-C40C66FF867C}">
                  <a14:compatExt spid="_x0000_s210282"/>
                </a:ext>
                <a:ext uri="{FF2B5EF4-FFF2-40B4-BE49-F238E27FC236}">
                  <a16:creationId xmlns:a16="http://schemas.microsoft.com/office/drawing/2014/main" id="{418E4BF9-608D-417F-9D00-3670EF1A54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10283" name="Option Button 363" hidden="1">
              <a:extLst>
                <a:ext uri="{63B3BB69-23CF-44E3-9099-C40C66FF867C}">
                  <a14:compatExt spid="_x0000_s210283"/>
                </a:ext>
                <a:ext uri="{FF2B5EF4-FFF2-40B4-BE49-F238E27FC236}">
                  <a16:creationId xmlns:a16="http://schemas.microsoft.com/office/drawing/2014/main" id="{6DAF18F9-B9E3-5D07-9D34-23137519F0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10284" name="Option Button 364" hidden="1">
              <a:extLst>
                <a:ext uri="{63B3BB69-23CF-44E3-9099-C40C66FF867C}">
                  <a14:compatExt spid="_x0000_s210284"/>
                </a:ext>
                <a:ext uri="{FF2B5EF4-FFF2-40B4-BE49-F238E27FC236}">
                  <a16:creationId xmlns:a16="http://schemas.microsoft.com/office/drawing/2014/main" id="{3BD0003A-A5C1-B64A-3ED1-A64DD12A74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10285" name="Group Box 365" hidden="1">
              <a:extLst>
                <a:ext uri="{63B3BB69-23CF-44E3-9099-C40C66FF867C}">
                  <a14:compatExt spid="_x0000_s210285"/>
                </a:ext>
                <a:ext uri="{FF2B5EF4-FFF2-40B4-BE49-F238E27FC236}">
                  <a16:creationId xmlns:a16="http://schemas.microsoft.com/office/drawing/2014/main" id="{DBE905F0-FD76-8111-D3CE-BEC5897EC9C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10286" name="Option Button 366" hidden="1">
              <a:extLst>
                <a:ext uri="{63B3BB69-23CF-44E3-9099-C40C66FF867C}">
                  <a14:compatExt spid="_x0000_s210286"/>
                </a:ext>
                <a:ext uri="{FF2B5EF4-FFF2-40B4-BE49-F238E27FC236}">
                  <a16:creationId xmlns:a16="http://schemas.microsoft.com/office/drawing/2014/main" id="{B0DDDC9F-0C7B-DD44-D58A-F42C50ECE1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10287" name="Option Button 367" hidden="1">
              <a:extLst>
                <a:ext uri="{63B3BB69-23CF-44E3-9099-C40C66FF867C}">
                  <a14:compatExt spid="_x0000_s210287"/>
                </a:ext>
                <a:ext uri="{FF2B5EF4-FFF2-40B4-BE49-F238E27FC236}">
                  <a16:creationId xmlns:a16="http://schemas.microsoft.com/office/drawing/2014/main" id="{8A0C1B68-FBAB-8056-F0A6-8B1CB598C4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10288" name="Option Button 368" hidden="1">
              <a:extLst>
                <a:ext uri="{63B3BB69-23CF-44E3-9099-C40C66FF867C}">
                  <a14:compatExt spid="_x0000_s210288"/>
                </a:ext>
                <a:ext uri="{FF2B5EF4-FFF2-40B4-BE49-F238E27FC236}">
                  <a16:creationId xmlns:a16="http://schemas.microsoft.com/office/drawing/2014/main" id="{E346D3E2-0852-E878-85B0-4D32A386B2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10289" name="Option Button 369" hidden="1">
              <a:extLst>
                <a:ext uri="{63B3BB69-23CF-44E3-9099-C40C66FF867C}">
                  <a14:compatExt spid="_x0000_s210289"/>
                </a:ext>
                <a:ext uri="{FF2B5EF4-FFF2-40B4-BE49-F238E27FC236}">
                  <a16:creationId xmlns:a16="http://schemas.microsoft.com/office/drawing/2014/main" id="{B05F34C1-A7E8-0B9D-F522-BEBA4498CF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10290" name="Group Box 370" hidden="1">
              <a:extLst>
                <a:ext uri="{63B3BB69-23CF-44E3-9099-C40C66FF867C}">
                  <a14:compatExt spid="_x0000_s210290"/>
                </a:ext>
                <a:ext uri="{FF2B5EF4-FFF2-40B4-BE49-F238E27FC236}">
                  <a16:creationId xmlns:a16="http://schemas.microsoft.com/office/drawing/2014/main" id="{45284198-7FB6-E32F-B401-6BCA5FFB475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10291" name="Option Button 371" hidden="1">
              <a:extLst>
                <a:ext uri="{63B3BB69-23CF-44E3-9099-C40C66FF867C}">
                  <a14:compatExt spid="_x0000_s210291"/>
                </a:ext>
                <a:ext uri="{FF2B5EF4-FFF2-40B4-BE49-F238E27FC236}">
                  <a16:creationId xmlns:a16="http://schemas.microsoft.com/office/drawing/2014/main" id="{049B3BBB-891F-73EA-4D05-4B4E9845D7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10292" name="Option Button 372" hidden="1">
              <a:extLst>
                <a:ext uri="{63B3BB69-23CF-44E3-9099-C40C66FF867C}">
                  <a14:compatExt spid="_x0000_s210292"/>
                </a:ext>
                <a:ext uri="{FF2B5EF4-FFF2-40B4-BE49-F238E27FC236}">
                  <a16:creationId xmlns:a16="http://schemas.microsoft.com/office/drawing/2014/main" id="{AE592A80-CD84-E032-D7D7-695DE664AA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10293" name="Option Button 373" hidden="1">
              <a:extLst>
                <a:ext uri="{63B3BB69-23CF-44E3-9099-C40C66FF867C}">
                  <a14:compatExt spid="_x0000_s210293"/>
                </a:ext>
                <a:ext uri="{FF2B5EF4-FFF2-40B4-BE49-F238E27FC236}">
                  <a16:creationId xmlns:a16="http://schemas.microsoft.com/office/drawing/2014/main" id="{56219CE2-E4AC-6592-E0C5-DEFAFA1275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10294" name="Option Button 374" hidden="1">
              <a:extLst>
                <a:ext uri="{63B3BB69-23CF-44E3-9099-C40C66FF867C}">
                  <a14:compatExt spid="_x0000_s210294"/>
                </a:ext>
                <a:ext uri="{FF2B5EF4-FFF2-40B4-BE49-F238E27FC236}">
                  <a16:creationId xmlns:a16="http://schemas.microsoft.com/office/drawing/2014/main" id="{426DE473-679E-8AB5-9538-865752A5A8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10295" name="Group Box 375" hidden="1">
              <a:extLst>
                <a:ext uri="{63B3BB69-23CF-44E3-9099-C40C66FF867C}">
                  <a14:compatExt spid="_x0000_s210295"/>
                </a:ext>
                <a:ext uri="{FF2B5EF4-FFF2-40B4-BE49-F238E27FC236}">
                  <a16:creationId xmlns:a16="http://schemas.microsoft.com/office/drawing/2014/main" id="{CF9DB98D-8236-40C7-9F82-0B454228491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10296" name="Option Button 376" hidden="1">
              <a:extLst>
                <a:ext uri="{63B3BB69-23CF-44E3-9099-C40C66FF867C}">
                  <a14:compatExt spid="_x0000_s210296"/>
                </a:ext>
                <a:ext uri="{FF2B5EF4-FFF2-40B4-BE49-F238E27FC236}">
                  <a16:creationId xmlns:a16="http://schemas.microsoft.com/office/drawing/2014/main" id="{56B64FA2-1676-44CC-6E77-D96DC64793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10297" name="Option Button 377" hidden="1">
              <a:extLst>
                <a:ext uri="{63B3BB69-23CF-44E3-9099-C40C66FF867C}">
                  <a14:compatExt spid="_x0000_s210297"/>
                </a:ext>
                <a:ext uri="{FF2B5EF4-FFF2-40B4-BE49-F238E27FC236}">
                  <a16:creationId xmlns:a16="http://schemas.microsoft.com/office/drawing/2014/main" id="{AEF58C5B-1AB4-CA7D-7FFA-1D95F41AAC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10298" name="Option Button 378" hidden="1">
              <a:extLst>
                <a:ext uri="{63B3BB69-23CF-44E3-9099-C40C66FF867C}">
                  <a14:compatExt spid="_x0000_s210298"/>
                </a:ext>
                <a:ext uri="{FF2B5EF4-FFF2-40B4-BE49-F238E27FC236}">
                  <a16:creationId xmlns:a16="http://schemas.microsoft.com/office/drawing/2014/main" id="{135E6D8D-A3F7-7ACA-80FA-650FE74217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10299" name="Option Button 379" hidden="1">
              <a:extLst>
                <a:ext uri="{63B3BB69-23CF-44E3-9099-C40C66FF867C}">
                  <a14:compatExt spid="_x0000_s210299"/>
                </a:ext>
                <a:ext uri="{FF2B5EF4-FFF2-40B4-BE49-F238E27FC236}">
                  <a16:creationId xmlns:a16="http://schemas.microsoft.com/office/drawing/2014/main" id="{8CF1CDD5-D20F-4D4E-8AD0-74F92D0CF6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10300" name="Group Box 380" hidden="1">
              <a:extLst>
                <a:ext uri="{63B3BB69-23CF-44E3-9099-C40C66FF867C}">
                  <a14:compatExt spid="_x0000_s210300"/>
                </a:ext>
                <a:ext uri="{FF2B5EF4-FFF2-40B4-BE49-F238E27FC236}">
                  <a16:creationId xmlns:a16="http://schemas.microsoft.com/office/drawing/2014/main" id="{07899EC6-A572-D21F-5086-7893FE29D76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10301" name="Option Button 381" hidden="1">
              <a:extLst>
                <a:ext uri="{63B3BB69-23CF-44E3-9099-C40C66FF867C}">
                  <a14:compatExt spid="_x0000_s210301"/>
                </a:ext>
                <a:ext uri="{FF2B5EF4-FFF2-40B4-BE49-F238E27FC236}">
                  <a16:creationId xmlns:a16="http://schemas.microsoft.com/office/drawing/2014/main" id="{6167F928-89E2-26EF-BBAB-6DA3427CD4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10302" name="Option Button 382" hidden="1">
              <a:extLst>
                <a:ext uri="{63B3BB69-23CF-44E3-9099-C40C66FF867C}">
                  <a14:compatExt spid="_x0000_s210302"/>
                </a:ext>
                <a:ext uri="{FF2B5EF4-FFF2-40B4-BE49-F238E27FC236}">
                  <a16:creationId xmlns:a16="http://schemas.microsoft.com/office/drawing/2014/main" id="{83CD8FAE-35AC-8AF1-8165-12CAB61114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10303" name="Option Button 383" hidden="1">
              <a:extLst>
                <a:ext uri="{63B3BB69-23CF-44E3-9099-C40C66FF867C}">
                  <a14:compatExt spid="_x0000_s210303"/>
                </a:ext>
                <a:ext uri="{FF2B5EF4-FFF2-40B4-BE49-F238E27FC236}">
                  <a16:creationId xmlns:a16="http://schemas.microsoft.com/office/drawing/2014/main" id="{BB82D91B-E44C-9B93-629B-983FD20DEB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10304" name="Option Button 384" hidden="1">
              <a:extLst>
                <a:ext uri="{63B3BB69-23CF-44E3-9099-C40C66FF867C}">
                  <a14:compatExt spid="_x0000_s210304"/>
                </a:ext>
                <a:ext uri="{FF2B5EF4-FFF2-40B4-BE49-F238E27FC236}">
                  <a16:creationId xmlns:a16="http://schemas.microsoft.com/office/drawing/2014/main" id="{48D148C5-5BA8-7B84-0F8F-17E7CB61D4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10305" name="Group Box 385" hidden="1">
              <a:extLst>
                <a:ext uri="{63B3BB69-23CF-44E3-9099-C40C66FF867C}">
                  <a14:compatExt spid="_x0000_s210305"/>
                </a:ext>
                <a:ext uri="{FF2B5EF4-FFF2-40B4-BE49-F238E27FC236}">
                  <a16:creationId xmlns:a16="http://schemas.microsoft.com/office/drawing/2014/main" id="{A505914E-D841-40DD-B927-7CB95C35169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10306" name="Option Button 386" hidden="1">
              <a:extLst>
                <a:ext uri="{63B3BB69-23CF-44E3-9099-C40C66FF867C}">
                  <a14:compatExt spid="_x0000_s210306"/>
                </a:ext>
                <a:ext uri="{FF2B5EF4-FFF2-40B4-BE49-F238E27FC236}">
                  <a16:creationId xmlns:a16="http://schemas.microsoft.com/office/drawing/2014/main" id="{124C3B7D-7B14-00CA-9121-CB39F7A773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10307" name="Option Button 387" hidden="1">
              <a:extLst>
                <a:ext uri="{63B3BB69-23CF-44E3-9099-C40C66FF867C}">
                  <a14:compatExt spid="_x0000_s210307"/>
                </a:ext>
                <a:ext uri="{FF2B5EF4-FFF2-40B4-BE49-F238E27FC236}">
                  <a16:creationId xmlns:a16="http://schemas.microsoft.com/office/drawing/2014/main" id="{B1800AC5-CAE8-0845-B6E7-B3D621729B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10308" name="Option Button 388" hidden="1">
              <a:extLst>
                <a:ext uri="{63B3BB69-23CF-44E3-9099-C40C66FF867C}">
                  <a14:compatExt spid="_x0000_s210308"/>
                </a:ext>
                <a:ext uri="{FF2B5EF4-FFF2-40B4-BE49-F238E27FC236}">
                  <a16:creationId xmlns:a16="http://schemas.microsoft.com/office/drawing/2014/main" id="{6EB7808E-7D85-34D0-30E9-F95204AC9F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10309" name="Option Button 389" hidden="1">
              <a:extLst>
                <a:ext uri="{63B3BB69-23CF-44E3-9099-C40C66FF867C}">
                  <a14:compatExt spid="_x0000_s210309"/>
                </a:ext>
                <a:ext uri="{FF2B5EF4-FFF2-40B4-BE49-F238E27FC236}">
                  <a16:creationId xmlns:a16="http://schemas.microsoft.com/office/drawing/2014/main" id="{BEAE3795-9283-E006-B34D-46FC08BF08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10310" name="Group Box 390" hidden="1">
              <a:extLst>
                <a:ext uri="{63B3BB69-23CF-44E3-9099-C40C66FF867C}">
                  <a14:compatExt spid="_x0000_s210310"/>
                </a:ext>
                <a:ext uri="{FF2B5EF4-FFF2-40B4-BE49-F238E27FC236}">
                  <a16:creationId xmlns:a16="http://schemas.microsoft.com/office/drawing/2014/main" id="{07FC8D41-0A7F-2036-D366-995DD6DC271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10311" name="Option Button 391" hidden="1">
              <a:extLst>
                <a:ext uri="{63B3BB69-23CF-44E3-9099-C40C66FF867C}">
                  <a14:compatExt spid="_x0000_s210311"/>
                </a:ext>
                <a:ext uri="{FF2B5EF4-FFF2-40B4-BE49-F238E27FC236}">
                  <a16:creationId xmlns:a16="http://schemas.microsoft.com/office/drawing/2014/main" id="{F91229DA-307E-32D6-E1BD-526228DD13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10312" name="Option Button 392" hidden="1">
              <a:extLst>
                <a:ext uri="{63B3BB69-23CF-44E3-9099-C40C66FF867C}">
                  <a14:compatExt spid="_x0000_s210312"/>
                </a:ext>
                <a:ext uri="{FF2B5EF4-FFF2-40B4-BE49-F238E27FC236}">
                  <a16:creationId xmlns:a16="http://schemas.microsoft.com/office/drawing/2014/main" id="{587DE876-88F2-D40A-D1BC-BF26CBC653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10313" name="Option Button 393" hidden="1">
              <a:extLst>
                <a:ext uri="{63B3BB69-23CF-44E3-9099-C40C66FF867C}">
                  <a14:compatExt spid="_x0000_s210313"/>
                </a:ext>
                <a:ext uri="{FF2B5EF4-FFF2-40B4-BE49-F238E27FC236}">
                  <a16:creationId xmlns:a16="http://schemas.microsoft.com/office/drawing/2014/main" id="{AEDE3E8D-32CB-6007-F6F8-B74D06DBF7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10314" name="Option Button 394" hidden="1">
              <a:extLst>
                <a:ext uri="{63B3BB69-23CF-44E3-9099-C40C66FF867C}">
                  <a14:compatExt spid="_x0000_s210314"/>
                </a:ext>
                <a:ext uri="{FF2B5EF4-FFF2-40B4-BE49-F238E27FC236}">
                  <a16:creationId xmlns:a16="http://schemas.microsoft.com/office/drawing/2014/main" id="{D493619D-69EE-09DF-9402-DFF434C45B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10315" name="Group Box 395" hidden="1">
              <a:extLst>
                <a:ext uri="{63B3BB69-23CF-44E3-9099-C40C66FF867C}">
                  <a14:compatExt spid="_x0000_s210315"/>
                </a:ext>
                <a:ext uri="{FF2B5EF4-FFF2-40B4-BE49-F238E27FC236}">
                  <a16:creationId xmlns:a16="http://schemas.microsoft.com/office/drawing/2014/main" id="{3E06DF88-8725-98E2-C569-6DE731EF841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10316" name="Option Button 396" hidden="1">
              <a:extLst>
                <a:ext uri="{63B3BB69-23CF-44E3-9099-C40C66FF867C}">
                  <a14:compatExt spid="_x0000_s210316"/>
                </a:ext>
                <a:ext uri="{FF2B5EF4-FFF2-40B4-BE49-F238E27FC236}">
                  <a16:creationId xmlns:a16="http://schemas.microsoft.com/office/drawing/2014/main" id="{62BCF54B-C396-B7DC-0254-7266C8F8BB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10317" name="Option Button 397" hidden="1">
              <a:extLst>
                <a:ext uri="{63B3BB69-23CF-44E3-9099-C40C66FF867C}">
                  <a14:compatExt spid="_x0000_s210317"/>
                </a:ext>
                <a:ext uri="{FF2B5EF4-FFF2-40B4-BE49-F238E27FC236}">
                  <a16:creationId xmlns:a16="http://schemas.microsoft.com/office/drawing/2014/main" id="{9C4AF55D-0987-20F5-ED77-3DB58C00A0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10318" name="Option Button 398" hidden="1">
              <a:extLst>
                <a:ext uri="{63B3BB69-23CF-44E3-9099-C40C66FF867C}">
                  <a14:compatExt spid="_x0000_s210318"/>
                </a:ext>
                <a:ext uri="{FF2B5EF4-FFF2-40B4-BE49-F238E27FC236}">
                  <a16:creationId xmlns:a16="http://schemas.microsoft.com/office/drawing/2014/main" id="{15DEF054-041E-87C3-5A8B-86CF7513E8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10319" name="Option Button 399" hidden="1">
              <a:extLst>
                <a:ext uri="{63B3BB69-23CF-44E3-9099-C40C66FF867C}">
                  <a14:compatExt spid="_x0000_s210319"/>
                </a:ext>
                <a:ext uri="{FF2B5EF4-FFF2-40B4-BE49-F238E27FC236}">
                  <a16:creationId xmlns:a16="http://schemas.microsoft.com/office/drawing/2014/main" id="{9C2C1B01-77BF-8DF2-11EF-8C29A9A876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10320" name="Group Box 400" hidden="1">
              <a:extLst>
                <a:ext uri="{63B3BB69-23CF-44E3-9099-C40C66FF867C}">
                  <a14:compatExt spid="_x0000_s210320"/>
                </a:ext>
                <a:ext uri="{FF2B5EF4-FFF2-40B4-BE49-F238E27FC236}">
                  <a16:creationId xmlns:a16="http://schemas.microsoft.com/office/drawing/2014/main" id="{34AD5245-E6BF-26F6-D83B-391618E5B22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10321" name="Option Button 401" hidden="1">
              <a:extLst>
                <a:ext uri="{63B3BB69-23CF-44E3-9099-C40C66FF867C}">
                  <a14:compatExt spid="_x0000_s210321"/>
                </a:ext>
                <a:ext uri="{FF2B5EF4-FFF2-40B4-BE49-F238E27FC236}">
                  <a16:creationId xmlns:a16="http://schemas.microsoft.com/office/drawing/2014/main" id="{58921D65-C97E-8D7F-A688-159A95308A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10322" name="Option Button 402" hidden="1">
              <a:extLst>
                <a:ext uri="{63B3BB69-23CF-44E3-9099-C40C66FF867C}">
                  <a14:compatExt spid="_x0000_s210322"/>
                </a:ext>
                <a:ext uri="{FF2B5EF4-FFF2-40B4-BE49-F238E27FC236}">
                  <a16:creationId xmlns:a16="http://schemas.microsoft.com/office/drawing/2014/main" id="{8D0DF16C-2CB9-3CBD-E51B-A59A06FC7C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10323" name="Option Button 403" hidden="1">
              <a:extLst>
                <a:ext uri="{63B3BB69-23CF-44E3-9099-C40C66FF867C}">
                  <a14:compatExt spid="_x0000_s210323"/>
                </a:ext>
                <a:ext uri="{FF2B5EF4-FFF2-40B4-BE49-F238E27FC236}">
                  <a16:creationId xmlns:a16="http://schemas.microsoft.com/office/drawing/2014/main" id="{AB2D57AE-0700-A024-B398-11971E52F7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10324" name="Option Button 404" hidden="1">
              <a:extLst>
                <a:ext uri="{63B3BB69-23CF-44E3-9099-C40C66FF867C}">
                  <a14:compatExt spid="_x0000_s210324"/>
                </a:ext>
                <a:ext uri="{FF2B5EF4-FFF2-40B4-BE49-F238E27FC236}">
                  <a16:creationId xmlns:a16="http://schemas.microsoft.com/office/drawing/2014/main" id="{5D631C93-443D-79BB-33E2-82E413D047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10325" name="Group Box 405" hidden="1">
              <a:extLst>
                <a:ext uri="{63B3BB69-23CF-44E3-9099-C40C66FF867C}">
                  <a14:compatExt spid="_x0000_s210325"/>
                </a:ext>
                <a:ext uri="{FF2B5EF4-FFF2-40B4-BE49-F238E27FC236}">
                  <a16:creationId xmlns:a16="http://schemas.microsoft.com/office/drawing/2014/main" id="{96B589B0-C69C-CF0E-18B4-928052255A0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10326" name="Option Button 406" hidden="1">
              <a:extLst>
                <a:ext uri="{63B3BB69-23CF-44E3-9099-C40C66FF867C}">
                  <a14:compatExt spid="_x0000_s210326"/>
                </a:ext>
                <a:ext uri="{FF2B5EF4-FFF2-40B4-BE49-F238E27FC236}">
                  <a16:creationId xmlns:a16="http://schemas.microsoft.com/office/drawing/2014/main" id="{9B948226-E082-325C-A482-F365D1BB23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10327" name="Option Button 407" hidden="1">
              <a:extLst>
                <a:ext uri="{63B3BB69-23CF-44E3-9099-C40C66FF867C}">
                  <a14:compatExt spid="_x0000_s210327"/>
                </a:ext>
                <a:ext uri="{FF2B5EF4-FFF2-40B4-BE49-F238E27FC236}">
                  <a16:creationId xmlns:a16="http://schemas.microsoft.com/office/drawing/2014/main" id="{3871BB84-1FFF-A106-83D6-BFAAF217DB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10328" name="Option Button 408" hidden="1">
              <a:extLst>
                <a:ext uri="{63B3BB69-23CF-44E3-9099-C40C66FF867C}">
                  <a14:compatExt spid="_x0000_s210328"/>
                </a:ext>
                <a:ext uri="{FF2B5EF4-FFF2-40B4-BE49-F238E27FC236}">
                  <a16:creationId xmlns:a16="http://schemas.microsoft.com/office/drawing/2014/main" id="{E36C2B8D-8874-E351-278A-C65C8E59DF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10329" name="Option Button 409" hidden="1">
              <a:extLst>
                <a:ext uri="{63B3BB69-23CF-44E3-9099-C40C66FF867C}">
                  <a14:compatExt spid="_x0000_s210329"/>
                </a:ext>
                <a:ext uri="{FF2B5EF4-FFF2-40B4-BE49-F238E27FC236}">
                  <a16:creationId xmlns:a16="http://schemas.microsoft.com/office/drawing/2014/main" id="{6DA353EA-E2E9-8C8B-CB48-FD11E2E3DD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10330" name="Group Box 410" hidden="1">
              <a:extLst>
                <a:ext uri="{63B3BB69-23CF-44E3-9099-C40C66FF867C}">
                  <a14:compatExt spid="_x0000_s210330"/>
                </a:ext>
                <a:ext uri="{FF2B5EF4-FFF2-40B4-BE49-F238E27FC236}">
                  <a16:creationId xmlns:a16="http://schemas.microsoft.com/office/drawing/2014/main" id="{E4F6B27F-468A-B0D9-C225-078B6007112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10331" name="Option Button 411" hidden="1">
              <a:extLst>
                <a:ext uri="{63B3BB69-23CF-44E3-9099-C40C66FF867C}">
                  <a14:compatExt spid="_x0000_s210331"/>
                </a:ext>
                <a:ext uri="{FF2B5EF4-FFF2-40B4-BE49-F238E27FC236}">
                  <a16:creationId xmlns:a16="http://schemas.microsoft.com/office/drawing/2014/main" id="{BF019501-8487-D094-6C7C-0EBC6E188A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10332" name="Option Button 412" hidden="1">
              <a:extLst>
                <a:ext uri="{63B3BB69-23CF-44E3-9099-C40C66FF867C}">
                  <a14:compatExt spid="_x0000_s210332"/>
                </a:ext>
                <a:ext uri="{FF2B5EF4-FFF2-40B4-BE49-F238E27FC236}">
                  <a16:creationId xmlns:a16="http://schemas.microsoft.com/office/drawing/2014/main" id="{4C22F2B9-EE8E-C746-C297-9A7ABC79BB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10333" name="Option Button 413" hidden="1">
              <a:extLst>
                <a:ext uri="{63B3BB69-23CF-44E3-9099-C40C66FF867C}">
                  <a14:compatExt spid="_x0000_s210333"/>
                </a:ext>
                <a:ext uri="{FF2B5EF4-FFF2-40B4-BE49-F238E27FC236}">
                  <a16:creationId xmlns:a16="http://schemas.microsoft.com/office/drawing/2014/main" id="{5437A12A-A716-9E59-1F07-5897D84C29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10334" name="Option Button 414" hidden="1">
              <a:extLst>
                <a:ext uri="{63B3BB69-23CF-44E3-9099-C40C66FF867C}">
                  <a14:compatExt spid="_x0000_s210334"/>
                </a:ext>
                <a:ext uri="{FF2B5EF4-FFF2-40B4-BE49-F238E27FC236}">
                  <a16:creationId xmlns:a16="http://schemas.microsoft.com/office/drawing/2014/main" id="{4F2D8402-524B-1BA5-D577-839C46AC91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10335" name="Group Box 415" hidden="1">
              <a:extLst>
                <a:ext uri="{63B3BB69-23CF-44E3-9099-C40C66FF867C}">
                  <a14:compatExt spid="_x0000_s210335"/>
                </a:ext>
                <a:ext uri="{FF2B5EF4-FFF2-40B4-BE49-F238E27FC236}">
                  <a16:creationId xmlns:a16="http://schemas.microsoft.com/office/drawing/2014/main" id="{951605D4-E6B6-5BE4-4169-DB2CF52F2D8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10336" name="Option Button 416" hidden="1">
              <a:extLst>
                <a:ext uri="{63B3BB69-23CF-44E3-9099-C40C66FF867C}">
                  <a14:compatExt spid="_x0000_s210336"/>
                </a:ext>
                <a:ext uri="{FF2B5EF4-FFF2-40B4-BE49-F238E27FC236}">
                  <a16:creationId xmlns:a16="http://schemas.microsoft.com/office/drawing/2014/main" id="{81442F35-4859-40DF-6C30-A6A3C9C817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10337" name="Option Button 417" hidden="1">
              <a:extLst>
                <a:ext uri="{63B3BB69-23CF-44E3-9099-C40C66FF867C}">
                  <a14:compatExt spid="_x0000_s210337"/>
                </a:ext>
                <a:ext uri="{FF2B5EF4-FFF2-40B4-BE49-F238E27FC236}">
                  <a16:creationId xmlns:a16="http://schemas.microsoft.com/office/drawing/2014/main" id="{F3CF5412-97A8-F6A3-2E24-5C83181628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10338" name="Option Button 418" hidden="1">
              <a:extLst>
                <a:ext uri="{63B3BB69-23CF-44E3-9099-C40C66FF867C}">
                  <a14:compatExt spid="_x0000_s210338"/>
                </a:ext>
                <a:ext uri="{FF2B5EF4-FFF2-40B4-BE49-F238E27FC236}">
                  <a16:creationId xmlns:a16="http://schemas.microsoft.com/office/drawing/2014/main" id="{A2170012-F74C-CC77-B5BB-4EB4D600E2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10339" name="Option Button 419" hidden="1">
              <a:extLst>
                <a:ext uri="{63B3BB69-23CF-44E3-9099-C40C66FF867C}">
                  <a14:compatExt spid="_x0000_s210339"/>
                </a:ext>
                <a:ext uri="{FF2B5EF4-FFF2-40B4-BE49-F238E27FC236}">
                  <a16:creationId xmlns:a16="http://schemas.microsoft.com/office/drawing/2014/main" id="{D05D95CA-B19C-8251-5C54-3A1AD774D5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10340" name="Group Box 420" hidden="1">
              <a:extLst>
                <a:ext uri="{63B3BB69-23CF-44E3-9099-C40C66FF867C}">
                  <a14:compatExt spid="_x0000_s210340"/>
                </a:ext>
                <a:ext uri="{FF2B5EF4-FFF2-40B4-BE49-F238E27FC236}">
                  <a16:creationId xmlns:a16="http://schemas.microsoft.com/office/drawing/2014/main" id="{7A980A40-47BB-F0CE-D76B-91983A097FB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10341" name="Option Button 421" hidden="1">
              <a:extLst>
                <a:ext uri="{63B3BB69-23CF-44E3-9099-C40C66FF867C}">
                  <a14:compatExt spid="_x0000_s210341"/>
                </a:ext>
                <a:ext uri="{FF2B5EF4-FFF2-40B4-BE49-F238E27FC236}">
                  <a16:creationId xmlns:a16="http://schemas.microsoft.com/office/drawing/2014/main" id="{CE55A20A-4E21-8E01-1BBE-891213BE69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10342" name="Option Button 422" hidden="1">
              <a:extLst>
                <a:ext uri="{63B3BB69-23CF-44E3-9099-C40C66FF867C}">
                  <a14:compatExt spid="_x0000_s210342"/>
                </a:ext>
                <a:ext uri="{FF2B5EF4-FFF2-40B4-BE49-F238E27FC236}">
                  <a16:creationId xmlns:a16="http://schemas.microsoft.com/office/drawing/2014/main" id="{8CCC4FAB-EAAC-E7D6-9009-B00D3ACC7C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10343" name="Option Button 423" hidden="1">
              <a:extLst>
                <a:ext uri="{63B3BB69-23CF-44E3-9099-C40C66FF867C}">
                  <a14:compatExt spid="_x0000_s210343"/>
                </a:ext>
                <a:ext uri="{FF2B5EF4-FFF2-40B4-BE49-F238E27FC236}">
                  <a16:creationId xmlns:a16="http://schemas.microsoft.com/office/drawing/2014/main" id="{FCD9B31E-FAD8-1F18-CE15-9B7B0E8E8C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10344" name="Option Button 424" hidden="1">
              <a:extLst>
                <a:ext uri="{63B3BB69-23CF-44E3-9099-C40C66FF867C}">
                  <a14:compatExt spid="_x0000_s210344"/>
                </a:ext>
                <a:ext uri="{FF2B5EF4-FFF2-40B4-BE49-F238E27FC236}">
                  <a16:creationId xmlns:a16="http://schemas.microsoft.com/office/drawing/2014/main" id="{D69B8DD9-36F7-FD90-B897-834EFA71AB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10345" name="Group Box 425" hidden="1">
              <a:extLst>
                <a:ext uri="{63B3BB69-23CF-44E3-9099-C40C66FF867C}">
                  <a14:compatExt spid="_x0000_s210345"/>
                </a:ext>
                <a:ext uri="{FF2B5EF4-FFF2-40B4-BE49-F238E27FC236}">
                  <a16:creationId xmlns:a16="http://schemas.microsoft.com/office/drawing/2014/main" id="{F1F27EB1-F087-501B-D821-D2564B64783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10346" name="Option Button 426" hidden="1">
              <a:extLst>
                <a:ext uri="{63B3BB69-23CF-44E3-9099-C40C66FF867C}">
                  <a14:compatExt spid="_x0000_s210346"/>
                </a:ext>
                <a:ext uri="{FF2B5EF4-FFF2-40B4-BE49-F238E27FC236}">
                  <a16:creationId xmlns:a16="http://schemas.microsoft.com/office/drawing/2014/main" id="{933E0A54-88A6-81B4-791D-18CCF0AE95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10347" name="Option Button 427" hidden="1">
              <a:extLst>
                <a:ext uri="{63B3BB69-23CF-44E3-9099-C40C66FF867C}">
                  <a14:compatExt spid="_x0000_s210347"/>
                </a:ext>
                <a:ext uri="{FF2B5EF4-FFF2-40B4-BE49-F238E27FC236}">
                  <a16:creationId xmlns:a16="http://schemas.microsoft.com/office/drawing/2014/main" id="{471D5271-4842-37CB-776C-A946F08F77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10348" name="Option Button 428" hidden="1">
              <a:extLst>
                <a:ext uri="{63B3BB69-23CF-44E3-9099-C40C66FF867C}">
                  <a14:compatExt spid="_x0000_s210348"/>
                </a:ext>
                <a:ext uri="{FF2B5EF4-FFF2-40B4-BE49-F238E27FC236}">
                  <a16:creationId xmlns:a16="http://schemas.microsoft.com/office/drawing/2014/main" id="{CFB49CE5-F72D-01BA-35D5-5FD4CD882B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10349" name="Option Button 429" hidden="1">
              <a:extLst>
                <a:ext uri="{63B3BB69-23CF-44E3-9099-C40C66FF867C}">
                  <a14:compatExt spid="_x0000_s210349"/>
                </a:ext>
                <a:ext uri="{FF2B5EF4-FFF2-40B4-BE49-F238E27FC236}">
                  <a16:creationId xmlns:a16="http://schemas.microsoft.com/office/drawing/2014/main" id="{DC3C7D82-EF4B-A8A2-E1FC-DB842FD3E6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10350" name="Group Box 430" hidden="1">
              <a:extLst>
                <a:ext uri="{63B3BB69-23CF-44E3-9099-C40C66FF867C}">
                  <a14:compatExt spid="_x0000_s210350"/>
                </a:ext>
                <a:ext uri="{FF2B5EF4-FFF2-40B4-BE49-F238E27FC236}">
                  <a16:creationId xmlns:a16="http://schemas.microsoft.com/office/drawing/2014/main" id="{EAED19FF-5935-77DC-94A9-FF084245B21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10351" name="Option Button 431" hidden="1">
              <a:extLst>
                <a:ext uri="{63B3BB69-23CF-44E3-9099-C40C66FF867C}">
                  <a14:compatExt spid="_x0000_s210351"/>
                </a:ext>
                <a:ext uri="{FF2B5EF4-FFF2-40B4-BE49-F238E27FC236}">
                  <a16:creationId xmlns:a16="http://schemas.microsoft.com/office/drawing/2014/main" id="{1772714B-C8DE-F2B7-4EC3-4191C0CAB4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10352" name="Option Button 432" hidden="1">
              <a:extLst>
                <a:ext uri="{63B3BB69-23CF-44E3-9099-C40C66FF867C}">
                  <a14:compatExt spid="_x0000_s210352"/>
                </a:ext>
                <a:ext uri="{FF2B5EF4-FFF2-40B4-BE49-F238E27FC236}">
                  <a16:creationId xmlns:a16="http://schemas.microsoft.com/office/drawing/2014/main" id="{AC09F1EB-FF8E-1E5E-03D2-B6FFAFE8BA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10353" name="Option Button 433" hidden="1">
              <a:extLst>
                <a:ext uri="{63B3BB69-23CF-44E3-9099-C40C66FF867C}">
                  <a14:compatExt spid="_x0000_s210353"/>
                </a:ext>
                <a:ext uri="{FF2B5EF4-FFF2-40B4-BE49-F238E27FC236}">
                  <a16:creationId xmlns:a16="http://schemas.microsoft.com/office/drawing/2014/main" id="{B77A4635-50A0-7E06-ED68-9B07D68A21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10354" name="Option Button 434" hidden="1">
              <a:extLst>
                <a:ext uri="{63B3BB69-23CF-44E3-9099-C40C66FF867C}">
                  <a14:compatExt spid="_x0000_s210354"/>
                </a:ext>
                <a:ext uri="{FF2B5EF4-FFF2-40B4-BE49-F238E27FC236}">
                  <a16:creationId xmlns:a16="http://schemas.microsoft.com/office/drawing/2014/main" id="{49C53BA4-8110-81A9-AF38-0865EEA42C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10355" name="Group Box 435" hidden="1">
              <a:extLst>
                <a:ext uri="{63B3BB69-23CF-44E3-9099-C40C66FF867C}">
                  <a14:compatExt spid="_x0000_s210355"/>
                </a:ext>
                <a:ext uri="{FF2B5EF4-FFF2-40B4-BE49-F238E27FC236}">
                  <a16:creationId xmlns:a16="http://schemas.microsoft.com/office/drawing/2014/main" id="{B2080BD1-3491-8635-1254-ED83937C68B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10356" name="Option Button 436" hidden="1">
              <a:extLst>
                <a:ext uri="{63B3BB69-23CF-44E3-9099-C40C66FF867C}">
                  <a14:compatExt spid="_x0000_s210356"/>
                </a:ext>
                <a:ext uri="{FF2B5EF4-FFF2-40B4-BE49-F238E27FC236}">
                  <a16:creationId xmlns:a16="http://schemas.microsoft.com/office/drawing/2014/main" id="{9AFE2B5A-62E5-DB10-B943-8E5DE76538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10357" name="Option Button 437" hidden="1">
              <a:extLst>
                <a:ext uri="{63B3BB69-23CF-44E3-9099-C40C66FF867C}">
                  <a14:compatExt spid="_x0000_s210357"/>
                </a:ext>
                <a:ext uri="{FF2B5EF4-FFF2-40B4-BE49-F238E27FC236}">
                  <a16:creationId xmlns:a16="http://schemas.microsoft.com/office/drawing/2014/main" id="{63FE43B0-10F7-C376-1324-134163EF96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10358" name="Option Button 438" hidden="1">
              <a:extLst>
                <a:ext uri="{63B3BB69-23CF-44E3-9099-C40C66FF867C}">
                  <a14:compatExt spid="_x0000_s210358"/>
                </a:ext>
                <a:ext uri="{FF2B5EF4-FFF2-40B4-BE49-F238E27FC236}">
                  <a16:creationId xmlns:a16="http://schemas.microsoft.com/office/drawing/2014/main" id="{C7094C69-1EB4-C391-0A95-F9B54A250F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10359" name="Option Button 439" hidden="1">
              <a:extLst>
                <a:ext uri="{63B3BB69-23CF-44E3-9099-C40C66FF867C}">
                  <a14:compatExt spid="_x0000_s210359"/>
                </a:ext>
                <a:ext uri="{FF2B5EF4-FFF2-40B4-BE49-F238E27FC236}">
                  <a16:creationId xmlns:a16="http://schemas.microsoft.com/office/drawing/2014/main" id="{32E08539-C6FA-09DB-71A5-8B07D55576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10360" name="Group Box 440" hidden="1">
              <a:extLst>
                <a:ext uri="{63B3BB69-23CF-44E3-9099-C40C66FF867C}">
                  <a14:compatExt spid="_x0000_s210360"/>
                </a:ext>
                <a:ext uri="{FF2B5EF4-FFF2-40B4-BE49-F238E27FC236}">
                  <a16:creationId xmlns:a16="http://schemas.microsoft.com/office/drawing/2014/main" id="{60A02125-CE2C-77F0-B181-3AF61F24474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10361" name="Option Button 441" hidden="1">
              <a:extLst>
                <a:ext uri="{63B3BB69-23CF-44E3-9099-C40C66FF867C}">
                  <a14:compatExt spid="_x0000_s210361"/>
                </a:ext>
                <a:ext uri="{FF2B5EF4-FFF2-40B4-BE49-F238E27FC236}">
                  <a16:creationId xmlns:a16="http://schemas.microsoft.com/office/drawing/2014/main" id="{2A754B73-1A3E-8706-E57F-800B73DE1D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10362" name="Option Button 442" hidden="1">
              <a:extLst>
                <a:ext uri="{63B3BB69-23CF-44E3-9099-C40C66FF867C}">
                  <a14:compatExt spid="_x0000_s210362"/>
                </a:ext>
                <a:ext uri="{FF2B5EF4-FFF2-40B4-BE49-F238E27FC236}">
                  <a16:creationId xmlns:a16="http://schemas.microsoft.com/office/drawing/2014/main" id="{F7053F54-E85C-FCFE-32F0-CBFBE183EC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10363" name="Option Button 443" hidden="1">
              <a:extLst>
                <a:ext uri="{63B3BB69-23CF-44E3-9099-C40C66FF867C}">
                  <a14:compatExt spid="_x0000_s210363"/>
                </a:ext>
                <a:ext uri="{FF2B5EF4-FFF2-40B4-BE49-F238E27FC236}">
                  <a16:creationId xmlns:a16="http://schemas.microsoft.com/office/drawing/2014/main" id="{1CD17B9F-04FC-CE83-2D87-B757E782E4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10364" name="Option Button 444" hidden="1">
              <a:extLst>
                <a:ext uri="{63B3BB69-23CF-44E3-9099-C40C66FF867C}">
                  <a14:compatExt spid="_x0000_s210364"/>
                </a:ext>
                <a:ext uri="{FF2B5EF4-FFF2-40B4-BE49-F238E27FC236}">
                  <a16:creationId xmlns:a16="http://schemas.microsoft.com/office/drawing/2014/main" id="{C9D8E29A-43B6-516A-2C16-D2ECDF3B1C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10365" name="Group Box 445" hidden="1">
              <a:extLst>
                <a:ext uri="{63B3BB69-23CF-44E3-9099-C40C66FF867C}">
                  <a14:compatExt spid="_x0000_s210365"/>
                </a:ext>
                <a:ext uri="{FF2B5EF4-FFF2-40B4-BE49-F238E27FC236}">
                  <a16:creationId xmlns:a16="http://schemas.microsoft.com/office/drawing/2014/main" id="{AE74B079-6FE5-C1AA-5214-6FCA344C213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10366" name="Option Button 446" hidden="1">
              <a:extLst>
                <a:ext uri="{63B3BB69-23CF-44E3-9099-C40C66FF867C}">
                  <a14:compatExt spid="_x0000_s210366"/>
                </a:ext>
                <a:ext uri="{FF2B5EF4-FFF2-40B4-BE49-F238E27FC236}">
                  <a16:creationId xmlns:a16="http://schemas.microsoft.com/office/drawing/2014/main" id="{6FE73044-D6B3-3BB4-CCA7-C4C1B4B3B3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10367" name="Option Button 447" hidden="1">
              <a:extLst>
                <a:ext uri="{63B3BB69-23CF-44E3-9099-C40C66FF867C}">
                  <a14:compatExt spid="_x0000_s210367"/>
                </a:ext>
                <a:ext uri="{FF2B5EF4-FFF2-40B4-BE49-F238E27FC236}">
                  <a16:creationId xmlns:a16="http://schemas.microsoft.com/office/drawing/2014/main" id="{DB8AAA70-1CC2-BA53-9D30-42E8EBE128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10368" name="Option Button 448" hidden="1">
              <a:extLst>
                <a:ext uri="{63B3BB69-23CF-44E3-9099-C40C66FF867C}">
                  <a14:compatExt spid="_x0000_s210368"/>
                </a:ext>
                <a:ext uri="{FF2B5EF4-FFF2-40B4-BE49-F238E27FC236}">
                  <a16:creationId xmlns:a16="http://schemas.microsoft.com/office/drawing/2014/main" id="{0BE94933-E678-1CF4-274D-158DAD7828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10369" name="Option Button 449" hidden="1">
              <a:extLst>
                <a:ext uri="{63B3BB69-23CF-44E3-9099-C40C66FF867C}">
                  <a14:compatExt spid="_x0000_s210369"/>
                </a:ext>
                <a:ext uri="{FF2B5EF4-FFF2-40B4-BE49-F238E27FC236}">
                  <a16:creationId xmlns:a16="http://schemas.microsoft.com/office/drawing/2014/main" id="{17A7427A-5240-C833-7817-063BFAC715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10370" name="Group Box 450" hidden="1">
              <a:extLst>
                <a:ext uri="{63B3BB69-23CF-44E3-9099-C40C66FF867C}">
                  <a14:compatExt spid="_x0000_s210370"/>
                </a:ext>
                <a:ext uri="{FF2B5EF4-FFF2-40B4-BE49-F238E27FC236}">
                  <a16:creationId xmlns:a16="http://schemas.microsoft.com/office/drawing/2014/main" id="{1ECF13FE-3164-089C-F345-9404D6C528B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10371" name="Option Button 451" hidden="1">
              <a:extLst>
                <a:ext uri="{63B3BB69-23CF-44E3-9099-C40C66FF867C}">
                  <a14:compatExt spid="_x0000_s210371"/>
                </a:ext>
                <a:ext uri="{FF2B5EF4-FFF2-40B4-BE49-F238E27FC236}">
                  <a16:creationId xmlns:a16="http://schemas.microsoft.com/office/drawing/2014/main" id="{DA55F0F5-5D0D-EEB6-A10F-34C59E7750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10372" name="Option Button 452" hidden="1">
              <a:extLst>
                <a:ext uri="{63B3BB69-23CF-44E3-9099-C40C66FF867C}">
                  <a14:compatExt spid="_x0000_s210372"/>
                </a:ext>
                <a:ext uri="{FF2B5EF4-FFF2-40B4-BE49-F238E27FC236}">
                  <a16:creationId xmlns:a16="http://schemas.microsoft.com/office/drawing/2014/main" id="{83A25C07-DE66-0F7E-CBD4-1A236006A2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10373" name="Option Button 453" hidden="1">
              <a:extLst>
                <a:ext uri="{63B3BB69-23CF-44E3-9099-C40C66FF867C}">
                  <a14:compatExt spid="_x0000_s210373"/>
                </a:ext>
                <a:ext uri="{FF2B5EF4-FFF2-40B4-BE49-F238E27FC236}">
                  <a16:creationId xmlns:a16="http://schemas.microsoft.com/office/drawing/2014/main" id="{7FE8271C-1701-6497-926D-F9942D2D6D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10374" name="Option Button 454" hidden="1">
              <a:extLst>
                <a:ext uri="{63B3BB69-23CF-44E3-9099-C40C66FF867C}">
                  <a14:compatExt spid="_x0000_s210374"/>
                </a:ext>
                <a:ext uri="{FF2B5EF4-FFF2-40B4-BE49-F238E27FC236}">
                  <a16:creationId xmlns:a16="http://schemas.microsoft.com/office/drawing/2014/main" id="{B44D4447-B72E-5467-A485-B0C68A496D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10375" name="Group Box 455" hidden="1">
              <a:extLst>
                <a:ext uri="{63B3BB69-23CF-44E3-9099-C40C66FF867C}">
                  <a14:compatExt spid="_x0000_s210375"/>
                </a:ext>
                <a:ext uri="{FF2B5EF4-FFF2-40B4-BE49-F238E27FC236}">
                  <a16:creationId xmlns:a16="http://schemas.microsoft.com/office/drawing/2014/main" id="{82FF7285-4C11-AE49-89D2-9AFD406DBC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10376" name="Option Button 456" hidden="1">
              <a:extLst>
                <a:ext uri="{63B3BB69-23CF-44E3-9099-C40C66FF867C}">
                  <a14:compatExt spid="_x0000_s210376"/>
                </a:ext>
                <a:ext uri="{FF2B5EF4-FFF2-40B4-BE49-F238E27FC236}">
                  <a16:creationId xmlns:a16="http://schemas.microsoft.com/office/drawing/2014/main" id="{3E2F49B0-3D53-120A-67CC-7AE54B2D15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10377" name="Option Button 457" hidden="1">
              <a:extLst>
                <a:ext uri="{63B3BB69-23CF-44E3-9099-C40C66FF867C}">
                  <a14:compatExt spid="_x0000_s210377"/>
                </a:ext>
                <a:ext uri="{FF2B5EF4-FFF2-40B4-BE49-F238E27FC236}">
                  <a16:creationId xmlns:a16="http://schemas.microsoft.com/office/drawing/2014/main" id="{650ACF0B-AEC6-329A-5F4C-72AA05F99E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10378" name="Option Button 458" hidden="1">
              <a:extLst>
                <a:ext uri="{63B3BB69-23CF-44E3-9099-C40C66FF867C}">
                  <a14:compatExt spid="_x0000_s210378"/>
                </a:ext>
                <a:ext uri="{FF2B5EF4-FFF2-40B4-BE49-F238E27FC236}">
                  <a16:creationId xmlns:a16="http://schemas.microsoft.com/office/drawing/2014/main" id="{2F34A31B-4BF3-7A77-55F2-7D70519B32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10379" name="Option Button 459" hidden="1">
              <a:extLst>
                <a:ext uri="{63B3BB69-23CF-44E3-9099-C40C66FF867C}">
                  <a14:compatExt spid="_x0000_s210379"/>
                </a:ext>
                <a:ext uri="{FF2B5EF4-FFF2-40B4-BE49-F238E27FC236}">
                  <a16:creationId xmlns:a16="http://schemas.microsoft.com/office/drawing/2014/main" id="{1D3EC2E9-FD0D-867A-ED20-2F7FCE2932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10380" name="Group Box 460" hidden="1">
              <a:extLst>
                <a:ext uri="{63B3BB69-23CF-44E3-9099-C40C66FF867C}">
                  <a14:compatExt spid="_x0000_s210380"/>
                </a:ext>
                <a:ext uri="{FF2B5EF4-FFF2-40B4-BE49-F238E27FC236}">
                  <a16:creationId xmlns:a16="http://schemas.microsoft.com/office/drawing/2014/main" id="{3D6A9CB3-24CF-289B-EC45-E3F46C7F7F2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10381" name="Option Button 461" hidden="1">
              <a:extLst>
                <a:ext uri="{63B3BB69-23CF-44E3-9099-C40C66FF867C}">
                  <a14:compatExt spid="_x0000_s210381"/>
                </a:ext>
                <a:ext uri="{FF2B5EF4-FFF2-40B4-BE49-F238E27FC236}">
                  <a16:creationId xmlns:a16="http://schemas.microsoft.com/office/drawing/2014/main" id="{3471ED89-4F83-207F-2886-97708F180D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10382" name="Option Button 462" hidden="1">
              <a:extLst>
                <a:ext uri="{63B3BB69-23CF-44E3-9099-C40C66FF867C}">
                  <a14:compatExt spid="_x0000_s210382"/>
                </a:ext>
                <a:ext uri="{FF2B5EF4-FFF2-40B4-BE49-F238E27FC236}">
                  <a16:creationId xmlns:a16="http://schemas.microsoft.com/office/drawing/2014/main" id="{E883A989-DB91-1C2C-244F-55F58DB3A9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10383" name="Option Button 463" hidden="1">
              <a:extLst>
                <a:ext uri="{63B3BB69-23CF-44E3-9099-C40C66FF867C}">
                  <a14:compatExt spid="_x0000_s210383"/>
                </a:ext>
                <a:ext uri="{FF2B5EF4-FFF2-40B4-BE49-F238E27FC236}">
                  <a16:creationId xmlns:a16="http://schemas.microsoft.com/office/drawing/2014/main" id="{A49FD6FC-983D-119D-5B97-9880F0EBFA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10384" name="Option Button 464" hidden="1">
              <a:extLst>
                <a:ext uri="{63B3BB69-23CF-44E3-9099-C40C66FF867C}">
                  <a14:compatExt spid="_x0000_s210384"/>
                </a:ext>
                <a:ext uri="{FF2B5EF4-FFF2-40B4-BE49-F238E27FC236}">
                  <a16:creationId xmlns:a16="http://schemas.microsoft.com/office/drawing/2014/main" id="{B8EF614D-513F-EC13-A719-EE794F2FCA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10385" name="Group Box 465" hidden="1">
              <a:extLst>
                <a:ext uri="{63B3BB69-23CF-44E3-9099-C40C66FF867C}">
                  <a14:compatExt spid="_x0000_s210385"/>
                </a:ext>
                <a:ext uri="{FF2B5EF4-FFF2-40B4-BE49-F238E27FC236}">
                  <a16:creationId xmlns:a16="http://schemas.microsoft.com/office/drawing/2014/main" id="{10CDCA1D-52F2-E098-0BF6-4D26CF7C695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10386" name="Option Button 466" hidden="1">
              <a:extLst>
                <a:ext uri="{63B3BB69-23CF-44E3-9099-C40C66FF867C}">
                  <a14:compatExt spid="_x0000_s210386"/>
                </a:ext>
                <a:ext uri="{FF2B5EF4-FFF2-40B4-BE49-F238E27FC236}">
                  <a16:creationId xmlns:a16="http://schemas.microsoft.com/office/drawing/2014/main" id="{752262BC-C6B2-728E-315D-D0301650CA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10387" name="Option Button 467" hidden="1">
              <a:extLst>
                <a:ext uri="{63B3BB69-23CF-44E3-9099-C40C66FF867C}">
                  <a14:compatExt spid="_x0000_s210387"/>
                </a:ext>
                <a:ext uri="{FF2B5EF4-FFF2-40B4-BE49-F238E27FC236}">
                  <a16:creationId xmlns:a16="http://schemas.microsoft.com/office/drawing/2014/main" id="{C978FA1C-956D-6A54-43BE-0E13D3353D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10388" name="Option Button 468" hidden="1">
              <a:extLst>
                <a:ext uri="{63B3BB69-23CF-44E3-9099-C40C66FF867C}">
                  <a14:compatExt spid="_x0000_s210388"/>
                </a:ext>
                <a:ext uri="{FF2B5EF4-FFF2-40B4-BE49-F238E27FC236}">
                  <a16:creationId xmlns:a16="http://schemas.microsoft.com/office/drawing/2014/main" id="{3270560B-0773-303C-E9C2-3C720478E2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10389" name="Option Button 469" hidden="1">
              <a:extLst>
                <a:ext uri="{63B3BB69-23CF-44E3-9099-C40C66FF867C}">
                  <a14:compatExt spid="_x0000_s210389"/>
                </a:ext>
                <a:ext uri="{FF2B5EF4-FFF2-40B4-BE49-F238E27FC236}">
                  <a16:creationId xmlns:a16="http://schemas.microsoft.com/office/drawing/2014/main" id="{423A852C-CEB3-BC82-724B-9D92950440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10390" name="Group Box 470" hidden="1">
              <a:extLst>
                <a:ext uri="{63B3BB69-23CF-44E3-9099-C40C66FF867C}">
                  <a14:compatExt spid="_x0000_s210390"/>
                </a:ext>
                <a:ext uri="{FF2B5EF4-FFF2-40B4-BE49-F238E27FC236}">
                  <a16:creationId xmlns:a16="http://schemas.microsoft.com/office/drawing/2014/main" id="{D7E0FA90-B55D-ACDB-B1B4-729D8E3E72C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10391" name="Option Button 471" hidden="1">
              <a:extLst>
                <a:ext uri="{63B3BB69-23CF-44E3-9099-C40C66FF867C}">
                  <a14:compatExt spid="_x0000_s210391"/>
                </a:ext>
                <a:ext uri="{FF2B5EF4-FFF2-40B4-BE49-F238E27FC236}">
                  <a16:creationId xmlns:a16="http://schemas.microsoft.com/office/drawing/2014/main" id="{83141479-3AF7-CA89-228D-1D8D61F07E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10392" name="Option Button 472" hidden="1">
              <a:extLst>
                <a:ext uri="{63B3BB69-23CF-44E3-9099-C40C66FF867C}">
                  <a14:compatExt spid="_x0000_s210392"/>
                </a:ext>
                <a:ext uri="{FF2B5EF4-FFF2-40B4-BE49-F238E27FC236}">
                  <a16:creationId xmlns:a16="http://schemas.microsoft.com/office/drawing/2014/main" id="{6E420AA5-DCD3-0484-4703-FF4F87B766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10393" name="Option Button 473" hidden="1">
              <a:extLst>
                <a:ext uri="{63B3BB69-23CF-44E3-9099-C40C66FF867C}">
                  <a14:compatExt spid="_x0000_s210393"/>
                </a:ext>
                <a:ext uri="{FF2B5EF4-FFF2-40B4-BE49-F238E27FC236}">
                  <a16:creationId xmlns:a16="http://schemas.microsoft.com/office/drawing/2014/main" id="{9E9051DD-5541-5C45-94DF-1272FF4AFA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10394" name="Option Button 474" hidden="1">
              <a:extLst>
                <a:ext uri="{63B3BB69-23CF-44E3-9099-C40C66FF867C}">
                  <a14:compatExt spid="_x0000_s210394"/>
                </a:ext>
                <a:ext uri="{FF2B5EF4-FFF2-40B4-BE49-F238E27FC236}">
                  <a16:creationId xmlns:a16="http://schemas.microsoft.com/office/drawing/2014/main" id="{677DF2CC-000A-F960-394B-E55CD17289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10395" name="Group Box 475" hidden="1">
              <a:extLst>
                <a:ext uri="{63B3BB69-23CF-44E3-9099-C40C66FF867C}">
                  <a14:compatExt spid="_x0000_s210395"/>
                </a:ext>
                <a:ext uri="{FF2B5EF4-FFF2-40B4-BE49-F238E27FC236}">
                  <a16:creationId xmlns:a16="http://schemas.microsoft.com/office/drawing/2014/main" id="{1893F299-8F39-4902-0D68-CE34493F6B2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10396" name="Option Button 476" hidden="1">
              <a:extLst>
                <a:ext uri="{63B3BB69-23CF-44E3-9099-C40C66FF867C}">
                  <a14:compatExt spid="_x0000_s210396"/>
                </a:ext>
                <a:ext uri="{FF2B5EF4-FFF2-40B4-BE49-F238E27FC236}">
                  <a16:creationId xmlns:a16="http://schemas.microsoft.com/office/drawing/2014/main" id="{341D6585-8F3F-8D24-B845-598491E5EF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10397" name="Option Button 477" hidden="1">
              <a:extLst>
                <a:ext uri="{63B3BB69-23CF-44E3-9099-C40C66FF867C}">
                  <a14:compatExt spid="_x0000_s210397"/>
                </a:ext>
                <a:ext uri="{FF2B5EF4-FFF2-40B4-BE49-F238E27FC236}">
                  <a16:creationId xmlns:a16="http://schemas.microsoft.com/office/drawing/2014/main" id="{B78976B0-4737-3EEF-4A60-5FB0F459FA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10398" name="Option Button 478" hidden="1">
              <a:extLst>
                <a:ext uri="{63B3BB69-23CF-44E3-9099-C40C66FF867C}">
                  <a14:compatExt spid="_x0000_s210398"/>
                </a:ext>
                <a:ext uri="{FF2B5EF4-FFF2-40B4-BE49-F238E27FC236}">
                  <a16:creationId xmlns:a16="http://schemas.microsoft.com/office/drawing/2014/main" id="{10F63C2E-7097-E4F9-CC31-78CC5C499B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10399" name="Option Button 479" hidden="1">
              <a:extLst>
                <a:ext uri="{63B3BB69-23CF-44E3-9099-C40C66FF867C}">
                  <a14:compatExt spid="_x0000_s210399"/>
                </a:ext>
                <a:ext uri="{FF2B5EF4-FFF2-40B4-BE49-F238E27FC236}">
                  <a16:creationId xmlns:a16="http://schemas.microsoft.com/office/drawing/2014/main" id="{91396992-C679-D052-D255-38A627D485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10400" name="Group Box 480" hidden="1">
              <a:extLst>
                <a:ext uri="{63B3BB69-23CF-44E3-9099-C40C66FF867C}">
                  <a14:compatExt spid="_x0000_s210400"/>
                </a:ext>
                <a:ext uri="{FF2B5EF4-FFF2-40B4-BE49-F238E27FC236}">
                  <a16:creationId xmlns:a16="http://schemas.microsoft.com/office/drawing/2014/main" id="{64E0614C-2E5E-A1DB-CEB3-AA4ED27B2CC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10401" name="Option Button 481" hidden="1">
              <a:extLst>
                <a:ext uri="{63B3BB69-23CF-44E3-9099-C40C66FF867C}">
                  <a14:compatExt spid="_x0000_s210401"/>
                </a:ext>
                <a:ext uri="{FF2B5EF4-FFF2-40B4-BE49-F238E27FC236}">
                  <a16:creationId xmlns:a16="http://schemas.microsoft.com/office/drawing/2014/main" id="{448A75FB-47F7-BB7E-BE2E-B2ED7F2917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10402" name="Option Button 482" hidden="1">
              <a:extLst>
                <a:ext uri="{63B3BB69-23CF-44E3-9099-C40C66FF867C}">
                  <a14:compatExt spid="_x0000_s210402"/>
                </a:ext>
                <a:ext uri="{FF2B5EF4-FFF2-40B4-BE49-F238E27FC236}">
                  <a16:creationId xmlns:a16="http://schemas.microsoft.com/office/drawing/2014/main" id="{C8660F6A-3FF8-09CC-2376-F6C859ADBB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10403" name="Option Button 483" hidden="1">
              <a:extLst>
                <a:ext uri="{63B3BB69-23CF-44E3-9099-C40C66FF867C}">
                  <a14:compatExt spid="_x0000_s210403"/>
                </a:ext>
                <a:ext uri="{FF2B5EF4-FFF2-40B4-BE49-F238E27FC236}">
                  <a16:creationId xmlns:a16="http://schemas.microsoft.com/office/drawing/2014/main" id="{8EEEB3CD-E59A-7790-9D56-B0FC255A33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10404" name="Option Button 484" hidden="1">
              <a:extLst>
                <a:ext uri="{63B3BB69-23CF-44E3-9099-C40C66FF867C}">
                  <a14:compatExt spid="_x0000_s210404"/>
                </a:ext>
                <a:ext uri="{FF2B5EF4-FFF2-40B4-BE49-F238E27FC236}">
                  <a16:creationId xmlns:a16="http://schemas.microsoft.com/office/drawing/2014/main" id="{D7BBFA33-5383-3AF2-D7DD-0EC66B0B7E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10405" name="Group Box 485" hidden="1">
              <a:extLst>
                <a:ext uri="{63B3BB69-23CF-44E3-9099-C40C66FF867C}">
                  <a14:compatExt spid="_x0000_s210405"/>
                </a:ext>
                <a:ext uri="{FF2B5EF4-FFF2-40B4-BE49-F238E27FC236}">
                  <a16:creationId xmlns:a16="http://schemas.microsoft.com/office/drawing/2014/main" id="{4924EF2F-A959-4065-2043-D239E9C77C5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10406" name="Option Button 486" hidden="1">
              <a:extLst>
                <a:ext uri="{63B3BB69-23CF-44E3-9099-C40C66FF867C}">
                  <a14:compatExt spid="_x0000_s210406"/>
                </a:ext>
                <a:ext uri="{FF2B5EF4-FFF2-40B4-BE49-F238E27FC236}">
                  <a16:creationId xmlns:a16="http://schemas.microsoft.com/office/drawing/2014/main" id="{00D117F3-44CE-B83F-8959-946F1F2BFD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10407" name="Option Button 487" hidden="1">
              <a:extLst>
                <a:ext uri="{63B3BB69-23CF-44E3-9099-C40C66FF867C}">
                  <a14:compatExt spid="_x0000_s210407"/>
                </a:ext>
                <a:ext uri="{FF2B5EF4-FFF2-40B4-BE49-F238E27FC236}">
                  <a16:creationId xmlns:a16="http://schemas.microsoft.com/office/drawing/2014/main" id="{7B0E28E2-708C-C66F-449E-A41E3CD657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10408" name="Option Button 488" hidden="1">
              <a:extLst>
                <a:ext uri="{63B3BB69-23CF-44E3-9099-C40C66FF867C}">
                  <a14:compatExt spid="_x0000_s210408"/>
                </a:ext>
                <a:ext uri="{FF2B5EF4-FFF2-40B4-BE49-F238E27FC236}">
                  <a16:creationId xmlns:a16="http://schemas.microsoft.com/office/drawing/2014/main" id="{A9B5D913-8CDA-5631-46F7-32F6EAC058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10409" name="Option Button 489" hidden="1">
              <a:extLst>
                <a:ext uri="{63B3BB69-23CF-44E3-9099-C40C66FF867C}">
                  <a14:compatExt spid="_x0000_s210409"/>
                </a:ext>
                <a:ext uri="{FF2B5EF4-FFF2-40B4-BE49-F238E27FC236}">
                  <a16:creationId xmlns:a16="http://schemas.microsoft.com/office/drawing/2014/main" id="{8CB513B7-7979-2B63-679C-FDEFBE3F26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10410" name="Group Box 490" hidden="1">
              <a:extLst>
                <a:ext uri="{63B3BB69-23CF-44E3-9099-C40C66FF867C}">
                  <a14:compatExt spid="_x0000_s210410"/>
                </a:ext>
                <a:ext uri="{FF2B5EF4-FFF2-40B4-BE49-F238E27FC236}">
                  <a16:creationId xmlns:a16="http://schemas.microsoft.com/office/drawing/2014/main" id="{8BBD0E65-7376-2F54-3698-92F6807344B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10411" name="Option Button 491" hidden="1">
              <a:extLst>
                <a:ext uri="{63B3BB69-23CF-44E3-9099-C40C66FF867C}">
                  <a14:compatExt spid="_x0000_s210411"/>
                </a:ext>
                <a:ext uri="{FF2B5EF4-FFF2-40B4-BE49-F238E27FC236}">
                  <a16:creationId xmlns:a16="http://schemas.microsoft.com/office/drawing/2014/main" id="{F4E22B29-DB00-82C7-970F-142EFDDAAD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10412" name="Option Button 492" hidden="1">
              <a:extLst>
                <a:ext uri="{63B3BB69-23CF-44E3-9099-C40C66FF867C}">
                  <a14:compatExt spid="_x0000_s210412"/>
                </a:ext>
                <a:ext uri="{FF2B5EF4-FFF2-40B4-BE49-F238E27FC236}">
                  <a16:creationId xmlns:a16="http://schemas.microsoft.com/office/drawing/2014/main" id="{D476C9E8-E196-2617-8D50-2923BD0A60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10413" name="Option Button 493" hidden="1">
              <a:extLst>
                <a:ext uri="{63B3BB69-23CF-44E3-9099-C40C66FF867C}">
                  <a14:compatExt spid="_x0000_s210413"/>
                </a:ext>
                <a:ext uri="{FF2B5EF4-FFF2-40B4-BE49-F238E27FC236}">
                  <a16:creationId xmlns:a16="http://schemas.microsoft.com/office/drawing/2014/main" id="{33C9D860-B584-EF8B-280E-A6956E9BD3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10414" name="Option Button 494" hidden="1">
              <a:extLst>
                <a:ext uri="{63B3BB69-23CF-44E3-9099-C40C66FF867C}">
                  <a14:compatExt spid="_x0000_s210414"/>
                </a:ext>
                <a:ext uri="{FF2B5EF4-FFF2-40B4-BE49-F238E27FC236}">
                  <a16:creationId xmlns:a16="http://schemas.microsoft.com/office/drawing/2014/main" id="{77764490-B14A-1BDE-5C93-E57023FD52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10415" name="Group Box 495" hidden="1">
              <a:extLst>
                <a:ext uri="{63B3BB69-23CF-44E3-9099-C40C66FF867C}">
                  <a14:compatExt spid="_x0000_s210415"/>
                </a:ext>
                <a:ext uri="{FF2B5EF4-FFF2-40B4-BE49-F238E27FC236}">
                  <a16:creationId xmlns:a16="http://schemas.microsoft.com/office/drawing/2014/main" id="{DC16D6B9-7C72-94BF-702E-4DA91134E43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10416" name="Option Button 496" hidden="1">
              <a:extLst>
                <a:ext uri="{63B3BB69-23CF-44E3-9099-C40C66FF867C}">
                  <a14:compatExt spid="_x0000_s210416"/>
                </a:ext>
                <a:ext uri="{FF2B5EF4-FFF2-40B4-BE49-F238E27FC236}">
                  <a16:creationId xmlns:a16="http://schemas.microsoft.com/office/drawing/2014/main" id="{9692B542-DDF0-D243-51DF-72CD621622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10417" name="Option Button 497" hidden="1">
              <a:extLst>
                <a:ext uri="{63B3BB69-23CF-44E3-9099-C40C66FF867C}">
                  <a14:compatExt spid="_x0000_s210417"/>
                </a:ext>
                <a:ext uri="{FF2B5EF4-FFF2-40B4-BE49-F238E27FC236}">
                  <a16:creationId xmlns:a16="http://schemas.microsoft.com/office/drawing/2014/main" id="{CA7DF590-F62B-1DDA-5F93-37F764D110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10418" name="Option Button 498" hidden="1">
              <a:extLst>
                <a:ext uri="{63B3BB69-23CF-44E3-9099-C40C66FF867C}">
                  <a14:compatExt spid="_x0000_s210418"/>
                </a:ext>
                <a:ext uri="{FF2B5EF4-FFF2-40B4-BE49-F238E27FC236}">
                  <a16:creationId xmlns:a16="http://schemas.microsoft.com/office/drawing/2014/main" id="{66E08917-37C2-EC95-9382-7BA50FFC9D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10419" name="Option Button 499" hidden="1">
              <a:extLst>
                <a:ext uri="{63B3BB69-23CF-44E3-9099-C40C66FF867C}">
                  <a14:compatExt spid="_x0000_s210419"/>
                </a:ext>
                <a:ext uri="{FF2B5EF4-FFF2-40B4-BE49-F238E27FC236}">
                  <a16:creationId xmlns:a16="http://schemas.microsoft.com/office/drawing/2014/main" id="{0EAB6220-E5F7-F58F-8AF0-31B55774EB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10420" name="Group Box 500" hidden="1">
              <a:extLst>
                <a:ext uri="{63B3BB69-23CF-44E3-9099-C40C66FF867C}">
                  <a14:compatExt spid="_x0000_s210420"/>
                </a:ext>
                <a:ext uri="{FF2B5EF4-FFF2-40B4-BE49-F238E27FC236}">
                  <a16:creationId xmlns:a16="http://schemas.microsoft.com/office/drawing/2014/main" id="{480B6794-7F8A-DD1F-65EB-6529F42FFE8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10421" name="Option Button 501" hidden="1">
              <a:extLst>
                <a:ext uri="{63B3BB69-23CF-44E3-9099-C40C66FF867C}">
                  <a14:compatExt spid="_x0000_s210421"/>
                </a:ext>
                <a:ext uri="{FF2B5EF4-FFF2-40B4-BE49-F238E27FC236}">
                  <a16:creationId xmlns:a16="http://schemas.microsoft.com/office/drawing/2014/main" id="{98D9BEF2-CF60-15B9-7562-DEB39E9BF1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10422" name="Option Button 502" hidden="1">
              <a:extLst>
                <a:ext uri="{63B3BB69-23CF-44E3-9099-C40C66FF867C}">
                  <a14:compatExt spid="_x0000_s210422"/>
                </a:ext>
                <a:ext uri="{FF2B5EF4-FFF2-40B4-BE49-F238E27FC236}">
                  <a16:creationId xmlns:a16="http://schemas.microsoft.com/office/drawing/2014/main" id="{898EBAC7-BB50-B5C4-31DA-16DC33C5F5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10423" name="Option Button 503" hidden="1">
              <a:extLst>
                <a:ext uri="{63B3BB69-23CF-44E3-9099-C40C66FF867C}">
                  <a14:compatExt spid="_x0000_s210423"/>
                </a:ext>
                <a:ext uri="{FF2B5EF4-FFF2-40B4-BE49-F238E27FC236}">
                  <a16:creationId xmlns:a16="http://schemas.microsoft.com/office/drawing/2014/main" id="{7D318D3B-DFF2-F251-9ABE-BFC3A5822F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10424" name="Option Button 504" hidden="1">
              <a:extLst>
                <a:ext uri="{63B3BB69-23CF-44E3-9099-C40C66FF867C}">
                  <a14:compatExt spid="_x0000_s210424"/>
                </a:ext>
                <a:ext uri="{FF2B5EF4-FFF2-40B4-BE49-F238E27FC236}">
                  <a16:creationId xmlns:a16="http://schemas.microsoft.com/office/drawing/2014/main" id="{7F4946A9-4177-8A58-B850-D11A21C5AC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10425" name="Group Box 505" hidden="1">
              <a:extLst>
                <a:ext uri="{63B3BB69-23CF-44E3-9099-C40C66FF867C}">
                  <a14:compatExt spid="_x0000_s210425"/>
                </a:ext>
                <a:ext uri="{FF2B5EF4-FFF2-40B4-BE49-F238E27FC236}">
                  <a16:creationId xmlns:a16="http://schemas.microsoft.com/office/drawing/2014/main" id="{1E04E7F4-18BB-CE2B-7EF8-82B92B5E7BB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10426" name="Option Button 506" hidden="1">
              <a:extLst>
                <a:ext uri="{63B3BB69-23CF-44E3-9099-C40C66FF867C}">
                  <a14:compatExt spid="_x0000_s210426"/>
                </a:ext>
                <a:ext uri="{FF2B5EF4-FFF2-40B4-BE49-F238E27FC236}">
                  <a16:creationId xmlns:a16="http://schemas.microsoft.com/office/drawing/2014/main" id="{85056E30-F224-1000-7B31-5EABAEB5BF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10427" name="Option Button 507" hidden="1">
              <a:extLst>
                <a:ext uri="{63B3BB69-23CF-44E3-9099-C40C66FF867C}">
                  <a14:compatExt spid="_x0000_s210427"/>
                </a:ext>
                <a:ext uri="{FF2B5EF4-FFF2-40B4-BE49-F238E27FC236}">
                  <a16:creationId xmlns:a16="http://schemas.microsoft.com/office/drawing/2014/main" id="{7A2FFD3D-3171-4F57-B55B-50AE4A99CC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10428" name="Option Button 508" hidden="1">
              <a:extLst>
                <a:ext uri="{63B3BB69-23CF-44E3-9099-C40C66FF867C}">
                  <a14:compatExt spid="_x0000_s210428"/>
                </a:ext>
                <a:ext uri="{FF2B5EF4-FFF2-40B4-BE49-F238E27FC236}">
                  <a16:creationId xmlns:a16="http://schemas.microsoft.com/office/drawing/2014/main" id="{FDFAA7F6-D54F-5B5A-0466-16D9E48D43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10429" name="Option Button 509" hidden="1">
              <a:extLst>
                <a:ext uri="{63B3BB69-23CF-44E3-9099-C40C66FF867C}">
                  <a14:compatExt spid="_x0000_s210429"/>
                </a:ext>
                <a:ext uri="{FF2B5EF4-FFF2-40B4-BE49-F238E27FC236}">
                  <a16:creationId xmlns:a16="http://schemas.microsoft.com/office/drawing/2014/main" id="{7690FB53-E505-8594-1A30-1B97A3EA80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10430" name="Group Box 510" hidden="1">
              <a:extLst>
                <a:ext uri="{63B3BB69-23CF-44E3-9099-C40C66FF867C}">
                  <a14:compatExt spid="_x0000_s210430"/>
                </a:ext>
                <a:ext uri="{FF2B5EF4-FFF2-40B4-BE49-F238E27FC236}">
                  <a16:creationId xmlns:a16="http://schemas.microsoft.com/office/drawing/2014/main" id="{56CF71FA-2A56-D156-5E8E-33EA3F6DA69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10431" name="Option Button 511" hidden="1">
              <a:extLst>
                <a:ext uri="{63B3BB69-23CF-44E3-9099-C40C66FF867C}">
                  <a14:compatExt spid="_x0000_s210431"/>
                </a:ext>
                <a:ext uri="{FF2B5EF4-FFF2-40B4-BE49-F238E27FC236}">
                  <a16:creationId xmlns:a16="http://schemas.microsoft.com/office/drawing/2014/main" id="{7C71ACDF-2EDF-5EF7-5D68-EF6251AA6A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10432" name="Option Button 512" hidden="1">
              <a:extLst>
                <a:ext uri="{63B3BB69-23CF-44E3-9099-C40C66FF867C}">
                  <a14:compatExt spid="_x0000_s210432"/>
                </a:ext>
                <a:ext uri="{FF2B5EF4-FFF2-40B4-BE49-F238E27FC236}">
                  <a16:creationId xmlns:a16="http://schemas.microsoft.com/office/drawing/2014/main" id="{8F0F302C-CC4D-36BE-85A3-D96D378ADC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10433" name="Option Button 513" hidden="1">
              <a:extLst>
                <a:ext uri="{63B3BB69-23CF-44E3-9099-C40C66FF867C}">
                  <a14:compatExt spid="_x0000_s210433"/>
                </a:ext>
                <a:ext uri="{FF2B5EF4-FFF2-40B4-BE49-F238E27FC236}">
                  <a16:creationId xmlns:a16="http://schemas.microsoft.com/office/drawing/2014/main" id="{42B1ADE4-CF78-A3C9-98E7-A45E7A53D1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10434" name="Option Button 514" hidden="1">
              <a:extLst>
                <a:ext uri="{63B3BB69-23CF-44E3-9099-C40C66FF867C}">
                  <a14:compatExt spid="_x0000_s210434"/>
                </a:ext>
                <a:ext uri="{FF2B5EF4-FFF2-40B4-BE49-F238E27FC236}">
                  <a16:creationId xmlns:a16="http://schemas.microsoft.com/office/drawing/2014/main" id="{0811D20B-6717-F61E-FD32-E69AFBA956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10435" name="Group Box 515" hidden="1">
              <a:extLst>
                <a:ext uri="{63B3BB69-23CF-44E3-9099-C40C66FF867C}">
                  <a14:compatExt spid="_x0000_s210435"/>
                </a:ext>
                <a:ext uri="{FF2B5EF4-FFF2-40B4-BE49-F238E27FC236}">
                  <a16:creationId xmlns:a16="http://schemas.microsoft.com/office/drawing/2014/main" id="{594080F4-CE16-1453-D677-39211747190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10436" name="Option Button 516" hidden="1">
              <a:extLst>
                <a:ext uri="{63B3BB69-23CF-44E3-9099-C40C66FF867C}">
                  <a14:compatExt spid="_x0000_s210436"/>
                </a:ext>
                <a:ext uri="{FF2B5EF4-FFF2-40B4-BE49-F238E27FC236}">
                  <a16:creationId xmlns:a16="http://schemas.microsoft.com/office/drawing/2014/main" id="{2303B48F-1AC0-D959-AF44-9C53E99740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10437" name="Option Button 517" hidden="1">
              <a:extLst>
                <a:ext uri="{63B3BB69-23CF-44E3-9099-C40C66FF867C}">
                  <a14:compatExt spid="_x0000_s210437"/>
                </a:ext>
                <a:ext uri="{FF2B5EF4-FFF2-40B4-BE49-F238E27FC236}">
                  <a16:creationId xmlns:a16="http://schemas.microsoft.com/office/drawing/2014/main" id="{B48B20BC-306C-26FB-9CAC-84647BE738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10438" name="Option Button 518" hidden="1">
              <a:extLst>
                <a:ext uri="{63B3BB69-23CF-44E3-9099-C40C66FF867C}">
                  <a14:compatExt spid="_x0000_s210438"/>
                </a:ext>
                <a:ext uri="{FF2B5EF4-FFF2-40B4-BE49-F238E27FC236}">
                  <a16:creationId xmlns:a16="http://schemas.microsoft.com/office/drawing/2014/main" id="{BF36044E-7CDA-7455-27F5-F5CA4F35CA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10439" name="Option Button 519" hidden="1">
              <a:extLst>
                <a:ext uri="{63B3BB69-23CF-44E3-9099-C40C66FF867C}">
                  <a14:compatExt spid="_x0000_s210439"/>
                </a:ext>
                <a:ext uri="{FF2B5EF4-FFF2-40B4-BE49-F238E27FC236}">
                  <a16:creationId xmlns:a16="http://schemas.microsoft.com/office/drawing/2014/main" id="{BC050FEA-F22C-4447-1CDA-FA2168281F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10440" name="Group Box 520" hidden="1">
              <a:extLst>
                <a:ext uri="{63B3BB69-23CF-44E3-9099-C40C66FF867C}">
                  <a14:compatExt spid="_x0000_s210440"/>
                </a:ext>
                <a:ext uri="{FF2B5EF4-FFF2-40B4-BE49-F238E27FC236}">
                  <a16:creationId xmlns:a16="http://schemas.microsoft.com/office/drawing/2014/main" id="{2C33B593-2DFE-001E-DF05-EDF38709C52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10441" name="Option Button 521" hidden="1">
              <a:extLst>
                <a:ext uri="{63B3BB69-23CF-44E3-9099-C40C66FF867C}">
                  <a14:compatExt spid="_x0000_s210441"/>
                </a:ext>
                <a:ext uri="{FF2B5EF4-FFF2-40B4-BE49-F238E27FC236}">
                  <a16:creationId xmlns:a16="http://schemas.microsoft.com/office/drawing/2014/main" id="{5015C71D-F271-3177-A7A9-D0367EA84D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10442" name="Option Button 522" hidden="1">
              <a:extLst>
                <a:ext uri="{63B3BB69-23CF-44E3-9099-C40C66FF867C}">
                  <a14:compatExt spid="_x0000_s210442"/>
                </a:ext>
                <a:ext uri="{FF2B5EF4-FFF2-40B4-BE49-F238E27FC236}">
                  <a16:creationId xmlns:a16="http://schemas.microsoft.com/office/drawing/2014/main" id="{652FF3BD-9506-1823-38D7-C765E74AB1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10443" name="Option Button 523" hidden="1">
              <a:extLst>
                <a:ext uri="{63B3BB69-23CF-44E3-9099-C40C66FF867C}">
                  <a14:compatExt spid="_x0000_s210443"/>
                </a:ext>
                <a:ext uri="{FF2B5EF4-FFF2-40B4-BE49-F238E27FC236}">
                  <a16:creationId xmlns:a16="http://schemas.microsoft.com/office/drawing/2014/main" id="{0E309043-E975-262D-F4E5-B53F223479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10444" name="Option Button 524" hidden="1">
              <a:extLst>
                <a:ext uri="{63B3BB69-23CF-44E3-9099-C40C66FF867C}">
                  <a14:compatExt spid="_x0000_s210444"/>
                </a:ext>
                <a:ext uri="{FF2B5EF4-FFF2-40B4-BE49-F238E27FC236}">
                  <a16:creationId xmlns:a16="http://schemas.microsoft.com/office/drawing/2014/main" id="{7D0504DE-FE96-0F90-46A2-C2DA648EA4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10445" name="Group Box 525" hidden="1">
              <a:extLst>
                <a:ext uri="{63B3BB69-23CF-44E3-9099-C40C66FF867C}">
                  <a14:compatExt spid="_x0000_s210445"/>
                </a:ext>
                <a:ext uri="{FF2B5EF4-FFF2-40B4-BE49-F238E27FC236}">
                  <a16:creationId xmlns:a16="http://schemas.microsoft.com/office/drawing/2014/main" id="{125D60AA-D1C0-F4D6-ABFA-9F83F61B25F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10446" name="Option Button 526" hidden="1">
              <a:extLst>
                <a:ext uri="{63B3BB69-23CF-44E3-9099-C40C66FF867C}">
                  <a14:compatExt spid="_x0000_s210446"/>
                </a:ext>
                <a:ext uri="{FF2B5EF4-FFF2-40B4-BE49-F238E27FC236}">
                  <a16:creationId xmlns:a16="http://schemas.microsoft.com/office/drawing/2014/main" id="{FBD33710-057E-182A-B288-15ACE96FA5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10447" name="Option Button 527" hidden="1">
              <a:extLst>
                <a:ext uri="{63B3BB69-23CF-44E3-9099-C40C66FF867C}">
                  <a14:compatExt spid="_x0000_s210447"/>
                </a:ext>
                <a:ext uri="{FF2B5EF4-FFF2-40B4-BE49-F238E27FC236}">
                  <a16:creationId xmlns:a16="http://schemas.microsoft.com/office/drawing/2014/main" id="{72FEC602-4432-348C-8477-EB027E30EC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10448" name="Option Button 528" hidden="1">
              <a:extLst>
                <a:ext uri="{63B3BB69-23CF-44E3-9099-C40C66FF867C}">
                  <a14:compatExt spid="_x0000_s210448"/>
                </a:ext>
                <a:ext uri="{FF2B5EF4-FFF2-40B4-BE49-F238E27FC236}">
                  <a16:creationId xmlns:a16="http://schemas.microsoft.com/office/drawing/2014/main" id="{E9287E7E-2379-1CD5-669F-C20AC40FD1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10449" name="Option Button 529" hidden="1">
              <a:extLst>
                <a:ext uri="{63B3BB69-23CF-44E3-9099-C40C66FF867C}">
                  <a14:compatExt spid="_x0000_s210449"/>
                </a:ext>
                <a:ext uri="{FF2B5EF4-FFF2-40B4-BE49-F238E27FC236}">
                  <a16:creationId xmlns:a16="http://schemas.microsoft.com/office/drawing/2014/main" id="{7151B71B-44E2-9EE5-09C3-08DDD8038B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10450" name="Group Box 530" hidden="1">
              <a:extLst>
                <a:ext uri="{63B3BB69-23CF-44E3-9099-C40C66FF867C}">
                  <a14:compatExt spid="_x0000_s210450"/>
                </a:ext>
                <a:ext uri="{FF2B5EF4-FFF2-40B4-BE49-F238E27FC236}">
                  <a16:creationId xmlns:a16="http://schemas.microsoft.com/office/drawing/2014/main" id="{C7AC6854-E956-E733-789B-BFC6AD5704F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10451" name="Option Button 531" hidden="1">
              <a:extLst>
                <a:ext uri="{63B3BB69-23CF-44E3-9099-C40C66FF867C}">
                  <a14:compatExt spid="_x0000_s210451"/>
                </a:ext>
                <a:ext uri="{FF2B5EF4-FFF2-40B4-BE49-F238E27FC236}">
                  <a16:creationId xmlns:a16="http://schemas.microsoft.com/office/drawing/2014/main" id="{D2C1A8DB-3FFD-8927-3188-DEF962A4D2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10452" name="Option Button 532" hidden="1">
              <a:extLst>
                <a:ext uri="{63B3BB69-23CF-44E3-9099-C40C66FF867C}">
                  <a14:compatExt spid="_x0000_s210452"/>
                </a:ext>
                <a:ext uri="{FF2B5EF4-FFF2-40B4-BE49-F238E27FC236}">
                  <a16:creationId xmlns:a16="http://schemas.microsoft.com/office/drawing/2014/main" id="{EB840E42-13A0-B57E-EFEF-BF2C717748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10453" name="Option Button 533" hidden="1">
              <a:extLst>
                <a:ext uri="{63B3BB69-23CF-44E3-9099-C40C66FF867C}">
                  <a14:compatExt spid="_x0000_s210453"/>
                </a:ext>
                <a:ext uri="{FF2B5EF4-FFF2-40B4-BE49-F238E27FC236}">
                  <a16:creationId xmlns:a16="http://schemas.microsoft.com/office/drawing/2014/main" id="{44E22E3D-C1B0-62F2-C865-FA34C15DCD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10454" name="Option Button 534" hidden="1">
              <a:extLst>
                <a:ext uri="{63B3BB69-23CF-44E3-9099-C40C66FF867C}">
                  <a14:compatExt spid="_x0000_s210454"/>
                </a:ext>
                <a:ext uri="{FF2B5EF4-FFF2-40B4-BE49-F238E27FC236}">
                  <a16:creationId xmlns:a16="http://schemas.microsoft.com/office/drawing/2014/main" id="{E615B3CC-CD40-861D-C330-E3A738971B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10455" name="Group Box 535" hidden="1">
              <a:extLst>
                <a:ext uri="{63B3BB69-23CF-44E3-9099-C40C66FF867C}">
                  <a14:compatExt spid="_x0000_s210455"/>
                </a:ext>
                <a:ext uri="{FF2B5EF4-FFF2-40B4-BE49-F238E27FC236}">
                  <a16:creationId xmlns:a16="http://schemas.microsoft.com/office/drawing/2014/main" id="{01C74548-6903-AD38-17B6-9A2591311ED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10456" name="Option Button 536" hidden="1">
              <a:extLst>
                <a:ext uri="{63B3BB69-23CF-44E3-9099-C40C66FF867C}">
                  <a14:compatExt spid="_x0000_s210456"/>
                </a:ext>
                <a:ext uri="{FF2B5EF4-FFF2-40B4-BE49-F238E27FC236}">
                  <a16:creationId xmlns:a16="http://schemas.microsoft.com/office/drawing/2014/main" id="{B560C70F-7082-CB17-1B8A-0353AAE2F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10457" name="Option Button 537" hidden="1">
              <a:extLst>
                <a:ext uri="{63B3BB69-23CF-44E3-9099-C40C66FF867C}">
                  <a14:compatExt spid="_x0000_s210457"/>
                </a:ext>
                <a:ext uri="{FF2B5EF4-FFF2-40B4-BE49-F238E27FC236}">
                  <a16:creationId xmlns:a16="http://schemas.microsoft.com/office/drawing/2014/main" id="{A379B75D-0873-47DB-625A-2F6A040D06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10458" name="Option Button 538" hidden="1">
              <a:extLst>
                <a:ext uri="{63B3BB69-23CF-44E3-9099-C40C66FF867C}">
                  <a14:compatExt spid="_x0000_s210458"/>
                </a:ext>
                <a:ext uri="{FF2B5EF4-FFF2-40B4-BE49-F238E27FC236}">
                  <a16:creationId xmlns:a16="http://schemas.microsoft.com/office/drawing/2014/main" id="{849596F5-1B72-1DB0-6B31-7B1E265449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10459" name="Option Button 539" hidden="1">
              <a:extLst>
                <a:ext uri="{63B3BB69-23CF-44E3-9099-C40C66FF867C}">
                  <a14:compatExt spid="_x0000_s210459"/>
                </a:ext>
                <a:ext uri="{FF2B5EF4-FFF2-40B4-BE49-F238E27FC236}">
                  <a16:creationId xmlns:a16="http://schemas.microsoft.com/office/drawing/2014/main" id="{47979777-44F3-AB62-66F4-D09981C6DD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10460" name="Group Box 540" hidden="1">
              <a:extLst>
                <a:ext uri="{63B3BB69-23CF-44E3-9099-C40C66FF867C}">
                  <a14:compatExt spid="_x0000_s210460"/>
                </a:ext>
                <a:ext uri="{FF2B5EF4-FFF2-40B4-BE49-F238E27FC236}">
                  <a16:creationId xmlns:a16="http://schemas.microsoft.com/office/drawing/2014/main" id="{013D2F08-C924-5B15-821A-3E09B4CA02E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10461" name="Option Button 541" hidden="1">
              <a:extLst>
                <a:ext uri="{63B3BB69-23CF-44E3-9099-C40C66FF867C}">
                  <a14:compatExt spid="_x0000_s210461"/>
                </a:ext>
                <a:ext uri="{FF2B5EF4-FFF2-40B4-BE49-F238E27FC236}">
                  <a16:creationId xmlns:a16="http://schemas.microsoft.com/office/drawing/2014/main" id="{F0F8C697-1185-6D08-FFDD-496CA4C76E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10462" name="Option Button 542" hidden="1">
              <a:extLst>
                <a:ext uri="{63B3BB69-23CF-44E3-9099-C40C66FF867C}">
                  <a14:compatExt spid="_x0000_s210462"/>
                </a:ext>
                <a:ext uri="{FF2B5EF4-FFF2-40B4-BE49-F238E27FC236}">
                  <a16:creationId xmlns:a16="http://schemas.microsoft.com/office/drawing/2014/main" id="{AB7EE6EC-FE8A-8F85-0B62-50D16B9865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10463" name="Option Button 543" hidden="1">
              <a:extLst>
                <a:ext uri="{63B3BB69-23CF-44E3-9099-C40C66FF867C}">
                  <a14:compatExt spid="_x0000_s210463"/>
                </a:ext>
                <a:ext uri="{FF2B5EF4-FFF2-40B4-BE49-F238E27FC236}">
                  <a16:creationId xmlns:a16="http://schemas.microsoft.com/office/drawing/2014/main" id="{8C580BED-5409-74DD-5991-A5D3129623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10464" name="Option Button 544" hidden="1">
              <a:extLst>
                <a:ext uri="{63B3BB69-23CF-44E3-9099-C40C66FF867C}">
                  <a14:compatExt spid="_x0000_s210464"/>
                </a:ext>
                <a:ext uri="{FF2B5EF4-FFF2-40B4-BE49-F238E27FC236}">
                  <a16:creationId xmlns:a16="http://schemas.microsoft.com/office/drawing/2014/main" id="{C4786FE4-0B01-158A-206C-C64BC54B62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10465" name="Group Box 545" hidden="1">
              <a:extLst>
                <a:ext uri="{63B3BB69-23CF-44E3-9099-C40C66FF867C}">
                  <a14:compatExt spid="_x0000_s210465"/>
                </a:ext>
                <a:ext uri="{FF2B5EF4-FFF2-40B4-BE49-F238E27FC236}">
                  <a16:creationId xmlns:a16="http://schemas.microsoft.com/office/drawing/2014/main" id="{BCFE1CFB-5CFC-A59E-7308-AF6F1E46642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10466" name="Option Button 546" hidden="1">
              <a:extLst>
                <a:ext uri="{63B3BB69-23CF-44E3-9099-C40C66FF867C}">
                  <a14:compatExt spid="_x0000_s210466"/>
                </a:ext>
                <a:ext uri="{FF2B5EF4-FFF2-40B4-BE49-F238E27FC236}">
                  <a16:creationId xmlns:a16="http://schemas.microsoft.com/office/drawing/2014/main" id="{5609EAB1-6327-ED51-23EC-FEEB37ED6F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10467" name="Option Button 547" hidden="1">
              <a:extLst>
                <a:ext uri="{63B3BB69-23CF-44E3-9099-C40C66FF867C}">
                  <a14:compatExt spid="_x0000_s210467"/>
                </a:ext>
                <a:ext uri="{FF2B5EF4-FFF2-40B4-BE49-F238E27FC236}">
                  <a16:creationId xmlns:a16="http://schemas.microsoft.com/office/drawing/2014/main" id="{4CAE9B85-30F1-A628-75D2-EF0EC00177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10468" name="Option Button 548" hidden="1">
              <a:extLst>
                <a:ext uri="{63B3BB69-23CF-44E3-9099-C40C66FF867C}">
                  <a14:compatExt spid="_x0000_s210468"/>
                </a:ext>
                <a:ext uri="{FF2B5EF4-FFF2-40B4-BE49-F238E27FC236}">
                  <a16:creationId xmlns:a16="http://schemas.microsoft.com/office/drawing/2014/main" id="{CB93DC8A-E848-8AA5-6086-7A1AC646E2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10469" name="Option Button 549" hidden="1">
              <a:extLst>
                <a:ext uri="{63B3BB69-23CF-44E3-9099-C40C66FF867C}">
                  <a14:compatExt spid="_x0000_s210469"/>
                </a:ext>
                <a:ext uri="{FF2B5EF4-FFF2-40B4-BE49-F238E27FC236}">
                  <a16:creationId xmlns:a16="http://schemas.microsoft.com/office/drawing/2014/main" id="{69F17C46-43CF-BBBA-9F56-0745CE83C2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10470" name="Group Box 550" hidden="1">
              <a:extLst>
                <a:ext uri="{63B3BB69-23CF-44E3-9099-C40C66FF867C}">
                  <a14:compatExt spid="_x0000_s210470"/>
                </a:ext>
                <a:ext uri="{FF2B5EF4-FFF2-40B4-BE49-F238E27FC236}">
                  <a16:creationId xmlns:a16="http://schemas.microsoft.com/office/drawing/2014/main" id="{5D153516-5C80-12C1-E1AE-40FC09DE90E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10471" name="Option Button 551" hidden="1">
              <a:extLst>
                <a:ext uri="{63B3BB69-23CF-44E3-9099-C40C66FF867C}">
                  <a14:compatExt spid="_x0000_s210471"/>
                </a:ext>
                <a:ext uri="{FF2B5EF4-FFF2-40B4-BE49-F238E27FC236}">
                  <a16:creationId xmlns:a16="http://schemas.microsoft.com/office/drawing/2014/main" id="{81D965A7-840B-89DC-20FD-2A5DB1A505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10472" name="Option Button 552" hidden="1">
              <a:extLst>
                <a:ext uri="{63B3BB69-23CF-44E3-9099-C40C66FF867C}">
                  <a14:compatExt spid="_x0000_s210472"/>
                </a:ext>
                <a:ext uri="{FF2B5EF4-FFF2-40B4-BE49-F238E27FC236}">
                  <a16:creationId xmlns:a16="http://schemas.microsoft.com/office/drawing/2014/main" id="{18F63D94-1E70-94D9-22A1-E96CC4B03C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10473" name="Option Button 553" hidden="1">
              <a:extLst>
                <a:ext uri="{63B3BB69-23CF-44E3-9099-C40C66FF867C}">
                  <a14:compatExt spid="_x0000_s210473"/>
                </a:ext>
                <a:ext uri="{FF2B5EF4-FFF2-40B4-BE49-F238E27FC236}">
                  <a16:creationId xmlns:a16="http://schemas.microsoft.com/office/drawing/2014/main" id="{0C3A3CE9-2F23-2A72-85D0-24F1A1ED84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10474" name="Option Button 554" hidden="1">
              <a:extLst>
                <a:ext uri="{63B3BB69-23CF-44E3-9099-C40C66FF867C}">
                  <a14:compatExt spid="_x0000_s210474"/>
                </a:ext>
                <a:ext uri="{FF2B5EF4-FFF2-40B4-BE49-F238E27FC236}">
                  <a16:creationId xmlns:a16="http://schemas.microsoft.com/office/drawing/2014/main" id="{4D6FC4B1-52E4-DD05-40DD-5CC8AD1BC2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10475" name="Group Box 555" hidden="1">
              <a:extLst>
                <a:ext uri="{63B3BB69-23CF-44E3-9099-C40C66FF867C}">
                  <a14:compatExt spid="_x0000_s210475"/>
                </a:ext>
                <a:ext uri="{FF2B5EF4-FFF2-40B4-BE49-F238E27FC236}">
                  <a16:creationId xmlns:a16="http://schemas.microsoft.com/office/drawing/2014/main" id="{5F1C5171-60AB-354E-6242-3E521DA1C40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10476" name="Option Button 556" hidden="1">
              <a:extLst>
                <a:ext uri="{63B3BB69-23CF-44E3-9099-C40C66FF867C}">
                  <a14:compatExt spid="_x0000_s210476"/>
                </a:ext>
                <a:ext uri="{FF2B5EF4-FFF2-40B4-BE49-F238E27FC236}">
                  <a16:creationId xmlns:a16="http://schemas.microsoft.com/office/drawing/2014/main" id="{5E8CC7D9-D1D2-DCAB-EF5B-CE3DC71B95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10477" name="Option Button 557" hidden="1">
              <a:extLst>
                <a:ext uri="{63B3BB69-23CF-44E3-9099-C40C66FF867C}">
                  <a14:compatExt spid="_x0000_s210477"/>
                </a:ext>
                <a:ext uri="{FF2B5EF4-FFF2-40B4-BE49-F238E27FC236}">
                  <a16:creationId xmlns:a16="http://schemas.microsoft.com/office/drawing/2014/main" id="{2E1CE2AD-D7D6-4477-A403-C7C843EE3B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10478" name="Option Button 558" hidden="1">
              <a:extLst>
                <a:ext uri="{63B3BB69-23CF-44E3-9099-C40C66FF867C}">
                  <a14:compatExt spid="_x0000_s210478"/>
                </a:ext>
                <a:ext uri="{FF2B5EF4-FFF2-40B4-BE49-F238E27FC236}">
                  <a16:creationId xmlns:a16="http://schemas.microsoft.com/office/drawing/2014/main" id="{8D7C85DC-12FF-DDFE-C654-163F3BB969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10479" name="Option Button 559" hidden="1">
              <a:extLst>
                <a:ext uri="{63B3BB69-23CF-44E3-9099-C40C66FF867C}">
                  <a14:compatExt spid="_x0000_s210479"/>
                </a:ext>
                <a:ext uri="{FF2B5EF4-FFF2-40B4-BE49-F238E27FC236}">
                  <a16:creationId xmlns:a16="http://schemas.microsoft.com/office/drawing/2014/main" id="{A80CCD5D-C442-2B0C-EC9D-3E4F91B7EA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10480" name="Group Box 560" hidden="1">
              <a:extLst>
                <a:ext uri="{63B3BB69-23CF-44E3-9099-C40C66FF867C}">
                  <a14:compatExt spid="_x0000_s210480"/>
                </a:ext>
                <a:ext uri="{FF2B5EF4-FFF2-40B4-BE49-F238E27FC236}">
                  <a16:creationId xmlns:a16="http://schemas.microsoft.com/office/drawing/2014/main" id="{63CD640F-2AC8-A4A8-EBD0-B52EEBE5791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10481" name="Option Button 561" hidden="1">
              <a:extLst>
                <a:ext uri="{63B3BB69-23CF-44E3-9099-C40C66FF867C}">
                  <a14:compatExt spid="_x0000_s210481"/>
                </a:ext>
                <a:ext uri="{FF2B5EF4-FFF2-40B4-BE49-F238E27FC236}">
                  <a16:creationId xmlns:a16="http://schemas.microsoft.com/office/drawing/2014/main" id="{F327BD30-9176-EB05-2573-655DF3DB19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10482" name="Option Button 562" hidden="1">
              <a:extLst>
                <a:ext uri="{63B3BB69-23CF-44E3-9099-C40C66FF867C}">
                  <a14:compatExt spid="_x0000_s210482"/>
                </a:ext>
                <a:ext uri="{FF2B5EF4-FFF2-40B4-BE49-F238E27FC236}">
                  <a16:creationId xmlns:a16="http://schemas.microsoft.com/office/drawing/2014/main" id="{9B8B9EEE-B317-3CD7-714B-B7CA390727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10483" name="Option Button 563" hidden="1">
              <a:extLst>
                <a:ext uri="{63B3BB69-23CF-44E3-9099-C40C66FF867C}">
                  <a14:compatExt spid="_x0000_s210483"/>
                </a:ext>
                <a:ext uri="{FF2B5EF4-FFF2-40B4-BE49-F238E27FC236}">
                  <a16:creationId xmlns:a16="http://schemas.microsoft.com/office/drawing/2014/main" id="{F9DD859F-D1FB-3E9D-8F57-4F6923483B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10484" name="Option Button 564" hidden="1">
              <a:extLst>
                <a:ext uri="{63B3BB69-23CF-44E3-9099-C40C66FF867C}">
                  <a14:compatExt spid="_x0000_s210484"/>
                </a:ext>
                <a:ext uri="{FF2B5EF4-FFF2-40B4-BE49-F238E27FC236}">
                  <a16:creationId xmlns:a16="http://schemas.microsoft.com/office/drawing/2014/main" id="{9E8FB9FA-7F7C-95DA-8E3E-FF8795D94A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10485" name="Group Box 565" hidden="1">
              <a:extLst>
                <a:ext uri="{63B3BB69-23CF-44E3-9099-C40C66FF867C}">
                  <a14:compatExt spid="_x0000_s210485"/>
                </a:ext>
                <a:ext uri="{FF2B5EF4-FFF2-40B4-BE49-F238E27FC236}">
                  <a16:creationId xmlns:a16="http://schemas.microsoft.com/office/drawing/2014/main" id="{C3A2E6B4-5E75-DB3C-85F8-1B41612E9A3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10486" name="Option Button 566" hidden="1">
              <a:extLst>
                <a:ext uri="{63B3BB69-23CF-44E3-9099-C40C66FF867C}">
                  <a14:compatExt spid="_x0000_s210486"/>
                </a:ext>
                <a:ext uri="{FF2B5EF4-FFF2-40B4-BE49-F238E27FC236}">
                  <a16:creationId xmlns:a16="http://schemas.microsoft.com/office/drawing/2014/main" id="{DB98E496-4449-AB30-466B-A4EFBF8C8C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10487" name="Option Button 567" hidden="1">
              <a:extLst>
                <a:ext uri="{63B3BB69-23CF-44E3-9099-C40C66FF867C}">
                  <a14:compatExt spid="_x0000_s210487"/>
                </a:ext>
                <a:ext uri="{FF2B5EF4-FFF2-40B4-BE49-F238E27FC236}">
                  <a16:creationId xmlns:a16="http://schemas.microsoft.com/office/drawing/2014/main" id="{4DF98EAE-981E-E16A-FE01-BA1F4CFFDF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10488" name="Option Button 568" hidden="1">
              <a:extLst>
                <a:ext uri="{63B3BB69-23CF-44E3-9099-C40C66FF867C}">
                  <a14:compatExt spid="_x0000_s210488"/>
                </a:ext>
                <a:ext uri="{FF2B5EF4-FFF2-40B4-BE49-F238E27FC236}">
                  <a16:creationId xmlns:a16="http://schemas.microsoft.com/office/drawing/2014/main" id="{DC9FD143-BE0A-A06D-5587-8FF6BA7FC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10489" name="Option Button 569" hidden="1">
              <a:extLst>
                <a:ext uri="{63B3BB69-23CF-44E3-9099-C40C66FF867C}">
                  <a14:compatExt spid="_x0000_s210489"/>
                </a:ext>
                <a:ext uri="{FF2B5EF4-FFF2-40B4-BE49-F238E27FC236}">
                  <a16:creationId xmlns:a16="http://schemas.microsoft.com/office/drawing/2014/main" id="{746C5A29-EC86-85C9-2102-A6E84B572A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10490" name="Group Box 570" hidden="1">
              <a:extLst>
                <a:ext uri="{63B3BB69-23CF-44E3-9099-C40C66FF867C}">
                  <a14:compatExt spid="_x0000_s210490"/>
                </a:ext>
                <a:ext uri="{FF2B5EF4-FFF2-40B4-BE49-F238E27FC236}">
                  <a16:creationId xmlns:a16="http://schemas.microsoft.com/office/drawing/2014/main" id="{00659B8B-202D-B0CE-1E50-83A18E4EF73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10491" name="Option Button 571" hidden="1">
              <a:extLst>
                <a:ext uri="{63B3BB69-23CF-44E3-9099-C40C66FF867C}">
                  <a14:compatExt spid="_x0000_s210491"/>
                </a:ext>
                <a:ext uri="{FF2B5EF4-FFF2-40B4-BE49-F238E27FC236}">
                  <a16:creationId xmlns:a16="http://schemas.microsoft.com/office/drawing/2014/main" id="{2162EE02-6D9D-D643-F76E-C5E8AC84B0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10492" name="Option Button 572" hidden="1">
              <a:extLst>
                <a:ext uri="{63B3BB69-23CF-44E3-9099-C40C66FF867C}">
                  <a14:compatExt spid="_x0000_s210492"/>
                </a:ext>
                <a:ext uri="{FF2B5EF4-FFF2-40B4-BE49-F238E27FC236}">
                  <a16:creationId xmlns:a16="http://schemas.microsoft.com/office/drawing/2014/main" id="{4F3B82D8-E61D-2DF9-9782-3FB04EEDDD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10493" name="Option Button 573" hidden="1">
              <a:extLst>
                <a:ext uri="{63B3BB69-23CF-44E3-9099-C40C66FF867C}">
                  <a14:compatExt spid="_x0000_s210493"/>
                </a:ext>
                <a:ext uri="{FF2B5EF4-FFF2-40B4-BE49-F238E27FC236}">
                  <a16:creationId xmlns:a16="http://schemas.microsoft.com/office/drawing/2014/main" id="{5953C71C-21B3-9B26-A655-6E90CA3E8C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10494" name="Option Button 574" hidden="1">
              <a:extLst>
                <a:ext uri="{63B3BB69-23CF-44E3-9099-C40C66FF867C}">
                  <a14:compatExt spid="_x0000_s210494"/>
                </a:ext>
                <a:ext uri="{FF2B5EF4-FFF2-40B4-BE49-F238E27FC236}">
                  <a16:creationId xmlns:a16="http://schemas.microsoft.com/office/drawing/2014/main" id="{81D849B5-112F-61F4-8901-E8A123A025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10495" name="Group Box 575" hidden="1">
              <a:extLst>
                <a:ext uri="{63B3BB69-23CF-44E3-9099-C40C66FF867C}">
                  <a14:compatExt spid="_x0000_s210495"/>
                </a:ext>
                <a:ext uri="{FF2B5EF4-FFF2-40B4-BE49-F238E27FC236}">
                  <a16:creationId xmlns:a16="http://schemas.microsoft.com/office/drawing/2014/main" id="{1D672038-3710-F250-9341-6963BF78F31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10496" name="Option Button 576" hidden="1">
              <a:extLst>
                <a:ext uri="{63B3BB69-23CF-44E3-9099-C40C66FF867C}">
                  <a14:compatExt spid="_x0000_s210496"/>
                </a:ext>
                <a:ext uri="{FF2B5EF4-FFF2-40B4-BE49-F238E27FC236}">
                  <a16:creationId xmlns:a16="http://schemas.microsoft.com/office/drawing/2014/main" id="{100B9D0B-BB99-D617-5C38-A91C862827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10497" name="Option Button 577" hidden="1">
              <a:extLst>
                <a:ext uri="{63B3BB69-23CF-44E3-9099-C40C66FF867C}">
                  <a14:compatExt spid="_x0000_s210497"/>
                </a:ext>
                <a:ext uri="{FF2B5EF4-FFF2-40B4-BE49-F238E27FC236}">
                  <a16:creationId xmlns:a16="http://schemas.microsoft.com/office/drawing/2014/main" id="{89AD7E60-65AE-D3A4-E442-4DF2D2D970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10498" name="Option Button 578" hidden="1">
              <a:extLst>
                <a:ext uri="{63B3BB69-23CF-44E3-9099-C40C66FF867C}">
                  <a14:compatExt spid="_x0000_s210498"/>
                </a:ext>
                <a:ext uri="{FF2B5EF4-FFF2-40B4-BE49-F238E27FC236}">
                  <a16:creationId xmlns:a16="http://schemas.microsoft.com/office/drawing/2014/main" id="{8846FA68-49F1-CD34-BCF2-20315F0D71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10499" name="Option Button 579" hidden="1">
              <a:extLst>
                <a:ext uri="{63B3BB69-23CF-44E3-9099-C40C66FF867C}">
                  <a14:compatExt spid="_x0000_s210499"/>
                </a:ext>
                <a:ext uri="{FF2B5EF4-FFF2-40B4-BE49-F238E27FC236}">
                  <a16:creationId xmlns:a16="http://schemas.microsoft.com/office/drawing/2014/main" id="{E6BFABB4-64F1-E400-6EE4-0C07F9398C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10500" name="Group Box 580" hidden="1">
              <a:extLst>
                <a:ext uri="{63B3BB69-23CF-44E3-9099-C40C66FF867C}">
                  <a14:compatExt spid="_x0000_s210500"/>
                </a:ext>
                <a:ext uri="{FF2B5EF4-FFF2-40B4-BE49-F238E27FC236}">
                  <a16:creationId xmlns:a16="http://schemas.microsoft.com/office/drawing/2014/main" id="{BD91F177-5DBE-8307-7C36-F73B7FBE8D6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10501" name="Option Button 581" hidden="1">
              <a:extLst>
                <a:ext uri="{63B3BB69-23CF-44E3-9099-C40C66FF867C}">
                  <a14:compatExt spid="_x0000_s210501"/>
                </a:ext>
                <a:ext uri="{FF2B5EF4-FFF2-40B4-BE49-F238E27FC236}">
                  <a16:creationId xmlns:a16="http://schemas.microsoft.com/office/drawing/2014/main" id="{E990C21C-FBD9-F8B0-7997-ED5D2BDCED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10502" name="Option Button 582" hidden="1">
              <a:extLst>
                <a:ext uri="{63B3BB69-23CF-44E3-9099-C40C66FF867C}">
                  <a14:compatExt spid="_x0000_s210502"/>
                </a:ext>
                <a:ext uri="{FF2B5EF4-FFF2-40B4-BE49-F238E27FC236}">
                  <a16:creationId xmlns:a16="http://schemas.microsoft.com/office/drawing/2014/main" id="{2467F5C4-A592-2D10-D55C-401B83BFC2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10503" name="Option Button 583" hidden="1">
              <a:extLst>
                <a:ext uri="{63B3BB69-23CF-44E3-9099-C40C66FF867C}">
                  <a14:compatExt spid="_x0000_s210503"/>
                </a:ext>
                <a:ext uri="{FF2B5EF4-FFF2-40B4-BE49-F238E27FC236}">
                  <a16:creationId xmlns:a16="http://schemas.microsoft.com/office/drawing/2014/main" id="{566887E1-C4C4-64B9-035E-8B4830311B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10504" name="Option Button 584" hidden="1">
              <a:extLst>
                <a:ext uri="{63B3BB69-23CF-44E3-9099-C40C66FF867C}">
                  <a14:compatExt spid="_x0000_s210504"/>
                </a:ext>
                <a:ext uri="{FF2B5EF4-FFF2-40B4-BE49-F238E27FC236}">
                  <a16:creationId xmlns:a16="http://schemas.microsoft.com/office/drawing/2014/main" id="{BD74E392-4DEA-76B9-3241-51CC52B55D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10505" name="Group Box 585" hidden="1">
              <a:extLst>
                <a:ext uri="{63B3BB69-23CF-44E3-9099-C40C66FF867C}">
                  <a14:compatExt spid="_x0000_s210505"/>
                </a:ext>
                <a:ext uri="{FF2B5EF4-FFF2-40B4-BE49-F238E27FC236}">
                  <a16:creationId xmlns:a16="http://schemas.microsoft.com/office/drawing/2014/main" id="{5CEF9842-7C77-BFEC-E688-0500A98F7FC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10506" name="Option Button 586" hidden="1">
              <a:extLst>
                <a:ext uri="{63B3BB69-23CF-44E3-9099-C40C66FF867C}">
                  <a14:compatExt spid="_x0000_s210506"/>
                </a:ext>
                <a:ext uri="{FF2B5EF4-FFF2-40B4-BE49-F238E27FC236}">
                  <a16:creationId xmlns:a16="http://schemas.microsoft.com/office/drawing/2014/main" id="{EEB8AE05-BDF7-205B-908B-5E87EF79D2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10507" name="Option Button 587" hidden="1">
              <a:extLst>
                <a:ext uri="{63B3BB69-23CF-44E3-9099-C40C66FF867C}">
                  <a14:compatExt spid="_x0000_s210507"/>
                </a:ext>
                <a:ext uri="{FF2B5EF4-FFF2-40B4-BE49-F238E27FC236}">
                  <a16:creationId xmlns:a16="http://schemas.microsoft.com/office/drawing/2014/main" id="{309EF348-190E-9707-2204-849B4758EF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10508" name="Option Button 588" hidden="1">
              <a:extLst>
                <a:ext uri="{63B3BB69-23CF-44E3-9099-C40C66FF867C}">
                  <a14:compatExt spid="_x0000_s210508"/>
                </a:ext>
                <a:ext uri="{FF2B5EF4-FFF2-40B4-BE49-F238E27FC236}">
                  <a16:creationId xmlns:a16="http://schemas.microsoft.com/office/drawing/2014/main" id="{E7F48DAF-7350-0D34-69F3-CCA98A1C15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10509" name="Option Button 589" hidden="1">
              <a:extLst>
                <a:ext uri="{63B3BB69-23CF-44E3-9099-C40C66FF867C}">
                  <a14:compatExt spid="_x0000_s210509"/>
                </a:ext>
                <a:ext uri="{FF2B5EF4-FFF2-40B4-BE49-F238E27FC236}">
                  <a16:creationId xmlns:a16="http://schemas.microsoft.com/office/drawing/2014/main" id="{7A066ED1-A1C8-7A9B-CDD7-BF35AE3EDD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10510" name="Group Box 590" hidden="1">
              <a:extLst>
                <a:ext uri="{63B3BB69-23CF-44E3-9099-C40C66FF867C}">
                  <a14:compatExt spid="_x0000_s210510"/>
                </a:ext>
                <a:ext uri="{FF2B5EF4-FFF2-40B4-BE49-F238E27FC236}">
                  <a16:creationId xmlns:a16="http://schemas.microsoft.com/office/drawing/2014/main" id="{150EA339-04B4-A113-42BB-0BADD0FFAB9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10511" name="Option Button 591" hidden="1">
              <a:extLst>
                <a:ext uri="{63B3BB69-23CF-44E3-9099-C40C66FF867C}">
                  <a14:compatExt spid="_x0000_s210511"/>
                </a:ext>
                <a:ext uri="{FF2B5EF4-FFF2-40B4-BE49-F238E27FC236}">
                  <a16:creationId xmlns:a16="http://schemas.microsoft.com/office/drawing/2014/main" id="{891BC67F-9120-9631-8EFA-8875447516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10512" name="Option Button 592" hidden="1">
              <a:extLst>
                <a:ext uri="{63B3BB69-23CF-44E3-9099-C40C66FF867C}">
                  <a14:compatExt spid="_x0000_s210512"/>
                </a:ext>
                <a:ext uri="{FF2B5EF4-FFF2-40B4-BE49-F238E27FC236}">
                  <a16:creationId xmlns:a16="http://schemas.microsoft.com/office/drawing/2014/main" id="{5D925325-B1A9-4DAF-41AE-68707A53ED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10513" name="Option Button 593" hidden="1">
              <a:extLst>
                <a:ext uri="{63B3BB69-23CF-44E3-9099-C40C66FF867C}">
                  <a14:compatExt spid="_x0000_s210513"/>
                </a:ext>
                <a:ext uri="{FF2B5EF4-FFF2-40B4-BE49-F238E27FC236}">
                  <a16:creationId xmlns:a16="http://schemas.microsoft.com/office/drawing/2014/main" id="{B543944B-5DA1-F6FD-799A-3E4FF94645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10514" name="Option Button 594" hidden="1">
              <a:extLst>
                <a:ext uri="{63B3BB69-23CF-44E3-9099-C40C66FF867C}">
                  <a14:compatExt spid="_x0000_s210514"/>
                </a:ext>
                <a:ext uri="{FF2B5EF4-FFF2-40B4-BE49-F238E27FC236}">
                  <a16:creationId xmlns:a16="http://schemas.microsoft.com/office/drawing/2014/main" id="{3AF05C33-5C28-46A2-FCB9-AB36B1C3BB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10515" name="Group Box 595" hidden="1">
              <a:extLst>
                <a:ext uri="{63B3BB69-23CF-44E3-9099-C40C66FF867C}">
                  <a14:compatExt spid="_x0000_s210515"/>
                </a:ext>
                <a:ext uri="{FF2B5EF4-FFF2-40B4-BE49-F238E27FC236}">
                  <a16:creationId xmlns:a16="http://schemas.microsoft.com/office/drawing/2014/main" id="{D7EDD9E1-4BFC-F151-5FE2-67BB148929C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10516" name="Option Button 596" hidden="1">
              <a:extLst>
                <a:ext uri="{63B3BB69-23CF-44E3-9099-C40C66FF867C}">
                  <a14:compatExt spid="_x0000_s210516"/>
                </a:ext>
                <a:ext uri="{FF2B5EF4-FFF2-40B4-BE49-F238E27FC236}">
                  <a16:creationId xmlns:a16="http://schemas.microsoft.com/office/drawing/2014/main" id="{5B667856-4D6F-0DB8-F74B-CB1384B02A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10517" name="Option Button 597" hidden="1">
              <a:extLst>
                <a:ext uri="{63B3BB69-23CF-44E3-9099-C40C66FF867C}">
                  <a14:compatExt spid="_x0000_s210517"/>
                </a:ext>
                <a:ext uri="{FF2B5EF4-FFF2-40B4-BE49-F238E27FC236}">
                  <a16:creationId xmlns:a16="http://schemas.microsoft.com/office/drawing/2014/main" id="{7057E1D3-7AB6-48C8-2145-E97BB99271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10518" name="Option Button 598" hidden="1">
              <a:extLst>
                <a:ext uri="{63B3BB69-23CF-44E3-9099-C40C66FF867C}">
                  <a14:compatExt spid="_x0000_s210518"/>
                </a:ext>
                <a:ext uri="{FF2B5EF4-FFF2-40B4-BE49-F238E27FC236}">
                  <a16:creationId xmlns:a16="http://schemas.microsoft.com/office/drawing/2014/main" id="{F698EB3B-7302-E0DA-4501-C8A550B7D5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10519" name="Option Button 599" hidden="1">
              <a:extLst>
                <a:ext uri="{63B3BB69-23CF-44E3-9099-C40C66FF867C}">
                  <a14:compatExt spid="_x0000_s210519"/>
                </a:ext>
                <a:ext uri="{FF2B5EF4-FFF2-40B4-BE49-F238E27FC236}">
                  <a16:creationId xmlns:a16="http://schemas.microsoft.com/office/drawing/2014/main" id="{2AE10F52-18F6-AA89-7F05-7A43E79A72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10520" name="Group Box 600" hidden="1">
              <a:extLst>
                <a:ext uri="{63B3BB69-23CF-44E3-9099-C40C66FF867C}">
                  <a14:compatExt spid="_x0000_s210520"/>
                </a:ext>
                <a:ext uri="{FF2B5EF4-FFF2-40B4-BE49-F238E27FC236}">
                  <a16:creationId xmlns:a16="http://schemas.microsoft.com/office/drawing/2014/main" id="{A6E787C7-DBB3-BF09-6CFF-318D45E5B54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10521" name="Option Button 601" hidden="1">
              <a:extLst>
                <a:ext uri="{63B3BB69-23CF-44E3-9099-C40C66FF867C}">
                  <a14:compatExt spid="_x0000_s210521"/>
                </a:ext>
                <a:ext uri="{FF2B5EF4-FFF2-40B4-BE49-F238E27FC236}">
                  <a16:creationId xmlns:a16="http://schemas.microsoft.com/office/drawing/2014/main" id="{225EBDA0-6419-EFDE-D058-D14BED859F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10522" name="Option Button 602" hidden="1">
              <a:extLst>
                <a:ext uri="{63B3BB69-23CF-44E3-9099-C40C66FF867C}">
                  <a14:compatExt spid="_x0000_s210522"/>
                </a:ext>
                <a:ext uri="{FF2B5EF4-FFF2-40B4-BE49-F238E27FC236}">
                  <a16:creationId xmlns:a16="http://schemas.microsoft.com/office/drawing/2014/main" id="{ECB05FFD-D73D-CAF8-0B9C-99BF36B724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10523" name="Option Button 603" hidden="1">
              <a:extLst>
                <a:ext uri="{63B3BB69-23CF-44E3-9099-C40C66FF867C}">
                  <a14:compatExt spid="_x0000_s210523"/>
                </a:ext>
                <a:ext uri="{FF2B5EF4-FFF2-40B4-BE49-F238E27FC236}">
                  <a16:creationId xmlns:a16="http://schemas.microsoft.com/office/drawing/2014/main" id="{A8F51293-320F-FCC5-A2FA-89A8E13E31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10524" name="Option Button 604" hidden="1">
              <a:extLst>
                <a:ext uri="{63B3BB69-23CF-44E3-9099-C40C66FF867C}">
                  <a14:compatExt spid="_x0000_s210524"/>
                </a:ext>
                <a:ext uri="{FF2B5EF4-FFF2-40B4-BE49-F238E27FC236}">
                  <a16:creationId xmlns:a16="http://schemas.microsoft.com/office/drawing/2014/main" id="{9BA640E4-FE89-0B72-C721-6BB72DE673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10525" name="Group Box 605" hidden="1">
              <a:extLst>
                <a:ext uri="{63B3BB69-23CF-44E3-9099-C40C66FF867C}">
                  <a14:compatExt spid="_x0000_s210525"/>
                </a:ext>
                <a:ext uri="{FF2B5EF4-FFF2-40B4-BE49-F238E27FC236}">
                  <a16:creationId xmlns:a16="http://schemas.microsoft.com/office/drawing/2014/main" id="{4FEA7102-888F-7752-587F-FBD28B83F88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10526" name="Option Button 606" hidden="1">
              <a:extLst>
                <a:ext uri="{63B3BB69-23CF-44E3-9099-C40C66FF867C}">
                  <a14:compatExt spid="_x0000_s210526"/>
                </a:ext>
                <a:ext uri="{FF2B5EF4-FFF2-40B4-BE49-F238E27FC236}">
                  <a16:creationId xmlns:a16="http://schemas.microsoft.com/office/drawing/2014/main" id="{25E43CEA-6C75-6C10-A61F-892817A187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10527" name="Option Button 607" hidden="1">
              <a:extLst>
                <a:ext uri="{63B3BB69-23CF-44E3-9099-C40C66FF867C}">
                  <a14:compatExt spid="_x0000_s210527"/>
                </a:ext>
                <a:ext uri="{FF2B5EF4-FFF2-40B4-BE49-F238E27FC236}">
                  <a16:creationId xmlns:a16="http://schemas.microsoft.com/office/drawing/2014/main" id="{A524A9EC-C549-BD26-F0EB-CCF8192809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10528" name="Option Button 608" hidden="1">
              <a:extLst>
                <a:ext uri="{63B3BB69-23CF-44E3-9099-C40C66FF867C}">
                  <a14:compatExt spid="_x0000_s210528"/>
                </a:ext>
                <a:ext uri="{FF2B5EF4-FFF2-40B4-BE49-F238E27FC236}">
                  <a16:creationId xmlns:a16="http://schemas.microsoft.com/office/drawing/2014/main" id="{D70D4B6F-3749-7AB7-F5EC-C0C9B1E814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10529" name="Option Button 609" hidden="1">
              <a:extLst>
                <a:ext uri="{63B3BB69-23CF-44E3-9099-C40C66FF867C}">
                  <a14:compatExt spid="_x0000_s210529"/>
                </a:ext>
                <a:ext uri="{FF2B5EF4-FFF2-40B4-BE49-F238E27FC236}">
                  <a16:creationId xmlns:a16="http://schemas.microsoft.com/office/drawing/2014/main" id="{6EC3A2FC-C7D7-A746-8995-ED2FAB2D62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10530" name="Group Box 610" hidden="1">
              <a:extLst>
                <a:ext uri="{63B3BB69-23CF-44E3-9099-C40C66FF867C}">
                  <a14:compatExt spid="_x0000_s210530"/>
                </a:ext>
                <a:ext uri="{FF2B5EF4-FFF2-40B4-BE49-F238E27FC236}">
                  <a16:creationId xmlns:a16="http://schemas.microsoft.com/office/drawing/2014/main" id="{DAAA152B-FCBA-856C-40AD-77328617389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10531" name="Option Button 611" hidden="1">
              <a:extLst>
                <a:ext uri="{63B3BB69-23CF-44E3-9099-C40C66FF867C}">
                  <a14:compatExt spid="_x0000_s210531"/>
                </a:ext>
                <a:ext uri="{FF2B5EF4-FFF2-40B4-BE49-F238E27FC236}">
                  <a16:creationId xmlns:a16="http://schemas.microsoft.com/office/drawing/2014/main" id="{F603977B-9F6B-ED6C-DB79-F0C5DB3E33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10532" name="Option Button 612" hidden="1">
              <a:extLst>
                <a:ext uri="{63B3BB69-23CF-44E3-9099-C40C66FF867C}">
                  <a14:compatExt spid="_x0000_s210532"/>
                </a:ext>
                <a:ext uri="{FF2B5EF4-FFF2-40B4-BE49-F238E27FC236}">
                  <a16:creationId xmlns:a16="http://schemas.microsoft.com/office/drawing/2014/main" id="{F04D46C5-F1E3-CF9C-2445-A0D4ACB651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10533" name="Option Button 613" hidden="1">
              <a:extLst>
                <a:ext uri="{63B3BB69-23CF-44E3-9099-C40C66FF867C}">
                  <a14:compatExt spid="_x0000_s210533"/>
                </a:ext>
                <a:ext uri="{FF2B5EF4-FFF2-40B4-BE49-F238E27FC236}">
                  <a16:creationId xmlns:a16="http://schemas.microsoft.com/office/drawing/2014/main" id="{C8B6F3B2-3C34-A098-7D7F-9DE42DBD6E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10534" name="Option Button 614" hidden="1">
              <a:extLst>
                <a:ext uri="{63B3BB69-23CF-44E3-9099-C40C66FF867C}">
                  <a14:compatExt spid="_x0000_s210534"/>
                </a:ext>
                <a:ext uri="{FF2B5EF4-FFF2-40B4-BE49-F238E27FC236}">
                  <a16:creationId xmlns:a16="http://schemas.microsoft.com/office/drawing/2014/main" id="{15477CE0-44C3-C1D6-F4F2-C63614A3DF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10535" name="Group Box 615" hidden="1">
              <a:extLst>
                <a:ext uri="{63B3BB69-23CF-44E3-9099-C40C66FF867C}">
                  <a14:compatExt spid="_x0000_s210535"/>
                </a:ext>
                <a:ext uri="{FF2B5EF4-FFF2-40B4-BE49-F238E27FC236}">
                  <a16:creationId xmlns:a16="http://schemas.microsoft.com/office/drawing/2014/main" id="{E50EAACF-ED4F-C388-DC6A-31BA8E25717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10536" name="Option Button 616" hidden="1">
              <a:extLst>
                <a:ext uri="{63B3BB69-23CF-44E3-9099-C40C66FF867C}">
                  <a14:compatExt spid="_x0000_s210536"/>
                </a:ext>
                <a:ext uri="{FF2B5EF4-FFF2-40B4-BE49-F238E27FC236}">
                  <a16:creationId xmlns:a16="http://schemas.microsoft.com/office/drawing/2014/main" id="{679107DA-35A0-8F6F-605D-F3B6141311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10537" name="Option Button 617" hidden="1">
              <a:extLst>
                <a:ext uri="{63B3BB69-23CF-44E3-9099-C40C66FF867C}">
                  <a14:compatExt spid="_x0000_s210537"/>
                </a:ext>
                <a:ext uri="{FF2B5EF4-FFF2-40B4-BE49-F238E27FC236}">
                  <a16:creationId xmlns:a16="http://schemas.microsoft.com/office/drawing/2014/main" id="{ED60CEFF-FD1C-A03C-4430-0EF01B3473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10538" name="Option Button 618" hidden="1">
              <a:extLst>
                <a:ext uri="{63B3BB69-23CF-44E3-9099-C40C66FF867C}">
                  <a14:compatExt spid="_x0000_s210538"/>
                </a:ext>
                <a:ext uri="{FF2B5EF4-FFF2-40B4-BE49-F238E27FC236}">
                  <a16:creationId xmlns:a16="http://schemas.microsoft.com/office/drawing/2014/main" id="{9BC128C2-7600-9819-D553-34048EB355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10539" name="Option Button 619" hidden="1">
              <a:extLst>
                <a:ext uri="{63B3BB69-23CF-44E3-9099-C40C66FF867C}">
                  <a14:compatExt spid="_x0000_s210539"/>
                </a:ext>
                <a:ext uri="{FF2B5EF4-FFF2-40B4-BE49-F238E27FC236}">
                  <a16:creationId xmlns:a16="http://schemas.microsoft.com/office/drawing/2014/main" id="{A73D506B-67E3-E83B-2CD1-5F2BD76E1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10540" name="Group Box 620" hidden="1">
              <a:extLst>
                <a:ext uri="{63B3BB69-23CF-44E3-9099-C40C66FF867C}">
                  <a14:compatExt spid="_x0000_s210540"/>
                </a:ext>
                <a:ext uri="{FF2B5EF4-FFF2-40B4-BE49-F238E27FC236}">
                  <a16:creationId xmlns:a16="http://schemas.microsoft.com/office/drawing/2014/main" id="{36E5A6B4-AEBE-450E-5856-A52015C991A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10541" name="Option Button 621" hidden="1">
              <a:extLst>
                <a:ext uri="{63B3BB69-23CF-44E3-9099-C40C66FF867C}">
                  <a14:compatExt spid="_x0000_s210541"/>
                </a:ext>
                <a:ext uri="{FF2B5EF4-FFF2-40B4-BE49-F238E27FC236}">
                  <a16:creationId xmlns:a16="http://schemas.microsoft.com/office/drawing/2014/main" id="{F7FBC0B6-8446-F791-4ED7-128C5FAB0A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10542" name="Option Button 622" hidden="1">
              <a:extLst>
                <a:ext uri="{63B3BB69-23CF-44E3-9099-C40C66FF867C}">
                  <a14:compatExt spid="_x0000_s210542"/>
                </a:ext>
                <a:ext uri="{FF2B5EF4-FFF2-40B4-BE49-F238E27FC236}">
                  <a16:creationId xmlns:a16="http://schemas.microsoft.com/office/drawing/2014/main" id="{42AB7948-3529-7503-B989-612A46D282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10543" name="Option Button 623" hidden="1">
              <a:extLst>
                <a:ext uri="{63B3BB69-23CF-44E3-9099-C40C66FF867C}">
                  <a14:compatExt spid="_x0000_s210543"/>
                </a:ext>
                <a:ext uri="{FF2B5EF4-FFF2-40B4-BE49-F238E27FC236}">
                  <a16:creationId xmlns:a16="http://schemas.microsoft.com/office/drawing/2014/main" id="{610F010E-827E-A0E7-735B-828879862A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10544" name="Option Button 624" hidden="1">
              <a:extLst>
                <a:ext uri="{63B3BB69-23CF-44E3-9099-C40C66FF867C}">
                  <a14:compatExt spid="_x0000_s210544"/>
                </a:ext>
                <a:ext uri="{FF2B5EF4-FFF2-40B4-BE49-F238E27FC236}">
                  <a16:creationId xmlns:a16="http://schemas.microsoft.com/office/drawing/2014/main" id="{8A32AD30-316D-451F-6914-BC064C6EBE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10545" name="Group Box 625" hidden="1">
              <a:extLst>
                <a:ext uri="{63B3BB69-23CF-44E3-9099-C40C66FF867C}">
                  <a14:compatExt spid="_x0000_s210545"/>
                </a:ext>
                <a:ext uri="{FF2B5EF4-FFF2-40B4-BE49-F238E27FC236}">
                  <a16:creationId xmlns:a16="http://schemas.microsoft.com/office/drawing/2014/main" id="{8C03D0F3-CC1C-8D30-0D57-A4EBADD210B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10546" name="Option Button 626" hidden="1">
              <a:extLst>
                <a:ext uri="{63B3BB69-23CF-44E3-9099-C40C66FF867C}">
                  <a14:compatExt spid="_x0000_s210546"/>
                </a:ext>
                <a:ext uri="{FF2B5EF4-FFF2-40B4-BE49-F238E27FC236}">
                  <a16:creationId xmlns:a16="http://schemas.microsoft.com/office/drawing/2014/main" id="{19CBB985-8574-D5F2-6FC5-275E6DF974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10547" name="Option Button 627" hidden="1">
              <a:extLst>
                <a:ext uri="{63B3BB69-23CF-44E3-9099-C40C66FF867C}">
                  <a14:compatExt spid="_x0000_s210547"/>
                </a:ext>
                <a:ext uri="{FF2B5EF4-FFF2-40B4-BE49-F238E27FC236}">
                  <a16:creationId xmlns:a16="http://schemas.microsoft.com/office/drawing/2014/main" id="{FD0E2484-1C09-C98A-46A5-191E890113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10548" name="Option Button 628" hidden="1">
              <a:extLst>
                <a:ext uri="{63B3BB69-23CF-44E3-9099-C40C66FF867C}">
                  <a14:compatExt spid="_x0000_s210548"/>
                </a:ext>
                <a:ext uri="{FF2B5EF4-FFF2-40B4-BE49-F238E27FC236}">
                  <a16:creationId xmlns:a16="http://schemas.microsoft.com/office/drawing/2014/main" id="{E1A2F9AD-1457-09E1-7E9E-25C9D4DA54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10549" name="Option Button 629" hidden="1">
              <a:extLst>
                <a:ext uri="{63B3BB69-23CF-44E3-9099-C40C66FF867C}">
                  <a14:compatExt spid="_x0000_s210549"/>
                </a:ext>
                <a:ext uri="{FF2B5EF4-FFF2-40B4-BE49-F238E27FC236}">
                  <a16:creationId xmlns:a16="http://schemas.microsoft.com/office/drawing/2014/main" id="{0B25501C-15BF-FF6F-CA2B-1EB9BD5DCC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10550" name="Group Box 630" hidden="1">
              <a:extLst>
                <a:ext uri="{63B3BB69-23CF-44E3-9099-C40C66FF867C}">
                  <a14:compatExt spid="_x0000_s210550"/>
                </a:ext>
                <a:ext uri="{FF2B5EF4-FFF2-40B4-BE49-F238E27FC236}">
                  <a16:creationId xmlns:a16="http://schemas.microsoft.com/office/drawing/2014/main" id="{06B1D67C-D294-C05C-DF1C-D103C474BB5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10551" name="Option Button 631" hidden="1">
              <a:extLst>
                <a:ext uri="{63B3BB69-23CF-44E3-9099-C40C66FF867C}">
                  <a14:compatExt spid="_x0000_s210551"/>
                </a:ext>
                <a:ext uri="{FF2B5EF4-FFF2-40B4-BE49-F238E27FC236}">
                  <a16:creationId xmlns:a16="http://schemas.microsoft.com/office/drawing/2014/main" id="{27CFE8C6-0E3A-C51B-2B1D-CD924542E5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10552" name="Option Button 632" hidden="1">
              <a:extLst>
                <a:ext uri="{63B3BB69-23CF-44E3-9099-C40C66FF867C}">
                  <a14:compatExt spid="_x0000_s210552"/>
                </a:ext>
                <a:ext uri="{FF2B5EF4-FFF2-40B4-BE49-F238E27FC236}">
                  <a16:creationId xmlns:a16="http://schemas.microsoft.com/office/drawing/2014/main" id="{52DFAAEA-4F22-5A33-C730-C364C704B4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10553" name="Option Button 633" hidden="1">
              <a:extLst>
                <a:ext uri="{63B3BB69-23CF-44E3-9099-C40C66FF867C}">
                  <a14:compatExt spid="_x0000_s210553"/>
                </a:ext>
                <a:ext uri="{FF2B5EF4-FFF2-40B4-BE49-F238E27FC236}">
                  <a16:creationId xmlns:a16="http://schemas.microsoft.com/office/drawing/2014/main" id="{6BDADBC4-0BAE-6B96-3832-35CA864290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10554" name="Option Button 634" hidden="1">
              <a:extLst>
                <a:ext uri="{63B3BB69-23CF-44E3-9099-C40C66FF867C}">
                  <a14:compatExt spid="_x0000_s210554"/>
                </a:ext>
                <a:ext uri="{FF2B5EF4-FFF2-40B4-BE49-F238E27FC236}">
                  <a16:creationId xmlns:a16="http://schemas.microsoft.com/office/drawing/2014/main" id="{1F031726-BC00-2A57-14A2-5D97757D81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10555" name="Group Box 635" hidden="1">
              <a:extLst>
                <a:ext uri="{63B3BB69-23CF-44E3-9099-C40C66FF867C}">
                  <a14:compatExt spid="_x0000_s210555"/>
                </a:ext>
                <a:ext uri="{FF2B5EF4-FFF2-40B4-BE49-F238E27FC236}">
                  <a16:creationId xmlns:a16="http://schemas.microsoft.com/office/drawing/2014/main" id="{8C1FE993-50FD-4C4D-ADDF-58028B42E5E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10556" name="Option Button 636" hidden="1">
              <a:extLst>
                <a:ext uri="{63B3BB69-23CF-44E3-9099-C40C66FF867C}">
                  <a14:compatExt spid="_x0000_s210556"/>
                </a:ext>
                <a:ext uri="{FF2B5EF4-FFF2-40B4-BE49-F238E27FC236}">
                  <a16:creationId xmlns:a16="http://schemas.microsoft.com/office/drawing/2014/main" id="{F69F3D3D-04FB-9EFD-8EFB-065066EBD4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10557" name="Option Button 637" hidden="1">
              <a:extLst>
                <a:ext uri="{63B3BB69-23CF-44E3-9099-C40C66FF867C}">
                  <a14:compatExt spid="_x0000_s210557"/>
                </a:ext>
                <a:ext uri="{FF2B5EF4-FFF2-40B4-BE49-F238E27FC236}">
                  <a16:creationId xmlns:a16="http://schemas.microsoft.com/office/drawing/2014/main" id="{6C69B167-B513-E9EF-1384-43CEE3451D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10558" name="Option Button 638" hidden="1">
              <a:extLst>
                <a:ext uri="{63B3BB69-23CF-44E3-9099-C40C66FF867C}">
                  <a14:compatExt spid="_x0000_s210558"/>
                </a:ext>
                <a:ext uri="{FF2B5EF4-FFF2-40B4-BE49-F238E27FC236}">
                  <a16:creationId xmlns:a16="http://schemas.microsoft.com/office/drawing/2014/main" id="{475AF860-FBDF-EC96-363A-8974AC9FE0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10559" name="Option Button 639" hidden="1">
              <a:extLst>
                <a:ext uri="{63B3BB69-23CF-44E3-9099-C40C66FF867C}">
                  <a14:compatExt spid="_x0000_s210559"/>
                </a:ext>
                <a:ext uri="{FF2B5EF4-FFF2-40B4-BE49-F238E27FC236}">
                  <a16:creationId xmlns:a16="http://schemas.microsoft.com/office/drawing/2014/main" id="{56A5F709-BBE0-B753-A717-4140B68BAC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10560" name="Group Box 640" hidden="1">
              <a:extLst>
                <a:ext uri="{63B3BB69-23CF-44E3-9099-C40C66FF867C}">
                  <a14:compatExt spid="_x0000_s210560"/>
                </a:ext>
                <a:ext uri="{FF2B5EF4-FFF2-40B4-BE49-F238E27FC236}">
                  <a16:creationId xmlns:a16="http://schemas.microsoft.com/office/drawing/2014/main" id="{448FA651-BD45-B476-909B-4D921B8F10F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10561" name="Option Button 641" hidden="1">
              <a:extLst>
                <a:ext uri="{63B3BB69-23CF-44E3-9099-C40C66FF867C}">
                  <a14:compatExt spid="_x0000_s210561"/>
                </a:ext>
                <a:ext uri="{FF2B5EF4-FFF2-40B4-BE49-F238E27FC236}">
                  <a16:creationId xmlns:a16="http://schemas.microsoft.com/office/drawing/2014/main" id="{047DF4E4-4D78-6496-056A-F6832B3508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10562" name="Option Button 642" hidden="1">
              <a:extLst>
                <a:ext uri="{63B3BB69-23CF-44E3-9099-C40C66FF867C}">
                  <a14:compatExt spid="_x0000_s210562"/>
                </a:ext>
                <a:ext uri="{FF2B5EF4-FFF2-40B4-BE49-F238E27FC236}">
                  <a16:creationId xmlns:a16="http://schemas.microsoft.com/office/drawing/2014/main" id="{A3F9A416-67E4-F674-4CE3-E9B320421B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10563" name="Option Button 643" hidden="1">
              <a:extLst>
                <a:ext uri="{63B3BB69-23CF-44E3-9099-C40C66FF867C}">
                  <a14:compatExt spid="_x0000_s210563"/>
                </a:ext>
                <a:ext uri="{FF2B5EF4-FFF2-40B4-BE49-F238E27FC236}">
                  <a16:creationId xmlns:a16="http://schemas.microsoft.com/office/drawing/2014/main" id="{B34A0DB0-F8B3-058B-1B83-1394F7113E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10564" name="Option Button 644" hidden="1">
              <a:extLst>
                <a:ext uri="{63B3BB69-23CF-44E3-9099-C40C66FF867C}">
                  <a14:compatExt spid="_x0000_s210564"/>
                </a:ext>
                <a:ext uri="{FF2B5EF4-FFF2-40B4-BE49-F238E27FC236}">
                  <a16:creationId xmlns:a16="http://schemas.microsoft.com/office/drawing/2014/main" id="{25F95C84-4AA1-5215-F184-CA0BD589A9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10565" name="Group Box 645" hidden="1">
              <a:extLst>
                <a:ext uri="{63B3BB69-23CF-44E3-9099-C40C66FF867C}">
                  <a14:compatExt spid="_x0000_s210565"/>
                </a:ext>
                <a:ext uri="{FF2B5EF4-FFF2-40B4-BE49-F238E27FC236}">
                  <a16:creationId xmlns:a16="http://schemas.microsoft.com/office/drawing/2014/main" id="{456E1188-DB58-3C57-FBB6-7D112C9652B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07873" name="Option Button 1" hidden="1">
              <a:extLst>
                <a:ext uri="{63B3BB69-23CF-44E3-9099-C40C66FF867C}">
                  <a14:compatExt spid="_x0000_s207873"/>
                </a:ext>
                <a:ext uri="{FF2B5EF4-FFF2-40B4-BE49-F238E27FC236}">
                  <a16:creationId xmlns:a16="http://schemas.microsoft.com/office/drawing/2014/main" id="{5BB1E7F1-77B7-2618-AD9E-18226F818D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07874" name="Option Button 2" hidden="1">
              <a:extLst>
                <a:ext uri="{63B3BB69-23CF-44E3-9099-C40C66FF867C}">
                  <a14:compatExt spid="_x0000_s207874"/>
                </a:ext>
                <a:ext uri="{FF2B5EF4-FFF2-40B4-BE49-F238E27FC236}">
                  <a16:creationId xmlns:a16="http://schemas.microsoft.com/office/drawing/2014/main" id="{BAB7B607-388B-815D-24BA-21EF18C2B5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07875" name="Option Button 3" hidden="1">
              <a:extLst>
                <a:ext uri="{63B3BB69-23CF-44E3-9099-C40C66FF867C}">
                  <a14:compatExt spid="_x0000_s207875"/>
                </a:ext>
                <a:ext uri="{FF2B5EF4-FFF2-40B4-BE49-F238E27FC236}">
                  <a16:creationId xmlns:a16="http://schemas.microsoft.com/office/drawing/2014/main" id="{B5609B61-9F70-6C77-BD55-567B05F01D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07876" name="Option Button 4" hidden="1">
              <a:extLst>
                <a:ext uri="{63B3BB69-23CF-44E3-9099-C40C66FF867C}">
                  <a14:compatExt spid="_x0000_s207876"/>
                </a:ext>
                <a:ext uri="{FF2B5EF4-FFF2-40B4-BE49-F238E27FC236}">
                  <a16:creationId xmlns:a16="http://schemas.microsoft.com/office/drawing/2014/main" id="{A3878EF7-255A-B55E-93B7-FA1B8CC972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07877" name="Group Box 5" hidden="1">
              <a:extLst>
                <a:ext uri="{63B3BB69-23CF-44E3-9099-C40C66FF867C}">
                  <a14:compatExt spid="_x0000_s207877"/>
                </a:ext>
                <a:ext uri="{FF2B5EF4-FFF2-40B4-BE49-F238E27FC236}">
                  <a16:creationId xmlns:a16="http://schemas.microsoft.com/office/drawing/2014/main" id="{42E8C911-C3C0-0558-6E77-444B978B193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07878" name="Option Button 6" hidden="1">
              <a:extLst>
                <a:ext uri="{63B3BB69-23CF-44E3-9099-C40C66FF867C}">
                  <a14:compatExt spid="_x0000_s207878"/>
                </a:ext>
                <a:ext uri="{FF2B5EF4-FFF2-40B4-BE49-F238E27FC236}">
                  <a16:creationId xmlns:a16="http://schemas.microsoft.com/office/drawing/2014/main" id="{EA57C208-D678-BA3F-084D-960CCE8FB6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07879" name="Option Button 7" hidden="1">
              <a:extLst>
                <a:ext uri="{63B3BB69-23CF-44E3-9099-C40C66FF867C}">
                  <a14:compatExt spid="_x0000_s207879"/>
                </a:ext>
                <a:ext uri="{FF2B5EF4-FFF2-40B4-BE49-F238E27FC236}">
                  <a16:creationId xmlns:a16="http://schemas.microsoft.com/office/drawing/2014/main" id="{A1CD8B4A-C5A8-EBF9-9B8C-8258031FD8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07880" name="Option Button 8" hidden="1">
              <a:extLst>
                <a:ext uri="{63B3BB69-23CF-44E3-9099-C40C66FF867C}">
                  <a14:compatExt spid="_x0000_s207880"/>
                </a:ext>
                <a:ext uri="{FF2B5EF4-FFF2-40B4-BE49-F238E27FC236}">
                  <a16:creationId xmlns:a16="http://schemas.microsoft.com/office/drawing/2014/main" id="{C9E7A2F5-D527-97C0-439E-ACF5D6C2CB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07881" name="Option Button 9" hidden="1">
              <a:extLst>
                <a:ext uri="{63B3BB69-23CF-44E3-9099-C40C66FF867C}">
                  <a14:compatExt spid="_x0000_s207881"/>
                </a:ext>
                <a:ext uri="{FF2B5EF4-FFF2-40B4-BE49-F238E27FC236}">
                  <a16:creationId xmlns:a16="http://schemas.microsoft.com/office/drawing/2014/main" id="{5006DD0C-36FC-E7F7-B343-DBCE040AF1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07882" name="Group Box 10" hidden="1">
              <a:extLst>
                <a:ext uri="{63B3BB69-23CF-44E3-9099-C40C66FF867C}">
                  <a14:compatExt spid="_x0000_s207882"/>
                </a:ext>
                <a:ext uri="{FF2B5EF4-FFF2-40B4-BE49-F238E27FC236}">
                  <a16:creationId xmlns:a16="http://schemas.microsoft.com/office/drawing/2014/main" id="{9DA5EF83-F6F5-6621-A999-7D1284F3BE5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07883" name="Option Button 11" hidden="1">
              <a:extLst>
                <a:ext uri="{63B3BB69-23CF-44E3-9099-C40C66FF867C}">
                  <a14:compatExt spid="_x0000_s207883"/>
                </a:ext>
                <a:ext uri="{FF2B5EF4-FFF2-40B4-BE49-F238E27FC236}">
                  <a16:creationId xmlns:a16="http://schemas.microsoft.com/office/drawing/2014/main" id="{638F8B7C-3DEF-0C64-A4C7-D5FF16B323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07884" name="Option Button 12" hidden="1">
              <a:extLst>
                <a:ext uri="{63B3BB69-23CF-44E3-9099-C40C66FF867C}">
                  <a14:compatExt spid="_x0000_s207884"/>
                </a:ext>
                <a:ext uri="{FF2B5EF4-FFF2-40B4-BE49-F238E27FC236}">
                  <a16:creationId xmlns:a16="http://schemas.microsoft.com/office/drawing/2014/main" id="{EA3E41F1-1844-281B-2DDA-F9AC6A9929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07885" name="Option Button 13" hidden="1">
              <a:extLst>
                <a:ext uri="{63B3BB69-23CF-44E3-9099-C40C66FF867C}">
                  <a14:compatExt spid="_x0000_s207885"/>
                </a:ext>
                <a:ext uri="{FF2B5EF4-FFF2-40B4-BE49-F238E27FC236}">
                  <a16:creationId xmlns:a16="http://schemas.microsoft.com/office/drawing/2014/main" id="{BF423F9C-C343-E095-F568-8F42E3106E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07886" name="Option Button 14" hidden="1">
              <a:extLst>
                <a:ext uri="{63B3BB69-23CF-44E3-9099-C40C66FF867C}">
                  <a14:compatExt spid="_x0000_s207886"/>
                </a:ext>
                <a:ext uri="{FF2B5EF4-FFF2-40B4-BE49-F238E27FC236}">
                  <a16:creationId xmlns:a16="http://schemas.microsoft.com/office/drawing/2014/main" id="{4D9C8876-73F0-2DA2-A3AB-0B2C292830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07887" name="Group Box 15" hidden="1">
              <a:extLst>
                <a:ext uri="{63B3BB69-23CF-44E3-9099-C40C66FF867C}">
                  <a14:compatExt spid="_x0000_s207887"/>
                </a:ext>
                <a:ext uri="{FF2B5EF4-FFF2-40B4-BE49-F238E27FC236}">
                  <a16:creationId xmlns:a16="http://schemas.microsoft.com/office/drawing/2014/main" id="{70A514E0-BEB9-A40D-2907-73E2EBD598E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07888" name="Option Button 16" hidden="1">
              <a:extLst>
                <a:ext uri="{63B3BB69-23CF-44E3-9099-C40C66FF867C}">
                  <a14:compatExt spid="_x0000_s207888"/>
                </a:ext>
                <a:ext uri="{FF2B5EF4-FFF2-40B4-BE49-F238E27FC236}">
                  <a16:creationId xmlns:a16="http://schemas.microsoft.com/office/drawing/2014/main" id="{77C8B043-7F84-E44B-2A5C-AF2E301401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07889" name="Option Button 17" hidden="1">
              <a:extLst>
                <a:ext uri="{63B3BB69-23CF-44E3-9099-C40C66FF867C}">
                  <a14:compatExt spid="_x0000_s207889"/>
                </a:ext>
                <a:ext uri="{FF2B5EF4-FFF2-40B4-BE49-F238E27FC236}">
                  <a16:creationId xmlns:a16="http://schemas.microsoft.com/office/drawing/2014/main" id="{2C4C0547-223D-DCFB-1F00-33A1A9C426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07890" name="Option Button 18" hidden="1">
              <a:extLst>
                <a:ext uri="{63B3BB69-23CF-44E3-9099-C40C66FF867C}">
                  <a14:compatExt spid="_x0000_s207890"/>
                </a:ext>
                <a:ext uri="{FF2B5EF4-FFF2-40B4-BE49-F238E27FC236}">
                  <a16:creationId xmlns:a16="http://schemas.microsoft.com/office/drawing/2014/main" id="{2E5D188E-7192-774E-ADFD-3BD68BC2EA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07891" name="Option Button 19" hidden="1">
              <a:extLst>
                <a:ext uri="{63B3BB69-23CF-44E3-9099-C40C66FF867C}">
                  <a14:compatExt spid="_x0000_s207891"/>
                </a:ext>
                <a:ext uri="{FF2B5EF4-FFF2-40B4-BE49-F238E27FC236}">
                  <a16:creationId xmlns:a16="http://schemas.microsoft.com/office/drawing/2014/main" id="{742E6CBD-2E9F-146D-83D7-45D59C2DB3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07892" name="Group Box 20" hidden="1">
              <a:extLst>
                <a:ext uri="{63B3BB69-23CF-44E3-9099-C40C66FF867C}">
                  <a14:compatExt spid="_x0000_s207892"/>
                </a:ext>
                <a:ext uri="{FF2B5EF4-FFF2-40B4-BE49-F238E27FC236}">
                  <a16:creationId xmlns:a16="http://schemas.microsoft.com/office/drawing/2014/main" id="{4CC5520C-3514-84B5-5FE2-6686FDDD4B0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07893" name="Option Button 21" hidden="1">
              <a:extLst>
                <a:ext uri="{63B3BB69-23CF-44E3-9099-C40C66FF867C}">
                  <a14:compatExt spid="_x0000_s207893"/>
                </a:ext>
                <a:ext uri="{FF2B5EF4-FFF2-40B4-BE49-F238E27FC236}">
                  <a16:creationId xmlns:a16="http://schemas.microsoft.com/office/drawing/2014/main" id="{01CD23D1-76F0-2F0B-B0E9-7CD4FAF7C5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07894" name="Option Button 22" hidden="1">
              <a:extLst>
                <a:ext uri="{63B3BB69-23CF-44E3-9099-C40C66FF867C}">
                  <a14:compatExt spid="_x0000_s207894"/>
                </a:ext>
                <a:ext uri="{FF2B5EF4-FFF2-40B4-BE49-F238E27FC236}">
                  <a16:creationId xmlns:a16="http://schemas.microsoft.com/office/drawing/2014/main" id="{1186A184-C4CC-888D-BBF5-51CB641E49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07895" name="Option Button 23" hidden="1">
              <a:extLst>
                <a:ext uri="{63B3BB69-23CF-44E3-9099-C40C66FF867C}">
                  <a14:compatExt spid="_x0000_s207895"/>
                </a:ext>
                <a:ext uri="{FF2B5EF4-FFF2-40B4-BE49-F238E27FC236}">
                  <a16:creationId xmlns:a16="http://schemas.microsoft.com/office/drawing/2014/main" id="{69C44E98-F481-AA33-49EA-DC6B5DEBC9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07896" name="Option Button 24" hidden="1">
              <a:extLst>
                <a:ext uri="{63B3BB69-23CF-44E3-9099-C40C66FF867C}">
                  <a14:compatExt spid="_x0000_s207896"/>
                </a:ext>
                <a:ext uri="{FF2B5EF4-FFF2-40B4-BE49-F238E27FC236}">
                  <a16:creationId xmlns:a16="http://schemas.microsoft.com/office/drawing/2014/main" id="{FC5F2189-D457-D436-580C-AE6C0C6660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07897" name="Group Box 25" hidden="1">
              <a:extLst>
                <a:ext uri="{63B3BB69-23CF-44E3-9099-C40C66FF867C}">
                  <a14:compatExt spid="_x0000_s207897"/>
                </a:ext>
                <a:ext uri="{FF2B5EF4-FFF2-40B4-BE49-F238E27FC236}">
                  <a16:creationId xmlns:a16="http://schemas.microsoft.com/office/drawing/2014/main" id="{DB63CF3F-2510-6FA6-1872-9B8D126D067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07898" name="Option Button 26" hidden="1">
              <a:extLst>
                <a:ext uri="{63B3BB69-23CF-44E3-9099-C40C66FF867C}">
                  <a14:compatExt spid="_x0000_s207898"/>
                </a:ext>
                <a:ext uri="{FF2B5EF4-FFF2-40B4-BE49-F238E27FC236}">
                  <a16:creationId xmlns:a16="http://schemas.microsoft.com/office/drawing/2014/main" id="{0F3D28F3-F24A-F370-2DB0-7B9296B675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07899" name="Option Button 27" hidden="1">
              <a:extLst>
                <a:ext uri="{63B3BB69-23CF-44E3-9099-C40C66FF867C}">
                  <a14:compatExt spid="_x0000_s207899"/>
                </a:ext>
                <a:ext uri="{FF2B5EF4-FFF2-40B4-BE49-F238E27FC236}">
                  <a16:creationId xmlns:a16="http://schemas.microsoft.com/office/drawing/2014/main" id="{0DF954BF-45CD-BBB6-716B-32BB13FA1E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07900" name="Option Button 28" hidden="1">
              <a:extLst>
                <a:ext uri="{63B3BB69-23CF-44E3-9099-C40C66FF867C}">
                  <a14:compatExt spid="_x0000_s207900"/>
                </a:ext>
                <a:ext uri="{FF2B5EF4-FFF2-40B4-BE49-F238E27FC236}">
                  <a16:creationId xmlns:a16="http://schemas.microsoft.com/office/drawing/2014/main" id="{C55448FE-C771-B187-A5A5-CB4D40FE58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07901" name="Option Button 29" hidden="1">
              <a:extLst>
                <a:ext uri="{63B3BB69-23CF-44E3-9099-C40C66FF867C}">
                  <a14:compatExt spid="_x0000_s207901"/>
                </a:ext>
                <a:ext uri="{FF2B5EF4-FFF2-40B4-BE49-F238E27FC236}">
                  <a16:creationId xmlns:a16="http://schemas.microsoft.com/office/drawing/2014/main" id="{733E338A-A9E2-FB93-0175-AAF24B1158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07902" name="Group Box 30" hidden="1">
              <a:extLst>
                <a:ext uri="{63B3BB69-23CF-44E3-9099-C40C66FF867C}">
                  <a14:compatExt spid="_x0000_s207902"/>
                </a:ext>
                <a:ext uri="{FF2B5EF4-FFF2-40B4-BE49-F238E27FC236}">
                  <a16:creationId xmlns:a16="http://schemas.microsoft.com/office/drawing/2014/main" id="{4DB2057B-BA28-E5C1-45E8-3506620D18F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07903" name="Option Button 31" hidden="1">
              <a:extLst>
                <a:ext uri="{63B3BB69-23CF-44E3-9099-C40C66FF867C}">
                  <a14:compatExt spid="_x0000_s207903"/>
                </a:ext>
                <a:ext uri="{FF2B5EF4-FFF2-40B4-BE49-F238E27FC236}">
                  <a16:creationId xmlns:a16="http://schemas.microsoft.com/office/drawing/2014/main" id="{BB58A6D6-ADD9-31F0-0D8B-71B4681047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07904" name="Option Button 32" hidden="1">
              <a:extLst>
                <a:ext uri="{63B3BB69-23CF-44E3-9099-C40C66FF867C}">
                  <a14:compatExt spid="_x0000_s207904"/>
                </a:ext>
                <a:ext uri="{FF2B5EF4-FFF2-40B4-BE49-F238E27FC236}">
                  <a16:creationId xmlns:a16="http://schemas.microsoft.com/office/drawing/2014/main" id="{D22304DB-49BE-CD4F-5CE0-D2A357B477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07905" name="Option Button 33" hidden="1">
              <a:extLst>
                <a:ext uri="{63B3BB69-23CF-44E3-9099-C40C66FF867C}">
                  <a14:compatExt spid="_x0000_s207905"/>
                </a:ext>
                <a:ext uri="{FF2B5EF4-FFF2-40B4-BE49-F238E27FC236}">
                  <a16:creationId xmlns:a16="http://schemas.microsoft.com/office/drawing/2014/main" id="{F81258EC-1A8A-A126-4D2A-64ECFFF01A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07906" name="Option Button 34" hidden="1">
              <a:extLst>
                <a:ext uri="{63B3BB69-23CF-44E3-9099-C40C66FF867C}">
                  <a14:compatExt spid="_x0000_s207906"/>
                </a:ext>
                <a:ext uri="{FF2B5EF4-FFF2-40B4-BE49-F238E27FC236}">
                  <a16:creationId xmlns:a16="http://schemas.microsoft.com/office/drawing/2014/main" id="{C2BC8C05-EA2C-B67C-A6E2-92E898C3BE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07907" name="Group Box 35" hidden="1">
              <a:extLst>
                <a:ext uri="{63B3BB69-23CF-44E3-9099-C40C66FF867C}">
                  <a14:compatExt spid="_x0000_s207907"/>
                </a:ext>
                <a:ext uri="{FF2B5EF4-FFF2-40B4-BE49-F238E27FC236}">
                  <a16:creationId xmlns:a16="http://schemas.microsoft.com/office/drawing/2014/main" id="{9783AB45-85AE-3920-0A2A-61AFB24D06A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07908" name="Option Button 36" hidden="1">
              <a:extLst>
                <a:ext uri="{63B3BB69-23CF-44E3-9099-C40C66FF867C}">
                  <a14:compatExt spid="_x0000_s207908"/>
                </a:ext>
                <a:ext uri="{FF2B5EF4-FFF2-40B4-BE49-F238E27FC236}">
                  <a16:creationId xmlns:a16="http://schemas.microsoft.com/office/drawing/2014/main" id="{9B77369E-7DEC-06A3-B9B3-F9D3BB0EFE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07909" name="Option Button 37" hidden="1">
              <a:extLst>
                <a:ext uri="{63B3BB69-23CF-44E3-9099-C40C66FF867C}">
                  <a14:compatExt spid="_x0000_s207909"/>
                </a:ext>
                <a:ext uri="{FF2B5EF4-FFF2-40B4-BE49-F238E27FC236}">
                  <a16:creationId xmlns:a16="http://schemas.microsoft.com/office/drawing/2014/main" id="{C2C351A1-A46D-A771-5A2F-B39CE42049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07910" name="Option Button 38" hidden="1">
              <a:extLst>
                <a:ext uri="{63B3BB69-23CF-44E3-9099-C40C66FF867C}">
                  <a14:compatExt spid="_x0000_s207910"/>
                </a:ext>
                <a:ext uri="{FF2B5EF4-FFF2-40B4-BE49-F238E27FC236}">
                  <a16:creationId xmlns:a16="http://schemas.microsoft.com/office/drawing/2014/main" id="{8CC50A52-0D6C-F17F-8B0D-7DA0ADB29E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07911" name="Option Button 39" hidden="1">
              <a:extLst>
                <a:ext uri="{63B3BB69-23CF-44E3-9099-C40C66FF867C}">
                  <a14:compatExt spid="_x0000_s207911"/>
                </a:ext>
                <a:ext uri="{FF2B5EF4-FFF2-40B4-BE49-F238E27FC236}">
                  <a16:creationId xmlns:a16="http://schemas.microsoft.com/office/drawing/2014/main" id="{65B5DAFE-131F-4990-CBD7-96DF735B68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07912" name="Group Box 40" hidden="1">
              <a:extLst>
                <a:ext uri="{63B3BB69-23CF-44E3-9099-C40C66FF867C}">
                  <a14:compatExt spid="_x0000_s207912"/>
                </a:ext>
                <a:ext uri="{FF2B5EF4-FFF2-40B4-BE49-F238E27FC236}">
                  <a16:creationId xmlns:a16="http://schemas.microsoft.com/office/drawing/2014/main" id="{0E953269-9D19-5CB4-CCEF-C63DC141296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07913" name="Option Button 41" hidden="1">
              <a:extLst>
                <a:ext uri="{63B3BB69-23CF-44E3-9099-C40C66FF867C}">
                  <a14:compatExt spid="_x0000_s207913"/>
                </a:ext>
                <a:ext uri="{FF2B5EF4-FFF2-40B4-BE49-F238E27FC236}">
                  <a16:creationId xmlns:a16="http://schemas.microsoft.com/office/drawing/2014/main" id="{AC4DC6FD-B237-28E3-6E4B-2862844F94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07914" name="Option Button 42" hidden="1">
              <a:extLst>
                <a:ext uri="{63B3BB69-23CF-44E3-9099-C40C66FF867C}">
                  <a14:compatExt spid="_x0000_s207914"/>
                </a:ext>
                <a:ext uri="{FF2B5EF4-FFF2-40B4-BE49-F238E27FC236}">
                  <a16:creationId xmlns:a16="http://schemas.microsoft.com/office/drawing/2014/main" id="{7F618F5E-5B24-6E04-EDCE-844B57A04B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07915" name="Option Button 43" hidden="1">
              <a:extLst>
                <a:ext uri="{63B3BB69-23CF-44E3-9099-C40C66FF867C}">
                  <a14:compatExt spid="_x0000_s207915"/>
                </a:ext>
                <a:ext uri="{FF2B5EF4-FFF2-40B4-BE49-F238E27FC236}">
                  <a16:creationId xmlns:a16="http://schemas.microsoft.com/office/drawing/2014/main" id="{88FE1743-C7FA-8BA0-B9C9-6BA86945F0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07916" name="Option Button 44" hidden="1">
              <a:extLst>
                <a:ext uri="{63B3BB69-23CF-44E3-9099-C40C66FF867C}">
                  <a14:compatExt spid="_x0000_s207916"/>
                </a:ext>
                <a:ext uri="{FF2B5EF4-FFF2-40B4-BE49-F238E27FC236}">
                  <a16:creationId xmlns:a16="http://schemas.microsoft.com/office/drawing/2014/main" id="{827D8DA2-934C-6565-87BA-59006CA14C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07917" name="Group Box 45" hidden="1">
              <a:extLst>
                <a:ext uri="{63B3BB69-23CF-44E3-9099-C40C66FF867C}">
                  <a14:compatExt spid="_x0000_s207917"/>
                </a:ext>
                <a:ext uri="{FF2B5EF4-FFF2-40B4-BE49-F238E27FC236}">
                  <a16:creationId xmlns:a16="http://schemas.microsoft.com/office/drawing/2014/main" id="{85C16081-BF41-D56B-289A-04588C635D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07918" name="Option Button 46" hidden="1">
              <a:extLst>
                <a:ext uri="{63B3BB69-23CF-44E3-9099-C40C66FF867C}">
                  <a14:compatExt spid="_x0000_s207918"/>
                </a:ext>
                <a:ext uri="{FF2B5EF4-FFF2-40B4-BE49-F238E27FC236}">
                  <a16:creationId xmlns:a16="http://schemas.microsoft.com/office/drawing/2014/main" id="{A65EAC68-575A-4258-BCF4-241DC8D2BA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07919" name="Option Button 47" hidden="1">
              <a:extLst>
                <a:ext uri="{63B3BB69-23CF-44E3-9099-C40C66FF867C}">
                  <a14:compatExt spid="_x0000_s207919"/>
                </a:ext>
                <a:ext uri="{FF2B5EF4-FFF2-40B4-BE49-F238E27FC236}">
                  <a16:creationId xmlns:a16="http://schemas.microsoft.com/office/drawing/2014/main" id="{CC9FD7AD-5C73-2E5E-48C7-FCBA536122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07920" name="Option Button 48" hidden="1">
              <a:extLst>
                <a:ext uri="{63B3BB69-23CF-44E3-9099-C40C66FF867C}">
                  <a14:compatExt spid="_x0000_s207920"/>
                </a:ext>
                <a:ext uri="{FF2B5EF4-FFF2-40B4-BE49-F238E27FC236}">
                  <a16:creationId xmlns:a16="http://schemas.microsoft.com/office/drawing/2014/main" id="{FA3D3601-9124-C42C-8648-AA92692C3B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07921" name="Option Button 49" hidden="1">
              <a:extLst>
                <a:ext uri="{63B3BB69-23CF-44E3-9099-C40C66FF867C}">
                  <a14:compatExt spid="_x0000_s207921"/>
                </a:ext>
                <a:ext uri="{FF2B5EF4-FFF2-40B4-BE49-F238E27FC236}">
                  <a16:creationId xmlns:a16="http://schemas.microsoft.com/office/drawing/2014/main" id="{E360C196-29C3-6100-C19D-512A27F971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07922" name="Group Box 50" hidden="1">
              <a:extLst>
                <a:ext uri="{63B3BB69-23CF-44E3-9099-C40C66FF867C}">
                  <a14:compatExt spid="_x0000_s207922"/>
                </a:ext>
                <a:ext uri="{FF2B5EF4-FFF2-40B4-BE49-F238E27FC236}">
                  <a16:creationId xmlns:a16="http://schemas.microsoft.com/office/drawing/2014/main" id="{31AF65BC-E425-406A-CE43-D5B9F496B1B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07923" name="Option Button 51" hidden="1">
              <a:extLst>
                <a:ext uri="{63B3BB69-23CF-44E3-9099-C40C66FF867C}">
                  <a14:compatExt spid="_x0000_s207923"/>
                </a:ext>
                <a:ext uri="{FF2B5EF4-FFF2-40B4-BE49-F238E27FC236}">
                  <a16:creationId xmlns:a16="http://schemas.microsoft.com/office/drawing/2014/main" id="{C2B55721-9B9C-9C0D-43C6-B2D92E62E4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07924" name="Option Button 52" hidden="1">
              <a:extLst>
                <a:ext uri="{63B3BB69-23CF-44E3-9099-C40C66FF867C}">
                  <a14:compatExt spid="_x0000_s207924"/>
                </a:ext>
                <a:ext uri="{FF2B5EF4-FFF2-40B4-BE49-F238E27FC236}">
                  <a16:creationId xmlns:a16="http://schemas.microsoft.com/office/drawing/2014/main" id="{FF9B08D6-4942-31DC-175E-4D35A659D5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07925" name="Option Button 53" hidden="1">
              <a:extLst>
                <a:ext uri="{63B3BB69-23CF-44E3-9099-C40C66FF867C}">
                  <a14:compatExt spid="_x0000_s207925"/>
                </a:ext>
                <a:ext uri="{FF2B5EF4-FFF2-40B4-BE49-F238E27FC236}">
                  <a16:creationId xmlns:a16="http://schemas.microsoft.com/office/drawing/2014/main" id="{D00B6975-2C79-4ADF-D2AF-76C0BBD1A2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07926" name="Option Button 54" hidden="1">
              <a:extLst>
                <a:ext uri="{63B3BB69-23CF-44E3-9099-C40C66FF867C}">
                  <a14:compatExt spid="_x0000_s207926"/>
                </a:ext>
                <a:ext uri="{FF2B5EF4-FFF2-40B4-BE49-F238E27FC236}">
                  <a16:creationId xmlns:a16="http://schemas.microsoft.com/office/drawing/2014/main" id="{FDD08B4A-CBFA-F39B-30C6-A0768A8FA0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07927" name="Group Box 55" hidden="1">
              <a:extLst>
                <a:ext uri="{63B3BB69-23CF-44E3-9099-C40C66FF867C}">
                  <a14:compatExt spid="_x0000_s207927"/>
                </a:ext>
                <a:ext uri="{FF2B5EF4-FFF2-40B4-BE49-F238E27FC236}">
                  <a16:creationId xmlns:a16="http://schemas.microsoft.com/office/drawing/2014/main" id="{F36547C8-74F7-8B50-A146-825892EDDA5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07928" name="Option Button 56" hidden="1">
              <a:extLst>
                <a:ext uri="{63B3BB69-23CF-44E3-9099-C40C66FF867C}">
                  <a14:compatExt spid="_x0000_s207928"/>
                </a:ext>
                <a:ext uri="{FF2B5EF4-FFF2-40B4-BE49-F238E27FC236}">
                  <a16:creationId xmlns:a16="http://schemas.microsoft.com/office/drawing/2014/main" id="{95FA2612-A154-C0F1-28A4-5682EFBFBE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07929" name="Option Button 57" hidden="1">
              <a:extLst>
                <a:ext uri="{63B3BB69-23CF-44E3-9099-C40C66FF867C}">
                  <a14:compatExt spid="_x0000_s207929"/>
                </a:ext>
                <a:ext uri="{FF2B5EF4-FFF2-40B4-BE49-F238E27FC236}">
                  <a16:creationId xmlns:a16="http://schemas.microsoft.com/office/drawing/2014/main" id="{BB07119A-674F-E724-50B9-782A853584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07930" name="Option Button 58" hidden="1">
              <a:extLst>
                <a:ext uri="{63B3BB69-23CF-44E3-9099-C40C66FF867C}">
                  <a14:compatExt spid="_x0000_s207930"/>
                </a:ext>
                <a:ext uri="{FF2B5EF4-FFF2-40B4-BE49-F238E27FC236}">
                  <a16:creationId xmlns:a16="http://schemas.microsoft.com/office/drawing/2014/main" id="{0B0562A0-9646-207B-65B4-75FEA9AB2A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07931" name="Option Button 59" hidden="1">
              <a:extLst>
                <a:ext uri="{63B3BB69-23CF-44E3-9099-C40C66FF867C}">
                  <a14:compatExt spid="_x0000_s207931"/>
                </a:ext>
                <a:ext uri="{FF2B5EF4-FFF2-40B4-BE49-F238E27FC236}">
                  <a16:creationId xmlns:a16="http://schemas.microsoft.com/office/drawing/2014/main" id="{7CFC8EA4-E379-9857-4288-982004A148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07932" name="Group Box 60" hidden="1">
              <a:extLst>
                <a:ext uri="{63B3BB69-23CF-44E3-9099-C40C66FF867C}">
                  <a14:compatExt spid="_x0000_s207932"/>
                </a:ext>
                <a:ext uri="{FF2B5EF4-FFF2-40B4-BE49-F238E27FC236}">
                  <a16:creationId xmlns:a16="http://schemas.microsoft.com/office/drawing/2014/main" id="{84EE187E-0700-924A-59D4-7BF8F166924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07933" name="Option Button 61" hidden="1">
              <a:extLst>
                <a:ext uri="{63B3BB69-23CF-44E3-9099-C40C66FF867C}">
                  <a14:compatExt spid="_x0000_s207933"/>
                </a:ext>
                <a:ext uri="{FF2B5EF4-FFF2-40B4-BE49-F238E27FC236}">
                  <a16:creationId xmlns:a16="http://schemas.microsoft.com/office/drawing/2014/main" id="{2E3341BD-534E-1EBE-7323-23DB3A1E5C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07934" name="Option Button 62" hidden="1">
              <a:extLst>
                <a:ext uri="{63B3BB69-23CF-44E3-9099-C40C66FF867C}">
                  <a14:compatExt spid="_x0000_s207934"/>
                </a:ext>
                <a:ext uri="{FF2B5EF4-FFF2-40B4-BE49-F238E27FC236}">
                  <a16:creationId xmlns:a16="http://schemas.microsoft.com/office/drawing/2014/main" id="{CD461E1B-E100-C01F-9076-3D53E2002A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07935" name="Option Button 63" hidden="1">
              <a:extLst>
                <a:ext uri="{63B3BB69-23CF-44E3-9099-C40C66FF867C}">
                  <a14:compatExt spid="_x0000_s207935"/>
                </a:ext>
                <a:ext uri="{FF2B5EF4-FFF2-40B4-BE49-F238E27FC236}">
                  <a16:creationId xmlns:a16="http://schemas.microsoft.com/office/drawing/2014/main" id="{DE9B2E1B-8EC4-9585-1F7F-8DF854C6DF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07936" name="Option Button 64" hidden="1">
              <a:extLst>
                <a:ext uri="{63B3BB69-23CF-44E3-9099-C40C66FF867C}">
                  <a14:compatExt spid="_x0000_s207936"/>
                </a:ext>
                <a:ext uri="{FF2B5EF4-FFF2-40B4-BE49-F238E27FC236}">
                  <a16:creationId xmlns:a16="http://schemas.microsoft.com/office/drawing/2014/main" id="{14ADD0E0-1362-D5F1-DBC8-0585FD0974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07937" name="Group Box 65" hidden="1">
              <a:extLst>
                <a:ext uri="{63B3BB69-23CF-44E3-9099-C40C66FF867C}">
                  <a14:compatExt spid="_x0000_s207937"/>
                </a:ext>
                <a:ext uri="{FF2B5EF4-FFF2-40B4-BE49-F238E27FC236}">
                  <a16:creationId xmlns:a16="http://schemas.microsoft.com/office/drawing/2014/main" id="{DC6142DB-976A-3BD2-432F-4BC542F6855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07938" name="Option Button 66" hidden="1">
              <a:extLst>
                <a:ext uri="{63B3BB69-23CF-44E3-9099-C40C66FF867C}">
                  <a14:compatExt spid="_x0000_s207938"/>
                </a:ext>
                <a:ext uri="{FF2B5EF4-FFF2-40B4-BE49-F238E27FC236}">
                  <a16:creationId xmlns:a16="http://schemas.microsoft.com/office/drawing/2014/main" id="{5998EC1A-4A5A-D65B-B9F9-953194A6F6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07939" name="Option Button 67" hidden="1">
              <a:extLst>
                <a:ext uri="{63B3BB69-23CF-44E3-9099-C40C66FF867C}">
                  <a14:compatExt spid="_x0000_s207939"/>
                </a:ext>
                <a:ext uri="{FF2B5EF4-FFF2-40B4-BE49-F238E27FC236}">
                  <a16:creationId xmlns:a16="http://schemas.microsoft.com/office/drawing/2014/main" id="{E0E0C603-63E2-59CE-884F-889721D5B6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07940" name="Option Button 68" hidden="1">
              <a:extLst>
                <a:ext uri="{63B3BB69-23CF-44E3-9099-C40C66FF867C}">
                  <a14:compatExt spid="_x0000_s207940"/>
                </a:ext>
                <a:ext uri="{FF2B5EF4-FFF2-40B4-BE49-F238E27FC236}">
                  <a16:creationId xmlns:a16="http://schemas.microsoft.com/office/drawing/2014/main" id="{E76DD12C-6437-0310-BE60-399D2CC268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07941" name="Option Button 69" hidden="1">
              <a:extLst>
                <a:ext uri="{63B3BB69-23CF-44E3-9099-C40C66FF867C}">
                  <a14:compatExt spid="_x0000_s207941"/>
                </a:ext>
                <a:ext uri="{FF2B5EF4-FFF2-40B4-BE49-F238E27FC236}">
                  <a16:creationId xmlns:a16="http://schemas.microsoft.com/office/drawing/2014/main" id="{B1A8F3E0-C244-A9DE-0922-DBA7E96F69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07942" name="Group Box 70" hidden="1">
              <a:extLst>
                <a:ext uri="{63B3BB69-23CF-44E3-9099-C40C66FF867C}">
                  <a14:compatExt spid="_x0000_s207942"/>
                </a:ext>
                <a:ext uri="{FF2B5EF4-FFF2-40B4-BE49-F238E27FC236}">
                  <a16:creationId xmlns:a16="http://schemas.microsoft.com/office/drawing/2014/main" id="{66538545-D3EE-4B03-20D4-8CA465BCDE8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07943" name="Option Button 71" hidden="1">
              <a:extLst>
                <a:ext uri="{63B3BB69-23CF-44E3-9099-C40C66FF867C}">
                  <a14:compatExt spid="_x0000_s207943"/>
                </a:ext>
                <a:ext uri="{FF2B5EF4-FFF2-40B4-BE49-F238E27FC236}">
                  <a16:creationId xmlns:a16="http://schemas.microsoft.com/office/drawing/2014/main" id="{B0EE73B2-5317-9F9F-AAD8-3EEB0319DE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07944" name="Option Button 72" hidden="1">
              <a:extLst>
                <a:ext uri="{63B3BB69-23CF-44E3-9099-C40C66FF867C}">
                  <a14:compatExt spid="_x0000_s207944"/>
                </a:ext>
                <a:ext uri="{FF2B5EF4-FFF2-40B4-BE49-F238E27FC236}">
                  <a16:creationId xmlns:a16="http://schemas.microsoft.com/office/drawing/2014/main" id="{4B1C5D5F-ED7A-9839-20C3-66AB6DF416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07945" name="Option Button 73" hidden="1">
              <a:extLst>
                <a:ext uri="{63B3BB69-23CF-44E3-9099-C40C66FF867C}">
                  <a14:compatExt spid="_x0000_s207945"/>
                </a:ext>
                <a:ext uri="{FF2B5EF4-FFF2-40B4-BE49-F238E27FC236}">
                  <a16:creationId xmlns:a16="http://schemas.microsoft.com/office/drawing/2014/main" id="{4E023C43-D856-E21C-E809-8B46430DA9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07946" name="Option Button 74" hidden="1">
              <a:extLst>
                <a:ext uri="{63B3BB69-23CF-44E3-9099-C40C66FF867C}">
                  <a14:compatExt spid="_x0000_s207946"/>
                </a:ext>
                <a:ext uri="{FF2B5EF4-FFF2-40B4-BE49-F238E27FC236}">
                  <a16:creationId xmlns:a16="http://schemas.microsoft.com/office/drawing/2014/main" id="{91841F83-3B77-885D-F785-DCC3B3B9F9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07947" name="Group Box 75" hidden="1">
              <a:extLst>
                <a:ext uri="{63B3BB69-23CF-44E3-9099-C40C66FF867C}">
                  <a14:compatExt spid="_x0000_s207947"/>
                </a:ext>
                <a:ext uri="{FF2B5EF4-FFF2-40B4-BE49-F238E27FC236}">
                  <a16:creationId xmlns:a16="http://schemas.microsoft.com/office/drawing/2014/main" id="{531913F7-508E-D8CC-5F1B-C49B9D41064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07948" name="Option Button 76" hidden="1">
              <a:extLst>
                <a:ext uri="{63B3BB69-23CF-44E3-9099-C40C66FF867C}">
                  <a14:compatExt spid="_x0000_s207948"/>
                </a:ext>
                <a:ext uri="{FF2B5EF4-FFF2-40B4-BE49-F238E27FC236}">
                  <a16:creationId xmlns:a16="http://schemas.microsoft.com/office/drawing/2014/main" id="{FDC9B9F4-127E-56B0-2BB1-404306F67F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07949" name="Option Button 77" hidden="1">
              <a:extLst>
                <a:ext uri="{63B3BB69-23CF-44E3-9099-C40C66FF867C}">
                  <a14:compatExt spid="_x0000_s207949"/>
                </a:ext>
                <a:ext uri="{FF2B5EF4-FFF2-40B4-BE49-F238E27FC236}">
                  <a16:creationId xmlns:a16="http://schemas.microsoft.com/office/drawing/2014/main" id="{0E2A5C16-2334-AF43-FC03-9B04706C54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07950" name="Option Button 78" hidden="1">
              <a:extLst>
                <a:ext uri="{63B3BB69-23CF-44E3-9099-C40C66FF867C}">
                  <a14:compatExt spid="_x0000_s207950"/>
                </a:ext>
                <a:ext uri="{FF2B5EF4-FFF2-40B4-BE49-F238E27FC236}">
                  <a16:creationId xmlns:a16="http://schemas.microsoft.com/office/drawing/2014/main" id="{D117B5E9-9D62-59E3-D163-E727F89508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07951" name="Option Button 79" hidden="1">
              <a:extLst>
                <a:ext uri="{63B3BB69-23CF-44E3-9099-C40C66FF867C}">
                  <a14:compatExt spid="_x0000_s207951"/>
                </a:ext>
                <a:ext uri="{FF2B5EF4-FFF2-40B4-BE49-F238E27FC236}">
                  <a16:creationId xmlns:a16="http://schemas.microsoft.com/office/drawing/2014/main" id="{CCE9C3F4-D82C-D20B-28D1-EE81C094F0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07952" name="Group Box 80" hidden="1">
              <a:extLst>
                <a:ext uri="{63B3BB69-23CF-44E3-9099-C40C66FF867C}">
                  <a14:compatExt spid="_x0000_s207952"/>
                </a:ext>
                <a:ext uri="{FF2B5EF4-FFF2-40B4-BE49-F238E27FC236}">
                  <a16:creationId xmlns:a16="http://schemas.microsoft.com/office/drawing/2014/main" id="{376BDBFA-EA13-0619-2A58-BA32921FBA1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07953" name="Option Button 81" hidden="1">
              <a:extLst>
                <a:ext uri="{63B3BB69-23CF-44E3-9099-C40C66FF867C}">
                  <a14:compatExt spid="_x0000_s207953"/>
                </a:ext>
                <a:ext uri="{FF2B5EF4-FFF2-40B4-BE49-F238E27FC236}">
                  <a16:creationId xmlns:a16="http://schemas.microsoft.com/office/drawing/2014/main" id="{10249E99-405A-8948-3F25-E47FD1A948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07954" name="Option Button 82" hidden="1">
              <a:extLst>
                <a:ext uri="{63B3BB69-23CF-44E3-9099-C40C66FF867C}">
                  <a14:compatExt spid="_x0000_s207954"/>
                </a:ext>
                <a:ext uri="{FF2B5EF4-FFF2-40B4-BE49-F238E27FC236}">
                  <a16:creationId xmlns:a16="http://schemas.microsoft.com/office/drawing/2014/main" id="{3334B525-1839-C3C1-425D-0F783E0E78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07955" name="Option Button 83" hidden="1">
              <a:extLst>
                <a:ext uri="{63B3BB69-23CF-44E3-9099-C40C66FF867C}">
                  <a14:compatExt spid="_x0000_s207955"/>
                </a:ext>
                <a:ext uri="{FF2B5EF4-FFF2-40B4-BE49-F238E27FC236}">
                  <a16:creationId xmlns:a16="http://schemas.microsoft.com/office/drawing/2014/main" id="{CCD2B121-EEDE-127E-1529-AAEAAE16F6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07956" name="Option Button 84" hidden="1">
              <a:extLst>
                <a:ext uri="{63B3BB69-23CF-44E3-9099-C40C66FF867C}">
                  <a14:compatExt spid="_x0000_s207956"/>
                </a:ext>
                <a:ext uri="{FF2B5EF4-FFF2-40B4-BE49-F238E27FC236}">
                  <a16:creationId xmlns:a16="http://schemas.microsoft.com/office/drawing/2014/main" id="{B96C8FB8-A934-97CC-D267-87F498E0BA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07957" name="Group Box 85" hidden="1">
              <a:extLst>
                <a:ext uri="{63B3BB69-23CF-44E3-9099-C40C66FF867C}">
                  <a14:compatExt spid="_x0000_s207957"/>
                </a:ext>
                <a:ext uri="{FF2B5EF4-FFF2-40B4-BE49-F238E27FC236}">
                  <a16:creationId xmlns:a16="http://schemas.microsoft.com/office/drawing/2014/main" id="{1A4C2820-3E9C-4E95-1C01-6A04F64DDCD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07958" name="Option Button 86" hidden="1">
              <a:extLst>
                <a:ext uri="{63B3BB69-23CF-44E3-9099-C40C66FF867C}">
                  <a14:compatExt spid="_x0000_s207958"/>
                </a:ext>
                <a:ext uri="{FF2B5EF4-FFF2-40B4-BE49-F238E27FC236}">
                  <a16:creationId xmlns:a16="http://schemas.microsoft.com/office/drawing/2014/main" id="{3DD8A1C4-5173-116E-F7E5-A36FAF5CDE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07959" name="Option Button 87" hidden="1">
              <a:extLst>
                <a:ext uri="{63B3BB69-23CF-44E3-9099-C40C66FF867C}">
                  <a14:compatExt spid="_x0000_s207959"/>
                </a:ext>
                <a:ext uri="{FF2B5EF4-FFF2-40B4-BE49-F238E27FC236}">
                  <a16:creationId xmlns:a16="http://schemas.microsoft.com/office/drawing/2014/main" id="{5A823578-C34D-0825-6EBD-5716DB799D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07960" name="Option Button 88" hidden="1">
              <a:extLst>
                <a:ext uri="{63B3BB69-23CF-44E3-9099-C40C66FF867C}">
                  <a14:compatExt spid="_x0000_s207960"/>
                </a:ext>
                <a:ext uri="{FF2B5EF4-FFF2-40B4-BE49-F238E27FC236}">
                  <a16:creationId xmlns:a16="http://schemas.microsoft.com/office/drawing/2014/main" id="{16DE4C17-F4EF-AC30-D1B0-B861C3934D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07961" name="Option Button 89" hidden="1">
              <a:extLst>
                <a:ext uri="{63B3BB69-23CF-44E3-9099-C40C66FF867C}">
                  <a14:compatExt spid="_x0000_s207961"/>
                </a:ext>
                <a:ext uri="{FF2B5EF4-FFF2-40B4-BE49-F238E27FC236}">
                  <a16:creationId xmlns:a16="http://schemas.microsoft.com/office/drawing/2014/main" id="{8E5FF373-2683-412B-4B02-D8CB605582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07962" name="Group Box 90" hidden="1">
              <a:extLst>
                <a:ext uri="{63B3BB69-23CF-44E3-9099-C40C66FF867C}">
                  <a14:compatExt spid="_x0000_s207962"/>
                </a:ext>
                <a:ext uri="{FF2B5EF4-FFF2-40B4-BE49-F238E27FC236}">
                  <a16:creationId xmlns:a16="http://schemas.microsoft.com/office/drawing/2014/main" id="{BDEBEA26-0031-5176-49F7-0ADAAF089A6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07963" name="Option Button 91" hidden="1">
              <a:extLst>
                <a:ext uri="{63B3BB69-23CF-44E3-9099-C40C66FF867C}">
                  <a14:compatExt spid="_x0000_s207963"/>
                </a:ext>
                <a:ext uri="{FF2B5EF4-FFF2-40B4-BE49-F238E27FC236}">
                  <a16:creationId xmlns:a16="http://schemas.microsoft.com/office/drawing/2014/main" id="{4D2FC39A-A7AF-2D57-4E67-601AAA0C55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07964" name="Option Button 92" hidden="1">
              <a:extLst>
                <a:ext uri="{63B3BB69-23CF-44E3-9099-C40C66FF867C}">
                  <a14:compatExt spid="_x0000_s207964"/>
                </a:ext>
                <a:ext uri="{FF2B5EF4-FFF2-40B4-BE49-F238E27FC236}">
                  <a16:creationId xmlns:a16="http://schemas.microsoft.com/office/drawing/2014/main" id="{C58DB294-D2B8-6CA7-129C-4E0E655B3E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07965" name="Option Button 93" hidden="1">
              <a:extLst>
                <a:ext uri="{63B3BB69-23CF-44E3-9099-C40C66FF867C}">
                  <a14:compatExt spid="_x0000_s207965"/>
                </a:ext>
                <a:ext uri="{FF2B5EF4-FFF2-40B4-BE49-F238E27FC236}">
                  <a16:creationId xmlns:a16="http://schemas.microsoft.com/office/drawing/2014/main" id="{B53B36EB-2B60-0E34-1FF8-3470BFFD6C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07966" name="Option Button 94" hidden="1">
              <a:extLst>
                <a:ext uri="{63B3BB69-23CF-44E3-9099-C40C66FF867C}">
                  <a14:compatExt spid="_x0000_s207966"/>
                </a:ext>
                <a:ext uri="{FF2B5EF4-FFF2-40B4-BE49-F238E27FC236}">
                  <a16:creationId xmlns:a16="http://schemas.microsoft.com/office/drawing/2014/main" id="{8F6AB65A-2AC4-2DBD-EA5D-7F067613EF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07967" name="Group Box 95" hidden="1">
              <a:extLst>
                <a:ext uri="{63B3BB69-23CF-44E3-9099-C40C66FF867C}">
                  <a14:compatExt spid="_x0000_s207967"/>
                </a:ext>
                <a:ext uri="{FF2B5EF4-FFF2-40B4-BE49-F238E27FC236}">
                  <a16:creationId xmlns:a16="http://schemas.microsoft.com/office/drawing/2014/main" id="{A86ADD8E-6093-7B8F-4308-92894ECC230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07968" name="Option Button 96" hidden="1">
              <a:extLst>
                <a:ext uri="{63B3BB69-23CF-44E3-9099-C40C66FF867C}">
                  <a14:compatExt spid="_x0000_s207968"/>
                </a:ext>
                <a:ext uri="{FF2B5EF4-FFF2-40B4-BE49-F238E27FC236}">
                  <a16:creationId xmlns:a16="http://schemas.microsoft.com/office/drawing/2014/main" id="{72FA3FBE-A974-1B55-B6C4-D1CD87A8D8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07969" name="Option Button 97" hidden="1">
              <a:extLst>
                <a:ext uri="{63B3BB69-23CF-44E3-9099-C40C66FF867C}">
                  <a14:compatExt spid="_x0000_s207969"/>
                </a:ext>
                <a:ext uri="{FF2B5EF4-FFF2-40B4-BE49-F238E27FC236}">
                  <a16:creationId xmlns:a16="http://schemas.microsoft.com/office/drawing/2014/main" id="{95A6D899-87EE-FAAD-2619-0EE32D7BA8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07970" name="Option Button 98" hidden="1">
              <a:extLst>
                <a:ext uri="{63B3BB69-23CF-44E3-9099-C40C66FF867C}">
                  <a14:compatExt spid="_x0000_s207970"/>
                </a:ext>
                <a:ext uri="{FF2B5EF4-FFF2-40B4-BE49-F238E27FC236}">
                  <a16:creationId xmlns:a16="http://schemas.microsoft.com/office/drawing/2014/main" id="{ABF72B98-DC39-52B2-24D4-33A4781802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07971" name="Option Button 99" hidden="1">
              <a:extLst>
                <a:ext uri="{63B3BB69-23CF-44E3-9099-C40C66FF867C}">
                  <a14:compatExt spid="_x0000_s207971"/>
                </a:ext>
                <a:ext uri="{FF2B5EF4-FFF2-40B4-BE49-F238E27FC236}">
                  <a16:creationId xmlns:a16="http://schemas.microsoft.com/office/drawing/2014/main" id="{D7092492-B49C-9DEC-44F5-4FFD9FFC6E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07972" name="Group Box 100" hidden="1">
              <a:extLst>
                <a:ext uri="{63B3BB69-23CF-44E3-9099-C40C66FF867C}">
                  <a14:compatExt spid="_x0000_s207972"/>
                </a:ext>
                <a:ext uri="{FF2B5EF4-FFF2-40B4-BE49-F238E27FC236}">
                  <a16:creationId xmlns:a16="http://schemas.microsoft.com/office/drawing/2014/main" id="{BF5FA86E-23C1-150D-9DA4-E94B90AB961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07973" name="Option Button 101" hidden="1">
              <a:extLst>
                <a:ext uri="{63B3BB69-23CF-44E3-9099-C40C66FF867C}">
                  <a14:compatExt spid="_x0000_s207973"/>
                </a:ext>
                <a:ext uri="{FF2B5EF4-FFF2-40B4-BE49-F238E27FC236}">
                  <a16:creationId xmlns:a16="http://schemas.microsoft.com/office/drawing/2014/main" id="{24153504-D372-6790-7621-6C4F1C4FE8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07974" name="Option Button 102" hidden="1">
              <a:extLst>
                <a:ext uri="{63B3BB69-23CF-44E3-9099-C40C66FF867C}">
                  <a14:compatExt spid="_x0000_s207974"/>
                </a:ext>
                <a:ext uri="{FF2B5EF4-FFF2-40B4-BE49-F238E27FC236}">
                  <a16:creationId xmlns:a16="http://schemas.microsoft.com/office/drawing/2014/main" id="{9BB44C48-A1EC-5C89-E754-A51872AB22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07975" name="Option Button 103" hidden="1">
              <a:extLst>
                <a:ext uri="{63B3BB69-23CF-44E3-9099-C40C66FF867C}">
                  <a14:compatExt spid="_x0000_s207975"/>
                </a:ext>
                <a:ext uri="{FF2B5EF4-FFF2-40B4-BE49-F238E27FC236}">
                  <a16:creationId xmlns:a16="http://schemas.microsoft.com/office/drawing/2014/main" id="{78B84936-E56A-10D0-56FE-D9D5D1E8D1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07976" name="Option Button 104" hidden="1">
              <a:extLst>
                <a:ext uri="{63B3BB69-23CF-44E3-9099-C40C66FF867C}">
                  <a14:compatExt spid="_x0000_s207976"/>
                </a:ext>
                <a:ext uri="{FF2B5EF4-FFF2-40B4-BE49-F238E27FC236}">
                  <a16:creationId xmlns:a16="http://schemas.microsoft.com/office/drawing/2014/main" id="{244CD30C-1D41-DC71-CE61-0C8AB15776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07977" name="Group Box 105" hidden="1">
              <a:extLst>
                <a:ext uri="{63B3BB69-23CF-44E3-9099-C40C66FF867C}">
                  <a14:compatExt spid="_x0000_s207977"/>
                </a:ext>
                <a:ext uri="{FF2B5EF4-FFF2-40B4-BE49-F238E27FC236}">
                  <a16:creationId xmlns:a16="http://schemas.microsoft.com/office/drawing/2014/main" id="{F54DFCC0-B2AB-5A96-E957-9EF749E26DC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07978" name="Option Button 106" hidden="1">
              <a:extLst>
                <a:ext uri="{63B3BB69-23CF-44E3-9099-C40C66FF867C}">
                  <a14:compatExt spid="_x0000_s207978"/>
                </a:ext>
                <a:ext uri="{FF2B5EF4-FFF2-40B4-BE49-F238E27FC236}">
                  <a16:creationId xmlns:a16="http://schemas.microsoft.com/office/drawing/2014/main" id="{FD2513EB-0E79-B77B-90B7-C7E2FA7123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07979" name="Option Button 107" hidden="1">
              <a:extLst>
                <a:ext uri="{63B3BB69-23CF-44E3-9099-C40C66FF867C}">
                  <a14:compatExt spid="_x0000_s207979"/>
                </a:ext>
                <a:ext uri="{FF2B5EF4-FFF2-40B4-BE49-F238E27FC236}">
                  <a16:creationId xmlns:a16="http://schemas.microsoft.com/office/drawing/2014/main" id="{CF03FE59-D14F-CBF3-021E-AC164B1045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07980" name="Option Button 108" hidden="1">
              <a:extLst>
                <a:ext uri="{63B3BB69-23CF-44E3-9099-C40C66FF867C}">
                  <a14:compatExt spid="_x0000_s207980"/>
                </a:ext>
                <a:ext uri="{FF2B5EF4-FFF2-40B4-BE49-F238E27FC236}">
                  <a16:creationId xmlns:a16="http://schemas.microsoft.com/office/drawing/2014/main" id="{CE414C90-5BA2-CFA3-5620-A6895245ED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07981" name="Option Button 109" hidden="1">
              <a:extLst>
                <a:ext uri="{63B3BB69-23CF-44E3-9099-C40C66FF867C}">
                  <a14:compatExt spid="_x0000_s207981"/>
                </a:ext>
                <a:ext uri="{FF2B5EF4-FFF2-40B4-BE49-F238E27FC236}">
                  <a16:creationId xmlns:a16="http://schemas.microsoft.com/office/drawing/2014/main" id="{2B7C69B7-B421-6FB8-130E-AFA74D31C8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07982" name="Group Box 110" hidden="1">
              <a:extLst>
                <a:ext uri="{63B3BB69-23CF-44E3-9099-C40C66FF867C}">
                  <a14:compatExt spid="_x0000_s207982"/>
                </a:ext>
                <a:ext uri="{FF2B5EF4-FFF2-40B4-BE49-F238E27FC236}">
                  <a16:creationId xmlns:a16="http://schemas.microsoft.com/office/drawing/2014/main" id="{3F52E3CD-342F-AEBB-17AD-02DB2726554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07983" name="Option Button 111" hidden="1">
              <a:extLst>
                <a:ext uri="{63B3BB69-23CF-44E3-9099-C40C66FF867C}">
                  <a14:compatExt spid="_x0000_s207983"/>
                </a:ext>
                <a:ext uri="{FF2B5EF4-FFF2-40B4-BE49-F238E27FC236}">
                  <a16:creationId xmlns:a16="http://schemas.microsoft.com/office/drawing/2014/main" id="{EE2D096E-F929-880F-4A2B-0268165E19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07984" name="Option Button 112" hidden="1">
              <a:extLst>
                <a:ext uri="{63B3BB69-23CF-44E3-9099-C40C66FF867C}">
                  <a14:compatExt spid="_x0000_s207984"/>
                </a:ext>
                <a:ext uri="{FF2B5EF4-FFF2-40B4-BE49-F238E27FC236}">
                  <a16:creationId xmlns:a16="http://schemas.microsoft.com/office/drawing/2014/main" id="{1D61312E-F670-B1B3-E799-3853B574FD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07985" name="Option Button 113" hidden="1">
              <a:extLst>
                <a:ext uri="{63B3BB69-23CF-44E3-9099-C40C66FF867C}">
                  <a14:compatExt spid="_x0000_s207985"/>
                </a:ext>
                <a:ext uri="{FF2B5EF4-FFF2-40B4-BE49-F238E27FC236}">
                  <a16:creationId xmlns:a16="http://schemas.microsoft.com/office/drawing/2014/main" id="{4794DF31-215B-8192-E35B-712D5C8553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07986" name="Option Button 114" hidden="1">
              <a:extLst>
                <a:ext uri="{63B3BB69-23CF-44E3-9099-C40C66FF867C}">
                  <a14:compatExt spid="_x0000_s207986"/>
                </a:ext>
                <a:ext uri="{FF2B5EF4-FFF2-40B4-BE49-F238E27FC236}">
                  <a16:creationId xmlns:a16="http://schemas.microsoft.com/office/drawing/2014/main" id="{F6454C16-B5D8-1AE7-1EB7-F1BF47C80E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07987" name="Group Box 115" hidden="1">
              <a:extLst>
                <a:ext uri="{63B3BB69-23CF-44E3-9099-C40C66FF867C}">
                  <a14:compatExt spid="_x0000_s207987"/>
                </a:ext>
                <a:ext uri="{FF2B5EF4-FFF2-40B4-BE49-F238E27FC236}">
                  <a16:creationId xmlns:a16="http://schemas.microsoft.com/office/drawing/2014/main" id="{AB185E67-DE12-9660-DC1B-E78CB3D3E91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07988" name="Option Button 116" hidden="1">
              <a:extLst>
                <a:ext uri="{63B3BB69-23CF-44E3-9099-C40C66FF867C}">
                  <a14:compatExt spid="_x0000_s207988"/>
                </a:ext>
                <a:ext uri="{FF2B5EF4-FFF2-40B4-BE49-F238E27FC236}">
                  <a16:creationId xmlns:a16="http://schemas.microsoft.com/office/drawing/2014/main" id="{B4FAE4B6-4669-F0DE-085E-53603DF41A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07989" name="Option Button 117" hidden="1">
              <a:extLst>
                <a:ext uri="{63B3BB69-23CF-44E3-9099-C40C66FF867C}">
                  <a14:compatExt spid="_x0000_s207989"/>
                </a:ext>
                <a:ext uri="{FF2B5EF4-FFF2-40B4-BE49-F238E27FC236}">
                  <a16:creationId xmlns:a16="http://schemas.microsoft.com/office/drawing/2014/main" id="{E324C3BE-8C07-5856-E15F-A0FA93BCB9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07990" name="Option Button 118" hidden="1">
              <a:extLst>
                <a:ext uri="{63B3BB69-23CF-44E3-9099-C40C66FF867C}">
                  <a14:compatExt spid="_x0000_s207990"/>
                </a:ext>
                <a:ext uri="{FF2B5EF4-FFF2-40B4-BE49-F238E27FC236}">
                  <a16:creationId xmlns:a16="http://schemas.microsoft.com/office/drawing/2014/main" id="{AF90C55A-5D50-AD37-8C1F-607303D3A8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07991" name="Option Button 119" hidden="1">
              <a:extLst>
                <a:ext uri="{63B3BB69-23CF-44E3-9099-C40C66FF867C}">
                  <a14:compatExt spid="_x0000_s207991"/>
                </a:ext>
                <a:ext uri="{FF2B5EF4-FFF2-40B4-BE49-F238E27FC236}">
                  <a16:creationId xmlns:a16="http://schemas.microsoft.com/office/drawing/2014/main" id="{16D89315-DCCC-C53C-F255-790387BB7A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07992" name="Group Box 120" hidden="1">
              <a:extLst>
                <a:ext uri="{63B3BB69-23CF-44E3-9099-C40C66FF867C}">
                  <a14:compatExt spid="_x0000_s207992"/>
                </a:ext>
                <a:ext uri="{FF2B5EF4-FFF2-40B4-BE49-F238E27FC236}">
                  <a16:creationId xmlns:a16="http://schemas.microsoft.com/office/drawing/2014/main" id="{173C6C42-565F-6909-62D5-4DD4631C887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07993" name="Option Button 121" hidden="1">
              <a:extLst>
                <a:ext uri="{63B3BB69-23CF-44E3-9099-C40C66FF867C}">
                  <a14:compatExt spid="_x0000_s207993"/>
                </a:ext>
                <a:ext uri="{FF2B5EF4-FFF2-40B4-BE49-F238E27FC236}">
                  <a16:creationId xmlns:a16="http://schemas.microsoft.com/office/drawing/2014/main" id="{9333DC70-326A-1295-6BE3-DFEBC841E6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07994" name="Option Button 122" hidden="1">
              <a:extLst>
                <a:ext uri="{63B3BB69-23CF-44E3-9099-C40C66FF867C}">
                  <a14:compatExt spid="_x0000_s207994"/>
                </a:ext>
                <a:ext uri="{FF2B5EF4-FFF2-40B4-BE49-F238E27FC236}">
                  <a16:creationId xmlns:a16="http://schemas.microsoft.com/office/drawing/2014/main" id="{BF9C31AC-7CB5-7AF5-4055-D359365EE7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07995" name="Option Button 123" hidden="1">
              <a:extLst>
                <a:ext uri="{63B3BB69-23CF-44E3-9099-C40C66FF867C}">
                  <a14:compatExt spid="_x0000_s207995"/>
                </a:ext>
                <a:ext uri="{FF2B5EF4-FFF2-40B4-BE49-F238E27FC236}">
                  <a16:creationId xmlns:a16="http://schemas.microsoft.com/office/drawing/2014/main" id="{0887929C-3AFB-05F1-6AD6-C48099425F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07996" name="Option Button 124" hidden="1">
              <a:extLst>
                <a:ext uri="{63B3BB69-23CF-44E3-9099-C40C66FF867C}">
                  <a14:compatExt spid="_x0000_s207996"/>
                </a:ext>
                <a:ext uri="{FF2B5EF4-FFF2-40B4-BE49-F238E27FC236}">
                  <a16:creationId xmlns:a16="http://schemas.microsoft.com/office/drawing/2014/main" id="{4E13D3DF-9B3B-4352-A851-9F66AD4869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07997" name="Group Box 125" hidden="1">
              <a:extLst>
                <a:ext uri="{63B3BB69-23CF-44E3-9099-C40C66FF867C}">
                  <a14:compatExt spid="_x0000_s207997"/>
                </a:ext>
                <a:ext uri="{FF2B5EF4-FFF2-40B4-BE49-F238E27FC236}">
                  <a16:creationId xmlns:a16="http://schemas.microsoft.com/office/drawing/2014/main" id="{04FBD493-4F80-18AA-3F95-A664D6B66BF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07998" name="Option Button 126" hidden="1">
              <a:extLst>
                <a:ext uri="{63B3BB69-23CF-44E3-9099-C40C66FF867C}">
                  <a14:compatExt spid="_x0000_s207998"/>
                </a:ext>
                <a:ext uri="{FF2B5EF4-FFF2-40B4-BE49-F238E27FC236}">
                  <a16:creationId xmlns:a16="http://schemas.microsoft.com/office/drawing/2014/main" id="{1D1587F0-4371-BEFA-822C-CB7287CECC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07999" name="Option Button 127" hidden="1">
              <a:extLst>
                <a:ext uri="{63B3BB69-23CF-44E3-9099-C40C66FF867C}">
                  <a14:compatExt spid="_x0000_s207999"/>
                </a:ext>
                <a:ext uri="{FF2B5EF4-FFF2-40B4-BE49-F238E27FC236}">
                  <a16:creationId xmlns:a16="http://schemas.microsoft.com/office/drawing/2014/main" id="{622515FA-06BB-0ACE-10F2-BCBFD30297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08000" name="Option Button 128" hidden="1">
              <a:extLst>
                <a:ext uri="{63B3BB69-23CF-44E3-9099-C40C66FF867C}">
                  <a14:compatExt spid="_x0000_s208000"/>
                </a:ext>
                <a:ext uri="{FF2B5EF4-FFF2-40B4-BE49-F238E27FC236}">
                  <a16:creationId xmlns:a16="http://schemas.microsoft.com/office/drawing/2014/main" id="{C11FB576-053E-A4CE-962B-1712F01C43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08001" name="Option Button 129" hidden="1">
              <a:extLst>
                <a:ext uri="{63B3BB69-23CF-44E3-9099-C40C66FF867C}">
                  <a14:compatExt spid="_x0000_s208001"/>
                </a:ext>
                <a:ext uri="{FF2B5EF4-FFF2-40B4-BE49-F238E27FC236}">
                  <a16:creationId xmlns:a16="http://schemas.microsoft.com/office/drawing/2014/main" id="{9383A8C7-D4FE-ABFE-D782-95F50DAF9E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08002" name="Group Box 130" hidden="1">
              <a:extLst>
                <a:ext uri="{63B3BB69-23CF-44E3-9099-C40C66FF867C}">
                  <a14:compatExt spid="_x0000_s208002"/>
                </a:ext>
                <a:ext uri="{FF2B5EF4-FFF2-40B4-BE49-F238E27FC236}">
                  <a16:creationId xmlns:a16="http://schemas.microsoft.com/office/drawing/2014/main" id="{5F9FADAB-27EE-D539-ABB3-3F75D2AD75C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08003" name="Option Button 131" hidden="1">
              <a:extLst>
                <a:ext uri="{63B3BB69-23CF-44E3-9099-C40C66FF867C}">
                  <a14:compatExt spid="_x0000_s208003"/>
                </a:ext>
                <a:ext uri="{FF2B5EF4-FFF2-40B4-BE49-F238E27FC236}">
                  <a16:creationId xmlns:a16="http://schemas.microsoft.com/office/drawing/2014/main" id="{769FE60A-E684-C157-1BC1-CBE7C39FF9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08004" name="Option Button 132" hidden="1">
              <a:extLst>
                <a:ext uri="{63B3BB69-23CF-44E3-9099-C40C66FF867C}">
                  <a14:compatExt spid="_x0000_s208004"/>
                </a:ext>
                <a:ext uri="{FF2B5EF4-FFF2-40B4-BE49-F238E27FC236}">
                  <a16:creationId xmlns:a16="http://schemas.microsoft.com/office/drawing/2014/main" id="{12C14923-7285-969F-23C2-81D397DA70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08005" name="Option Button 133" hidden="1">
              <a:extLst>
                <a:ext uri="{63B3BB69-23CF-44E3-9099-C40C66FF867C}">
                  <a14:compatExt spid="_x0000_s208005"/>
                </a:ext>
                <a:ext uri="{FF2B5EF4-FFF2-40B4-BE49-F238E27FC236}">
                  <a16:creationId xmlns:a16="http://schemas.microsoft.com/office/drawing/2014/main" id="{165EF759-1B4F-5E41-EC36-ABDCF37BAD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08006" name="Option Button 134" hidden="1">
              <a:extLst>
                <a:ext uri="{63B3BB69-23CF-44E3-9099-C40C66FF867C}">
                  <a14:compatExt spid="_x0000_s208006"/>
                </a:ext>
                <a:ext uri="{FF2B5EF4-FFF2-40B4-BE49-F238E27FC236}">
                  <a16:creationId xmlns:a16="http://schemas.microsoft.com/office/drawing/2014/main" id="{40FAD81E-3E5A-24F9-BA24-A4EB19BD7E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08007" name="Group Box 135" hidden="1">
              <a:extLst>
                <a:ext uri="{63B3BB69-23CF-44E3-9099-C40C66FF867C}">
                  <a14:compatExt spid="_x0000_s208007"/>
                </a:ext>
                <a:ext uri="{FF2B5EF4-FFF2-40B4-BE49-F238E27FC236}">
                  <a16:creationId xmlns:a16="http://schemas.microsoft.com/office/drawing/2014/main" id="{3163B893-A1A7-38AE-A5D6-38C7D0BBED7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08008" name="Option Button 136" hidden="1">
              <a:extLst>
                <a:ext uri="{63B3BB69-23CF-44E3-9099-C40C66FF867C}">
                  <a14:compatExt spid="_x0000_s208008"/>
                </a:ext>
                <a:ext uri="{FF2B5EF4-FFF2-40B4-BE49-F238E27FC236}">
                  <a16:creationId xmlns:a16="http://schemas.microsoft.com/office/drawing/2014/main" id="{649B0E9D-F69B-D6C1-D1DE-0F5E2210C4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08009" name="Option Button 137" hidden="1">
              <a:extLst>
                <a:ext uri="{63B3BB69-23CF-44E3-9099-C40C66FF867C}">
                  <a14:compatExt spid="_x0000_s208009"/>
                </a:ext>
                <a:ext uri="{FF2B5EF4-FFF2-40B4-BE49-F238E27FC236}">
                  <a16:creationId xmlns:a16="http://schemas.microsoft.com/office/drawing/2014/main" id="{8412611E-4154-DC82-FB2F-26DEAE85A2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08010" name="Option Button 138" hidden="1">
              <a:extLst>
                <a:ext uri="{63B3BB69-23CF-44E3-9099-C40C66FF867C}">
                  <a14:compatExt spid="_x0000_s208010"/>
                </a:ext>
                <a:ext uri="{FF2B5EF4-FFF2-40B4-BE49-F238E27FC236}">
                  <a16:creationId xmlns:a16="http://schemas.microsoft.com/office/drawing/2014/main" id="{D549DD8A-D7EC-A2AB-7A0E-92652C519F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08011" name="Option Button 139" hidden="1">
              <a:extLst>
                <a:ext uri="{63B3BB69-23CF-44E3-9099-C40C66FF867C}">
                  <a14:compatExt spid="_x0000_s208011"/>
                </a:ext>
                <a:ext uri="{FF2B5EF4-FFF2-40B4-BE49-F238E27FC236}">
                  <a16:creationId xmlns:a16="http://schemas.microsoft.com/office/drawing/2014/main" id="{B69FC301-6088-30E1-FCDD-A05EAF4D8A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08012" name="Group Box 140" hidden="1">
              <a:extLst>
                <a:ext uri="{63B3BB69-23CF-44E3-9099-C40C66FF867C}">
                  <a14:compatExt spid="_x0000_s208012"/>
                </a:ext>
                <a:ext uri="{FF2B5EF4-FFF2-40B4-BE49-F238E27FC236}">
                  <a16:creationId xmlns:a16="http://schemas.microsoft.com/office/drawing/2014/main" id="{D95730D8-69E5-BB8C-D1F1-59A6A23311B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08013" name="Option Button 141" hidden="1">
              <a:extLst>
                <a:ext uri="{63B3BB69-23CF-44E3-9099-C40C66FF867C}">
                  <a14:compatExt spid="_x0000_s208013"/>
                </a:ext>
                <a:ext uri="{FF2B5EF4-FFF2-40B4-BE49-F238E27FC236}">
                  <a16:creationId xmlns:a16="http://schemas.microsoft.com/office/drawing/2014/main" id="{E684F0E2-8667-F90E-0C3C-80F72AE4C4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08014" name="Option Button 142" hidden="1">
              <a:extLst>
                <a:ext uri="{63B3BB69-23CF-44E3-9099-C40C66FF867C}">
                  <a14:compatExt spid="_x0000_s208014"/>
                </a:ext>
                <a:ext uri="{FF2B5EF4-FFF2-40B4-BE49-F238E27FC236}">
                  <a16:creationId xmlns:a16="http://schemas.microsoft.com/office/drawing/2014/main" id="{25D87ACF-BEDE-8373-05E6-4789FAF611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08015" name="Option Button 143" hidden="1">
              <a:extLst>
                <a:ext uri="{63B3BB69-23CF-44E3-9099-C40C66FF867C}">
                  <a14:compatExt spid="_x0000_s208015"/>
                </a:ext>
                <a:ext uri="{FF2B5EF4-FFF2-40B4-BE49-F238E27FC236}">
                  <a16:creationId xmlns:a16="http://schemas.microsoft.com/office/drawing/2014/main" id="{D97EB51A-6956-A5CF-86E0-079CABB228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08016" name="Option Button 144" hidden="1">
              <a:extLst>
                <a:ext uri="{63B3BB69-23CF-44E3-9099-C40C66FF867C}">
                  <a14:compatExt spid="_x0000_s208016"/>
                </a:ext>
                <a:ext uri="{FF2B5EF4-FFF2-40B4-BE49-F238E27FC236}">
                  <a16:creationId xmlns:a16="http://schemas.microsoft.com/office/drawing/2014/main" id="{AB0778BC-6A1C-97A1-77AC-E704628689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08017" name="Group Box 145" hidden="1">
              <a:extLst>
                <a:ext uri="{63B3BB69-23CF-44E3-9099-C40C66FF867C}">
                  <a14:compatExt spid="_x0000_s208017"/>
                </a:ext>
                <a:ext uri="{FF2B5EF4-FFF2-40B4-BE49-F238E27FC236}">
                  <a16:creationId xmlns:a16="http://schemas.microsoft.com/office/drawing/2014/main" id="{469CFE57-CB2D-23CA-141C-A22386C12DC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08018" name="Option Button 146" hidden="1">
              <a:extLst>
                <a:ext uri="{63B3BB69-23CF-44E3-9099-C40C66FF867C}">
                  <a14:compatExt spid="_x0000_s208018"/>
                </a:ext>
                <a:ext uri="{FF2B5EF4-FFF2-40B4-BE49-F238E27FC236}">
                  <a16:creationId xmlns:a16="http://schemas.microsoft.com/office/drawing/2014/main" id="{F228DCF0-CC66-7199-C0EC-EACD6AFC0B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08019" name="Option Button 147" hidden="1">
              <a:extLst>
                <a:ext uri="{63B3BB69-23CF-44E3-9099-C40C66FF867C}">
                  <a14:compatExt spid="_x0000_s208019"/>
                </a:ext>
                <a:ext uri="{FF2B5EF4-FFF2-40B4-BE49-F238E27FC236}">
                  <a16:creationId xmlns:a16="http://schemas.microsoft.com/office/drawing/2014/main" id="{C250D0A4-8389-E9D7-CDE6-FBD7E37E6E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08020" name="Option Button 148" hidden="1">
              <a:extLst>
                <a:ext uri="{63B3BB69-23CF-44E3-9099-C40C66FF867C}">
                  <a14:compatExt spid="_x0000_s208020"/>
                </a:ext>
                <a:ext uri="{FF2B5EF4-FFF2-40B4-BE49-F238E27FC236}">
                  <a16:creationId xmlns:a16="http://schemas.microsoft.com/office/drawing/2014/main" id="{B1D14897-F67B-F682-097F-439AF1D1B9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08021" name="Option Button 149" hidden="1">
              <a:extLst>
                <a:ext uri="{63B3BB69-23CF-44E3-9099-C40C66FF867C}">
                  <a14:compatExt spid="_x0000_s208021"/>
                </a:ext>
                <a:ext uri="{FF2B5EF4-FFF2-40B4-BE49-F238E27FC236}">
                  <a16:creationId xmlns:a16="http://schemas.microsoft.com/office/drawing/2014/main" id="{7BE5F13A-2B29-C2FA-78A5-31880479B2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08022" name="Group Box 150" hidden="1">
              <a:extLst>
                <a:ext uri="{63B3BB69-23CF-44E3-9099-C40C66FF867C}">
                  <a14:compatExt spid="_x0000_s208022"/>
                </a:ext>
                <a:ext uri="{FF2B5EF4-FFF2-40B4-BE49-F238E27FC236}">
                  <a16:creationId xmlns:a16="http://schemas.microsoft.com/office/drawing/2014/main" id="{EF2E5584-0DE0-310F-AC17-427B03607C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08023" name="Option Button 151" hidden="1">
              <a:extLst>
                <a:ext uri="{63B3BB69-23CF-44E3-9099-C40C66FF867C}">
                  <a14:compatExt spid="_x0000_s208023"/>
                </a:ext>
                <a:ext uri="{FF2B5EF4-FFF2-40B4-BE49-F238E27FC236}">
                  <a16:creationId xmlns:a16="http://schemas.microsoft.com/office/drawing/2014/main" id="{9CADD9D8-C5A7-344A-C769-A3FEF2B997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08024" name="Option Button 152" hidden="1">
              <a:extLst>
                <a:ext uri="{63B3BB69-23CF-44E3-9099-C40C66FF867C}">
                  <a14:compatExt spid="_x0000_s208024"/>
                </a:ext>
                <a:ext uri="{FF2B5EF4-FFF2-40B4-BE49-F238E27FC236}">
                  <a16:creationId xmlns:a16="http://schemas.microsoft.com/office/drawing/2014/main" id="{2B803203-1DD8-5D22-8EA5-F4F80EAA72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08025" name="Option Button 153" hidden="1">
              <a:extLst>
                <a:ext uri="{63B3BB69-23CF-44E3-9099-C40C66FF867C}">
                  <a14:compatExt spid="_x0000_s208025"/>
                </a:ext>
                <a:ext uri="{FF2B5EF4-FFF2-40B4-BE49-F238E27FC236}">
                  <a16:creationId xmlns:a16="http://schemas.microsoft.com/office/drawing/2014/main" id="{51CF72A0-71CE-4487-4519-EE22EFBC88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08026" name="Option Button 154" hidden="1">
              <a:extLst>
                <a:ext uri="{63B3BB69-23CF-44E3-9099-C40C66FF867C}">
                  <a14:compatExt spid="_x0000_s208026"/>
                </a:ext>
                <a:ext uri="{FF2B5EF4-FFF2-40B4-BE49-F238E27FC236}">
                  <a16:creationId xmlns:a16="http://schemas.microsoft.com/office/drawing/2014/main" id="{B5F10686-588B-0198-3453-DB0EA8D79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08027" name="Group Box 155" hidden="1">
              <a:extLst>
                <a:ext uri="{63B3BB69-23CF-44E3-9099-C40C66FF867C}">
                  <a14:compatExt spid="_x0000_s208027"/>
                </a:ext>
                <a:ext uri="{FF2B5EF4-FFF2-40B4-BE49-F238E27FC236}">
                  <a16:creationId xmlns:a16="http://schemas.microsoft.com/office/drawing/2014/main" id="{B1BB989A-19BB-932D-0D3C-FBC6B6897A8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08028" name="Option Button 156" hidden="1">
              <a:extLst>
                <a:ext uri="{63B3BB69-23CF-44E3-9099-C40C66FF867C}">
                  <a14:compatExt spid="_x0000_s208028"/>
                </a:ext>
                <a:ext uri="{FF2B5EF4-FFF2-40B4-BE49-F238E27FC236}">
                  <a16:creationId xmlns:a16="http://schemas.microsoft.com/office/drawing/2014/main" id="{7C9B681F-8F13-E4EA-4FEE-778C5C2EED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08029" name="Option Button 157" hidden="1">
              <a:extLst>
                <a:ext uri="{63B3BB69-23CF-44E3-9099-C40C66FF867C}">
                  <a14:compatExt spid="_x0000_s208029"/>
                </a:ext>
                <a:ext uri="{FF2B5EF4-FFF2-40B4-BE49-F238E27FC236}">
                  <a16:creationId xmlns:a16="http://schemas.microsoft.com/office/drawing/2014/main" id="{5CDC6C87-5A54-A6E1-A45E-2F222F8B1F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08030" name="Option Button 158" hidden="1">
              <a:extLst>
                <a:ext uri="{63B3BB69-23CF-44E3-9099-C40C66FF867C}">
                  <a14:compatExt spid="_x0000_s208030"/>
                </a:ext>
                <a:ext uri="{FF2B5EF4-FFF2-40B4-BE49-F238E27FC236}">
                  <a16:creationId xmlns:a16="http://schemas.microsoft.com/office/drawing/2014/main" id="{4E829D11-407D-C6D9-4217-98BB1629FC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08031" name="Option Button 159" hidden="1">
              <a:extLst>
                <a:ext uri="{63B3BB69-23CF-44E3-9099-C40C66FF867C}">
                  <a14:compatExt spid="_x0000_s208031"/>
                </a:ext>
                <a:ext uri="{FF2B5EF4-FFF2-40B4-BE49-F238E27FC236}">
                  <a16:creationId xmlns:a16="http://schemas.microsoft.com/office/drawing/2014/main" id="{305CB247-5F62-9432-CFEB-786155DDCD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08032" name="Group Box 160" hidden="1">
              <a:extLst>
                <a:ext uri="{63B3BB69-23CF-44E3-9099-C40C66FF867C}">
                  <a14:compatExt spid="_x0000_s208032"/>
                </a:ext>
                <a:ext uri="{FF2B5EF4-FFF2-40B4-BE49-F238E27FC236}">
                  <a16:creationId xmlns:a16="http://schemas.microsoft.com/office/drawing/2014/main" id="{CBFD0A1F-5BB7-DBAB-BA57-0552B9CF20C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08033" name="Option Button 161" hidden="1">
              <a:extLst>
                <a:ext uri="{63B3BB69-23CF-44E3-9099-C40C66FF867C}">
                  <a14:compatExt spid="_x0000_s208033"/>
                </a:ext>
                <a:ext uri="{FF2B5EF4-FFF2-40B4-BE49-F238E27FC236}">
                  <a16:creationId xmlns:a16="http://schemas.microsoft.com/office/drawing/2014/main" id="{0D3BEC0C-36E5-784E-D4EE-FF4B3A1F3A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08034" name="Option Button 162" hidden="1">
              <a:extLst>
                <a:ext uri="{63B3BB69-23CF-44E3-9099-C40C66FF867C}">
                  <a14:compatExt spid="_x0000_s208034"/>
                </a:ext>
                <a:ext uri="{FF2B5EF4-FFF2-40B4-BE49-F238E27FC236}">
                  <a16:creationId xmlns:a16="http://schemas.microsoft.com/office/drawing/2014/main" id="{93DF4DD3-3E3A-0E7C-BAB1-778D427C8C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08035" name="Option Button 163" hidden="1">
              <a:extLst>
                <a:ext uri="{63B3BB69-23CF-44E3-9099-C40C66FF867C}">
                  <a14:compatExt spid="_x0000_s208035"/>
                </a:ext>
                <a:ext uri="{FF2B5EF4-FFF2-40B4-BE49-F238E27FC236}">
                  <a16:creationId xmlns:a16="http://schemas.microsoft.com/office/drawing/2014/main" id="{451260A9-22CA-4CFE-C188-1214ED3336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08036" name="Option Button 164" hidden="1">
              <a:extLst>
                <a:ext uri="{63B3BB69-23CF-44E3-9099-C40C66FF867C}">
                  <a14:compatExt spid="_x0000_s208036"/>
                </a:ext>
                <a:ext uri="{FF2B5EF4-FFF2-40B4-BE49-F238E27FC236}">
                  <a16:creationId xmlns:a16="http://schemas.microsoft.com/office/drawing/2014/main" id="{FA2B0AAA-143C-AA13-D395-1272495278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08037" name="Group Box 165" hidden="1">
              <a:extLst>
                <a:ext uri="{63B3BB69-23CF-44E3-9099-C40C66FF867C}">
                  <a14:compatExt spid="_x0000_s208037"/>
                </a:ext>
                <a:ext uri="{FF2B5EF4-FFF2-40B4-BE49-F238E27FC236}">
                  <a16:creationId xmlns:a16="http://schemas.microsoft.com/office/drawing/2014/main" id="{8D18EC31-0E82-3D64-7919-1898B37A0E6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08038" name="Option Button 166" hidden="1">
              <a:extLst>
                <a:ext uri="{63B3BB69-23CF-44E3-9099-C40C66FF867C}">
                  <a14:compatExt spid="_x0000_s208038"/>
                </a:ext>
                <a:ext uri="{FF2B5EF4-FFF2-40B4-BE49-F238E27FC236}">
                  <a16:creationId xmlns:a16="http://schemas.microsoft.com/office/drawing/2014/main" id="{0ECEC671-A653-C72B-358D-098F9BDB96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08039" name="Option Button 167" hidden="1">
              <a:extLst>
                <a:ext uri="{63B3BB69-23CF-44E3-9099-C40C66FF867C}">
                  <a14:compatExt spid="_x0000_s208039"/>
                </a:ext>
                <a:ext uri="{FF2B5EF4-FFF2-40B4-BE49-F238E27FC236}">
                  <a16:creationId xmlns:a16="http://schemas.microsoft.com/office/drawing/2014/main" id="{AE3D114A-A3A9-EC24-41EE-4661B5640D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08040" name="Option Button 168" hidden="1">
              <a:extLst>
                <a:ext uri="{63B3BB69-23CF-44E3-9099-C40C66FF867C}">
                  <a14:compatExt spid="_x0000_s208040"/>
                </a:ext>
                <a:ext uri="{FF2B5EF4-FFF2-40B4-BE49-F238E27FC236}">
                  <a16:creationId xmlns:a16="http://schemas.microsoft.com/office/drawing/2014/main" id="{49555D1D-140E-8C46-CA11-9B266C5E31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08041" name="Option Button 169" hidden="1">
              <a:extLst>
                <a:ext uri="{63B3BB69-23CF-44E3-9099-C40C66FF867C}">
                  <a14:compatExt spid="_x0000_s208041"/>
                </a:ext>
                <a:ext uri="{FF2B5EF4-FFF2-40B4-BE49-F238E27FC236}">
                  <a16:creationId xmlns:a16="http://schemas.microsoft.com/office/drawing/2014/main" id="{8150F06D-38F5-2F27-1BD1-C4FE40B2B7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08042" name="Group Box 170" hidden="1">
              <a:extLst>
                <a:ext uri="{63B3BB69-23CF-44E3-9099-C40C66FF867C}">
                  <a14:compatExt spid="_x0000_s208042"/>
                </a:ext>
                <a:ext uri="{FF2B5EF4-FFF2-40B4-BE49-F238E27FC236}">
                  <a16:creationId xmlns:a16="http://schemas.microsoft.com/office/drawing/2014/main" id="{7E631DB6-AABE-029E-99F9-E5986646000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08043" name="Option Button 171" hidden="1">
              <a:extLst>
                <a:ext uri="{63B3BB69-23CF-44E3-9099-C40C66FF867C}">
                  <a14:compatExt spid="_x0000_s208043"/>
                </a:ext>
                <a:ext uri="{FF2B5EF4-FFF2-40B4-BE49-F238E27FC236}">
                  <a16:creationId xmlns:a16="http://schemas.microsoft.com/office/drawing/2014/main" id="{95A43B14-6683-530C-B250-8DF2C60577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08044" name="Option Button 172" hidden="1">
              <a:extLst>
                <a:ext uri="{63B3BB69-23CF-44E3-9099-C40C66FF867C}">
                  <a14:compatExt spid="_x0000_s208044"/>
                </a:ext>
                <a:ext uri="{FF2B5EF4-FFF2-40B4-BE49-F238E27FC236}">
                  <a16:creationId xmlns:a16="http://schemas.microsoft.com/office/drawing/2014/main" id="{0262EF8C-AD39-06D4-616A-31B03702A0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08045" name="Option Button 173" hidden="1">
              <a:extLst>
                <a:ext uri="{63B3BB69-23CF-44E3-9099-C40C66FF867C}">
                  <a14:compatExt spid="_x0000_s208045"/>
                </a:ext>
                <a:ext uri="{FF2B5EF4-FFF2-40B4-BE49-F238E27FC236}">
                  <a16:creationId xmlns:a16="http://schemas.microsoft.com/office/drawing/2014/main" id="{0B60F569-B316-9526-9B9B-2C4E1CD6AF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08046" name="Option Button 174" hidden="1">
              <a:extLst>
                <a:ext uri="{63B3BB69-23CF-44E3-9099-C40C66FF867C}">
                  <a14:compatExt spid="_x0000_s208046"/>
                </a:ext>
                <a:ext uri="{FF2B5EF4-FFF2-40B4-BE49-F238E27FC236}">
                  <a16:creationId xmlns:a16="http://schemas.microsoft.com/office/drawing/2014/main" id="{0422595D-9DEF-80B2-BEA3-0D7F24EF09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08047" name="Group Box 175" hidden="1">
              <a:extLst>
                <a:ext uri="{63B3BB69-23CF-44E3-9099-C40C66FF867C}">
                  <a14:compatExt spid="_x0000_s208047"/>
                </a:ext>
                <a:ext uri="{FF2B5EF4-FFF2-40B4-BE49-F238E27FC236}">
                  <a16:creationId xmlns:a16="http://schemas.microsoft.com/office/drawing/2014/main" id="{768560C5-8BC4-6148-AB86-A46B78C08C3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08048" name="Option Button 176" hidden="1">
              <a:extLst>
                <a:ext uri="{63B3BB69-23CF-44E3-9099-C40C66FF867C}">
                  <a14:compatExt spid="_x0000_s208048"/>
                </a:ext>
                <a:ext uri="{FF2B5EF4-FFF2-40B4-BE49-F238E27FC236}">
                  <a16:creationId xmlns:a16="http://schemas.microsoft.com/office/drawing/2014/main" id="{ADADD00E-24B9-380A-3847-30691FF34B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08049" name="Option Button 177" hidden="1">
              <a:extLst>
                <a:ext uri="{63B3BB69-23CF-44E3-9099-C40C66FF867C}">
                  <a14:compatExt spid="_x0000_s208049"/>
                </a:ext>
                <a:ext uri="{FF2B5EF4-FFF2-40B4-BE49-F238E27FC236}">
                  <a16:creationId xmlns:a16="http://schemas.microsoft.com/office/drawing/2014/main" id="{7BECD58A-1BCC-9B0F-7119-7E06AA14FB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08050" name="Option Button 178" hidden="1">
              <a:extLst>
                <a:ext uri="{63B3BB69-23CF-44E3-9099-C40C66FF867C}">
                  <a14:compatExt spid="_x0000_s208050"/>
                </a:ext>
                <a:ext uri="{FF2B5EF4-FFF2-40B4-BE49-F238E27FC236}">
                  <a16:creationId xmlns:a16="http://schemas.microsoft.com/office/drawing/2014/main" id="{68EF3ABC-347F-C56D-8B0F-EB42400F7D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08051" name="Option Button 179" hidden="1">
              <a:extLst>
                <a:ext uri="{63B3BB69-23CF-44E3-9099-C40C66FF867C}">
                  <a14:compatExt spid="_x0000_s208051"/>
                </a:ext>
                <a:ext uri="{FF2B5EF4-FFF2-40B4-BE49-F238E27FC236}">
                  <a16:creationId xmlns:a16="http://schemas.microsoft.com/office/drawing/2014/main" id="{AEF4A042-01FE-49F7-1BD1-183B0747C3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08052" name="Group Box 180" hidden="1">
              <a:extLst>
                <a:ext uri="{63B3BB69-23CF-44E3-9099-C40C66FF867C}">
                  <a14:compatExt spid="_x0000_s208052"/>
                </a:ext>
                <a:ext uri="{FF2B5EF4-FFF2-40B4-BE49-F238E27FC236}">
                  <a16:creationId xmlns:a16="http://schemas.microsoft.com/office/drawing/2014/main" id="{FD440641-4E24-C55C-41D8-95C979E0D7F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08053" name="Option Button 181" hidden="1">
              <a:extLst>
                <a:ext uri="{63B3BB69-23CF-44E3-9099-C40C66FF867C}">
                  <a14:compatExt spid="_x0000_s208053"/>
                </a:ext>
                <a:ext uri="{FF2B5EF4-FFF2-40B4-BE49-F238E27FC236}">
                  <a16:creationId xmlns:a16="http://schemas.microsoft.com/office/drawing/2014/main" id="{F3A99B6B-CFBC-92F2-9028-D115DBB90F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08054" name="Option Button 182" hidden="1">
              <a:extLst>
                <a:ext uri="{63B3BB69-23CF-44E3-9099-C40C66FF867C}">
                  <a14:compatExt spid="_x0000_s208054"/>
                </a:ext>
                <a:ext uri="{FF2B5EF4-FFF2-40B4-BE49-F238E27FC236}">
                  <a16:creationId xmlns:a16="http://schemas.microsoft.com/office/drawing/2014/main" id="{CE060002-DB16-82D6-C4B4-5EFA5CCB1A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08055" name="Option Button 183" hidden="1">
              <a:extLst>
                <a:ext uri="{63B3BB69-23CF-44E3-9099-C40C66FF867C}">
                  <a14:compatExt spid="_x0000_s208055"/>
                </a:ext>
                <a:ext uri="{FF2B5EF4-FFF2-40B4-BE49-F238E27FC236}">
                  <a16:creationId xmlns:a16="http://schemas.microsoft.com/office/drawing/2014/main" id="{50D5F01B-4255-391A-01D2-E27CEF7938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08056" name="Option Button 184" hidden="1">
              <a:extLst>
                <a:ext uri="{63B3BB69-23CF-44E3-9099-C40C66FF867C}">
                  <a14:compatExt spid="_x0000_s208056"/>
                </a:ext>
                <a:ext uri="{FF2B5EF4-FFF2-40B4-BE49-F238E27FC236}">
                  <a16:creationId xmlns:a16="http://schemas.microsoft.com/office/drawing/2014/main" id="{D312B3C9-C66E-4AE3-3826-BCF60BB35E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08057" name="Group Box 185" hidden="1">
              <a:extLst>
                <a:ext uri="{63B3BB69-23CF-44E3-9099-C40C66FF867C}">
                  <a14:compatExt spid="_x0000_s208057"/>
                </a:ext>
                <a:ext uri="{FF2B5EF4-FFF2-40B4-BE49-F238E27FC236}">
                  <a16:creationId xmlns:a16="http://schemas.microsoft.com/office/drawing/2014/main" id="{76BF791A-B47A-AAEC-843F-E02448F11C5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08058" name="Option Button 186" hidden="1">
              <a:extLst>
                <a:ext uri="{63B3BB69-23CF-44E3-9099-C40C66FF867C}">
                  <a14:compatExt spid="_x0000_s208058"/>
                </a:ext>
                <a:ext uri="{FF2B5EF4-FFF2-40B4-BE49-F238E27FC236}">
                  <a16:creationId xmlns:a16="http://schemas.microsoft.com/office/drawing/2014/main" id="{C88FA0C6-CC35-84D8-C2B4-AEC701A748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08059" name="Option Button 187" hidden="1">
              <a:extLst>
                <a:ext uri="{63B3BB69-23CF-44E3-9099-C40C66FF867C}">
                  <a14:compatExt spid="_x0000_s208059"/>
                </a:ext>
                <a:ext uri="{FF2B5EF4-FFF2-40B4-BE49-F238E27FC236}">
                  <a16:creationId xmlns:a16="http://schemas.microsoft.com/office/drawing/2014/main" id="{181AEE80-5ECB-615D-B378-A121287838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08060" name="Option Button 188" hidden="1">
              <a:extLst>
                <a:ext uri="{63B3BB69-23CF-44E3-9099-C40C66FF867C}">
                  <a14:compatExt spid="_x0000_s208060"/>
                </a:ext>
                <a:ext uri="{FF2B5EF4-FFF2-40B4-BE49-F238E27FC236}">
                  <a16:creationId xmlns:a16="http://schemas.microsoft.com/office/drawing/2014/main" id="{CDF22E63-37D7-6681-C888-F3CA77F297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08061" name="Option Button 189" hidden="1">
              <a:extLst>
                <a:ext uri="{63B3BB69-23CF-44E3-9099-C40C66FF867C}">
                  <a14:compatExt spid="_x0000_s208061"/>
                </a:ext>
                <a:ext uri="{FF2B5EF4-FFF2-40B4-BE49-F238E27FC236}">
                  <a16:creationId xmlns:a16="http://schemas.microsoft.com/office/drawing/2014/main" id="{36C82562-2544-A5D5-EE92-6B390908E1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08062" name="Group Box 190" hidden="1">
              <a:extLst>
                <a:ext uri="{63B3BB69-23CF-44E3-9099-C40C66FF867C}">
                  <a14:compatExt spid="_x0000_s208062"/>
                </a:ext>
                <a:ext uri="{FF2B5EF4-FFF2-40B4-BE49-F238E27FC236}">
                  <a16:creationId xmlns:a16="http://schemas.microsoft.com/office/drawing/2014/main" id="{10626E2F-8B6B-EC09-AB88-0E29B6CD43C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08063" name="Option Button 191" hidden="1">
              <a:extLst>
                <a:ext uri="{63B3BB69-23CF-44E3-9099-C40C66FF867C}">
                  <a14:compatExt spid="_x0000_s208063"/>
                </a:ext>
                <a:ext uri="{FF2B5EF4-FFF2-40B4-BE49-F238E27FC236}">
                  <a16:creationId xmlns:a16="http://schemas.microsoft.com/office/drawing/2014/main" id="{FE68E830-999E-FF11-F82D-26D9948FDE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08064" name="Option Button 192" hidden="1">
              <a:extLst>
                <a:ext uri="{63B3BB69-23CF-44E3-9099-C40C66FF867C}">
                  <a14:compatExt spid="_x0000_s208064"/>
                </a:ext>
                <a:ext uri="{FF2B5EF4-FFF2-40B4-BE49-F238E27FC236}">
                  <a16:creationId xmlns:a16="http://schemas.microsoft.com/office/drawing/2014/main" id="{6A680E7B-F34D-B980-E009-492056C6C7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08065" name="Option Button 193" hidden="1">
              <a:extLst>
                <a:ext uri="{63B3BB69-23CF-44E3-9099-C40C66FF867C}">
                  <a14:compatExt spid="_x0000_s208065"/>
                </a:ext>
                <a:ext uri="{FF2B5EF4-FFF2-40B4-BE49-F238E27FC236}">
                  <a16:creationId xmlns:a16="http://schemas.microsoft.com/office/drawing/2014/main" id="{06A49A40-5E8A-5BEF-4B9C-8BC2E9F401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08066" name="Option Button 194" hidden="1">
              <a:extLst>
                <a:ext uri="{63B3BB69-23CF-44E3-9099-C40C66FF867C}">
                  <a14:compatExt spid="_x0000_s208066"/>
                </a:ext>
                <a:ext uri="{FF2B5EF4-FFF2-40B4-BE49-F238E27FC236}">
                  <a16:creationId xmlns:a16="http://schemas.microsoft.com/office/drawing/2014/main" id="{99BE7FDF-1FEC-AFC6-6A07-45C4CF0767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08067" name="Group Box 195" hidden="1">
              <a:extLst>
                <a:ext uri="{63B3BB69-23CF-44E3-9099-C40C66FF867C}">
                  <a14:compatExt spid="_x0000_s208067"/>
                </a:ext>
                <a:ext uri="{FF2B5EF4-FFF2-40B4-BE49-F238E27FC236}">
                  <a16:creationId xmlns:a16="http://schemas.microsoft.com/office/drawing/2014/main" id="{A7C39650-9E6C-3C70-A4DE-3BC34B05F75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08068" name="Option Button 196" hidden="1">
              <a:extLst>
                <a:ext uri="{63B3BB69-23CF-44E3-9099-C40C66FF867C}">
                  <a14:compatExt spid="_x0000_s208068"/>
                </a:ext>
                <a:ext uri="{FF2B5EF4-FFF2-40B4-BE49-F238E27FC236}">
                  <a16:creationId xmlns:a16="http://schemas.microsoft.com/office/drawing/2014/main" id="{3B3678CD-4E2B-2F40-F2F8-7E14FD6493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08069" name="Option Button 197" hidden="1">
              <a:extLst>
                <a:ext uri="{63B3BB69-23CF-44E3-9099-C40C66FF867C}">
                  <a14:compatExt spid="_x0000_s208069"/>
                </a:ext>
                <a:ext uri="{FF2B5EF4-FFF2-40B4-BE49-F238E27FC236}">
                  <a16:creationId xmlns:a16="http://schemas.microsoft.com/office/drawing/2014/main" id="{E563844F-5860-8E5F-4920-E9A6099D3C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08070" name="Option Button 198" hidden="1">
              <a:extLst>
                <a:ext uri="{63B3BB69-23CF-44E3-9099-C40C66FF867C}">
                  <a14:compatExt spid="_x0000_s208070"/>
                </a:ext>
                <a:ext uri="{FF2B5EF4-FFF2-40B4-BE49-F238E27FC236}">
                  <a16:creationId xmlns:a16="http://schemas.microsoft.com/office/drawing/2014/main" id="{DBB8ABCB-1982-A222-87EE-9C377F6790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08071" name="Option Button 199" hidden="1">
              <a:extLst>
                <a:ext uri="{63B3BB69-23CF-44E3-9099-C40C66FF867C}">
                  <a14:compatExt spid="_x0000_s208071"/>
                </a:ext>
                <a:ext uri="{FF2B5EF4-FFF2-40B4-BE49-F238E27FC236}">
                  <a16:creationId xmlns:a16="http://schemas.microsoft.com/office/drawing/2014/main" id="{1F5452F3-C820-6976-8319-D7D5D14829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08072" name="Group Box 200" hidden="1">
              <a:extLst>
                <a:ext uri="{63B3BB69-23CF-44E3-9099-C40C66FF867C}">
                  <a14:compatExt spid="_x0000_s208072"/>
                </a:ext>
                <a:ext uri="{FF2B5EF4-FFF2-40B4-BE49-F238E27FC236}">
                  <a16:creationId xmlns:a16="http://schemas.microsoft.com/office/drawing/2014/main" id="{13ABAE07-E940-D8AA-8093-3CBEF929141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08073" name="Option Button 201" hidden="1">
              <a:extLst>
                <a:ext uri="{63B3BB69-23CF-44E3-9099-C40C66FF867C}">
                  <a14:compatExt spid="_x0000_s208073"/>
                </a:ext>
                <a:ext uri="{FF2B5EF4-FFF2-40B4-BE49-F238E27FC236}">
                  <a16:creationId xmlns:a16="http://schemas.microsoft.com/office/drawing/2014/main" id="{8BA53B39-960A-3C11-95ED-A2E3746A9B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08074" name="Option Button 202" hidden="1">
              <a:extLst>
                <a:ext uri="{63B3BB69-23CF-44E3-9099-C40C66FF867C}">
                  <a14:compatExt spid="_x0000_s208074"/>
                </a:ext>
                <a:ext uri="{FF2B5EF4-FFF2-40B4-BE49-F238E27FC236}">
                  <a16:creationId xmlns:a16="http://schemas.microsoft.com/office/drawing/2014/main" id="{B3010141-994B-D96E-73A1-B1E60FBD75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08075" name="Option Button 203" hidden="1">
              <a:extLst>
                <a:ext uri="{63B3BB69-23CF-44E3-9099-C40C66FF867C}">
                  <a14:compatExt spid="_x0000_s208075"/>
                </a:ext>
                <a:ext uri="{FF2B5EF4-FFF2-40B4-BE49-F238E27FC236}">
                  <a16:creationId xmlns:a16="http://schemas.microsoft.com/office/drawing/2014/main" id="{D22E3A10-F746-EC5D-4DE6-17B0BCD5E9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08076" name="Option Button 204" hidden="1">
              <a:extLst>
                <a:ext uri="{63B3BB69-23CF-44E3-9099-C40C66FF867C}">
                  <a14:compatExt spid="_x0000_s208076"/>
                </a:ext>
                <a:ext uri="{FF2B5EF4-FFF2-40B4-BE49-F238E27FC236}">
                  <a16:creationId xmlns:a16="http://schemas.microsoft.com/office/drawing/2014/main" id="{94AF583E-391A-4BCE-8417-7A967E3641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08077" name="Group Box 205" hidden="1">
              <a:extLst>
                <a:ext uri="{63B3BB69-23CF-44E3-9099-C40C66FF867C}">
                  <a14:compatExt spid="_x0000_s208077"/>
                </a:ext>
                <a:ext uri="{FF2B5EF4-FFF2-40B4-BE49-F238E27FC236}">
                  <a16:creationId xmlns:a16="http://schemas.microsoft.com/office/drawing/2014/main" id="{B1003CFE-7C90-5A6E-6BFD-5F8156FF829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08078" name="Option Button 206" hidden="1">
              <a:extLst>
                <a:ext uri="{63B3BB69-23CF-44E3-9099-C40C66FF867C}">
                  <a14:compatExt spid="_x0000_s208078"/>
                </a:ext>
                <a:ext uri="{FF2B5EF4-FFF2-40B4-BE49-F238E27FC236}">
                  <a16:creationId xmlns:a16="http://schemas.microsoft.com/office/drawing/2014/main" id="{EE36AD57-AAA7-6C47-326D-0F71173933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08079" name="Option Button 207" hidden="1">
              <a:extLst>
                <a:ext uri="{63B3BB69-23CF-44E3-9099-C40C66FF867C}">
                  <a14:compatExt spid="_x0000_s208079"/>
                </a:ext>
                <a:ext uri="{FF2B5EF4-FFF2-40B4-BE49-F238E27FC236}">
                  <a16:creationId xmlns:a16="http://schemas.microsoft.com/office/drawing/2014/main" id="{171E5253-72EE-E233-E8A2-DE4DC99A56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08080" name="Option Button 208" hidden="1">
              <a:extLst>
                <a:ext uri="{63B3BB69-23CF-44E3-9099-C40C66FF867C}">
                  <a14:compatExt spid="_x0000_s208080"/>
                </a:ext>
                <a:ext uri="{FF2B5EF4-FFF2-40B4-BE49-F238E27FC236}">
                  <a16:creationId xmlns:a16="http://schemas.microsoft.com/office/drawing/2014/main" id="{27480E76-03A9-9C47-4941-A9FA9B8FB3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08081" name="Option Button 209" hidden="1">
              <a:extLst>
                <a:ext uri="{63B3BB69-23CF-44E3-9099-C40C66FF867C}">
                  <a14:compatExt spid="_x0000_s208081"/>
                </a:ext>
                <a:ext uri="{FF2B5EF4-FFF2-40B4-BE49-F238E27FC236}">
                  <a16:creationId xmlns:a16="http://schemas.microsoft.com/office/drawing/2014/main" id="{2CD9C2A5-7BEA-30DE-D296-2109AF1BF2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08082" name="Group Box 210" hidden="1">
              <a:extLst>
                <a:ext uri="{63B3BB69-23CF-44E3-9099-C40C66FF867C}">
                  <a14:compatExt spid="_x0000_s208082"/>
                </a:ext>
                <a:ext uri="{FF2B5EF4-FFF2-40B4-BE49-F238E27FC236}">
                  <a16:creationId xmlns:a16="http://schemas.microsoft.com/office/drawing/2014/main" id="{29793338-501F-747B-506B-5A8F477D876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08083" name="Option Button 211" hidden="1">
              <a:extLst>
                <a:ext uri="{63B3BB69-23CF-44E3-9099-C40C66FF867C}">
                  <a14:compatExt spid="_x0000_s208083"/>
                </a:ext>
                <a:ext uri="{FF2B5EF4-FFF2-40B4-BE49-F238E27FC236}">
                  <a16:creationId xmlns:a16="http://schemas.microsoft.com/office/drawing/2014/main" id="{A0704964-6CAA-CF39-0E37-58DDCCC672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08084" name="Option Button 212" hidden="1">
              <a:extLst>
                <a:ext uri="{63B3BB69-23CF-44E3-9099-C40C66FF867C}">
                  <a14:compatExt spid="_x0000_s208084"/>
                </a:ext>
                <a:ext uri="{FF2B5EF4-FFF2-40B4-BE49-F238E27FC236}">
                  <a16:creationId xmlns:a16="http://schemas.microsoft.com/office/drawing/2014/main" id="{2476BC82-87FE-7445-D8FD-78CB2B6651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08085" name="Option Button 213" hidden="1">
              <a:extLst>
                <a:ext uri="{63B3BB69-23CF-44E3-9099-C40C66FF867C}">
                  <a14:compatExt spid="_x0000_s208085"/>
                </a:ext>
                <a:ext uri="{FF2B5EF4-FFF2-40B4-BE49-F238E27FC236}">
                  <a16:creationId xmlns:a16="http://schemas.microsoft.com/office/drawing/2014/main" id="{F987872E-974A-0BDB-93E3-2E148DC8D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08086" name="Option Button 214" hidden="1">
              <a:extLst>
                <a:ext uri="{63B3BB69-23CF-44E3-9099-C40C66FF867C}">
                  <a14:compatExt spid="_x0000_s208086"/>
                </a:ext>
                <a:ext uri="{FF2B5EF4-FFF2-40B4-BE49-F238E27FC236}">
                  <a16:creationId xmlns:a16="http://schemas.microsoft.com/office/drawing/2014/main" id="{7067CF3B-3C4D-5E66-41E1-DD708962ED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08087" name="Group Box 215" hidden="1">
              <a:extLst>
                <a:ext uri="{63B3BB69-23CF-44E3-9099-C40C66FF867C}">
                  <a14:compatExt spid="_x0000_s208087"/>
                </a:ext>
                <a:ext uri="{FF2B5EF4-FFF2-40B4-BE49-F238E27FC236}">
                  <a16:creationId xmlns:a16="http://schemas.microsoft.com/office/drawing/2014/main" id="{C2009B80-1530-ECDF-FC1E-BEA4AB4FAC5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08088" name="Option Button 216" hidden="1">
              <a:extLst>
                <a:ext uri="{63B3BB69-23CF-44E3-9099-C40C66FF867C}">
                  <a14:compatExt spid="_x0000_s208088"/>
                </a:ext>
                <a:ext uri="{FF2B5EF4-FFF2-40B4-BE49-F238E27FC236}">
                  <a16:creationId xmlns:a16="http://schemas.microsoft.com/office/drawing/2014/main" id="{FA5BE96B-1275-7F38-A339-42199058CA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08089" name="Option Button 217" hidden="1">
              <a:extLst>
                <a:ext uri="{63B3BB69-23CF-44E3-9099-C40C66FF867C}">
                  <a14:compatExt spid="_x0000_s208089"/>
                </a:ext>
                <a:ext uri="{FF2B5EF4-FFF2-40B4-BE49-F238E27FC236}">
                  <a16:creationId xmlns:a16="http://schemas.microsoft.com/office/drawing/2014/main" id="{32E105BD-D2FD-C422-680E-1C92AEBFF3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08090" name="Option Button 218" hidden="1">
              <a:extLst>
                <a:ext uri="{63B3BB69-23CF-44E3-9099-C40C66FF867C}">
                  <a14:compatExt spid="_x0000_s208090"/>
                </a:ext>
                <a:ext uri="{FF2B5EF4-FFF2-40B4-BE49-F238E27FC236}">
                  <a16:creationId xmlns:a16="http://schemas.microsoft.com/office/drawing/2014/main" id="{1A373D27-3198-BA02-B990-48F25F3C41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08091" name="Option Button 219" hidden="1">
              <a:extLst>
                <a:ext uri="{63B3BB69-23CF-44E3-9099-C40C66FF867C}">
                  <a14:compatExt spid="_x0000_s208091"/>
                </a:ext>
                <a:ext uri="{FF2B5EF4-FFF2-40B4-BE49-F238E27FC236}">
                  <a16:creationId xmlns:a16="http://schemas.microsoft.com/office/drawing/2014/main" id="{BFCE74CF-D162-C538-F562-B752E2E7A2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08092" name="Group Box 220" hidden="1">
              <a:extLst>
                <a:ext uri="{63B3BB69-23CF-44E3-9099-C40C66FF867C}">
                  <a14:compatExt spid="_x0000_s208092"/>
                </a:ext>
                <a:ext uri="{FF2B5EF4-FFF2-40B4-BE49-F238E27FC236}">
                  <a16:creationId xmlns:a16="http://schemas.microsoft.com/office/drawing/2014/main" id="{F5E5B0E8-6DC9-BF0A-C0BB-B596FEF01C0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08093" name="Option Button 221" hidden="1">
              <a:extLst>
                <a:ext uri="{63B3BB69-23CF-44E3-9099-C40C66FF867C}">
                  <a14:compatExt spid="_x0000_s208093"/>
                </a:ext>
                <a:ext uri="{FF2B5EF4-FFF2-40B4-BE49-F238E27FC236}">
                  <a16:creationId xmlns:a16="http://schemas.microsoft.com/office/drawing/2014/main" id="{E77B92F7-4A1E-2C97-EFD0-B964F83C40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08094" name="Option Button 222" hidden="1">
              <a:extLst>
                <a:ext uri="{63B3BB69-23CF-44E3-9099-C40C66FF867C}">
                  <a14:compatExt spid="_x0000_s208094"/>
                </a:ext>
                <a:ext uri="{FF2B5EF4-FFF2-40B4-BE49-F238E27FC236}">
                  <a16:creationId xmlns:a16="http://schemas.microsoft.com/office/drawing/2014/main" id="{5DB9F404-2A75-6649-A6B8-627777C3B2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08095" name="Option Button 223" hidden="1">
              <a:extLst>
                <a:ext uri="{63B3BB69-23CF-44E3-9099-C40C66FF867C}">
                  <a14:compatExt spid="_x0000_s208095"/>
                </a:ext>
                <a:ext uri="{FF2B5EF4-FFF2-40B4-BE49-F238E27FC236}">
                  <a16:creationId xmlns:a16="http://schemas.microsoft.com/office/drawing/2014/main" id="{A47F18CB-E1B3-7E32-ADED-E5C14CB0A0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08096" name="Option Button 224" hidden="1">
              <a:extLst>
                <a:ext uri="{63B3BB69-23CF-44E3-9099-C40C66FF867C}">
                  <a14:compatExt spid="_x0000_s208096"/>
                </a:ext>
                <a:ext uri="{FF2B5EF4-FFF2-40B4-BE49-F238E27FC236}">
                  <a16:creationId xmlns:a16="http://schemas.microsoft.com/office/drawing/2014/main" id="{2B71CECB-7EA8-AABC-84BA-7C57996529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08097" name="Group Box 225" hidden="1">
              <a:extLst>
                <a:ext uri="{63B3BB69-23CF-44E3-9099-C40C66FF867C}">
                  <a14:compatExt spid="_x0000_s208097"/>
                </a:ext>
                <a:ext uri="{FF2B5EF4-FFF2-40B4-BE49-F238E27FC236}">
                  <a16:creationId xmlns:a16="http://schemas.microsoft.com/office/drawing/2014/main" id="{9E7D4DF9-4A6E-A7C4-B71B-E2FBA98FCDB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08098" name="Option Button 226" hidden="1">
              <a:extLst>
                <a:ext uri="{63B3BB69-23CF-44E3-9099-C40C66FF867C}">
                  <a14:compatExt spid="_x0000_s208098"/>
                </a:ext>
                <a:ext uri="{FF2B5EF4-FFF2-40B4-BE49-F238E27FC236}">
                  <a16:creationId xmlns:a16="http://schemas.microsoft.com/office/drawing/2014/main" id="{81CFA6FF-C412-E085-1764-F814ABD4FB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08099" name="Option Button 227" hidden="1">
              <a:extLst>
                <a:ext uri="{63B3BB69-23CF-44E3-9099-C40C66FF867C}">
                  <a14:compatExt spid="_x0000_s208099"/>
                </a:ext>
                <a:ext uri="{FF2B5EF4-FFF2-40B4-BE49-F238E27FC236}">
                  <a16:creationId xmlns:a16="http://schemas.microsoft.com/office/drawing/2014/main" id="{0B22ED5D-EBBE-99BB-C596-2D148661DD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08100" name="Option Button 228" hidden="1">
              <a:extLst>
                <a:ext uri="{63B3BB69-23CF-44E3-9099-C40C66FF867C}">
                  <a14:compatExt spid="_x0000_s208100"/>
                </a:ext>
                <a:ext uri="{FF2B5EF4-FFF2-40B4-BE49-F238E27FC236}">
                  <a16:creationId xmlns:a16="http://schemas.microsoft.com/office/drawing/2014/main" id="{65552C0D-9A1B-8178-2ACF-7A98648CBC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08101" name="Option Button 229" hidden="1">
              <a:extLst>
                <a:ext uri="{63B3BB69-23CF-44E3-9099-C40C66FF867C}">
                  <a14:compatExt spid="_x0000_s208101"/>
                </a:ext>
                <a:ext uri="{FF2B5EF4-FFF2-40B4-BE49-F238E27FC236}">
                  <a16:creationId xmlns:a16="http://schemas.microsoft.com/office/drawing/2014/main" id="{5BE66907-6FB9-3371-366B-C13C9D67F1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08102" name="Group Box 230" hidden="1">
              <a:extLst>
                <a:ext uri="{63B3BB69-23CF-44E3-9099-C40C66FF867C}">
                  <a14:compatExt spid="_x0000_s208102"/>
                </a:ext>
                <a:ext uri="{FF2B5EF4-FFF2-40B4-BE49-F238E27FC236}">
                  <a16:creationId xmlns:a16="http://schemas.microsoft.com/office/drawing/2014/main" id="{26B6A0A6-9B73-9824-64BF-77F5781863D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08103" name="Option Button 231" hidden="1">
              <a:extLst>
                <a:ext uri="{63B3BB69-23CF-44E3-9099-C40C66FF867C}">
                  <a14:compatExt spid="_x0000_s208103"/>
                </a:ext>
                <a:ext uri="{FF2B5EF4-FFF2-40B4-BE49-F238E27FC236}">
                  <a16:creationId xmlns:a16="http://schemas.microsoft.com/office/drawing/2014/main" id="{E5564707-9588-6905-0F0D-32C6783034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08104" name="Option Button 232" hidden="1">
              <a:extLst>
                <a:ext uri="{63B3BB69-23CF-44E3-9099-C40C66FF867C}">
                  <a14:compatExt spid="_x0000_s208104"/>
                </a:ext>
                <a:ext uri="{FF2B5EF4-FFF2-40B4-BE49-F238E27FC236}">
                  <a16:creationId xmlns:a16="http://schemas.microsoft.com/office/drawing/2014/main" id="{D72738B2-8D8B-776A-F7A5-3B14552973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08105" name="Option Button 233" hidden="1">
              <a:extLst>
                <a:ext uri="{63B3BB69-23CF-44E3-9099-C40C66FF867C}">
                  <a14:compatExt spid="_x0000_s208105"/>
                </a:ext>
                <a:ext uri="{FF2B5EF4-FFF2-40B4-BE49-F238E27FC236}">
                  <a16:creationId xmlns:a16="http://schemas.microsoft.com/office/drawing/2014/main" id="{BA1AA6FF-8426-7C32-6601-6775F01DF9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08106" name="Option Button 234" hidden="1">
              <a:extLst>
                <a:ext uri="{63B3BB69-23CF-44E3-9099-C40C66FF867C}">
                  <a14:compatExt spid="_x0000_s208106"/>
                </a:ext>
                <a:ext uri="{FF2B5EF4-FFF2-40B4-BE49-F238E27FC236}">
                  <a16:creationId xmlns:a16="http://schemas.microsoft.com/office/drawing/2014/main" id="{3A7F9412-717E-BCEB-6DC1-CE47E4EAE9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08107" name="Group Box 235" hidden="1">
              <a:extLst>
                <a:ext uri="{63B3BB69-23CF-44E3-9099-C40C66FF867C}">
                  <a14:compatExt spid="_x0000_s208107"/>
                </a:ext>
                <a:ext uri="{FF2B5EF4-FFF2-40B4-BE49-F238E27FC236}">
                  <a16:creationId xmlns:a16="http://schemas.microsoft.com/office/drawing/2014/main" id="{28F39E63-3F7E-D2AB-4CF3-66915D78A3A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08108" name="Option Button 236" hidden="1">
              <a:extLst>
                <a:ext uri="{63B3BB69-23CF-44E3-9099-C40C66FF867C}">
                  <a14:compatExt spid="_x0000_s208108"/>
                </a:ext>
                <a:ext uri="{FF2B5EF4-FFF2-40B4-BE49-F238E27FC236}">
                  <a16:creationId xmlns:a16="http://schemas.microsoft.com/office/drawing/2014/main" id="{617ECB76-FE8F-3784-F4E2-BE5B1D5FE7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08109" name="Option Button 237" hidden="1">
              <a:extLst>
                <a:ext uri="{63B3BB69-23CF-44E3-9099-C40C66FF867C}">
                  <a14:compatExt spid="_x0000_s208109"/>
                </a:ext>
                <a:ext uri="{FF2B5EF4-FFF2-40B4-BE49-F238E27FC236}">
                  <a16:creationId xmlns:a16="http://schemas.microsoft.com/office/drawing/2014/main" id="{5FAF3B55-1734-0DA1-E9F5-97E6857C88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08110" name="Option Button 238" hidden="1">
              <a:extLst>
                <a:ext uri="{63B3BB69-23CF-44E3-9099-C40C66FF867C}">
                  <a14:compatExt spid="_x0000_s208110"/>
                </a:ext>
                <a:ext uri="{FF2B5EF4-FFF2-40B4-BE49-F238E27FC236}">
                  <a16:creationId xmlns:a16="http://schemas.microsoft.com/office/drawing/2014/main" id="{A3AFD4E6-54DB-EB08-13CC-E213915EBC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08111" name="Option Button 239" hidden="1">
              <a:extLst>
                <a:ext uri="{63B3BB69-23CF-44E3-9099-C40C66FF867C}">
                  <a14:compatExt spid="_x0000_s208111"/>
                </a:ext>
                <a:ext uri="{FF2B5EF4-FFF2-40B4-BE49-F238E27FC236}">
                  <a16:creationId xmlns:a16="http://schemas.microsoft.com/office/drawing/2014/main" id="{4804907D-A650-F87D-6E52-B66CDAD8B5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08112" name="Group Box 240" hidden="1">
              <a:extLst>
                <a:ext uri="{63B3BB69-23CF-44E3-9099-C40C66FF867C}">
                  <a14:compatExt spid="_x0000_s208112"/>
                </a:ext>
                <a:ext uri="{FF2B5EF4-FFF2-40B4-BE49-F238E27FC236}">
                  <a16:creationId xmlns:a16="http://schemas.microsoft.com/office/drawing/2014/main" id="{531C98E8-FB4B-7169-507F-B7A43BCDA19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08113" name="Option Button 241" hidden="1">
              <a:extLst>
                <a:ext uri="{63B3BB69-23CF-44E3-9099-C40C66FF867C}">
                  <a14:compatExt spid="_x0000_s208113"/>
                </a:ext>
                <a:ext uri="{FF2B5EF4-FFF2-40B4-BE49-F238E27FC236}">
                  <a16:creationId xmlns:a16="http://schemas.microsoft.com/office/drawing/2014/main" id="{DB4A5731-0098-2ED6-890D-A51B51A3A8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08114" name="Option Button 242" hidden="1">
              <a:extLst>
                <a:ext uri="{63B3BB69-23CF-44E3-9099-C40C66FF867C}">
                  <a14:compatExt spid="_x0000_s208114"/>
                </a:ext>
                <a:ext uri="{FF2B5EF4-FFF2-40B4-BE49-F238E27FC236}">
                  <a16:creationId xmlns:a16="http://schemas.microsoft.com/office/drawing/2014/main" id="{18B20FBA-F0F9-FF96-3844-3830F9A601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08115" name="Option Button 243" hidden="1">
              <a:extLst>
                <a:ext uri="{63B3BB69-23CF-44E3-9099-C40C66FF867C}">
                  <a14:compatExt spid="_x0000_s208115"/>
                </a:ext>
                <a:ext uri="{FF2B5EF4-FFF2-40B4-BE49-F238E27FC236}">
                  <a16:creationId xmlns:a16="http://schemas.microsoft.com/office/drawing/2014/main" id="{7F2D27E9-F435-843F-999A-A460206916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08116" name="Option Button 244" hidden="1">
              <a:extLst>
                <a:ext uri="{63B3BB69-23CF-44E3-9099-C40C66FF867C}">
                  <a14:compatExt spid="_x0000_s208116"/>
                </a:ext>
                <a:ext uri="{FF2B5EF4-FFF2-40B4-BE49-F238E27FC236}">
                  <a16:creationId xmlns:a16="http://schemas.microsoft.com/office/drawing/2014/main" id="{98E24F8A-A349-7FAC-9125-F902EEC475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08117" name="Group Box 245" hidden="1">
              <a:extLst>
                <a:ext uri="{63B3BB69-23CF-44E3-9099-C40C66FF867C}">
                  <a14:compatExt spid="_x0000_s208117"/>
                </a:ext>
                <a:ext uri="{FF2B5EF4-FFF2-40B4-BE49-F238E27FC236}">
                  <a16:creationId xmlns:a16="http://schemas.microsoft.com/office/drawing/2014/main" id="{E5AD8ABF-F9C0-18BB-523F-0E9CE2466A8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08118" name="Option Button 246" hidden="1">
              <a:extLst>
                <a:ext uri="{63B3BB69-23CF-44E3-9099-C40C66FF867C}">
                  <a14:compatExt spid="_x0000_s208118"/>
                </a:ext>
                <a:ext uri="{FF2B5EF4-FFF2-40B4-BE49-F238E27FC236}">
                  <a16:creationId xmlns:a16="http://schemas.microsoft.com/office/drawing/2014/main" id="{3256A7A5-87E0-080F-8100-2D48ABF492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08119" name="Option Button 247" hidden="1">
              <a:extLst>
                <a:ext uri="{63B3BB69-23CF-44E3-9099-C40C66FF867C}">
                  <a14:compatExt spid="_x0000_s208119"/>
                </a:ext>
                <a:ext uri="{FF2B5EF4-FFF2-40B4-BE49-F238E27FC236}">
                  <a16:creationId xmlns:a16="http://schemas.microsoft.com/office/drawing/2014/main" id="{BEF843E1-AB1C-FCD6-CD79-6591416FB8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08120" name="Option Button 248" hidden="1">
              <a:extLst>
                <a:ext uri="{63B3BB69-23CF-44E3-9099-C40C66FF867C}">
                  <a14:compatExt spid="_x0000_s208120"/>
                </a:ext>
                <a:ext uri="{FF2B5EF4-FFF2-40B4-BE49-F238E27FC236}">
                  <a16:creationId xmlns:a16="http://schemas.microsoft.com/office/drawing/2014/main" id="{457F6FB0-5170-F697-DBC4-AB26FD6DA7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08121" name="Option Button 249" hidden="1">
              <a:extLst>
                <a:ext uri="{63B3BB69-23CF-44E3-9099-C40C66FF867C}">
                  <a14:compatExt spid="_x0000_s208121"/>
                </a:ext>
                <a:ext uri="{FF2B5EF4-FFF2-40B4-BE49-F238E27FC236}">
                  <a16:creationId xmlns:a16="http://schemas.microsoft.com/office/drawing/2014/main" id="{CE5C129B-A3AB-AD27-D237-07498B15D9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08122" name="Group Box 250" hidden="1">
              <a:extLst>
                <a:ext uri="{63B3BB69-23CF-44E3-9099-C40C66FF867C}">
                  <a14:compatExt spid="_x0000_s208122"/>
                </a:ext>
                <a:ext uri="{FF2B5EF4-FFF2-40B4-BE49-F238E27FC236}">
                  <a16:creationId xmlns:a16="http://schemas.microsoft.com/office/drawing/2014/main" id="{9058085B-0B45-1CDE-9CC8-0B9AA9118B6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08123" name="Option Button 251" hidden="1">
              <a:extLst>
                <a:ext uri="{63B3BB69-23CF-44E3-9099-C40C66FF867C}">
                  <a14:compatExt spid="_x0000_s208123"/>
                </a:ext>
                <a:ext uri="{FF2B5EF4-FFF2-40B4-BE49-F238E27FC236}">
                  <a16:creationId xmlns:a16="http://schemas.microsoft.com/office/drawing/2014/main" id="{CD5AC63D-C325-E527-7434-C4A9A98256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08124" name="Option Button 252" hidden="1">
              <a:extLst>
                <a:ext uri="{63B3BB69-23CF-44E3-9099-C40C66FF867C}">
                  <a14:compatExt spid="_x0000_s208124"/>
                </a:ext>
                <a:ext uri="{FF2B5EF4-FFF2-40B4-BE49-F238E27FC236}">
                  <a16:creationId xmlns:a16="http://schemas.microsoft.com/office/drawing/2014/main" id="{79AC90F4-AF5A-A0D8-20BA-3923DC4B59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08125" name="Option Button 253" hidden="1">
              <a:extLst>
                <a:ext uri="{63B3BB69-23CF-44E3-9099-C40C66FF867C}">
                  <a14:compatExt spid="_x0000_s208125"/>
                </a:ext>
                <a:ext uri="{FF2B5EF4-FFF2-40B4-BE49-F238E27FC236}">
                  <a16:creationId xmlns:a16="http://schemas.microsoft.com/office/drawing/2014/main" id="{AFB21258-C2D9-4145-C6B9-53313FE60F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08126" name="Option Button 254" hidden="1">
              <a:extLst>
                <a:ext uri="{63B3BB69-23CF-44E3-9099-C40C66FF867C}">
                  <a14:compatExt spid="_x0000_s208126"/>
                </a:ext>
                <a:ext uri="{FF2B5EF4-FFF2-40B4-BE49-F238E27FC236}">
                  <a16:creationId xmlns:a16="http://schemas.microsoft.com/office/drawing/2014/main" id="{5FB6E3F1-4E64-49AC-7A9B-71BB49F75F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08127" name="Group Box 255" hidden="1">
              <a:extLst>
                <a:ext uri="{63B3BB69-23CF-44E3-9099-C40C66FF867C}">
                  <a14:compatExt spid="_x0000_s208127"/>
                </a:ext>
                <a:ext uri="{FF2B5EF4-FFF2-40B4-BE49-F238E27FC236}">
                  <a16:creationId xmlns:a16="http://schemas.microsoft.com/office/drawing/2014/main" id="{552567BF-FCFF-A7C0-6AFC-4DC2580315C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08128" name="Option Button 256" hidden="1">
              <a:extLst>
                <a:ext uri="{63B3BB69-23CF-44E3-9099-C40C66FF867C}">
                  <a14:compatExt spid="_x0000_s208128"/>
                </a:ext>
                <a:ext uri="{FF2B5EF4-FFF2-40B4-BE49-F238E27FC236}">
                  <a16:creationId xmlns:a16="http://schemas.microsoft.com/office/drawing/2014/main" id="{9000B097-4722-5ABC-BD14-299CD4B9F4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08129" name="Option Button 257" hidden="1">
              <a:extLst>
                <a:ext uri="{63B3BB69-23CF-44E3-9099-C40C66FF867C}">
                  <a14:compatExt spid="_x0000_s208129"/>
                </a:ext>
                <a:ext uri="{FF2B5EF4-FFF2-40B4-BE49-F238E27FC236}">
                  <a16:creationId xmlns:a16="http://schemas.microsoft.com/office/drawing/2014/main" id="{C697E68C-1128-1265-30FA-9A4007C58D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08130" name="Option Button 258" hidden="1">
              <a:extLst>
                <a:ext uri="{63B3BB69-23CF-44E3-9099-C40C66FF867C}">
                  <a14:compatExt spid="_x0000_s208130"/>
                </a:ext>
                <a:ext uri="{FF2B5EF4-FFF2-40B4-BE49-F238E27FC236}">
                  <a16:creationId xmlns:a16="http://schemas.microsoft.com/office/drawing/2014/main" id="{97745E82-49F8-7316-88DC-8D9DE67D3A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08131" name="Option Button 259" hidden="1">
              <a:extLst>
                <a:ext uri="{63B3BB69-23CF-44E3-9099-C40C66FF867C}">
                  <a14:compatExt spid="_x0000_s208131"/>
                </a:ext>
                <a:ext uri="{FF2B5EF4-FFF2-40B4-BE49-F238E27FC236}">
                  <a16:creationId xmlns:a16="http://schemas.microsoft.com/office/drawing/2014/main" id="{0E3A36E8-F1A6-84C4-9DB8-C9449E3326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08132" name="Group Box 260" hidden="1">
              <a:extLst>
                <a:ext uri="{63B3BB69-23CF-44E3-9099-C40C66FF867C}">
                  <a14:compatExt spid="_x0000_s208132"/>
                </a:ext>
                <a:ext uri="{FF2B5EF4-FFF2-40B4-BE49-F238E27FC236}">
                  <a16:creationId xmlns:a16="http://schemas.microsoft.com/office/drawing/2014/main" id="{3DFFD281-3D4B-D701-BC59-4212B981B19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08133" name="Option Button 261" hidden="1">
              <a:extLst>
                <a:ext uri="{63B3BB69-23CF-44E3-9099-C40C66FF867C}">
                  <a14:compatExt spid="_x0000_s208133"/>
                </a:ext>
                <a:ext uri="{FF2B5EF4-FFF2-40B4-BE49-F238E27FC236}">
                  <a16:creationId xmlns:a16="http://schemas.microsoft.com/office/drawing/2014/main" id="{6DA05E8E-3A37-059E-3773-6350B3F480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08134" name="Option Button 262" hidden="1">
              <a:extLst>
                <a:ext uri="{63B3BB69-23CF-44E3-9099-C40C66FF867C}">
                  <a14:compatExt spid="_x0000_s208134"/>
                </a:ext>
                <a:ext uri="{FF2B5EF4-FFF2-40B4-BE49-F238E27FC236}">
                  <a16:creationId xmlns:a16="http://schemas.microsoft.com/office/drawing/2014/main" id="{407FB27B-81FD-E4C9-6ADA-475692A27D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08135" name="Option Button 263" hidden="1">
              <a:extLst>
                <a:ext uri="{63B3BB69-23CF-44E3-9099-C40C66FF867C}">
                  <a14:compatExt spid="_x0000_s208135"/>
                </a:ext>
                <a:ext uri="{FF2B5EF4-FFF2-40B4-BE49-F238E27FC236}">
                  <a16:creationId xmlns:a16="http://schemas.microsoft.com/office/drawing/2014/main" id="{7C58FC01-3D2B-D795-6AA1-BB841F11D2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08136" name="Option Button 264" hidden="1">
              <a:extLst>
                <a:ext uri="{63B3BB69-23CF-44E3-9099-C40C66FF867C}">
                  <a14:compatExt spid="_x0000_s208136"/>
                </a:ext>
                <a:ext uri="{FF2B5EF4-FFF2-40B4-BE49-F238E27FC236}">
                  <a16:creationId xmlns:a16="http://schemas.microsoft.com/office/drawing/2014/main" id="{1E0BB18A-EFDF-3CCF-E1ED-6B48A11B40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08137" name="Group Box 265" hidden="1">
              <a:extLst>
                <a:ext uri="{63B3BB69-23CF-44E3-9099-C40C66FF867C}">
                  <a14:compatExt spid="_x0000_s208137"/>
                </a:ext>
                <a:ext uri="{FF2B5EF4-FFF2-40B4-BE49-F238E27FC236}">
                  <a16:creationId xmlns:a16="http://schemas.microsoft.com/office/drawing/2014/main" id="{C4FD4C1F-C436-9623-E7B0-158DD87C4D5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08138" name="Option Button 266" hidden="1">
              <a:extLst>
                <a:ext uri="{63B3BB69-23CF-44E3-9099-C40C66FF867C}">
                  <a14:compatExt spid="_x0000_s208138"/>
                </a:ext>
                <a:ext uri="{FF2B5EF4-FFF2-40B4-BE49-F238E27FC236}">
                  <a16:creationId xmlns:a16="http://schemas.microsoft.com/office/drawing/2014/main" id="{CF846446-E907-A244-6CC1-13A87A9228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08139" name="Option Button 267" hidden="1">
              <a:extLst>
                <a:ext uri="{63B3BB69-23CF-44E3-9099-C40C66FF867C}">
                  <a14:compatExt spid="_x0000_s208139"/>
                </a:ext>
                <a:ext uri="{FF2B5EF4-FFF2-40B4-BE49-F238E27FC236}">
                  <a16:creationId xmlns:a16="http://schemas.microsoft.com/office/drawing/2014/main" id="{47392D4B-25DD-28C6-7A31-124ACB88D6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08140" name="Option Button 268" hidden="1">
              <a:extLst>
                <a:ext uri="{63B3BB69-23CF-44E3-9099-C40C66FF867C}">
                  <a14:compatExt spid="_x0000_s208140"/>
                </a:ext>
                <a:ext uri="{FF2B5EF4-FFF2-40B4-BE49-F238E27FC236}">
                  <a16:creationId xmlns:a16="http://schemas.microsoft.com/office/drawing/2014/main" id="{2256D411-D6E5-C96F-31BB-CAC888F2AD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08141" name="Option Button 269" hidden="1">
              <a:extLst>
                <a:ext uri="{63B3BB69-23CF-44E3-9099-C40C66FF867C}">
                  <a14:compatExt spid="_x0000_s208141"/>
                </a:ext>
                <a:ext uri="{FF2B5EF4-FFF2-40B4-BE49-F238E27FC236}">
                  <a16:creationId xmlns:a16="http://schemas.microsoft.com/office/drawing/2014/main" id="{55A6F67F-FBDB-1586-C3A6-A658EB75FB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08142" name="Group Box 270" hidden="1">
              <a:extLst>
                <a:ext uri="{63B3BB69-23CF-44E3-9099-C40C66FF867C}">
                  <a14:compatExt spid="_x0000_s208142"/>
                </a:ext>
                <a:ext uri="{FF2B5EF4-FFF2-40B4-BE49-F238E27FC236}">
                  <a16:creationId xmlns:a16="http://schemas.microsoft.com/office/drawing/2014/main" id="{54335DAF-1E48-C4F5-A831-C8AB25E1E8A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08143" name="Option Button 271" hidden="1">
              <a:extLst>
                <a:ext uri="{63B3BB69-23CF-44E3-9099-C40C66FF867C}">
                  <a14:compatExt spid="_x0000_s208143"/>
                </a:ext>
                <a:ext uri="{FF2B5EF4-FFF2-40B4-BE49-F238E27FC236}">
                  <a16:creationId xmlns:a16="http://schemas.microsoft.com/office/drawing/2014/main" id="{99D767F7-0450-5E47-02E9-A4FC21CD21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08144" name="Option Button 272" hidden="1">
              <a:extLst>
                <a:ext uri="{63B3BB69-23CF-44E3-9099-C40C66FF867C}">
                  <a14:compatExt spid="_x0000_s208144"/>
                </a:ext>
                <a:ext uri="{FF2B5EF4-FFF2-40B4-BE49-F238E27FC236}">
                  <a16:creationId xmlns:a16="http://schemas.microsoft.com/office/drawing/2014/main" id="{5A64D122-276D-D646-5E0C-5B2FC6B8AA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08145" name="Option Button 273" hidden="1">
              <a:extLst>
                <a:ext uri="{63B3BB69-23CF-44E3-9099-C40C66FF867C}">
                  <a14:compatExt spid="_x0000_s208145"/>
                </a:ext>
                <a:ext uri="{FF2B5EF4-FFF2-40B4-BE49-F238E27FC236}">
                  <a16:creationId xmlns:a16="http://schemas.microsoft.com/office/drawing/2014/main" id="{AE596A07-CAD0-D964-6415-214134C73F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08146" name="Option Button 274" hidden="1">
              <a:extLst>
                <a:ext uri="{63B3BB69-23CF-44E3-9099-C40C66FF867C}">
                  <a14:compatExt spid="_x0000_s208146"/>
                </a:ext>
                <a:ext uri="{FF2B5EF4-FFF2-40B4-BE49-F238E27FC236}">
                  <a16:creationId xmlns:a16="http://schemas.microsoft.com/office/drawing/2014/main" id="{74B9A4E6-DDF7-B6EA-0CE1-5F0FA90154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08147" name="Group Box 275" hidden="1">
              <a:extLst>
                <a:ext uri="{63B3BB69-23CF-44E3-9099-C40C66FF867C}">
                  <a14:compatExt spid="_x0000_s208147"/>
                </a:ext>
                <a:ext uri="{FF2B5EF4-FFF2-40B4-BE49-F238E27FC236}">
                  <a16:creationId xmlns:a16="http://schemas.microsoft.com/office/drawing/2014/main" id="{2701E7DF-CA8C-3BEB-9444-5FA9742DEA6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08148" name="Option Button 276" hidden="1">
              <a:extLst>
                <a:ext uri="{63B3BB69-23CF-44E3-9099-C40C66FF867C}">
                  <a14:compatExt spid="_x0000_s208148"/>
                </a:ext>
                <a:ext uri="{FF2B5EF4-FFF2-40B4-BE49-F238E27FC236}">
                  <a16:creationId xmlns:a16="http://schemas.microsoft.com/office/drawing/2014/main" id="{DDEDEA82-C8A0-68E5-39A3-77A1371A38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08149" name="Option Button 277" hidden="1">
              <a:extLst>
                <a:ext uri="{63B3BB69-23CF-44E3-9099-C40C66FF867C}">
                  <a14:compatExt spid="_x0000_s208149"/>
                </a:ext>
                <a:ext uri="{FF2B5EF4-FFF2-40B4-BE49-F238E27FC236}">
                  <a16:creationId xmlns:a16="http://schemas.microsoft.com/office/drawing/2014/main" id="{B5EB22F0-EA7E-872C-5CB6-194ECC46F0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08150" name="Option Button 278" hidden="1">
              <a:extLst>
                <a:ext uri="{63B3BB69-23CF-44E3-9099-C40C66FF867C}">
                  <a14:compatExt spid="_x0000_s208150"/>
                </a:ext>
                <a:ext uri="{FF2B5EF4-FFF2-40B4-BE49-F238E27FC236}">
                  <a16:creationId xmlns:a16="http://schemas.microsoft.com/office/drawing/2014/main" id="{67E71DC4-E145-6FE6-E42C-B9CFC6EB14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08151" name="Option Button 279" hidden="1">
              <a:extLst>
                <a:ext uri="{63B3BB69-23CF-44E3-9099-C40C66FF867C}">
                  <a14:compatExt spid="_x0000_s208151"/>
                </a:ext>
                <a:ext uri="{FF2B5EF4-FFF2-40B4-BE49-F238E27FC236}">
                  <a16:creationId xmlns:a16="http://schemas.microsoft.com/office/drawing/2014/main" id="{F8620B56-8A2C-E88F-D4CB-B663FC316E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08152" name="Group Box 280" hidden="1">
              <a:extLst>
                <a:ext uri="{63B3BB69-23CF-44E3-9099-C40C66FF867C}">
                  <a14:compatExt spid="_x0000_s208152"/>
                </a:ext>
                <a:ext uri="{FF2B5EF4-FFF2-40B4-BE49-F238E27FC236}">
                  <a16:creationId xmlns:a16="http://schemas.microsoft.com/office/drawing/2014/main" id="{80223DF5-88FA-1D90-A172-333E55666C1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08153" name="Option Button 281" hidden="1">
              <a:extLst>
                <a:ext uri="{63B3BB69-23CF-44E3-9099-C40C66FF867C}">
                  <a14:compatExt spid="_x0000_s208153"/>
                </a:ext>
                <a:ext uri="{FF2B5EF4-FFF2-40B4-BE49-F238E27FC236}">
                  <a16:creationId xmlns:a16="http://schemas.microsoft.com/office/drawing/2014/main" id="{A0E9924F-469E-FDD0-9D0E-C0B2CA7451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08154" name="Option Button 282" hidden="1">
              <a:extLst>
                <a:ext uri="{63B3BB69-23CF-44E3-9099-C40C66FF867C}">
                  <a14:compatExt spid="_x0000_s208154"/>
                </a:ext>
                <a:ext uri="{FF2B5EF4-FFF2-40B4-BE49-F238E27FC236}">
                  <a16:creationId xmlns:a16="http://schemas.microsoft.com/office/drawing/2014/main" id="{F0912593-16E7-9EF8-18FD-B824013169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08155" name="Option Button 283" hidden="1">
              <a:extLst>
                <a:ext uri="{63B3BB69-23CF-44E3-9099-C40C66FF867C}">
                  <a14:compatExt spid="_x0000_s208155"/>
                </a:ext>
                <a:ext uri="{FF2B5EF4-FFF2-40B4-BE49-F238E27FC236}">
                  <a16:creationId xmlns:a16="http://schemas.microsoft.com/office/drawing/2014/main" id="{FA55DB27-FDC7-B9CF-851C-789FD95ECF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08156" name="Option Button 284" hidden="1">
              <a:extLst>
                <a:ext uri="{63B3BB69-23CF-44E3-9099-C40C66FF867C}">
                  <a14:compatExt spid="_x0000_s208156"/>
                </a:ext>
                <a:ext uri="{FF2B5EF4-FFF2-40B4-BE49-F238E27FC236}">
                  <a16:creationId xmlns:a16="http://schemas.microsoft.com/office/drawing/2014/main" id="{33414DBF-D1B6-0AD8-6D21-CBA0D70206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08157" name="Group Box 285" hidden="1">
              <a:extLst>
                <a:ext uri="{63B3BB69-23CF-44E3-9099-C40C66FF867C}">
                  <a14:compatExt spid="_x0000_s208157"/>
                </a:ext>
                <a:ext uri="{FF2B5EF4-FFF2-40B4-BE49-F238E27FC236}">
                  <a16:creationId xmlns:a16="http://schemas.microsoft.com/office/drawing/2014/main" id="{6DBA5E35-5D14-3801-158C-0030E7B71C0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08158" name="Option Button 286" hidden="1">
              <a:extLst>
                <a:ext uri="{63B3BB69-23CF-44E3-9099-C40C66FF867C}">
                  <a14:compatExt spid="_x0000_s208158"/>
                </a:ext>
                <a:ext uri="{FF2B5EF4-FFF2-40B4-BE49-F238E27FC236}">
                  <a16:creationId xmlns:a16="http://schemas.microsoft.com/office/drawing/2014/main" id="{D57C2656-48ED-D9D6-8669-A2BC120C97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08159" name="Option Button 287" hidden="1">
              <a:extLst>
                <a:ext uri="{63B3BB69-23CF-44E3-9099-C40C66FF867C}">
                  <a14:compatExt spid="_x0000_s208159"/>
                </a:ext>
                <a:ext uri="{FF2B5EF4-FFF2-40B4-BE49-F238E27FC236}">
                  <a16:creationId xmlns:a16="http://schemas.microsoft.com/office/drawing/2014/main" id="{8CBD6036-3AE1-510D-18C9-A46790B542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08160" name="Option Button 288" hidden="1">
              <a:extLst>
                <a:ext uri="{63B3BB69-23CF-44E3-9099-C40C66FF867C}">
                  <a14:compatExt spid="_x0000_s208160"/>
                </a:ext>
                <a:ext uri="{FF2B5EF4-FFF2-40B4-BE49-F238E27FC236}">
                  <a16:creationId xmlns:a16="http://schemas.microsoft.com/office/drawing/2014/main" id="{214C86CC-D0D3-98EC-1D5E-1ABC97FC1F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08161" name="Option Button 289" hidden="1">
              <a:extLst>
                <a:ext uri="{63B3BB69-23CF-44E3-9099-C40C66FF867C}">
                  <a14:compatExt spid="_x0000_s208161"/>
                </a:ext>
                <a:ext uri="{FF2B5EF4-FFF2-40B4-BE49-F238E27FC236}">
                  <a16:creationId xmlns:a16="http://schemas.microsoft.com/office/drawing/2014/main" id="{B7331FAD-DE3D-4615-61D7-34F72C3635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08162" name="Group Box 290" hidden="1">
              <a:extLst>
                <a:ext uri="{63B3BB69-23CF-44E3-9099-C40C66FF867C}">
                  <a14:compatExt spid="_x0000_s208162"/>
                </a:ext>
                <a:ext uri="{FF2B5EF4-FFF2-40B4-BE49-F238E27FC236}">
                  <a16:creationId xmlns:a16="http://schemas.microsoft.com/office/drawing/2014/main" id="{910C7B95-30D4-0F99-3185-BFA59A6E07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08163" name="Option Button 291" hidden="1">
              <a:extLst>
                <a:ext uri="{63B3BB69-23CF-44E3-9099-C40C66FF867C}">
                  <a14:compatExt spid="_x0000_s208163"/>
                </a:ext>
                <a:ext uri="{FF2B5EF4-FFF2-40B4-BE49-F238E27FC236}">
                  <a16:creationId xmlns:a16="http://schemas.microsoft.com/office/drawing/2014/main" id="{3C13F811-0646-6D0A-D8F0-17F54940A7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08164" name="Option Button 292" hidden="1">
              <a:extLst>
                <a:ext uri="{63B3BB69-23CF-44E3-9099-C40C66FF867C}">
                  <a14:compatExt spid="_x0000_s208164"/>
                </a:ext>
                <a:ext uri="{FF2B5EF4-FFF2-40B4-BE49-F238E27FC236}">
                  <a16:creationId xmlns:a16="http://schemas.microsoft.com/office/drawing/2014/main" id="{E477D25E-6E87-6639-8C21-DF0C41D818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08165" name="Option Button 293" hidden="1">
              <a:extLst>
                <a:ext uri="{63B3BB69-23CF-44E3-9099-C40C66FF867C}">
                  <a14:compatExt spid="_x0000_s208165"/>
                </a:ext>
                <a:ext uri="{FF2B5EF4-FFF2-40B4-BE49-F238E27FC236}">
                  <a16:creationId xmlns:a16="http://schemas.microsoft.com/office/drawing/2014/main" id="{4BBAB39C-03F3-5F44-0DC6-7F04B87055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08166" name="Option Button 294" hidden="1">
              <a:extLst>
                <a:ext uri="{63B3BB69-23CF-44E3-9099-C40C66FF867C}">
                  <a14:compatExt spid="_x0000_s208166"/>
                </a:ext>
                <a:ext uri="{FF2B5EF4-FFF2-40B4-BE49-F238E27FC236}">
                  <a16:creationId xmlns:a16="http://schemas.microsoft.com/office/drawing/2014/main" id="{8DC0E1BF-6B64-658D-00E2-D271FEBC0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08167" name="Group Box 295" hidden="1">
              <a:extLst>
                <a:ext uri="{63B3BB69-23CF-44E3-9099-C40C66FF867C}">
                  <a14:compatExt spid="_x0000_s208167"/>
                </a:ext>
                <a:ext uri="{FF2B5EF4-FFF2-40B4-BE49-F238E27FC236}">
                  <a16:creationId xmlns:a16="http://schemas.microsoft.com/office/drawing/2014/main" id="{D607F89A-6EBD-8F19-BC36-31BD797C016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08168" name="Option Button 296" hidden="1">
              <a:extLst>
                <a:ext uri="{63B3BB69-23CF-44E3-9099-C40C66FF867C}">
                  <a14:compatExt spid="_x0000_s208168"/>
                </a:ext>
                <a:ext uri="{FF2B5EF4-FFF2-40B4-BE49-F238E27FC236}">
                  <a16:creationId xmlns:a16="http://schemas.microsoft.com/office/drawing/2014/main" id="{7E871761-01CC-EA4D-2C08-FB8170173D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08169" name="Option Button 297" hidden="1">
              <a:extLst>
                <a:ext uri="{63B3BB69-23CF-44E3-9099-C40C66FF867C}">
                  <a14:compatExt spid="_x0000_s208169"/>
                </a:ext>
                <a:ext uri="{FF2B5EF4-FFF2-40B4-BE49-F238E27FC236}">
                  <a16:creationId xmlns:a16="http://schemas.microsoft.com/office/drawing/2014/main" id="{5E95D0CD-427B-29F0-DB24-C2FCE951BF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08170" name="Option Button 298" hidden="1">
              <a:extLst>
                <a:ext uri="{63B3BB69-23CF-44E3-9099-C40C66FF867C}">
                  <a14:compatExt spid="_x0000_s208170"/>
                </a:ext>
                <a:ext uri="{FF2B5EF4-FFF2-40B4-BE49-F238E27FC236}">
                  <a16:creationId xmlns:a16="http://schemas.microsoft.com/office/drawing/2014/main" id="{DB5C4FCA-FBB2-EDB8-ACF8-FA16DAC4ED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08171" name="Option Button 299" hidden="1">
              <a:extLst>
                <a:ext uri="{63B3BB69-23CF-44E3-9099-C40C66FF867C}">
                  <a14:compatExt spid="_x0000_s208171"/>
                </a:ext>
                <a:ext uri="{FF2B5EF4-FFF2-40B4-BE49-F238E27FC236}">
                  <a16:creationId xmlns:a16="http://schemas.microsoft.com/office/drawing/2014/main" id="{159E967A-3150-A705-BC17-20A9D84CD3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08172" name="Group Box 300" hidden="1">
              <a:extLst>
                <a:ext uri="{63B3BB69-23CF-44E3-9099-C40C66FF867C}">
                  <a14:compatExt spid="_x0000_s208172"/>
                </a:ext>
                <a:ext uri="{FF2B5EF4-FFF2-40B4-BE49-F238E27FC236}">
                  <a16:creationId xmlns:a16="http://schemas.microsoft.com/office/drawing/2014/main" id="{1933FA48-9D90-85C3-06D0-DEDB4263AD9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08173" name="Option Button 301" hidden="1">
              <a:extLst>
                <a:ext uri="{63B3BB69-23CF-44E3-9099-C40C66FF867C}">
                  <a14:compatExt spid="_x0000_s208173"/>
                </a:ext>
                <a:ext uri="{FF2B5EF4-FFF2-40B4-BE49-F238E27FC236}">
                  <a16:creationId xmlns:a16="http://schemas.microsoft.com/office/drawing/2014/main" id="{7B7FF659-7F57-E145-F10A-54A58221BF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08174" name="Option Button 302" hidden="1">
              <a:extLst>
                <a:ext uri="{63B3BB69-23CF-44E3-9099-C40C66FF867C}">
                  <a14:compatExt spid="_x0000_s208174"/>
                </a:ext>
                <a:ext uri="{FF2B5EF4-FFF2-40B4-BE49-F238E27FC236}">
                  <a16:creationId xmlns:a16="http://schemas.microsoft.com/office/drawing/2014/main" id="{F8305DEA-2E26-A1C7-8388-5BF616A4D2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08175" name="Option Button 303" hidden="1">
              <a:extLst>
                <a:ext uri="{63B3BB69-23CF-44E3-9099-C40C66FF867C}">
                  <a14:compatExt spid="_x0000_s208175"/>
                </a:ext>
                <a:ext uri="{FF2B5EF4-FFF2-40B4-BE49-F238E27FC236}">
                  <a16:creationId xmlns:a16="http://schemas.microsoft.com/office/drawing/2014/main" id="{9A8E2F4C-8418-0184-5AB5-0F81D5C73F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08176" name="Option Button 304" hidden="1">
              <a:extLst>
                <a:ext uri="{63B3BB69-23CF-44E3-9099-C40C66FF867C}">
                  <a14:compatExt spid="_x0000_s208176"/>
                </a:ext>
                <a:ext uri="{FF2B5EF4-FFF2-40B4-BE49-F238E27FC236}">
                  <a16:creationId xmlns:a16="http://schemas.microsoft.com/office/drawing/2014/main" id="{DEABD222-23FD-FDB1-5F85-91866F9194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08177" name="Group Box 305" hidden="1">
              <a:extLst>
                <a:ext uri="{63B3BB69-23CF-44E3-9099-C40C66FF867C}">
                  <a14:compatExt spid="_x0000_s208177"/>
                </a:ext>
                <a:ext uri="{FF2B5EF4-FFF2-40B4-BE49-F238E27FC236}">
                  <a16:creationId xmlns:a16="http://schemas.microsoft.com/office/drawing/2014/main" id="{C6F00FB9-0F2D-7A3B-D516-5C14F235C3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08178" name="Option Button 306" hidden="1">
              <a:extLst>
                <a:ext uri="{63B3BB69-23CF-44E3-9099-C40C66FF867C}">
                  <a14:compatExt spid="_x0000_s208178"/>
                </a:ext>
                <a:ext uri="{FF2B5EF4-FFF2-40B4-BE49-F238E27FC236}">
                  <a16:creationId xmlns:a16="http://schemas.microsoft.com/office/drawing/2014/main" id="{66ECBB45-3A78-260E-D8C0-45819FB6C5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08179" name="Option Button 307" hidden="1">
              <a:extLst>
                <a:ext uri="{63B3BB69-23CF-44E3-9099-C40C66FF867C}">
                  <a14:compatExt spid="_x0000_s208179"/>
                </a:ext>
                <a:ext uri="{FF2B5EF4-FFF2-40B4-BE49-F238E27FC236}">
                  <a16:creationId xmlns:a16="http://schemas.microsoft.com/office/drawing/2014/main" id="{56CA6D74-DEC8-250A-398A-C160024783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08180" name="Option Button 308" hidden="1">
              <a:extLst>
                <a:ext uri="{63B3BB69-23CF-44E3-9099-C40C66FF867C}">
                  <a14:compatExt spid="_x0000_s208180"/>
                </a:ext>
                <a:ext uri="{FF2B5EF4-FFF2-40B4-BE49-F238E27FC236}">
                  <a16:creationId xmlns:a16="http://schemas.microsoft.com/office/drawing/2014/main" id="{6CC702D6-3D21-9460-3A26-F4CC650A84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08181" name="Option Button 309" hidden="1">
              <a:extLst>
                <a:ext uri="{63B3BB69-23CF-44E3-9099-C40C66FF867C}">
                  <a14:compatExt spid="_x0000_s208181"/>
                </a:ext>
                <a:ext uri="{FF2B5EF4-FFF2-40B4-BE49-F238E27FC236}">
                  <a16:creationId xmlns:a16="http://schemas.microsoft.com/office/drawing/2014/main" id="{D35A607B-2510-5BBD-E350-41168A4E89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08182" name="Group Box 310" hidden="1">
              <a:extLst>
                <a:ext uri="{63B3BB69-23CF-44E3-9099-C40C66FF867C}">
                  <a14:compatExt spid="_x0000_s208182"/>
                </a:ext>
                <a:ext uri="{FF2B5EF4-FFF2-40B4-BE49-F238E27FC236}">
                  <a16:creationId xmlns:a16="http://schemas.microsoft.com/office/drawing/2014/main" id="{57917623-BF3A-71AF-BF44-75B44E2451C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08183" name="Option Button 311" hidden="1">
              <a:extLst>
                <a:ext uri="{63B3BB69-23CF-44E3-9099-C40C66FF867C}">
                  <a14:compatExt spid="_x0000_s208183"/>
                </a:ext>
                <a:ext uri="{FF2B5EF4-FFF2-40B4-BE49-F238E27FC236}">
                  <a16:creationId xmlns:a16="http://schemas.microsoft.com/office/drawing/2014/main" id="{99F33B85-345F-9DA2-1E38-2A558F0306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08184" name="Option Button 312" hidden="1">
              <a:extLst>
                <a:ext uri="{63B3BB69-23CF-44E3-9099-C40C66FF867C}">
                  <a14:compatExt spid="_x0000_s208184"/>
                </a:ext>
                <a:ext uri="{FF2B5EF4-FFF2-40B4-BE49-F238E27FC236}">
                  <a16:creationId xmlns:a16="http://schemas.microsoft.com/office/drawing/2014/main" id="{D8EA5DFD-4714-F873-5D7E-28BF1BB18F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08185" name="Option Button 313" hidden="1">
              <a:extLst>
                <a:ext uri="{63B3BB69-23CF-44E3-9099-C40C66FF867C}">
                  <a14:compatExt spid="_x0000_s208185"/>
                </a:ext>
                <a:ext uri="{FF2B5EF4-FFF2-40B4-BE49-F238E27FC236}">
                  <a16:creationId xmlns:a16="http://schemas.microsoft.com/office/drawing/2014/main" id="{2D453C30-653D-7EC6-7BFB-0D2D098E61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08186" name="Option Button 314" hidden="1">
              <a:extLst>
                <a:ext uri="{63B3BB69-23CF-44E3-9099-C40C66FF867C}">
                  <a14:compatExt spid="_x0000_s208186"/>
                </a:ext>
                <a:ext uri="{FF2B5EF4-FFF2-40B4-BE49-F238E27FC236}">
                  <a16:creationId xmlns:a16="http://schemas.microsoft.com/office/drawing/2014/main" id="{074C7716-EA5B-6149-DF36-4AE4DC47AE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08187" name="Group Box 315" hidden="1">
              <a:extLst>
                <a:ext uri="{63B3BB69-23CF-44E3-9099-C40C66FF867C}">
                  <a14:compatExt spid="_x0000_s208187"/>
                </a:ext>
                <a:ext uri="{FF2B5EF4-FFF2-40B4-BE49-F238E27FC236}">
                  <a16:creationId xmlns:a16="http://schemas.microsoft.com/office/drawing/2014/main" id="{BF23D046-C38C-A48C-7200-8370FC0B83B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08188" name="Option Button 316" hidden="1">
              <a:extLst>
                <a:ext uri="{63B3BB69-23CF-44E3-9099-C40C66FF867C}">
                  <a14:compatExt spid="_x0000_s208188"/>
                </a:ext>
                <a:ext uri="{FF2B5EF4-FFF2-40B4-BE49-F238E27FC236}">
                  <a16:creationId xmlns:a16="http://schemas.microsoft.com/office/drawing/2014/main" id="{002D8938-B0DF-8683-70F5-24ACC21912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08189" name="Option Button 317" hidden="1">
              <a:extLst>
                <a:ext uri="{63B3BB69-23CF-44E3-9099-C40C66FF867C}">
                  <a14:compatExt spid="_x0000_s208189"/>
                </a:ext>
                <a:ext uri="{FF2B5EF4-FFF2-40B4-BE49-F238E27FC236}">
                  <a16:creationId xmlns:a16="http://schemas.microsoft.com/office/drawing/2014/main" id="{7A563DE6-514B-9851-DFB4-8E84C3A56A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08190" name="Option Button 318" hidden="1">
              <a:extLst>
                <a:ext uri="{63B3BB69-23CF-44E3-9099-C40C66FF867C}">
                  <a14:compatExt spid="_x0000_s208190"/>
                </a:ext>
                <a:ext uri="{FF2B5EF4-FFF2-40B4-BE49-F238E27FC236}">
                  <a16:creationId xmlns:a16="http://schemas.microsoft.com/office/drawing/2014/main" id="{7231E579-77F1-1A6E-F3C9-1BA7D58D61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08191" name="Option Button 319" hidden="1">
              <a:extLst>
                <a:ext uri="{63B3BB69-23CF-44E3-9099-C40C66FF867C}">
                  <a14:compatExt spid="_x0000_s208191"/>
                </a:ext>
                <a:ext uri="{FF2B5EF4-FFF2-40B4-BE49-F238E27FC236}">
                  <a16:creationId xmlns:a16="http://schemas.microsoft.com/office/drawing/2014/main" id="{C3F2BBC4-EFB2-F05E-9E2F-7B904FB575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08192" name="Group Box 320" hidden="1">
              <a:extLst>
                <a:ext uri="{63B3BB69-23CF-44E3-9099-C40C66FF867C}">
                  <a14:compatExt spid="_x0000_s208192"/>
                </a:ext>
                <a:ext uri="{FF2B5EF4-FFF2-40B4-BE49-F238E27FC236}">
                  <a16:creationId xmlns:a16="http://schemas.microsoft.com/office/drawing/2014/main" id="{E4B65D52-EA42-4F56-11EC-3C9B297EF1E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08193" name="Option Button 321" hidden="1">
              <a:extLst>
                <a:ext uri="{63B3BB69-23CF-44E3-9099-C40C66FF867C}">
                  <a14:compatExt spid="_x0000_s208193"/>
                </a:ext>
                <a:ext uri="{FF2B5EF4-FFF2-40B4-BE49-F238E27FC236}">
                  <a16:creationId xmlns:a16="http://schemas.microsoft.com/office/drawing/2014/main" id="{547BB811-B1FF-1740-3214-0F5A823D44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08194" name="Option Button 322" hidden="1">
              <a:extLst>
                <a:ext uri="{63B3BB69-23CF-44E3-9099-C40C66FF867C}">
                  <a14:compatExt spid="_x0000_s208194"/>
                </a:ext>
                <a:ext uri="{FF2B5EF4-FFF2-40B4-BE49-F238E27FC236}">
                  <a16:creationId xmlns:a16="http://schemas.microsoft.com/office/drawing/2014/main" id="{3AE81F7C-3BC5-4CCE-7EC6-0A9F9040C6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08195" name="Option Button 323" hidden="1">
              <a:extLst>
                <a:ext uri="{63B3BB69-23CF-44E3-9099-C40C66FF867C}">
                  <a14:compatExt spid="_x0000_s208195"/>
                </a:ext>
                <a:ext uri="{FF2B5EF4-FFF2-40B4-BE49-F238E27FC236}">
                  <a16:creationId xmlns:a16="http://schemas.microsoft.com/office/drawing/2014/main" id="{FFB7EDF6-C697-4B11-1C92-045E213CE8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08196" name="Option Button 324" hidden="1">
              <a:extLst>
                <a:ext uri="{63B3BB69-23CF-44E3-9099-C40C66FF867C}">
                  <a14:compatExt spid="_x0000_s208196"/>
                </a:ext>
                <a:ext uri="{FF2B5EF4-FFF2-40B4-BE49-F238E27FC236}">
                  <a16:creationId xmlns:a16="http://schemas.microsoft.com/office/drawing/2014/main" id="{403E82B8-2917-395C-03CF-3EE6EF3BB3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08197" name="Group Box 325" hidden="1">
              <a:extLst>
                <a:ext uri="{63B3BB69-23CF-44E3-9099-C40C66FF867C}">
                  <a14:compatExt spid="_x0000_s208197"/>
                </a:ext>
                <a:ext uri="{FF2B5EF4-FFF2-40B4-BE49-F238E27FC236}">
                  <a16:creationId xmlns:a16="http://schemas.microsoft.com/office/drawing/2014/main" id="{2D0FA45D-9B88-0FFC-3C58-99693EB4B03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08198" name="Option Button 326" hidden="1">
              <a:extLst>
                <a:ext uri="{63B3BB69-23CF-44E3-9099-C40C66FF867C}">
                  <a14:compatExt spid="_x0000_s208198"/>
                </a:ext>
                <a:ext uri="{FF2B5EF4-FFF2-40B4-BE49-F238E27FC236}">
                  <a16:creationId xmlns:a16="http://schemas.microsoft.com/office/drawing/2014/main" id="{274EE083-8676-6AC9-7A40-E6F3B93868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08199" name="Option Button 327" hidden="1">
              <a:extLst>
                <a:ext uri="{63B3BB69-23CF-44E3-9099-C40C66FF867C}">
                  <a14:compatExt spid="_x0000_s208199"/>
                </a:ext>
                <a:ext uri="{FF2B5EF4-FFF2-40B4-BE49-F238E27FC236}">
                  <a16:creationId xmlns:a16="http://schemas.microsoft.com/office/drawing/2014/main" id="{4D9A2F89-2997-3CEE-DA73-01855AD27D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08200" name="Option Button 328" hidden="1">
              <a:extLst>
                <a:ext uri="{63B3BB69-23CF-44E3-9099-C40C66FF867C}">
                  <a14:compatExt spid="_x0000_s208200"/>
                </a:ext>
                <a:ext uri="{FF2B5EF4-FFF2-40B4-BE49-F238E27FC236}">
                  <a16:creationId xmlns:a16="http://schemas.microsoft.com/office/drawing/2014/main" id="{069CB97E-CA3D-3BC5-D044-657EE0AEEC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08201" name="Option Button 329" hidden="1">
              <a:extLst>
                <a:ext uri="{63B3BB69-23CF-44E3-9099-C40C66FF867C}">
                  <a14:compatExt spid="_x0000_s208201"/>
                </a:ext>
                <a:ext uri="{FF2B5EF4-FFF2-40B4-BE49-F238E27FC236}">
                  <a16:creationId xmlns:a16="http://schemas.microsoft.com/office/drawing/2014/main" id="{C0D5E523-ACD5-C953-A845-A91625B903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08202" name="Group Box 330" hidden="1">
              <a:extLst>
                <a:ext uri="{63B3BB69-23CF-44E3-9099-C40C66FF867C}">
                  <a14:compatExt spid="_x0000_s208202"/>
                </a:ext>
                <a:ext uri="{FF2B5EF4-FFF2-40B4-BE49-F238E27FC236}">
                  <a16:creationId xmlns:a16="http://schemas.microsoft.com/office/drawing/2014/main" id="{937E987D-4D59-3102-4BF8-8342062BF04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08203" name="Option Button 331" hidden="1">
              <a:extLst>
                <a:ext uri="{63B3BB69-23CF-44E3-9099-C40C66FF867C}">
                  <a14:compatExt spid="_x0000_s208203"/>
                </a:ext>
                <a:ext uri="{FF2B5EF4-FFF2-40B4-BE49-F238E27FC236}">
                  <a16:creationId xmlns:a16="http://schemas.microsoft.com/office/drawing/2014/main" id="{6DE58EEC-3844-2B63-B6A2-092DEC5A90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08204" name="Option Button 332" hidden="1">
              <a:extLst>
                <a:ext uri="{63B3BB69-23CF-44E3-9099-C40C66FF867C}">
                  <a14:compatExt spid="_x0000_s208204"/>
                </a:ext>
                <a:ext uri="{FF2B5EF4-FFF2-40B4-BE49-F238E27FC236}">
                  <a16:creationId xmlns:a16="http://schemas.microsoft.com/office/drawing/2014/main" id="{420B8075-4132-247C-947C-CEEC7D3898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08205" name="Option Button 333" hidden="1">
              <a:extLst>
                <a:ext uri="{63B3BB69-23CF-44E3-9099-C40C66FF867C}">
                  <a14:compatExt spid="_x0000_s208205"/>
                </a:ext>
                <a:ext uri="{FF2B5EF4-FFF2-40B4-BE49-F238E27FC236}">
                  <a16:creationId xmlns:a16="http://schemas.microsoft.com/office/drawing/2014/main" id="{1D6ED6ED-8865-9148-835C-B82BB5A8EB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08206" name="Option Button 334" hidden="1">
              <a:extLst>
                <a:ext uri="{63B3BB69-23CF-44E3-9099-C40C66FF867C}">
                  <a14:compatExt spid="_x0000_s208206"/>
                </a:ext>
                <a:ext uri="{FF2B5EF4-FFF2-40B4-BE49-F238E27FC236}">
                  <a16:creationId xmlns:a16="http://schemas.microsoft.com/office/drawing/2014/main" id="{7E0DBC66-8E56-9992-44D8-30B14B6BE4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08207" name="Group Box 335" hidden="1">
              <a:extLst>
                <a:ext uri="{63B3BB69-23CF-44E3-9099-C40C66FF867C}">
                  <a14:compatExt spid="_x0000_s208207"/>
                </a:ext>
                <a:ext uri="{FF2B5EF4-FFF2-40B4-BE49-F238E27FC236}">
                  <a16:creationId xmlns:a16="http://schemas.microsoft.com/office/drawing/2014/main" id="{C72511B9-40C5-35F3-B2EA-B6E76F9AF4A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08208" name="Option Button 336" hidden="1">
              <a:extLst>
                <a:ext uri="{63B3BB69-23CF-44E3-9099-C40C66FF867C}">
                  <a14:compatExt spid="_x0000_s208208"/>
                </a:ext>
                <a:ext uri="{FF2B5EF4-FFF2-40B4-BE49-F238E27FC236}">
                  <a16:creationId xmlns:a16="http://schemas.microsoft.com/office/drawing/2014/main" id="{AD20514E-F575-2E8D-0662-A39AEE43F5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08209" name="Option Button 337" hidden="1">
              <a:extLst>
                <a:ext uri="{63B3BB69-23CF-44E3-9099-C40C66FF867C}">
                  <a14:compatExt spid="_x0000_s208209"/>
                </a:ext>
                <a:ext uri="{FF2B5EF4-FFF2-40B4-BE49-F238E27FC236}">
                  <a16:creationId xmlns:a16="http://schemas.microsoft.com/office/drawing/2014/main" id="{3A9048C3-03FD-C7AE-6AF9-8AF57E70D9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08210" name="Option Button 338" hidden="1">
              <a:extLst>
                <a:ext uri="{63B3BB69-23CF-44E3-9099-C40C66FF867C}">
                  <a14:compatExt spid="_x0000_s208210"/>
                </a:ext>
                <a:ext uri="{FF2B5EF4-FFF2-40B4-BE49-F238E27FC236}">
                  <a16:creationId xmlns:a16="http://schemas.microsoft.com/office/drawing/2014/main" id="{FEF41067-0F32-7744-B600-E7D6F2CC38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08211" name="Option Button 339" hidden="1">
              <a:extLst>
                <a:ext uri="{63B3BB69-23CF-44E3-9099-C40C66FF867C}">
                  <a14:compatExt spid="_x0000_s208211"/>
                </a:ext>
                <a:ext uri="{FF2B5EF4-FFF2-40B4-BE49-F238E27FC236}">
                  <a16:creationId xmlns:a16="http://schemas.microsoft.com/office/drawing/2014/main" id="{6AE3D73F-3477-FFDF-A6F2-DEC0DC9A02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08212" name="Group Box 340" hidden="1">
              <a:extLst>
                <a:ext uri="{63B3BB69-23CF-44E3-9099-C40C66FF867C}">
                  <a14:compatExt spid="_x0000_s208212"/>
                </a:ext>
                <a:ext uri="{FF2B5EF4-FFF2-40B4-BE49-F238E27FC236}">
                  <a16:creationId xmlns:a16="http://schemas.microsoft.com/office/drawing/2014/main" id="{ED190244-F0E6-A30F-7285-189C12DC695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08213" name="Option Button 341" hidden="1">
              <a:extLst>
                <a:ext uri="{63B3BB69-23CF-44E3-9099-C40C66FF867C}">
                  <a14:compatExt spid="_x0000_s208213"/>
                </a:ext>
                <a:ext uri="{FF2B5EF4-FFF2-40B4-BE49-F238E27FC236}">
                  <a16:creationId xmlns:a16="http://schemas.microsoft.com/office/drawing/2014/main" id="{322E6F1C-7AFC-54C9-E1F9-250B85A02A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08214" name="Option Button 342" hidden="1">
              <a:extLst>
                <a:ext uri="{63B3BB69-23CF-44E3-9099-C40C66FF867C}">
                  <a14:compatExt spid="_x0000_s208214"/>
                </a:ext>
                <a:ext uri="{FF2B5EF4-FFF2-40B4-BE49-F238E27FC236}">
                  <a16:creationId xmlns:a16="http://schemas.microsoft.com/office/drawing/2014/main" id="{53637ED0-42C7-BBF2-F047-7078F63E17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08215" name="Option Button 343" hidden="1">
              <a:extLst>
                <a:ext uri="{63B3BB69-23CF-44E3-9099-C40C66FF867C}">
                  <a14:compatExt spid="_x0000_s208215"/>
                </a:ext>
                <a:ext uri="{FF2B5EF4-FFF2-40B4-BE49-F238E27FC236}">
                  <a16:creationId xmlns:a16="http://schemas.microsoft.com/office/drawing/2014/main" id="{7224CA49-6ACA-A14F-BDF0-2B8FCD2000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08216" name="Option Button 344" hidden="1">
              <a:extLst>
                <a:ext uri="{63B3BB69-23CF-44E3-9099-C40C66FF867C}">
                  <a14:compatExt spid="_x0000_s208216"/>
                </a:ext>
                <a:ext uri="{FF2B5EF4-FFF2-40B4-BE49-F238E27FC236}">
                  <a16:creationId xmlns:a16="http://schemas.microsoft.com/office/drawing/2014/main" id="{C1C9F993-1E57-05A6-5BC6-0B2BA8187C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08217" name="Group Box 345" hidden="1">
              <a:extLst>
                <a:ext uri="{63B3BB69-23CF-44E3-9099-C40C66FF867C}">
                  <a14:compatExt spid="_x0000_s208217"/>
                </a:ext>
                <a:ext uri="{FF2B5EF4-FFF2-40B4-BE49-F238E27FC236}">
                  <a16:creationId xmlns:a16="http://schemas.microsoft.com/office/drawing/2014/main" id="{5AA447EE-1398-83BC-92A4-CDA0665E97A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08218" name="Option Button 346" hidden="1">
              <a:extLst>
                <a:ext uri="{63B3BB69-23CF-44E3-9099-C40C66FF867C}">
                  <a14:compatExt spid="_x0000_s208218"/>
                </a:ext>
                <a:ext uri="{FF2B5EF4-FFF2-40B4-BE49-F238E27FC236}">
                  <a16:creationId xmlns:a16="http://schemas.microsoft.com/office/drawing/2014/main" id="{8121F270-A4D7-0BD6-B50D-ABED0ECAE8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08219" name="Option Button 347" hidden="1">
              <a:extLst>
                <a:ext uri="{63B3BB69-23CF-44E3-9099-C40C66FF867C}">
                  <a14:compatExt spid="_x0000_s208219"/>
                </a:ext>
                <a:ext uri="{FF2B5EF4-FFF2-40B4-BE49-F238E27FC236}">
                  <a16:creationId xmlns:a16="http://schemas.microsoft.com/office/drawing/2014/main" id="{817FB324-D1CA-FA07-7051-878BBE3056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08220" name="Option Button 348" hidden="1">
              <a:extLst>
                <a:ext uri="{63B3BB69-23CF-44E3-9099-C40C66FF867C}">
                  <a14:compatExt spid="_x0000_s208220"/>
                </a:ext>
                <a:ext uri="{FF2B5EF4-FFF2-40B4-BE49-F238E27FC236}">
                  <a16:creationId xmlns:a16="http://schemas.microsoft.com/office/drawing/2014/main" id="{FA657284-34FF-2F69-597A-87B36A56AF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08221" name="Option Button 349" hidden="1">
              <a:extLst>
                <a:ext uri="{63B3BB69-23CF-44E3-9099-C40C66FF867C}">
                  <a14:compatExt spid="_x0000_s208221"/>
                </a:ext>
                <a:ext uri="{FF2B5EF4-FFF2-40B4-BE49-F238E27FC236}">
                  <a16:creationId xmlns:a16="http://schemas.microsoft.com/office/drawing/2014/main" id="{C360E412-1311-5ECA-3223-B17CF2670E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08222" name="Group Box 350" hidden="1">
              <a:extLst>
                <a:ext uri="{63B3BB69-23CF-44E3-9099-C40C66FF867C}">
                  <a14:compatExt spid="_x0000_s208222"/>
                </a:ext>
                <a:ext uri="{FF2B5EF4-FFF2-40B4-BE49-F238E27FC236}">
                  <a16:creationId xmlns:a16="http://schemas.microsoft.com/office/drawing/2014/main" id="{38FE2729-5DA3-D066-D2E0-461D7E8BE03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08223" name="Option Button 351" hidden="1">
              <a:extLst>
                <a:ext uri="{63B3BB69-23CF-44E3-9099-C40C66FF867C}">
                  <a14:compatExt spid="_x0000_s208223"/>
                </a:ext>
                <a:ext uri="{FF2B5EF4-FFF2-40B4-BE49-F238E27FC236}">
                  <a16:creationId xmlns:a16="http://schemas.microsoft.com/office/drawing/2014/main" id="{ACFEEA3F-4E35-E7EC-C0BC-AB4D29232C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08224" name="Option Button 352" hidden="1">
              <a:extLst>
                <a:ext uri="{63B3BB69-23CF-44E3-9099-C40C66FF867C}">
                  <a14:compatExt spid="_x0000_s208224"/>
                </a:ext>
                <a:ext uri="{FF2B5EF4-FFF2-40B4-BE49-F238E27FC236}">
                  <a16:creationId xmlns:a16="http://schemas.microsoft.com/office/drawing/2014/main" id="{31CB160E-3657-8D38-18C7-885BE119F7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08225" name="Option Button 353" hidden="1">
              <a:extLst>
                <a:ext uri="{63B3BB69-23CF-44E3-9099-C40C66FF867C}">
                  <a14:compatExt spid="_x0000_s208225"/>
                </a:ext>
                <a:ext uri="{FF2B5EF4-FFF2-40B4-BE49-F238E27FC236}">
                  <a16:creationId xmlns:a16="http://schemas.microsoft.com/office/drawing/2014/main" id="{91B70C1D-1F56-8B04-5C90-011E254A2F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08226" name="Option Button 354" hidden="1">
              <a:extLst>
                <a:ext uri="{63B3BB69-23CF-44E3-9099-C40C66FF867C}">
                  <a14:compatExt spid="_x0000_s208226"/>
                </a:ext>
                <a:ext uri="{FF2B5EF4-FFF2-40B4-BE49-F238E27FC236}">
                  <a16:creationId xmlns:a16="http://schemas.microsoft.com/office/drawing/2014/main" id="{8680A525-30A0-1E58-86D9-DD543798CB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08227" name="Group Box 355" hidden="1">
              <a:extLst>
                <a:ext uri="{63B3BB69-23CF-44E3-9099-C40C66FF867C}">
                  <a14:compatExt spid="_x0000_s208227"/>
                </a:ext>
                <a:ext uri="{FF2B5EF4-FFF2-40B4-BE49-F238E27FC236}">
                  <a16:creationId xmlns:a16="http://schemas.microsoft.com/office/drawing/2014/main" id="{0AE54AE8-DDB1-9C44-CC63-A25CBF4390B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08228" name="Option Button 356" hidden="1">
              <a:extLst>
                <a:ext uri="{63B3BB69-23CF-44E3-9099-C40C66FF867C}">
                  <a14:compatExt spid="_x0000_s208228"/>
                </a:ext>
                <a:ext uri="{FF2B5EF4-FFF2-40B4-BE49-F238E27FC236}">
                  <a16:creationId xmlns:a16="http://schemas.microsoft.com/office/drawing/2014/main" id="{A192AE5C-E7CF-B5D9-DA39-0B070758CE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08229" name="Option Button 357" hidden="1">
              <a:extLst>
                <a:ext uri="{63B3BB69-23CF-44E3-9099-C40C66FF867C}">
                  <a14:compatExt spid="_x0000_s208229"/>
                </a:ext>
                <a:ext uri="{FF2B5EF4-FFF2-40B4-BE49-F238E27FC236}">
                  <a16:creationId xmlns:a16="http://schemas.microsoft.com/office/drawing/2014/main" id="{435E8BEA-294E-C190-1AAE-B57CCDD96E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08230" name="Option Button 358" hidden="1">
              <a:extLst>
                <a:ext uri="{63B3BB69-23CF-44E3-9099-C40C66FF867C}">
                  <a14:compatExt spid="_x0000_s208230"/>
                </a:ext>
                <a:ext uri="{FF2B5EF4-FFF2-40B4-BE49-F238E27FC236}">
                  <a16:creationId xmlns:a16="http://schemas.microsoft.com/office/drawing/2014/main" id="{0FACC2B2-3669-6C52-2778-5ECE85B17A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08231" name="Option Button 359" hidden="1">
              <a:extLst>
                <a:ext uri="{63B3BB69-23CF-44E3-9099-C40C66FF867C}">
                  <a14:compatExt spid="_x0000_s208231"/>
                </a:ext>
                <a:ext uri="{FF2B5EF4-FFF2-40B4-BE49-F238E27FC236}">
                  <a16:creationId xmlns:a16="http://schemas.microsoft.com/office/drawing/2014/main" id="{C6809A4E-D2CC-0AF3-94F9-478E083DA2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08232" name="Group Box 360" hidden="1">
              <a:extLst>
                <a:ext uri="{63B3BB69-23CF-44E3-9099-C40C66FF867C}">
                  <a14:compatExt spid="_x0000_s208232"/>
                </a:ext>
                <a:ext uri="{FF2B5EF4-FFF2-40B4-BE49-F238E27FC236}">
                  <a16:creationId xmlns:a16="http://schemas.microsoft.com/office/drawing/2014/main" id="{55AED33E-F348-0155-A398-EAFB05824A2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08233" name="Option Button 361" hidden="1">
              <a:extLst>
                <a:ext uri="{63B3BB69-23CF-44E3-9099-C40C66FF867C}">
                  <a14:compatExt spid="_x0000_s208233"/>
                </a:ext>
                <a:ext uri="{FF2B5EF4-FFF2-40B4-BE49-F238E27FC236}">
                  <a16:creationId xmlns:a16="http://schemas.microsoft.com/office/drawing/2014/main" id="{6CF4F364-718D-3E6C-AFE1-D2A6D3D029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08234" name="Option Button 362" hidden="1">
              <a:extLst>
                <a:ext uri="{63B3BB69-23CF-44E3-9099-C40C66FF867C}">
                  <a14:compatExt spid="_x0000_s208234"/>
                </a:ext>
                <a:ext uri="{FF2B5EF4-FFF2-40B4-BE49-F238E27FC236}">
                  <a16:creationId xmlns:a16="http://schemas.microsoft.com/office/drawing/2014/main" id="{74F6DB69-411A-AD98-CD46-7AE038F436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08235" name="Option Button 363" hidden="1">
              <a:extLst>
                <a:ext uri="{63B3BB69-23CF-44E3-9099-C40C66FF867C}">
                  <a14:compatExt spid="_x0000_s208235"/>
                </a:ext>
                <a:ext uri="{FF2B5EF4-FFF2-40B4-BE49-F238E27FC236}">
                  <a16:creationId xmlns:a16="http://schemas.microsoft.com/office/drawing/2014/main" id="{88EF3AB2-5F5F-6424-5588-5CA9BFC21D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08236" name="Option Button 364" hidden="1">
              <a:extLst>
                <a:ext uri="{63B3BB69-23CF-44E3-9099-C40C66FF867C}">
                  <a14:compatExt spid="_x0000_s208236"/>
                </a:ext>
                <a:ext uri="{FF2B5EF4-FFF2-40B4-BE49-F238E27FC236}">
                  <a16:creationId xmlns:a16="http://schemas.microsoft.com/office/drawing/2014/main" id="{DB6D0773-C5AB-F75B-9063-B98A0B1A6D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08237" name="Group Box 365" hidden="1">
              <a:extLst>
                <a:ext uri="{63B3BB69-23CF-44E3-9099-C40C66FF867C}">
                  <a14:compatExt spid="_x0000_s208237"/>
                </a:ext>
                <a:ext uri="{FF2B5EF4-FFF2-40B4-BE49-F238E27FC236}">
                  <a16:creationId xmlns:a16="http://schemas.microsoft.com/office/drawing/2014/main" id="{688A9331-01BB-B2B0-13B5-C5A2230A7DE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08238" name="Option Button 366" hidden="1">
              <a:extLst>
                <a:ext uri="{63B3BB69-23CF-44E3-9099-C40C66FF867C}">
                  <a14:compatExt spid="_x0000_s208238"/>
                </a:ext>
                <a:ext uri="{FF2B5EF4-FFF2-40B4-BE49-F238E27FC236}">
                  <a16:creationId xmlns:a16="http://schemas.microsoft.com/office/drawing/2014/main" id="{4926B574-EEEA-4B07-1853-221A6F8B22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08239" name="Option Button 367" hidden="1">
              <a:extLst>
                <a:ext uri="{63B3BB69-23CF-44E3-9099-C40C66FF867C}">
                  <a14:compatExt spid="_x0000_s208239"/>
                </a:ext>
                <a:ext uri="{FF2B5EF4-FFF2-40B4-BE49-F238E27FC236}">
                  <a16:creationId xmlns:a16="http://schemas.microsoft.com/office/drawing/2014/main" id="{BCB122EF-662F-FD74-B93B-FCD277732E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08240" name="Option Button 368" hidden="1">
              <a:extLst>
                <a:ext uri="{63B3BB69-23CF-44E3-9099-C40C66FF867C}">
                  <a14:compatExt spid="_x0000_s208240"/>
                </a:ext>
                <a:ext uri="{FF2B5EF4-FFF2-40B4-BE49-F238E27FC236}">
                  <a16:creationId xmlns:a16="http://schemas.microsoft.com/office/drawing/2014/main" id="{181B5248-044F-C3C1-2A9F-D4CEC982AA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08241" name="Option Button 369" hidden="1">
              <a:extLst>
                <a:ext uri="{63B3BB69-23CF-44E3-9099-C40C66FF867C}">
                  <a14:compatExt spid="_x0000_s208241"/>
                </a:ext>
                <a:ext uri="{FF2B5EF4-FFF2-40B4-BE49-F238E27FC236}">
                  <a16:creationId xmlns:a16="http://schemas.microsoft.com/office/drawing/2014/main" id="{306541A5-96BE-ED11-9930-B225986983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08242" name="Group Box 370" hidden="1">
              <a:extLst>
                <a:ext uri="{63B3BB69-23CF-44E3-9099-C40C66FF867C}">
                  <a14:compatExt spid="_x0000_s208242"/>
                </a:ext>
                <a:ext uri="{FF2B5EF4-FFF2-40B4-BE49-F238E27FC236}">
                  <a16:creationId xmlns:a16="http://schemas.microsoft.com/office/drawing/2014/main" id="{076BA982-C4C0-D4DC-BBDF-8F744B18E1C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08243" name="Option Button 371" hidden="1">
              <a:extLst>
                <a:ext uri="{63B3BB69-23CF-44E3-9099-C40C66FF867C}">
                  <a14:compatExt spid="_x0000_s208243"/>
                </a:ext>
                <a:ext uri="{FF2B5EF4-FFF2-40B4-BE49-F238E27FC236}">
                  <a16:creationId xmlns:a16="http://schemas.microsoft.com/office/drawing/2014/main" id="{3E9F9275-9984-A1B4-C0AA-6174847A78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08244" name="Option Button 372" hidden="1">
              <a:extLst>
                <a:ext uri="{63B3BB69-23CF-44E3-9099-C40C66FF867C}">
                  <a14:compatExt spid="_x0000_s208244"/>
                </a:ext>
                <a:ext uri="{FF2B5EF4-FFF2-40B4-BE49-F238E27FC236}">
                  <a16:creationId xmlns:a16="http://schemas.microsoft.com/office/drawing/2014/main" id="{5E745D6B-6D9D-702E-8FF1-E67A42BA32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08245" name="Option Button 373" hidden="1">
              <a:extLst>
                <a:ext uri="{63B3BB69-23CF-44E3-9099-C40C66FF867C}">
                  <a14:compatExt spid="_x0000_s208245"/>
                </a:ext>
                <a:ext uri="{FF2B5EF4-FFF2-40B4-BE49-F238E27FC236}">
                  <a16:creationId xmlns:a16="http://schemas.microsoft.com/office/drawing/2014/main" id="{E31C6460-FD7E-90E2-F070-70CDD1728B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08246" name="Option Button 374" hidden="1">
              <a:extLst>
                <a:ext uri="{63B3BB69-23CF-44E3-9099-C40C66FF867C}">
                  <a14:compatExt spid="_x0000_s208246"/>
                </a:ext>
                <a:ext uri="{FF2B5EF4-FFF2-40B4-BE49-F238E27FC236}">
                  <a16:creationId xmlns:a16="http://schemas.microsoft.com/office/drawing/2014/main" id="{F3E96DCE-F949-4CFC-E7FF-C81023D824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08247" name="Group Box 375" hidden="1">
              <a:extLst>
                <a:ext uri="{63B3BB69-23CF-44E3-9099-C40C66FF867C}">
                  <a14:compatExt spid="_x0000_s208247"/>
                </a:ext>
                <a:ext uri="{FF2B5EF4-FFF2-40B4-BE49-F238E27FC236}">
                  <a16:creationId xmlns:a16="http://schemas.microsoft.com/office/drawing/2014/main" id="{B7A4BEA7-ACE0-F67E-7E67-05D316D0B36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08248" name="Option Button 376" hidden="1">
              <a:extLst>
                <a:ext uri="{63B3BB69-23CF-44E3-9099-C40C66FF867C}">
                  <a14:compatExt spid="_x0000_s208248"/>
                </a:ext>
                <a:ext uri="{FF2B5EF4-FFF2-40B4-BE49-F238E27FC236}">
                  <a16:creationId xmlns:a16="http://schemas.microsoft.com/office/drawing/2014/main" id="{F59B8541-82F9-8E09-0262-CA8E6C957C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08249" name="Option Button 377" hidden="1">
              <a:extLst>
                <a:ext uri="{63B3BB69-23CF-44E3-9099-C40C66FF867C}">
                  <a14:compatExt spid="_x0000_s208249"/>
                </a:ext>
                <a:ext uri="{FF2B5EF4-FFF2-40B4-BE49-F238E27FC236}">
                  <a16:creationId xmlns:a16="http://schemas.microsoft.com/office/drawing/2014/main" id="{B2A95A64-C6F9-4D6D-CACB-B879EC1DF5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08250" name="Option Button 378" hidden="1">
              <a:extLst>
                <a:ext uri="{63B3BB69-23CF-44E3-9099-C40C66FF867C}">
                  <a14:compatExt spid="_x0000_s208250"/>
                </a:ext>
                <a:ext uri="{FF2B5EF4-FFF2-40B4-BE49-F238E27FC236}">
                  <a16:creationId xmlns:a16="http://schemas.microsoft.com/office/drawing/2014/main" id="{DE11A89D-6F40-DE46-A785-F132AC35C4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08251" name="Option Button 379" hidden="1">
              <a:extLst>
                <a:ext uri="{63B3BB69-23CF-44E3-9099-C40C66FF867C}">
                  <a14:compatExt spid="_x0000_s208251"/>
                </a:ext>
                <a:ext uri="{FF2B5EF4-FFF2-40B4-BE49-F238E27FC236}">
                  <a16:creationId xmlns:a16="http://schemas.microsoft.com/office/drawing/2014/main" id="{D8E1B703-02F0-022C-200D-238F352DE7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08252" name="Group Box 380" hidden="1">
              <a:extLst>
                <a:ext uri="{63B3BB69-23CF-44E3-9099-C40C66FF867C}">
                  <a14:compatExt spid="_x0000_s208252"/>
                </a:ext>
                <a:ext uri="{FF2B5EF4-FFF2-40B4-BE49-F238E27FC236}">
                  <a16:creationId xmlns:a16="http://schemas.microsoft.com/office/drawing/2014/main" id="{6B85BC99-CEF6-8CEE-CB1B-3A6E2642655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08253" name="Option Button 381" hidden="1">
              <a:extLst>
                <a:ext uri="{63B3BB69-23CF-44E3-9099-C40C66FF867C}">
                  <a14:compatExt spid="_x0000_s208253"/>
                </a:ext>
                <a:ext uri="{FF2B5EF4-FFF2-40B4-BE49-F238E27FC236}">
                  <a16:creationId xmlns:a16="http://schemas.microsoft.com/office/drawing/2014/main" id="{9F11D628-1447-F041-2CC3-386D7653B0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08254" name="Option Button 382" hidden="1">
              <a:extLst>
                <a:ext uri="{63B3BB69-23CF-44E3-9099-C40C66FF867C}">
                  <a14:compatExt spid="_x0000_s208254"/>
                </a:ext>
                <a:ext uri="{FF2B5EF4-FFF2-40B4-BE49-F238E27FC236}">
                  <a16:creationId xmlns:a16="http://schemas.microsoft.com/office/drawing/2014/main" id="{69509D14-F2BD-FAAB-5E2A-42FE918423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08255" name="Option Button 383" hidden="1">
              <a:extLst>
                <a:ext uri="{63B3BB69-23CF-44E3-9099-C40C66FF867C}">
                  <a14:compatExt spid="_x0000_s208255"/>
                </a:ext>
                <a:ext uri="{FF2B5EF4-FFF2-40B4-BE49-F238E27FC236}">
                  <a16:creationId xmlns:a16="http://schemas.microsoft.com/office/drawing/2014/main" id="{0063F096-B32A-BE99-DC45-9E49FE01EF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08256" name="Option Button 384" hidden="1">
              <a:extLst>
                <a:ext uri="{63B3BB69-23CF-44E3-9099-C40C66FF867C}">
                  <a14:compatExt spid="_x0000_s208256"/>
                </a:ext>
                <a:ext uri="{FF2B5EF4-FFF2-40B4-BE49-F238E27FC236}">
                  <a16:creationId xmlns:a16="http://schemas.microsoft.com/office/drawing/2014/main" id="{590BCCAB-E95F-2CF1-E785-5128460F87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08257" name="Group Box 385" hidden="1">
              <a:extLst>
                <a:ext uri="{63B3BB69-23CF-44E3-9099-C40C66FF867C}">
                  <a14:compatExt spid="_x0000_s208257"/>
                </a:ext>
                <a:ext uri="{FF2B5EF4-FFF2-40B4-BE49-F238E27FC236}">
                  <a16:creationId xmlns:a16="http://schemas.microsoft.com/office/drawing/2014/main" id="{B4F5B2C5-486D-97E5-8F9F-50BBC4DB8AA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08258" name="Option Button 386" hidden="1">
              <a:extLst>
                <a:ext uri="{63B3BB69-23CF-44E3-9099-C40C66FF867C}">
                  <a14:compatExt spid="_x0000_s208258"/>
                </a:ext>
                <a:ext uri="{FF2B5EF4-FFF2-40B4-BE49-F238E27FC236}">
                  <a16:creationId xmlns:a16="http://schemas.microsoft.com/office/drawing/2014/main" id="{F7C9FB23-DF91-8CF5-720F-C5A38CDEFA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08259" name="Option Button 387" hidden="1">
              <a:extLst>
                <a:ext uri="{63B3BB69-23CF-44E3-9099-C40C66FF867C}">
                  <a14:compatExt spid="_x0000_s208259"/>
                </a:ext>
                <a:ext uri="{FF2B5EF4-FFF2-40B4-BE49-F238E27FC236}">
                  <a16:creationId xmlns:a16="http://schemas.microsoft.com/office/drawing/2014/main" id="{4C66A97A-D947-C702-C5E5-2B9397C139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08260" name="Option Button 388" hidden="1">
              <a:extLst>
                <a:ext uri="{63B3BB69-23CF-44E3-9099-C40C66FF867C}">
                  <a14:compatExt spid="_x0000_s208260"/>
                </a:ext>
                <a:ext uri="{FF2B5EF4-FFF2-40B4-BE49-F238E27FC236}">
                  <a16:creationId xmlns:a16="http://schemas.microsoft.com/office/drawing/2014/main" id="{EC247DF8-3EAE-6F68-984C-047868A48C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08261" name="Option Button 389" hidden="1">
              <a:extLst>
                <a:ext uri="{63B3BB69-23CF-44E3-9099-C40C66FF867C}">
                  <a14:compatExt spid="_x0000_s208261"/>
                </a:ext>
                <a:ext uri="{FF2B5EF4-FFF2-40B4-BE49-F238E27FC236}">
                  <a16:creationId xmlns:a16="http://schemas.microsoft.com/office/drawing/2014/main" id="{92ABC239-C257-E52E-56A4-A962C6925E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08262" name="Group Box 390" hidden="1">
              <a:extLst>
                <a:ext uri="{63B3BB69-23CF-44E3-9099-C40C66FF867C}">
                  <a14:compatExt spid="_x0000_s208262"/>
                </a:ext>
                <a:ext uri="{FF2B5EF4-FFF2-40B4-BE49-F238E27FC236}">
                  <a16:creationId xmlns:a16="http://schemas.microsoft.com/office/drawing/2014/main" id="{824CADA6-3B14-0C8B-01E1-6F1BE3AAC67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08263" name="Option Button 391" hidden="1">
              <a:extLst>
                <a:ext uri="{63B3BB69-23CF-44E3-9099-C40C66FF867C}">
                  <a14:compatExt spid="_x0000_s208263"/>
                </a:ext>
                <a:ext uri="{FF2B5EF4-FFF2-40B4-BE49-F238E27FC236}">
                  <a16:creationId xmlns:a16="http://schemas.microsoft.com/office/drawing/2014/main" id="{E8E623CC-E07E-936A-F230-C46FC9C7BB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08264" name="Option Button 392" hidden="1">
              <a:extLst>
                <a:ext uri="{63B3BB69-23CF-44E3-9099-C40C66FF867C}">
                  <a14:compatExt spid="_x0000_s208264"/>
                </a:ext>
                <a:ext uri="{FF2B5EF4-FFF2-40B4-BE49-F238E27FC236}">
                  <a16:creationId xmlns:a16="http://schemas.microsoft.com/office/drawing/2014/main" id="{33FD885A-1FBA-CBEE-BC31-8AA886F1F6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08265" name="Option Button 393" hidden="1">
              <a:extLst>
                <a:ext uri="{63B3BB69-23CF-44E3-9099-C40C66FF867C}">
                  <a14:compatExt spid="_x0000_s208265"/>
                </a:ext>
                <a:ext uri="{FF2B5EF4-FFF2-40B4-BE49-F238E27FC236}">
                  <a16:creationId xmlns:a16="http://schemas.microsoft.com/office/drawing/2014/main" id="{A65E0CCD-B627-8796-9708-7ADDA20D18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08266" name="Option Button 394" hidden="1">
              <a:extLst>
                <a:ext uri="{63B3BB69-23CF-44E3-9099-C40C66FF867C}">
                  <a14:compatExt spid="_x0000_s208266"/>
                </a:ext>
                <a:ext uri="{FF2B5EF4-FFF2-40B4-BE49-F238E27FC236}">
                  <a16:creationId xmlns:a16="http://schemas.microsoft.com/office/drawing/2014/main" id="{31882BEF-60B8-3039-E829-191C5E9193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08267" name="Group Box 395" hidden="1">
              <a:extLst>
                <a:ext uri="{63B3BB69-23CF-44E3-9099-C40C66FF867C}">
                  <a14:compatExt spid="_x0000_s208267"/>
                </a:ext>
                <a:ext uri="{FF2B5EF4-FFF2-40B4-BE49-F238E27FC236}">
                  <a16:creationId xmlns:a16="http://schemas.microsoft.com/office/drawing/2014/main" id="{252C8FFB-A2B9-F874-B3B5-54AB584D371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08268" name="Option Button 396" hidden="1">
              <a:extLst>
                <a:ext uri="{63B3BB69-23CF-44E3-9099-C40C66FF867C}">
                  <a14:compatExt spid="_x0000_s208268"/>
                </a:ext>
                <a:ext uri="{FF2B5EF4-FFF2-40B4-BE49-F238E27FC236}">
                  <a16:creationId xmlns:a16="http://schemas.microsoft.com/office/drawing/2014/main" id="{9B6C211A-F0B8-9142-CD26-077DEE8901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08269" name="Option Button 397" hidden="1">
              <a:extLst>
                <a:ext uri="{63B3BB69-23CF-44E3-9099-C40C66FF867C}">
                  <a14:compatExt spid="_x0000_s208269"/>
                </a:ext>
                <a:ext uri="{FF2B5EF4-FFF2-40B4-BE49-F238E27FC236}">
                  <a16:creationId xmlns:a16="http://schemas.microsoft.com/office/drawing/2014/main" id="{24AAD686-5160-879D-6355-E465D8B689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08270" name="Option Button 398" hidden="1">
              <a:extLst>
                <a:ext uri="{63B3BB69-23CF-44E3-9099-C40C66FF867C}">
                  <a14:compatExt spid="_x0000_s208270"/>
                </a:ext>
                <a:ext uri="{FF2B5EF4-FFF2-40B4-BE49-F238E27FC236}">
                  <a16:creationId xmlns:a16="http://schemas.microsoft.com/office/drawing/2014/main" id="{1F2531FF-EEA3-3C5A-1C34-F6E51AEF5A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08271" name="Option Button 399" hidden="1">
              <a:extLst>
                <a:ext uri="{63B3BB69-23CF-44E3-9099-C40C66FF867C}">
                  <a14:compatExt spid="_x0000_s208271"/>
                </a:ext>
                <a:ext uri="{FF2B5EF4-FFF2-40B4-BE49-F238E27FC236}">
                  <a16:creationId xmlns:a16="http://schemas.microsoft.com/office/drawing/2014/main" id="{31B66352-F1E3-B984-9074-B90F59C605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08272" name="Group Box 400" hidden="1">
              <a:extLst>
                <a:ext uri="{63B3BB69-23CF-44E3-9099-C40C66FF867C}">
                  <a14:compatExt spid="_x0000_s208272"/>
                </a:ext>
                <a:ext uri="{FF2B5EF4-FFF2-40B4-BE49-F238E27FC236}">
                  <a16:creationId xmlns:a16="http://schemas.microsoft.com/office/drawing/2014/main" id="{39D5195E-42DB-122B-6A7B-8D712F93DB1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08273" name="Option Button 401" hidden="1">
              <a:extLst>
                <a:ext uri="{63B3BB69-23CF-44E3-9099-C40C66FF867C}">
                  <a14:compatExt spid="_x0000_s208273"/>
                </a:ext>
                <a:ext uri="{FF2B5EF4-FFF2-40B4-BE49-F238E27FC236}">
                  <a16:creationId xmlns:a16="http://schemas.microsoft.com/office/drawing/2014/main" id="{A7821E03-F265-B3A8-EF79-4D7F85336B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08274" name="Option Button 402" hidden="1">
              <a:extLst>
                <a:ext uri="{63B3BB69-23CF-44E3-9099-C40C66FF867C}">
                  <a14:compatExt spid="_x0000_s208274"/>
                </a:ext>
                <a:ext uri="{FF2B5EF4-FFF2-40B4-BE49-F238E27FC236}">
                  <a16:creationId xmlns:a16="http://schemas.microsoft.com/office/drawing/2014/main" id="{C4D6FDB7-6DAA-F22E-C2D0-99084328EF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08275" name="Option Button 403" hidden="1">
              <a:extLst>
                <a:ext uri="{63B3BB69-23CF-44E3-9099-C40C66FF867C}">
                  <a14:compatExt spid="_x0000_s208275"/>
                </a:ext>
                <a:ext uri="{FF2B5EF4-FFF2-40B4-BE49-F238E27FC236}">
                  <a16:creationId xmlns:a16="http://schemas.microsoft.com/office/drawing/2014/main" id="{66C3A65D-B72E-2C0B-F2F9-8B6BD44FCA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08276" name="Option Button 404" hidden="1">
              <a:extLst>
                <a:ext uri="{63B3BB69-23CF-44E3-9099-C40C66FF867C}">
                  <a14:compatExt spid="_x0000_s208276"/>
                </a:ext>
                <a:ext uri="{FF2B5EF4-FFF2-40B4-BE49-F238E27FC236}">
                  <a16:creationId xmlns:a16="http://schemas.microsoft.com/office/drawing/2014/main" id="{87A53B96-7954-3ABB-CE1C-081707B4C0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08277" name="Group Box 405" hidden="1">
              <a:extLst>
                <a:ext uri="{63B3BB69-23CF-44E3-9099-C40C66FF867C}">
                  <a14:compatExt spid="_x0000_s208277"/>
                </a:ext>
                <a:ext uri="{FF2B5EF4-FFF2-40B4-BE49-F238E27FC236}">
                  <a16:creationId xmlns:a16="http://schemas.microsoft.com/office/drawing/2014/main" id="{9C95F47D-7B1D-8868-17E8-D1AE39747A9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08278" name="Option Button 406" hidden="1">
              <a:extLst>
                <a:ext uri="{63B3BB69-23CF-44E3-9099-C40C66FF867C}">
                  <a14:compatExt spid="_x0000_s208278"/>
                </a:ext>
                <a:ext uri="{FF2B5EF4-FFF2-40B4-BE49-F238E27FC236}">
                  <a16:creationId xmlns:a16="http://schemas.microsoft.com/office/drawing/2014/main" id="{17635A3D-9FC8-30C7-EBC5-7443316051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08279" name="Option Button 407" hidden="1">
              <a:extLst>
                <a:ext uri="{63B3BB69-23CF-44E3-9099-C40C66FF867C}">
                  <a14:compatExt spid="_x0000_s208279"/>
                </a:ext>
                <a:ext uri="{FF2B5EF4-FFF2-40B4-BE49-F238E27FC236}">
                  <a16:creationId xmlns:a16="http://schemas.microsoft.com/office/drawing/2014/main" id="{D96E0811-F1A8-2A4F-A052-4E15D94059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08280" name="Option Button 408" hidden="1">
              <a:extLst>
                <a:ext uri="{63B3BB69-23CF-44E3-9099-C40C66FF867C}">
                  <a14:compatExt spid="_x0000_s208280"/>
                </a:ext>
                <a:ext uri="{FF2B5EF4-FFF2-40B4-BE49-F238E27FC236}">
                  <a16:creationId xmlns:a16="http://schemas.microsoft.com/office/drawing/2014/main" id="{8910F327-3F2B-6043-891A-B9E86D14F6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08281" name="Option Button 409" hidden="1">
              <a:extLst>
                <a:ext uri="{63B3BB69-23CF-44E3-9099-C40C66FF867C}">
                  <a14:compatExt spid="_x0000_s208281"/>
                </a:ext>
                <a:ext uri="{FF2B5EF4-FFF2-40B4-BE49-F238E27FC236}">
                  <a16:creationId xmlns:a16="http://schemas.microsoft.com/office/drawing/2014/main" id="{E3F00A16-DDEE-E25F-5C1B-416D67D7F8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08282" name="Group Box 410" hidden="1">
              <a:extLst>
                <a:ext uri="{63B3BB69-23CF-44E3-9099-C40C66FF867C}">
                  <a14:compatExt spid="_x0000_s208282"/>
                </a:ext>
                <a:ext uri="{FF2B5EF4-FFF2-40B4-BE49-F238E27FC236}">
                  <a16:creationId xmlns:a16="http://schemas.microsoft.com/office/drawing/2014/main" id="{FE0B5D37-230E-8D9E-40B5-7E7967B9B66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08283" name="Option Button 411" hidden="1">
              <a:extLst>
                <a:ext uri="{63B3BB69-23CF-44E3-9099-C40C66FF867C}">
                  <a14:compatExt spid="_x0000_s208283"/>
                </a:ext>
                <a:ext uri="{FF2B5EF4-FFF2-40B4-BE49-F238E27FC236}">
                  <a16:creationId xmlns:a16="http://schemas.microsoft.com/office/drawing/2014/main" id="{F614B83C-6E15-FB0E-19EC-5DCB5428AC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08284" name="Option Button 412" hidden="1">
              <a:extLst>
                <a:ext uri="{63B3BB69-23CF-44E3-9099-C40C66FF867C}">
                  <a14:compatExt spid="_x0000_s208284"/>
                </a:ext>
                <a:ext uri="{FF2B5EF4-FFF2-40B4-BE49-F238E27FC236}">
                  <a16:creationId xmlns:a16="http://schemas.microsoft.com/office/drawing/2014/main" id="{3030427E-C963-08BC-95A2-0A10023359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08285" name="Option Button 413" hidden="1">
              <a:extLst>
                <a:ext uri="{63B3BB69-23CF-44E3-9099-C40C66FF867C}">
                  <a14:compatExt spid="_x0000_s208285"/>
                </a:ext>
                <a:ext uri="{FF2B5EF4-FFF2-40B4-BE49-F238E27FC236}">
                  <a16:creationId xmlns:a16="http://schemas.microsoft.com/office/drawing/2014/main" id="{6C73C47E-98B7-334F-FB75-8B002C210F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08286" name="Option Button 414" hidden="1">
              <a:extLst>
                <a:ext uri="{63B3BB69-23CF-44E3-9099-C40C66FF867C}">
                  <a14:compatExt spid="_x0000_s208286"/>
                </a:ext>
                <a:ext uri="{FF2B5EF4-FFF2-40B4-BE49-F238E27FC236}">
                  <a16:creationId xmlns:a16="http://schemas.microsoft.com/office/drawing/2014/main" id="{7DF15C0C-341A-49A6-AED3-A68E980A62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08287" name="Group Box 415" hidden="1">
              <a:extLst>
                <a:ext uri="{63B3BB69-23CF-44E3-9099-C40C66FF867C}">
                  <a14:compatExt spid="_x0000_s208287"/>
                </a:ext>
                <a:ext uri="{FF2B5EF4-FFF2-40B4-BE49-F238E27FC236}">
                  <a16:creationId xmlns:a16="http://schemas.microsoft.com/office/drawing/2014/main" id="{61AAF3BC-0CE7-68AA-C2F8-539CCC33F2A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08288" name="Option Button 416" hidden="1">
              <a:extLst>
                <a:ext uri="{63B3BB69-23CF-44E3-9099-C40C66FF867C}">
                  <a14:compatExt spid="_x0000_s208288"/>
                </a:ext>
                <a:ext uri="{FF2B5EF4-FFF2-40B4-BE49-F238E27FC236}">
                  <a16:creationId xmlns:a16="http://schemas.microsoft.com/office/drawing/2014/main" id="{65C7761C-0E7E-58A5-B734-C8C732CE6E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08289" name="Option Button 417" hidden="1">
              <a:extLst>
                <a:ext uri="{63B3BB69-23CF-44E3-9099-C40C66FF867C}">
                  <a14:compatExt spid="_x0000_s208289"/>
                </a:ext>
                <a:ext uri="{FF2B5EF4-FFF2-40B4-BE49-F238E27FC236}">
                  <a16:creationId xmlns:a16="http://schemas.microsoft.com/office/drawing/2014/main" id="{F1E0A035-1638-76AE-6BC6-00EB4DBC76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08290" name="Option Button 418" hidden="1">
              <a:extLst>
                <a:ext uri="{63B3BB69-23CF-44E3-9099-C40C66FF867C}">
                  <a14:compatExt spid="_x0000_s208290"/>
                </a:ext>
                <a:ext uri="{FF2B5EF4-FFF2-40B4-BE49-F238E27FC236}">
                  <a16:creationId xmlns:a16="http://schemas.microsoft.com/office/drawing/2014/main" id="{83805970-BE11-4325-C351-AB347DEEAC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08291" name="Option Button 419" hidden="1">
              <a:extLst>
                <a:ext uri="{63B3BB69-23CF-44E3-9099-C40C66FF867C}">
                  <a14:compatExt spid="_x0000_s208291"/>
                </a:ext>
                <a:ext uri="{FF2B5EF4-FFF2-40B4-BE49-F238E27FC236}">
                  <a16:creationId xmlns:a16="http://schemas.microsoft.com/office/drawing/2014/main" id="{6FA7631A-BBC5-A013-90D2-2D9AF59076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08292" name="Group Box 420" hidden="1">
              <a:extLst>
                <a:ext uri="{63B3BB69-23CF-44E3-9099-C40C66FF867C}">
                  <a14:compatExt spid="_x0000_s208292"/>
                </a:ext>
                <a:ext uri="{FF2B5EF4-FFF2-40B4-BE49-F238E27FC236}">
                  <a16:creationId xmlns:a16="http://schemas.microsoft.com/office/drawing/2014/main" id="{F18473C1-4BEF-04F5-ACFA-04CF0BD06B7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08293" name="Option Button 421" hidden="1">
              <a:extLst>
                <a:ext uri="{63B3BB69-23CF-44E3-9099-C40C66FF867C}">
                  <a14:compatExt spid="_x0000_s208293"/>
                </a:ext>
                <a:ext uri="{FF2B5EF4-FFF2-40B4-BE49-F238E27FC236}">
                  <a16:creationId xmlns:a16="http://schemas.microsoft.com/office/drawing/2014/main" id="{7223BC35-9627-D1CF-B9C6-EC4BC7E068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08294" name="Option Button 422" hidden="1">
              <a:extLst>
                <a:ext uri="{63B3BB69-23CF-44E3-9099-C40C66FF867C}">
                  <a14:compatExt spid="_x0000_s208294"/>
                </a:ext>
                <a:ext uri="{FF2B5EF4-FFF2-40B4-BE49-F238E27FC236}">
                  <a16:creationId xmlns:a16="http://schemas.microsoft.com/office/drawing/2014/main" id="{B4A6643C-ED70-5625-4132-E82EE334A8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08295" name="Option Button 423" hidden="1">
              <a:extLst>
                <a:ext uri="{63B3BB69-23CF-44E3-9099-C40C66FF867C}">
                  <a14:compatExt spid="_x0000_s208295"/>
                </a:ext>
                <a:ext uri="{FF2B5EF4-FFF2-40B4-BE49-F238E27FC236}">
                  <a16:creationId xmlns:a16="http://schemas.microsoft.com/office/drawing/2014/main" id="{78DE1366-3337-9F07-4E09-ECFC118E72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08296" name="Option Button 424" hidden="1">
              <a:extLst>
                <a:ext uri="{63B3BB69-23CF-44E3-9099-C40C66FF867C}">
                  <a14:compatExt spid="_x0000_s208296"/>
                </a:ext>
                <a:ext uri="{FF2B5EF4-FFF2-40B4-BE49-F238E27FC236}">
                  <a16:creationId xmlns:a16="http://schemas.microsoft.com/office/drawing/2014/main" id="{46DC0951-68ED-225F-C2AB-331D9AAEB1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08297" name="Group Box 425" hidden="1">
              <a:extLst>
                <a:ext uri="{63B3BB69-23CF-44E3-9099-C40C66FF867C}">
                  <a14:compatExt spid="_x0000_s208297"/>
                </a:ext>
                <a:ext uri="{FF2B5EF4-FFF2-40B4-BE49-F238E27FC236}">
                  <a16:creationId xmlns:a16="http://schemas.microsoft.com/office/drawing/2014/main" id="{F4847F12-6AB9-7141-D52C-D95B0C82317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08298" name="Option Button 426" hidden="1">
              <a:extLst>
                <a:ext uri="{63B3BB69-23CF-44E3-9099-C40C66FF867C}">
                  <a14:compatExt spid="_x0000_s208298"/>
                </a:ext>
                <a:ext uri="{FF2B5EF4-FFF2-40B4-BE49-F238E27FC236}">
                  <a16:creationId xmlns:a16="http://schemas.microsoft.com/office/drawing/2014/main" id="{F692E75B-A79C-7D8F-86FC-AAF736DBAD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08299" name="Option Button 427" hidden="1">
              <a:extLst>
                <a:ext uri="{63B3BB69-23CF-44E3-9099-C40C66FF867C}">
                  <a14:compatExt spid="_x0000_s208299"/>
                </a:ext>
                <a:ext uri="{FF2B5EF4-FFF2-40B4-BE49-F238E27FC236}">
                  <a16:creationId xmlns:a16="http://schemas.microsoft.com/office/drawing/2014/main" id="{485CFC32-773C-D681-5CDD-92B79C9EAB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08300" name="Option Button 428" hidden="1">
              <a:extLst>
                <a:ext uri="{63B3BB69-23CF-44E3-9099-C40C66FF867C}">
                  <a14:compatExt spid="_x0000_s208300"/>
                </a:ext>
                <a:ext uri="{FF2B5EF4-FFF2-40B4-BE49-F238E27FC236}">
                  <a16:creationId xmlns:a16="http://schemas.microsoft.com/office/drawing/2014/main" id="{BEF58FEC-9DA3-9464-1E3C-0C887D2484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08301" name="Option Button 429" hidden="1">
              <a:extLst>
                <a:ext uri="{63B3BB69-23CF-44E3-9099-C40C66FF867C}">
                  <a14:compatExt spid="_x0000_s208301"/>
                </a:ext>
                <a:ext uri="{FF2B5EF4-FFF2-40B4-BE49-F238E27FC236}">
                  <a16:creationId xmlns:a16="http://schemas.microsoft.com/office/drawing/2014/main" id="{BF0438D4-455E-4423-2F63-E88F3C112F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08302" name="Group Box 430" hidden="1">
              <a:extLst>
                <a:ext uri="{63B3BB69-23CF-44E3-9099-C40C66FF867C}">
                  <a14:compatExt spid="_x0000_s208302"/>
                </a:ext>
                <a:ext uri="{FF2B5EF4-FFF2-40B4-BE49-F238E27FC236}">
                  <a16:creationId xmlns:a16="http://schemas.microsoft.com/office/drawing/2014/main" id="{9B264AD6-21A0-524E-B2DF-BA80B41E2F7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08303" name="Option Button 431" hidden="1">
              <a:extLst>
                <a:ext uri="{63B3BB69-23CF-44E3-9099-C40C66FF867C}">
                  <a14:compatExt spid="_x0000_s208303"/>
                </a:ext>
                <a:ext uri="{FF2B5EF4-FFF2-40B4-BE49-F238E27FC236}">
                  <a16:creationId xmlns:a16="http://schemas.microsoft.com/office/drawing/2014/main" id="{1150DC56-5137-0187-0906-E4D1AB9564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08304" name="Option Button 432" hidden="1">
              <a:extLst>
                <a:ext uri="{63B3BB69-23CF-44E3-9099-C40C66FF867C}">
                  <a14:compatExt spid="_x0000_s208304"/>
                </a:ext>
                <a:ext uri="{FF2B5EF4-FFF2-40B4-BE49-F238E27FC236}">
                  <a16:creationId xmlns:a16="http://schemas.microsoft.com/office/drawing/2014/main" id="{2BDF6479-0C65-0E6C-5B38-C6E458BD96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08305" name="Option Button 433" hidden="1">
              <a:extLst>
                <a:ext uri="{63B3BB69-23CF-44E3-9099-C40C66FF867C}">
                  <a14:compatExt spid="_x0000_s208305"/>
                </a:ext>
                <a:ext uri="{FF2B5EF4-FFF2-40B4-BE49-F238E27FC236}">
                  <a16:creationId xmlns:a16="http://schemas.microsoft.com/office/drawing/2014/main" id="{D630A057-1040-4E5A-C8F0-530D80EF81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08306" name="Option Button 434" hidden="1">
              <a:extLst>
                <a:ext uri="{63B3BB69-23CF-44E3-9099-C40C66FF867C}">
                  <a14:compatExt spid="_x0000_s208306"/>
                </a:ext>
                <a:ext uri="{FF2B5EF4-FFF2-40B4-BE49-F238E27FC236}">
                  <a16:creationId xmlns:a16="http://schemas.microsoft.com/office/drawing/2014/main" id="{B138BDB4-D937-67AE-76D5-FC33830575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08307" name="Group Box 435" hidden="1">
              <a:extLst>
                <a:ext uri="{63B3BB69-23CF-44E3-9099-C40C66FF867C}">
                  <a14:compatExt spid="_x0000_s208307"/>
                </a:ext>
                <a:ext uri="{FF2B5EF4-FFF2-40B4-BE49-F238E27FC236}">
                  <a16:creationId xmlns:a16="http://schemas.microsoft.com/office/drawing/2014/main" id="{1543C56B-15CC-E959-6BC2-D092CA772F6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08308" name="Option Button 436" hidden="1">
              <a:extLst>
                <a:ext uri="{63B3BB69-23CF-44E3-9099-C40C66FF867C}">
                  <a14:compatExt spid="_x0000_s208308"/>
                </a:ext>
                <a:ext uri="{FF2B5EF4-FFF2-40B4-BE49-F238E27FC236}">
                  <a16:creationId xmlns:a16="http://schemas.microsoft.com/office/drawing/2014/main" id="{097A82E1-EDA7-63C4-557A-CCFB42667C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08309" name="Option Button 437" hidden="1">
              <a:extLst>
                <a:ext uri="{63B3BB69-23CF-44E3-9099-C40C66FF867C}">
                  <a14:compatExt spid="_x0000_s208309"/>
                </a:ext>
                <a:ext uri="{FF2B5EF4-FFF2-40B4-BE49-F238E27FC236}">
                  <a16:creationId xmlns:a16="http://schemas.microsoft.com/office/drawing/2014/main" id="{B188C4B9-19A7-75BE-4368-87DB8D8288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08310" name="Option Button 438" hidden="1">
              <a:extLst>
                <a:ext uri="{63B3BB69-23CF-44E3-9099-C40C66FF867C}">
                  <a14:compatExt spid="_x0000_s208310"/>
                </a:ext>
                <a:ext uri="{FF2B5EF4-FFF2-40B4-BE49-F238E27FC236}">
                  <a16:creationId xmlns:a16="http://schemas.microsoft.com/office/drawing/2014/main" id="{03D570EA-A693-EB7F-2594-07F38B6CDA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08311" name="Option Button 439" hidden="1">
              <a:extLst>
                <a:ext uri="{63B3BB69-23CF-44E3-9099-C40C66FF867C}">
                  <a14:compatExt spid="_x0000_s208311"/>
                </a:ext>
                <a:ext uri="{FF2B5EF4-FFF2-40B4-BE49-F238E27FC236}">
                  <a16:creationId xmlns:a16="http://schemas.microsoft.com/office/drawing/2014/main" id="{70B19FC6-1D21-40F3-5CA0-5E58E21973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08312" name="Group Box 440" hidden="1">
              <a:extLst>
                <a:ext uri="{63B3BB69-23CF-44E3-9099-C40C66FF867C}">
                  <a14:compatExt spid="_x0000_s208312"/>
                </a:ext>
                <a:ext uri="{FF2B5EF4-FFF2-40B4-BE49-F238E27FC236}">
                  <a16:creationId xmlns:a16="http://schemas.microsoft.com/office/drawing/2014/main" id="{65952866-55D4-CF41-61C1-892C5C7A1BA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08313" name="Option Button 441" hidden="1">
              <a:extLst>
                <a:ext uri="{63B3BB69-23CF-44E3-9099-C40C66FF867C}">
                  <a14:compatExt spid="_x0000_s208313"/>
                </a:ext>
                <a:ext uri="{FF2B5EF4-FFF2-40B4-BE49-F238E27FC236}">
                  <a16:creationId xmlns:a16="http://schemas.microsoft.com/office/drawing/2014/main" id="{09319E9E-27F0-6E86-6D13-9C8B46DF37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08314" name="Option Button 442" hidden="1">
              <a:extLst>
                <a:ext uri="{63B3BB69-23CF-44E3-9099-C40C66FF867C}">
                  <a14:compatExt spid="_x0000_s208314"/>
                </a:ext>
                <a:ext uri="{FF2B5EF4-FFF2-40B4-BE49-F238E27FC236}">
                  <a16:creationId xmlns:a16="http://schemas.microsoft.com/office/drawing/2014/main" id="{CED13273-8249-A58D-5AD0-18B26BE1E5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08315" name="Option Button 443" hidden="1">
              <a:extLst>
                <a:ext uri="{63B3BB69-23CF-44E3-9099-C40C66FF867C}">
                  <a14:compatExt spid="_x0000_s208315"/>
                </a:ext>
                <a:ext uri="{FF2B5EF4-FFF2-40B4-BE49-F238E27FC236}">
                  <a16:creationId xmlns:a16="http://schemas.microsoft.com/office/drawing/2014/main" id="{51A29B9D-52FA-389B-3447-38A85B5FB9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08316" name="Option Button 444" hidden="1">
              <a:extLst>
                <a:ext uri="{63B3BB69-23CF-44E3-9099-C40C66FF867C}">
                  <a14:compatExt spid="_x0000_s208316"/>
                </a:ext>
                <a:ext uri="{FF2B5EF4-FFF2-40B4-BE49-F238E27FC236}">
                  <a16:creationId xmlns:a16="http://schemas.microsoft.com/office/drawing/2014/main" id="{FA650AE7-3D41-49AE-D548-2EE9CCDB51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08317" name="Group Box 445" hidden="1">
              <a:extLst>
                <a:ext uri="{63B3BB69-23CF-44E3-9099-C40C66FF867C}">
                  <a14:compatExt spid="_x0000_s208317"/>
                </a:ext>
                <a:ext uri="{FF2B5EF4-FFF2-40B4-BE49-F238E27FC236}">
                  <a16:creationId xmlns:a16="http://schemas.microsoft.com/office/drawing/2014/main" id="{49CD4A75-8BE4-C500-8162-F44E93BF078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08318" name="Option Button 446" hidden="1">
              <a:extLst>
                <a:ext uri="{63B3BB69-23CF-44E3-9099-C40C66FF867C}">
                  <a14:compatExt spid="_x0000_s208318"/>
                </a:ext>
                <a:ext uri="{FF2B5EF4-FFF2-40B4-BE49-F238E27FC236}">
                  <a16:creationId xmlns:a16="http://schemas.microsoft.com/office/drawing/2014/main" id="{0749EA83-3414-28FA-DAED-BA2B992327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08319" name="Option Button 447" hidden="1">
              <a:extLst>
                <a:ext uri="{63B3BB69-23CF-44E3-9099-C40C66FF867C}">
                  <a14:compatExt spid="_x0000_s208319"/>
                </a:ext>
                <a:ext uri="{FF2B5EF4-FFF2-40B4-BE49-F238E27FC236}">
                  <a16:creationId xmlns:a16="http://schemas.microsoft.com/office/drawing/2014/main" id="{3EB9F3B6-7D5C-93E2-6897-C5FF21859B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08320" name="Option Button 448" hidden="1">
              <a:extLst>
                <a:ext uri="{63B3BB69-23CF-44E3-9099-C40C66FF867C}">
                  <a14:compatExt spid="_x0000_s208320"/>
                </a:ext>
                <a:ext uri="{FF2B5EF4-FFF2-40B4-BE49-F238E27FC236}">
                  <a16:creationId xmlns:a16="http://schemas.microsoft.com/office/drawing/2014/main" id="{64A42A53-E4C1-905D-99E0-67035E5B45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08321" name="Option Button 449" hidden="1">
              <a:extLst>
                <a:ext uri="{63B3BB69-23CF-44E3-9099-C40C66FF867C}">
                  <a14:compatExt spid="_x0000_s208321"/>
                </a:ext>
                <a:ext uri="{FF2B5EF4-FFF2-40B4-BE49-F238E27FC236}">
                  <a16:creationId xmlns:a16="http://schemas.microsoft.com/office/drawing/2014/main" id="{859F6C4F-27B0-445C-CB34-3BE30B8673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08322" name="Group Box 450" hidden="1">
              <a:extLst>
                <a:ext uri="{63B3BB69-23CF-44E3-9099-C40C66FF867C}">
                  <a14:compatExt spid="_x0000_s208322"/>
                </a:ext>
                <a:ext uri="{FF2B5EF4-FFF2-40B4-BE49-F238E27FC236}">
                  <a16:creationId xmlns:a16="http://schemas.microsoft.com/office/drawing/2014/main" id="{3347DE67-A53C-7363-ED3C-1C52E027F79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08323" name="Option Button 451" hidden="1">
              <a:extLst>
                <a:ext uri="{63B3BB69-23CF-44E3-9099-C40C66FF867C}">
                  <a14:compatExt spid="_x0000_s208323"/>
                </a:ext>
                <a:ext uri="{FF2B5EF4-FFF2-40B4-BE49-F238E27FC236}">
                  <a16:creationId xmlns:a16="http://schemas.microsoft.com/office/drawing/2014/main" id="{DDF456CB-21CF-9E43-6AB2-8A9C8910D6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08324" name="Option Button 452" hidden="1">
              <a:extLst>
                <a:ext uri="{63B3BB69-23CF-44E3-9099-C40C66FF867C}">
                  <a14:compatExt spid="_x0000_s208324"/>
                </a:ext>
                <a:ext uri="{FF2B5EF4-FFF2-40B4-BE49-F238E27FC236}">
                  <a16:creationId xmlns:a16="http://schemas.microsoft.com/office/drawing/2014/main" id="{19E3459F-8F5D-B71D-642E-F95FB9722E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08325" name="Option Button 453" hidden="1">
              <a:extLst>
                <a:ext uri="{63B3BB69-23CF-44E3-9099-C40C66FF867C}">
                  <a14:compatExt spid="_x0000_s208325"/>
                </a:ext>
                <a:ext uri="{FF2B5EF4-FFF2-40B4-BE49-F238E27FC236}">
                  <a16:creationId xmlns:a16="http://schemas.microsoft.com/office/drawing/2014/main" id="{892682DA-E65A-EE87-38FB-5A76C8B545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08326" name="Option Button 454" hidden="1">
              <a:extLst>
                <a:ext uri="{63B3BB69-23CF-44E3-9099-C40C66FF867C}">
                  <a14:compatExt spid="_x0000_s208326"/>
                </a:ext>
                <a:ext uri="{FF2B5EF4-FFF2-40B4-BE49-F238E27FC236}">
                  <a16:creationId xmlns:a16="http://schemas.microsoft.com/office/drawing/2014/main" id="{1EC2554C-AB25-3F59-30F4-A5150F3DAB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08327" name="Group Box 455" hidden="1">
              <a:extLst>
                <a:ext uri="{63B3BB69-23CF-44E3-9099-C40C66FF867C}">
                  <a14:compatExt spid="_x0000_s208327"/>
                </a:ext>
                <a:ext uri="{FF2B5EF4-FFF2-40B4-BE49-F238E27FC236}">
                  <a16:creationId xmlns:a16="http://schemas.microsoft.com/office/drawing/2014/main" id="{6C813FBC-E2D1-B045-8C30-7FA39C87BF6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08328" name="Option Button 456" hidden="1">
              <a:extLst>
                <a:ext uri="{63B3BB69-23CF-44E3-9099-C40C66FF867C}">
                  <a14:compatExt spid="_x0000_s208328"/>
                </a:ext>
                <a:ext uri="{FF2B5EF4-FFF2-40B4-BE49-F238E27FC236}">
                  <a16:creationId xmlns:a16="http://schemas.microsoft.com/office/drawing/2014/main" id="{3B9DAAB6-F25B-E0C6-AE4E-0DA4713641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08329" name="Option Button 457" hidden="1">
              <a:extLst>
                <a:ext uri="{63B3BB69-23CF-44E3-9099-C40C66FF867C}">
                  <a14:compatExt spid="_x0000_s208329"/>
                </a:ext>
                <a:ext uri="{FF2B5EF4-FFF2-40B4-BE49-F238E27FC236}">
                  <a16:creationId xmlns:a16="http://schemas.microsoft.com/office/drawing/2014/main" id="{F872CA99-FE20-58DC-E3CD-EA91F8722C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08330" name="Option Button 458" hidden="1">
              <a:extLst>
                <a:ext uri="{63B3BB69-23CF-44E3-9099-C40C66FF867C}">
                  <a14:compatExt spid="_x0000_s208330"/>
                </a:ext>
                <a:ext uri="{FF2B5EF4-FFF2-40B4-BE49-F238E27FC236}">
                  <a16:creationId xmlns:a16="http://schemas.microsoft.com/office/drawing/2014/main" id="{FC3B434A-7F68-F6A7-E31E-33431EC693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08331" name="Option Button 459" hidden="1">
              <a:extLst>
                <a:ext uri="{63B3BB69-23CF-44E3-9099-C40C66FF867C}">
                  <a14:compatExt spid="_x0000_s208331"/>
                </a:ext>
                <a:ext uri="{FF2B5EF4-FFF2-40B4-BE49-F238E27FC236}">
                  <a16:creationId xmlns:a16="http://schemas.microsoft.com/office/drawing/2014/main" id="{E8606FB3-91B7-446C-1ABC-E5031E19E7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08332" name="Group Box 460" hidden="1">
              <a:extLst>
                <a:ext uri="{63B3BB69-23CF-44E3-9099-C40C66FF867C}">
                  <a14:compatExt spid="_x0000_s208332"/>
                </a:ext>
                <a:ext uri="{FF2B5EF4-FFF2-40B4-BE49-F238E27FC236}">
                  <a16:creationId xmlns:a16="http://schemas.microsoft.com/office/drawing/2014/main" id="{272C3D04-B03C-4CFB-43B2-6C3F04E65C9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08333" name="Option Button 461" hidden="1">
              <a:extLst>
                <a:ext uri="{63B3BB69-23CF-44E3-9099-C40C66FF867C}">
                  <a14:compatExt spid="_x0000_s208333"/>
                </a:ext>
                <a:ext uri="{FF2B5EF4-FFF2-40B4-BE49-F238E27FC236}">
                  <a16:creationId xmlns:a16="http://schemas.microsoft.com/office/drawing/2014/main" id="{CFF6391C-8C14-5076-B963-F0BB718D42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08334" name="Option Button 462" hidden="1">
              <a:extLst>
                <a:ext uri="{63B3BB69-23CF-44E3-9099-C40C66FF867C}">
                  <a14:compatExt spid="_x0000_s208334"/>
                </a:ext>
                <a:ext uri="{FF2B5EF4-FFF2-40B4-BE49-F238E27FC236}">
                  <a16:creationId xmlns:a16="http://schemas.microsoft.com/office/drawing/2014/main" id="{EAE938F2-6B2E-6BC9-B6A6-71C1FBAA7D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08335" name="Option Button 463" hidden="1">
              <a:extLst>
                <a:ext uri="{63B3BB69-23CF-44E3-9099-C40C66FF867C}">
                  <a14:compatExt spid="_x0000_s208335"/>
                </a:ext>
                <a:ext uri="{FF2B5EF4-FFF2-40B4-BE49-F238E27FC236}">
                  <a16:creationId xmlns:a16="http://schemas.microsoft.com/office/drawing/2014/main" id="{180DF3A9-A672-60DF-E815-1E6C9F2263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08336" name="Option Button 464" hidden="1">
              <a:extLst>
                <a:ext uri="{63B3BB69-23CF-44E3-9099-C40C66FF867C}">
                  <a14:compatExt spid="_x0000_s208336"/>
                </a:ext>
                <a:ext uri="{FF2B5EF4-FFF2-40B4-BE49-F238E27FC236}">
                  <a16:creationId xmlns:a16="http://schemas.microsoft.com/office/drawing/2014/main" id="{945286B1-E7EC-A6EC-CF50-8B92E3796A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08337" name="Group Box 465" hidden="1">
              <a:extLst>
                <a:ext uri="{63B3BB69-23CF-44E3-9099-C40C66FF867C}">
                  <a14:compatExt spid="_x0000_s208337"/>
                </a:ext>
                <a:ext uri="{FF2B5EF4-FFF2-40B4-BE49-F238E27FC236}">
                  <a16:creationId xmlns:a16="http://schemas.microsoft.com/office/drawing/2014/main" id="{1FD4949B-EEB1-7277-1C01-EAD21BD3EA8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08338" name="Option Button 466" hidden="1">
              <a:extLst>
                <a:ext uri="{63B3BB69-23CF-44E3-9099-C40C66FF867C}">
                  <a14:compatExt spid="_x0000_s208338"/>
                </a:ext>
                <a:ext uri="{FF2B5EF4-FFF2-40B4-BE49-F238E27FC236}">
                  <a16:creationId xmlns:a16="http://schemas.microsoft.com/office/drawing/2014/main" id="{8AC9F33A-B57E-06AE-3740-7C0DB82A96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08339" name="Option Button 467" hidden="1">
              <a:extLst>
                <a:ext uri="{63B3BB69-23CF-44E3-9099-C40C66FF867C}">
                  <a14:compatExt spid="_x0000_s208339"/>
                </a:ext>
                <a:ext uri="{FF2B5EF4-FFF2-40B4-BE49-F238E27FC236}">
                  <a16:creationId xmlns:a16="http://schemas.microsoft.com/office/drawing/2014/main" id="{95BDC56C-8FBA-A31C-631B-BE0C971489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08340" name="Option Button 468" hidden="1">
              <a:extLst>
                <a:ext uri="{63B3BB69-23CF-44E3-9099-C40C66FF867C}">
                  <a14:compatExt spid="_x0000_s208340"/>
                </a:ext>
                <a:ext uri="{FF2B5EF4-FFF2-40B4-BE49-F238E27FC236}">
                  <a16:creationId xmlns:a16="http://schemas.microsoft.com/office/drawing/2014/main" id="{27471B73-8003-49FC-AB98-89038347C6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08341" name="Option Button 469" hidden="1">
              <a:extLst>
                <a:ext uri="{63B3BB69-23CF-44E3-9099-C40C66FF867C}">
                  <a14:compatExt spid="_x0000_s208341"/>
                </a:ext>
                <a:ext uri="{FF2B5EF4-FFF2-40B4-BE49-F238E27FC236}">
                  <a16:creationId xmlns:a16="http://schemas.microsoft.com/office/drawing/2014/main" id="{941034F6-2B66-5569-A6C1-C273DE3FA1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08342" name="Group Box 470" hidden="1">
              <a:extLst>
                <a:ext uri="{63B3BB69-23CF-44E3-9099-C40C66FF867C}">
                  <a14:compatExt spid="_x0000_s208342"/>
                </a:ext>
                <a:ext uri="{FF2B5EF4-FFF2-40B4-BE49-F238E27FC236}">
                  <a16:creationId xmlns:a16="http://schemas.microsoft.com/office/drawing/2014/main" id="{A2FF0648-EB84-9D75-7302-AD21A595B15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08343" name="Option Button 471" hidden="1">
              <a:extLst>
                <a:ext uri="{63B3BB69-23CF-44E3-9099-C40C66FF867C}">
                  <a14:compatExt spid="_x0000_s208343"/>
                </a:ext>
                <a:ext uri="{FF2B5EF4-FFF2-40B4-BE49-F238E27FC236}">
                  <a16:creationId xmlns:a16="http://schemas.microsoft.com/office/drawing/2014/main" id="{8DF5DF46-5ED2-5AA0-D321-D8A4E0A304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08344" name="Option Button 472" hidden="1">
              <a:extLst>
                <a:ext uri="{63B3BB69-23CF-44E3-9099-C40C66FF867C}">
                  <a14:compatExt spid="_x0000_s208344"/>
                </a:ext>
                <a:ext uri="{FF2B5EF4-FFF2-40B4-BE49-F238E27FC236}">
                  <a16:creationId xmlns:a16="http://schemas.microsoft.com/office/drawing/2014/main" id="{FFF966ED-E2D3-F680-A528-BD041148BF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08345" name="Option Button 473" hidden="1">
              <a:extLst>
                <a:ext uri="{63B3BB69-23CF-44E3-9099-C40C66FF867C}">
                  <a14:compatExt spid="_x0000_s208345"/>
                </a:ext>
                <a:ext uri="{FF2B5EF4-FFF2-40B4-BE49-F238E27FC236}">
                  <a16:creationId xmlns:a16="http://schemas.microsoft.com/office/drawing/2014/main" id="{E5F3309D-1689-6B24-63E2-65D4563867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08346" name="Option Button 474" hidden="1">
              <a:extLst>
                <a:ext uri="{63B3BB69-23CF-44E3-9099-C40C66FF867C}">
                  <a14:compatExt spid="_x0000_s208346"/>
                </a:ext>
                <a:ext uri="{FF2B5EF4-FFF2-40B4-BE49-F238E27FC236}">
                  <a16:creationId xmlns:a16="http://schemas.microsoft.com/office/drawing/2014/main" id="{912F3704-ADFB-8673-2555-B0FEFA2143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08347" name="Group Box 475" hidden="1">
              <a:extLst>
                <a:ext uri="{63B3BB69-23CF-44E3-9099-C40C66FF867C}">
                  <a14:compatExt spid="_x0000_s208347"/>
                </a:ext>
                <a:ext uri="{FF2B5EF4-FFF2-40B4-BE49-F238E27FC236}">
                  <a16:creationId xmlns:a16="http://schemas.microsoft.com/office/drawing/2014/main" id="{F3A1D11B-A8B1-3B59-FAEF-5180CB8A366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08348" name="Option Button 476" hidden="1">
              <a:extLst>
                <a:ext uri="{63B3BB69-23CF-44E3-9099-C40C66FF867C}">
                  <a14:compatExt spid="_x0000_s208348"/>
                </a:ext>
                <a:ext uri="{FF2B5EF4-FFF2-40B4-BE49-F238E27FC236}">
                  <a16:creationId xmlns:a16="http://schemas.microsoft.com/office/drawing/2014/main" id="{4F41EF16-FB70-D1FF-39FD-2D8A6B5B77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08349" name="Option Button 477" hidden="1">
              <a:extLst>
                <a:ext uri="{63B3BB69-23CF-44E3-9099-C40C66FF867C}">
                  <a14:compatExt spid="_x0000_s208349"/>
                </a:ext>
                <a:ext uri="{FF2B5EF4-FFF2-40B4-BE49-F238E27FC236}">
                  <a16:creationId xmlns:a16="http://schemas.microsoft.com/office/drawing/2014/main" id="{8548DCAF-D53F-3F4F-0A91-CF5B69BB4B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08350" name="Option Button 478" hidden="1">
              <a:extLst>
                <a:ext uri="{63B3BB69-23CF-44E3-9099-C40C66FF867C}">
                  <a14:compatExt spid="_x0000_s208350"/>
                </a:ext>
                <a:ext uri="{FF2B5EF4-FFF2-40B4-BE49-F238E27FC236}">
                  <a16:creationId xmlns:a16="http://schemas.microsoft.com/office/drawing/2014/main" id="{EA0B1B70-588F-BCB6-1628-ABBD335A7B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08351" name="Option Button 479" hidden="1">
              <a:extLst>
                <a:ext uri="{63B3BB69-23CF-44E3-9099-C40C66FF867C}">
                  <a14:compatExt spid="_x0000_s208351"/>
                </a:ext>
                <a:ext uri="{FF2B5EF4-FFF2-40B4-BE49-F238E27FC236}">
                  <a16:creationId xmlns:a16="http://schemas.microsoft.com/office/drawing/2014/main" id="{C059E980-E696-9CBF-396F-137ADD2D38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08352" name="Group Box 480" hidden="1">
              <a:extLst>
                <a:ext uri="{63B3BB69-23CF-44E3-9099-C40C66FF867C}">
                  <a14:compatExt spid="_x0000_s208352"/>
                </a:ext>
                <a:ext uri="{FF2B5EF4-FFF2-40B4-BE49-F238E27FC236}">
                  <a16:creationId xmlns:a16="http://schemas.microsoft.com/office/drawing/2014/main" id="{FEE00A4D-6DA2-4E11-C50F-C6FF7712E67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08353" name="Option Button 481" hidden="1">
              <a:extLst>
                <a:ext uri="{63B3BB69-23CF-44E3-9099-C40C66FF867C}">
                  <a14:compatExt spid="_x0000_s208353"/>
                </a:ext>
                <a:ext uri="{FF2B5EF4-FFF2-40B4-BE49-F238E27FC236}">
                  <a16:creationId xmlns:a16="http://schemas.microsoft.com/office/drawing/2014/main" id="{43A1CFE3-9FAB-B82B-B298-E4B884ABE1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08354" name="Option Button 482" hidden="1">
              <a:extLst>
                <a:ext uri="{63B3BB69-23CF-44E3-9099-C40C66FF867C}">
                  <a14:compatExt spid="_x0000_s208354"/>
                </a:ext>
                <a:ext uri="{FF2B5EF4-FFF2-40B4-BE49-F238E27FC236}">
                  <a16:creationId xmlns:a16="http://schemas.microsoft.com/office/drawing/2014/main" id="{49134FD2-6D9A-DDD0-4F8C-3F24A4F593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08355" name="Option Button 483" hidden="1">
              <a:extLst>
                <a:ext uri="{63B3BB69-23CF-44E3-9099-C40C66FF867C}">
                  <a14:compatExt spid="_x0000_s208355"/>
                </a:ext>
                <a:ext uri="{FF2B5EF4-FFF2-40B4-BE49-F238E27FC236}">
                  <a16:creationId xmlns:a16="http://schemas.microsoft.com/office/drawing/2014/main" id="{C8064B48-7CB7-4135-04CA-D78364E351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08356" name="Option Button 484" hidden="1">
              <a:extLst>
                <a:ext uri="{63B3BB69-23CF-44E3-9099-C40C66FF867C}">
                  <a14:compatExt spid="_x0000_s208356"/>
                </a:ext>
                <a:ext uri="{FF2B5EF4-FFF2-40B4-BE49-F238E27FC236}">
                  <a16:creationId xmlns:a16="http://schemas.microsoft.com/office/drawing/2014/main" id="{BE75E312-C184-4167-F7D9-7250F44B87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08357" name="Group Box 485" hidden="1">
              <a:extLst>
                <a:ext uri="{63B3BB69-23CF-44E3-9099-C40C66FF867C}">
                  <a14:compatExt spid="_x0000_s208357"/>
                </a:ext>
                <a:ext uri="{FF2B5EF4-FFF2-40B4-BE49-F238E27FC236}">
                  <a16:creationId xmlns:a16="http://schemas.microsoft.com/office/drawing/2014/main" id="{A2F53353-2967-5E91-2AA4-AAF125965C9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08358" name="Option Button 486" hidden="1">
              <a:extLst>
                <a:ext uri="{63B3BB69-23CF-44E3-9099-C40C66FF867C}">
                  <a14:compatExt spid="_x0000_s208358"/>
                </a:ext>
                <a:ext uri="{FF2B5EF4-FFF2-40B4-BE49-F238E27FC236}">
                  <a16:creationId xmlns:a16="http://schemas.microsoft.com/office/drawing/2014/main" id="{69834226-117A-FDBB-EB88-75A6D208C0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08359" name="Option Button 487" hidden="1">
              <a:extLst>
                <a:ext uri="{63B3BB69-23CF-44E3-9099-C40C66FF867C}">
                  <a14:compatExt spid="_x0000_s208359"/>
                </a:ext>
                <a:ext uri="{FF2B5EF4-FFF2-40B4-BE49-F238E27FC236}">
                  <a16:creationId xmlns:a16="http://schemas.microsoft.com/office/drawing/2014/main" id="{95AF8207-06A5-D0B2-C4B5-1881C40B8E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08360" name="Option Button 488" hidden="1">
              <a:extLst>
                <a:ext uri="{63B3BB69-23CF-44E3-9099-C40C66FF867C}">
                  <a14:compatExt spid="_x0000_s208360"/>
                </a:ext>
                <a:ext uri="{FF2B5EF4-FFF2-40B4-BE49-F238E27FC236}">
                  <a16:creationId xmlns:a16="http://schemas.microsoft.com/office/drawing/2014/main" id="{DBC86F9B-281B-AD89-D643-6964FAD09A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08361" name="Option Button 489" hidden="1">
              <a:extLst>
                <a:ext uri="{63B3BB69-23CF-44E3-9099-C40C66FF867C}">
                  <a14:compatExt spid="_x0000_s208361"/>
                </a:ext>
                <a:ext uri="{FF2B5EF4-FFF2-40B4-BE49-F238E27FC236}">
                  <a16:creationId xmlns:a16="http://schemas.microsoft.com/office/drawing/2014/main" id="{B4C26D4D-B187-564C-021C-14A9DB2277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08362" name="Group Box 490" hidden="1">
              <a:extLst>
                <a:ext uri="{63B3BB69-23CF-44E3-9099-C40C66FF867C}">
                  <a14:compatExt spid="_x0000_s208362"/>
                </a:ext>
                <a:ext uri="{FF2B5EF4-FFF2-40B4-BE49-F238E27FC236}">
                  <a16:creationId xmlns:a16="http://schemas.microsoft.com/office/drawing/2014/main" id="{443EE324-B2A7-1EAF-E65F-C0A70E205B9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08363" name="Option Button 491" hidden="1">
              <a:extLst>
                <a:ext uri="{63B3BB69-23CF-44E3-9099-C40C66FF867C}">
                  <a14:compatExt spid="_x0000_s208363"/>
                </a:ext>
                <a:ext uri="{FF2B5EF4-FFF2-40B4-BE49-F238E27FC236}">
                  <a16:creationId xmlns:a16="http://schemas.microsoft.com/office/drawing/2014/main" id="{D618F46B-216C-4346-0241-068435303A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08364" name="Option Button 492" hidden="1">
              <a:extLst>
                <a:ext uri="{63B3BB69-23CF-44E3-9099-C40C66FF867C}">
                  <a14:compatExt spid="_x0000_s208364"/>
                </a:ext>
                <a:ext uri="{FF2B5EF4-FFF2-40B4-BE49-F238E27FC236}">
                  <a16:creationId xmlns:a16="http://schemas.microsoft.com/office/drawing/2014/main" id="{080AE82C-C355-520D-5297-E682F7D452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08365" name="Option Button 493" hidden="1">
              <a:extLst>
                <a:ext uri="{63B3BB69-23CF-44E3-9099-C40C66FF867C}">
                  <a14:compatExt spid="_x0000_s208365"/>
                </a:ext>
                <a:ext uri="{FF2B5EF4-FFF2-40B4-BE49-F238E27FC236}">
                  <a16:creationId xmlns:a16="http://schemas.microsoft.com/office/drawing/2014/main" id="{7584A89C-07BF-D1B2-3091-D82CB00C9D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08366" name="Option Button 494" hidden="1">
              <a:extLst>
                <a:ext uri="{63B3BB69-23CF-44E3-9099-C40C66FF867C}">
                  <a14:compatExt spid="_x0000_s208366"/>
                </a:ext>
                <a:ext uri="{FF2B5EF4-FFF2-40B4-BE49-F238E27FC236}">
                  <a16:creationId xmlns:a16="http://schemas.microsoft.com/office/drawing/2014/main" id="{A558BD3B-9FE2-815C-8EC2-00AF20659C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08367" name="Group Box 495" hidden="1">
              <a:extLst>
                <a:ext uri="{63B3BB69-23CF-44E3-9099-C40C66FF867C}">
                  <a14:compatExt spid="_x0000_s208367"/>
                </a:ext>
                <a:ext uri="{FF2B5EF4-FFF2-40B4-BE49-F238E27FC236}">
                  <a16:creationId xmlns:a16="http://schemas.microsoft.com/office/drawing/2014/main" id="{BBBAB4D7-17BA-DCB1-2B2F-1EDC4D0E6F8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08368" name="Option Button 496" hidden="1">
              <a:extLst>
                <a:ext uri="{63B3BB69-23CF-44E3-9099-C40C66FF867C}">
                  <a14:compatExt spid="_x0000_s208368"/>
                </a:ext>
                <a:ext uri="{FF2B5EF4-FFF2-40B4-BE49-F238E27FC236}">
                  <a16:creationId xmlns:a16="http://schemas.microsoft.com/office/drawing/2014/main" id="{4D511FDD-80E4-EA1E-ECC9-2E74F4DBA3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08369" name="Option Button 497" hidden="1">
              <a:extLst>
                <a:ext uri="{63B3BB69-23CF-44E3-9099-C40C66FF867C}">
                  <a14:compatExt spid="_x0000_s208369"/>
                </a:ext>
                <a:ext uri="{FF2B5EF4-FFF2-40B4-BE49-F238E27FC236}">
                  <a16:creationId xmlns:a16="http://schemas.microsoft.com/office/drawing/2014/main" id="{39148B89-4B4B-144D-99D9-D2F63F2E55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08370" name="Option Button 498" hidden="1">
              <a:extLst>
                <a:ext uri="{63B3BB69-23CF-44E3-9099-C40C66FF867C}">
                  <a14:compatExt spid="_x0000_s208370"/>
                </a:ext>
                <a:ext uri="{FF2B5EF4-FFF2-40B4-BE49-F238E27FC236}">
                  <a16:creationId xmlns:a16="http://schemas.microsoft.com/office/drawing/2014/main" id="{EA46358D-1CBA-A978-6AB5-A9D1699222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08371" name="Option Button 499" hidden="1">
              <a:extLst>
                <a:ext uri="{63B3BB69-23CF-44E3-9099-C40C66FF867C}">
                  <a14:compatExt spid="_x0000_s208371"/>
                </a:ext>
                <a:ext uri="{FF2B5EF4-FFF2-40B4-BE49-F238E27FC236}">
                  <a16:creationId xmlns:a16="http://schemas.microsoft.com/office/drawing/2014/main" id="{156FD6DA-14D7-CCE5-0B39-FAB04594C5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08372" name="Group Box 500" hidden="1">
              <a:extLst>
                <a:ext uri="{63B3BB69-23CF-44E3-9099-C40C66FF867C}">
                  <a14:compatExt spid="_x0000_s208372"/>
                </a:ext>
                <a:ext uri="{FF2B5EF4-FFF2-40B4-BE49-F238E27FC236}">
                  <a16:creationId xmlns:a16="http://schemas.microsoft.com/office/drawing/2014/main" id="{73DB27A9-44CB-45A7-EDB5-717AF7D5B1E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08373" name="Option Button 501" hidden="1">
              <a:extLst>
                <a:ext uri="{63B3BB69-23CF-44E3-9099-C40C66FF867C}">
                  <a14:compatExt spid="_x0000_s208373"/>
                </a:ext>
                <a:ext uri="{FF2B5EF4-FFF2-40B4-BE49-F238E27FC236}">
                  <a16:creationId xmlns:a16="http://schemas.microsoft.com/office/drawing/2014/main" id="{58F87967-40CF-7DF3-4284-2D02EF3046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08374" name="Option Button 502" hidden="1">
              <a:extLst>
                <a:ext uri="{63B3BB69-23CF-44E3-9099-C40C66FF867C}">
                  <a14:compatExt spid="_x0000_s208374"/>
                </a:ext>
                <a:ext uri="{FF2B5EF4-FFF2-40B4-BE49-F238E27FC236}">
                  <a16:creationId xmlns:a16="http://schemas.microsoft.com/office/drawing/2014/main" id="{64606582-B0EA-8C7A-A3FC-00A1F67ACF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08375" name="Option Button 503" hidden="1">
              <a:extLst>
                <a:ext uri="{63B3BB69-23CF-44E3-9099-C40C66FF867C}">
                  <a14:compatExt spid="_x0000_s208375"/>
                </a:ext>
                <a:ext uri="{FF2B5EF4-FFF2-40B4-BE49-F238E27FC236}">
                  <a16:creationId xmlns:a16="http://schemas.microsoft.com/office/drawing/2014/main" id="{EF9A5931-05BB-3641-9A3A-894BA8148D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08376" name="Option Button 504" hidden="1">
              <a:extLst>
                <a:ext uri="{63B3BB69-23CF-44E3-9099-C40C66FF867C}">
                  <a14:compatExt spid="_x0000_s208376"/>
                </a:ext>
                <a:ext uri="{FF2B5EF4-FFF2-40B4-BE49-F238E27FC236}">
                  <a16:creationId xmlns:a16="http://schemas.microsoft.com/office/drawing/2014/main" id="{ADE7D334-F475-14B4-179C-2F4CD2EE78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08377" name="Group Box 505" hidden="1">
              <a:extLst>
                <a:ext uri="{63B3BB69-23CF-44E3-9099-C40C66FF867C}">
                  <a14:compatExt spid="_x0000_s208377"/>
                </a:ext>
                <a:ext uri="{FF2B5EF4-FFF2-40B4-BE49-F238E27FC236}">
                  <a16:creationId xmlns:a16="http://schemas.microsoft.com/office/drawing/2014/main" id="{95EF4A0B-4C71-34A0-4DCD-4BD90E5C6F3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08378" name="Option Button 506" hidden="1">
              <a:extLst>
                <a:ext uri="{63B3BB69-23CF-44E3-9099-C40C66FF867C}">
                  <a14:compatExt spid="_x0000_s208378"/>
                </a:ext>
                <a:ext uri="{FF2B5EF4-FFF2-40B4-BE49-F238E27FC236}">
                  <a16:creationId xmlns:a16="http://schemas.microsoft.com/office/drawing/2014/main" id="{1BF0C1F0-A2EB-FCD7-0C89-B4E8476CB5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08379" name="Option Button 507" hidden="1">
              <a:extLst>
                <a:ext uri="{63B3BB69-23CF-44E3-9099-C40C66FF867C}">
                  <a14:compatExt spid="_x0000_s208379"/>
                </a:ext>
                <a:ext uri="{FF2B5EF4-FFF2-40B4-BE49-F238E27FC236}">
                  <a16:creationId xmlns:a16="http://schemas.microsoft.com/office/drawing/2014/main" id="{1547C392-B055-0D08-C379-862FD0FFEC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08380" name="Option Button 508" hidden="1">
              <a:extLst>
                <a:ext uri="{63B3BB69-23CF-44E3-9099-C40C66FF867C}">
                  <a14:compatExt spid="_x0000_s208380"/>
                </a:ext>
                <a:ext uri="{FF2B5EF4-FFF2-40B4-BE49-F238E27FC236}">
                  <a16:creationId xmlns:a16="http://schemas.microsoft.com/office/drawing/2014/main" id="{74A821A2-549A-6BA9-0CDF-337FD5E583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08381" name="Option Button 509" hidden="1">
              <a:extLst>
                <a:ext uri="{63B3BB69-23CF-44E3-9099-C40C66FF867C}">
                  <a14:compatExt spid="_x0000_s208381"/>
                </a:ext>
                <a:ext uri="{FF2B5EF4-FFF2-40B4-BE49-F238E27FC236}">
                  <a16:creationId xmlns:a16="http://schemas.microsoft.com/office/drawing/2014/main" id="{2AC6662E-4994-194D-FC3A-D1AB1DF7C1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08382" name="Group Box 510" hidden="1">
              <a:extLst>
                <a:ext uri="{63B3BB69-23CF-44E3-9099-C40C66FF867C}">
                  <a14:compatExt spid="_x0000_s208382"/>
                </a:ext>
                <a:ext uri="{FF2B5EF4-FFF2-40B4-BE49-F238E27FC236}">
                  <a16:creationId xmlns:a16="http://schemas.microsoft.com/office/drawing/2014/main" id="{A9D99F6E-F900-60E4-2829-D3577714198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08383" name="Option Button 511" hidden="1">
              <a:extLst>
                <a:ext uri="{63B3BB69-23CF-44E3-9099-C40C66FF867C}">
                  <a14:compatExt spid="_x0000_s208383"/>
                </a:ext>
                <a:ext uri="{FF2B5EF4-FFF2-40B4-BE49-F238E27FC236}">
                  <a16:creationId xmlns:a16="http://schemas.microsoft.com/office/drawing/2014/main" id="{F7C37AAB-B86B-B10C-0CA7-DC9C28FC56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08384" name="Option Button 512" hidden="1">
              <a:extLst>
                <a:ext uri="{63B3BB69-23CF-44E3-9099-C40C66FF867C}">
                  <a14:compatExt spid="_x0000_s208384"/>
                </a:ext>
                <a:ext uri="{FF2B5EF4-FFF2-40B4-BE49-F238E27FC236}">
                  <a16:creationId xmlns:a16="http://schemas.microsoft.com/office/drawing/2014/main" id="{30DA5A36-B7FD-E8CE-CC04-EF07652DE8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08385" name="Option Button 513" hidden="1">
              <a:extLst>
                <a:ext uri="{63B3BB69-23CF-44E3-9099-C40C66FF867C}">
                  <a14:compatExt spid="_x0000_s208385"/>
                </a:ext>
                <a:ext uri="{FF2B5EF4-FFF2-40B4-BE49-F238E27FC236}">
                  <a16:creationId xmlns:a16="http://schemas.microsoft.com/office/drawing/2014/main" id="{58C6DE13-24D4-E3C3-272A-348DB315ED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08386" name="Option Button 514" hidden="1">
              <a:extLst>
                <a:ext uri="{63B3BB69-23CF-44E3-9099-C40C66FF867C}">
                  <a14:compatExt spid="_x0000_s208386"/>
                </a:ext>
                <a:ext uri="{FF2B5EF4-FFF2-40B4-BE49-F238E27FC236}">
                  <a16:creationId xmlns:a16="http://schemas.microsoft.com/office/drawing/2014/main" id="{262C6DEB-93E1-FEDC-F557-948BA5192F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08387" name="Group Box 515" hidden="1">
              <a:extLst>
                <a:ext uri="{63B3BB69-23CF-44E3-9099-C40C66FF867C}">
                  <a14:compatExt spid="_x0000_s208387"/>
                </a:ext>
                <a:ext uri="{FF2B5EF4-FFF2-40B4-BE49-F238E27FC236}">
                  <a16:creationId xmlns:a16="http://schemas.microsoft.com/office/drawing/2014/main" id="{D07AF75A-30AC-A18C-F9B5-7735EEA7659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08388" name="Option Button 516" hidden="1">
              <a:extLst>
                <a:ext uri="{63B3BB69-23CF-44E3-9099-C40C66FF867C}">
                  <a14:compatExt spid="_x0000_s208388"/>
                </a:ext>
                <a:ext uri="{FF2B5EF4-FFF2-40B4-BE49-F238E27FC236}">
                  <a16:creationId xmlns:a16="http://schemas.microsoft.com/office/drawing/2014/main" id="{2E40DC29-FC2C-5FD0-7824-127DD91B83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08389" name="Option Button 517" hidden="1">
              <a:extLst>
                <a:ext uri="{63B3BB69-23CF-44E3-9099-C40C66FF867C}">
                  <a14:compatExt spid="_x0000_s208389"/>
                </a:ext>
                <a:ext uri="{FF2B5EF4-FFF2-40B4-BE49-F238E27FC236}">
                  <a16:creationId xmlns:a16="http://schemas.microsoft.com/office/drawing/2014/main" id="{83F55EED-D41F-1EDC-34C6-F59A830E04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08390" name="Option Button 518" hidden="1">
              <a:extLst>
                <a:ext uri="{63B3BB69-23CF-44E3-9099-C40C66FF867C}">
                  <a14:compatExt spid="_x0000_s208390"/>
                </a:ext>
                <a:ext uri="{FF2B5EF4-FFF2-40B4-BE49-F238E27FC236}">
                  <a16:creationId xmlns:a16="http://schemas.microsoft.com/office/drawing/2014/main" id="{73074E7B-0EC4-61B0-2687-F349840E23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08391" name="Option Button 519" hidden="1">
              <a:extLst>
                <a:ext uri="{63B3BB69-23CF-44E3-9099-C40C66FF867C}">
                  <a14:compatExt spid="_x0000_s208391"/>
                </a:ext>
                <a:ext uri="{FF2B5EF4-FFF2-40B4-BE49-F238E27FC236}">
                  <a16:creationId xmlns:a16="http://schemas.microsoft.com/office/drawing/2014/main" id="{40C95304-2FEC-282B-7ECF-D32D6781D8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08392" name="Group Box 520" hidden="1">
              <a:extLst>
                <a:ext uri="{63B3BB69-23CF-44E3-9099-C40C66FF867C}">
                  <a14:compatExt spid="_x0000_s208392"/>
                </a:ext>
                <a:ext uri="{FF2B5EF4-FFF2-40B4-BE49-F238E27FC236}">
                  <a16:creationId xmlns:a16="http://schemas.microsoft.com/office/drawing/2014/main" id="{3F559A6C-B4A4-B238-E972-EEE3820319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08393" name="Option Button 521" hidden="1">
              <a:extLst>
                <a:ext uri="{63B3BB69-23CF-44E3-9099-C40C66FF867C}">
                  <a14:compatExt spid="_x0000_s208393"/>
                </a:ext>
                <a:ext uri="{FF2B5EF4-FFF2-40B4-BE49-F238E27FC236}">
                  <a16:creationId xmlns:a16="http://schemas.microsoft.com/office/drawing/2014/main" id="{57A6E5E5-F250-7BF5-E8A4-DEE44D25D6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08394" name="Option Button 522" hidden="1">
              <a:extLst>
                <a:ext uri="{63B3BB69-23CF-44E3-9099-C40C66FF867C}">
                  <a14:compatExt spid="_x0000_s208394"/>
                </a:ext>
                <a:ext uri="{FF2B5EF4-FFF2-40B4-BE49-F238E27FC236}">
                  <a16:creationId xmlns:a16="http://schemas.microsoft.com/office/drawing/2014/main" id="{1227663D-9D78-3E23-E45E-7739DA6E5A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08395" name="Option Button 523" hidden="1">
              <a:extLst>
                <a:ext uri="{63B3BB69-23CF-44E3-9099-C40C66FF867C}">
                  <a14:compatExt spid="_x0000_s208395"/>
                </a:ext>
                <a:ext uri="{FF2B5EF4-FFF2-40B4-BE49-F238E27FC236}">
                  <a16:creationId xmlns:a16="http://schemas.microsoft.com/office/drawing/2014/main" id="{6E5432F1-D88B-C902-1B37-2A0D517862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08396" name="Option Button 524" hidden="1">
              <a:extLst>
                <a:ext uri="{63B3BB69-23CF-44E3-9099-C40C66FF867C}">
                  <a14:compatExt spid="_x0000_s208396"/>
                </a:ext>
                <a:ext uri="{FF2B5EF4-FFF2-40B4-BE49-F238E27FC236}">
                  <a16:creationId xmlns:a16="http://schemas.microsoft.com/office/drawing/2014/main" id="{30F17902-99D2-6AEF-A08E-8437DC8453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08397" name="Group Box 525" hidden="1">
              <a:extLst>
                <a:ext uri="{63B3BB69-23CF-44E3-9099-C40C66FF867C}">
                  <a14:compatExt spid="_x0000_s208397"/>
                </a:ext>
                <a:ext uri="{FF2B5EF4-FFF2-40B4-BE49-F238E27FC236}">
                  <a16:creationId xmlns:a16="http://schemas.microsoft.com/office/drawing/2014/main" id="{F58FA5F9-544A-E0A4-ABBB-F128407584A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08398" name="Option Button 526" hidden="1">
              <a:extLst>
                <a:ext uri="{63B3BB69-23CF-44E3-9099-C40C66FF867C}">
                  <a14:compatExt spid="_x0000_s208398"/>
                </a:ext>
                <a:ext uri="{FF2B5EF4-FFF2-40B4-BE49-F238E27FC236}">
                  <a16:creationId xmlns:a16="http://schemas.microsoft.com/office/drawing/2014/main" id="{4DBC0144-DDC7-27B9-D91B-BF90C00249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08399" name="Option Button 527" hidden="1">
              <a:extLst>
                <a:ext uri="{63B3BB69-23CF-44E3-9099-C40C66FF867C}">
                  <a14:compatExt spid="_x0000_s208399"/>
                </a:ext>
                <a:ext uri="{FF2B5EF4-FFF2-40B4-BE49-F238E27FC236}">
                  <a16:creationId xmlns:a16="http://schemas.microsoft.com/office/drawing/2014/main" id="{47421313-2902-805F-2DDB-ED92883ACE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08400" name="Option Button 528" hidden="1">
              <a:extLst>
                <a:ext uri="{63B3BB69-23CF-44E3-9099-C40C66FF867C}">
                  <a14:compatExt spid="_x0000_s208400"/>
                </a:ext>
                <a:ext uri="{FF2B5EF4-FFF2-40B4-BE49-F238E27FC236}">
                  <a16:creationId xmlns:a16="http://schemas.microsoft.com/office/drawing/2014/main" id="{6BF171AB-194A-3E28-093F-86DABBD2E2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08401" name="Option Button 529" hidden="1">
              <a:extLst>
                <a:ext uri="{63B3BB69-23CF-44E3-9099-C40C66FF867C}">
                  <a14:compatExt spid="_x0000_s208401"/>
                </a:ext>
                <a:ext uri="{FF2B5EF4-FFF2-40B4-BE49-F238E27FC236}">
                  <a16:creationId xmlns:a16="http://schemas.microsoft.com/office/drawing/2014/main" id="{681A2745-59D5-8CDF-9C11-5B47268146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08402" name="Group Box 530" hidden="1">
              <a:extLst>
                <a:ext uri="{63B3BB69-23CF-44E3-9099-C40C66FF867C}">
                  <a14:compatExt spid="_x0000_s208402"/>
                </a:ext>
                <a:ext uri="{FF2B5EF4-FFF2-40B4-BE49-F238E27FC236}">
                  <a16:creationId xmlns:a16="http://schemas.microsoft.com/office/drawing/2014/main" id="{3F669951-C710-C71C-58FE-20A8456534C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08403" name="Option Button 531" hidden="1">
              <a:extLst>
                <a:ext uri="{63B3BB69-23CF-44E3-9099-C40C66FF867C}">
                  <a14:compatExt spid="_x0000_s208403"/>
                </a:ext>
                <a:ext uri="{FF2B5EF4-FFF2-40B4-BE49-F238E27FC236}">
                  <a16:creationId xmlns:a16="http://schemas.microsoft.com/office/drawing/2014/main" id="{46A9EC59-3A3C-511C-99FC-77899B0524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08404" name="Option Button 532" hidden="1">
              <a:extLst>
                <a:ext uri="{63B3BB69-23CF-44E3-9099-C40C66FF867C}">
                  <a14:compatExt spid="_x0000_s208404"/>
                </a:ext>
                <a:ext uri="{FF2B5EF4-FFF2-40B4-BE49-F238E27FC236}">
                  <a16:creationId xmlns:a16="http://schemas.microsoft.com/office/drawing/2014/main" id="{CE4EB475-EE4C-BFEA-E16D-AAF2BA965A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08405" name="Option Button 533" hidden="1">
              <a:extLst>
                <a:ext uri="{63B3BB69-23CF-44E3-9099-C40C66FF867C}">
                  <a14:compatExt spid="_x0000_s208405"/>
                </a:ext>
                <a:ext uri="{FF2B5EF4-FFF2-40B4-BE49-F238E27FC236}">
                  <a16:creationId xmlns:a16="http://schemas.microsoft.com/office/drawing/2014/main" id="{FE99CA8A-594C-9FA8-95EA-FC57EE1E8D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08406" name="Option Button 534" hidden="1">
              <a:extLst>
                <a:ext uri="{63B3BB69-23CF-44E3-9099-C40C66FF867C}">
                  <a14:compatExt spid="_x0000_s208406"/>
                </a:ext>
                <a:ext uri="{FF2B5EF4-FFF2-40B4-BE49-F238E27FC236}">
                  <a16:creationId xmlns:a16="http://schemas.microsoft.com/office/drawing/2014/main" id="{E5A71D61-9D14-76F8-C959-39E5F85897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08407" name="Group Box 535" hidden="1">
              <a:extLst>
                <a:ext uri="{63B3BB69-23CF-44E3-9099-C40C66FF867C}">
                  <a14:compatExt spid="_x0000_s208407"/>
                </a:ext>
                <a:ext uri="{FF2B5EF4-FFF2-40B4-BE49-F238E27FC236}">
                  <a16:creationId xmlns:a16="http://schemas.microsoft.com/office/drawing/2014/main" id="{17DCC7F6-B3EF-59AD-3A98-8B58AE388EB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08408" name="Option Button 536" hidden="1">
              <a:extLst>
                <a:ext uri="{63B3BB69-23CF-44E3-9099-C40C66FF867C}">
                  <a14:compatExt spid="_x0000_s208408"/>
                </a:ext>
                <a:ext uri="{FF2B5EF4-FFF2-40B4-BE49-F238E27FC236}">
                  <a16:creationId xmlns:a16="http://schemas.microsoft.com/office/drawing/2014/main" id="{5B370C86-42EE-3DC1-65C2-1C459477B1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08409" name="Option Button 537" hidden="1">
              <a:extLst>
                <a:ext uri="{63B3BB69-23CF-44E3-9099-C40C66FF867C}">
                  <a14:compatExt spid="_x0000_s208409"/>
                </a:ext>
                <a:ext uri="{FF2B5EF4-FFF2-40B4-BE49-F238E27FC236}">
                  <a16:creationId xmlns:a16="http://schemas.microsoft.com/office/drawing/2014/main" id="{7F3F3341-1C2A-40C4-DDE1-86E3CB5024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08410" name="Option Button 538" hidden="1">
              <a:extLst>
                <a:ext uri="{63B3BB69-23CF-44E3-9099-C40C66FF867C}">
                  <a14:compatExt spid="_x0000_s208410"/>
                </a:ext>
                <a:ext uri="{FF2B5EF4-FFF2-40B4-BE49-F238E27FC236}">
                  <a16:creationId xmlns:a16="http://schemas.microsoft.com/office/drawing/2014/main" id="{91E4E94A-EF5D-FE21-2A0F-DB0A42D1D4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08411" name="Option Button 539" hidden="1">
              <a:extLst>
                <a:ext uri="{63B3BB69-23CF-44E3-9099-C40C66FF867C}">
                  <a14:compatExt spid="_x0000_s208411"/>
                </a:ext>
                <a:ext uri="{FF2B5EF4-FFF2-40B4-BE49-F238E27FC236}">
                  <a16:creationId xmlns:a16="http://schemas.microsoft.com/office/drawing/2014/main" id="{1D415228-4A47-682B-03B2-07F43C7B6A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08412" name="Group Box 540" hidden="1">
              <a:extLst>
                <a:ext uri="{63B3BB69-23CF-44E3-9099-C40C66FF867C}">
                  <a14:compatExt spid="_x0000_s208412"/>
                </a:ext>
                <a:ext uri="{FF2B5EF4-FFF2-40B4-BE49-F238E27FC236}">
                  <a16:creationId xmlns:a16="http://schemas.microsoft.com/office/drawing/2014/main" id="{E2649352-FEDA-B3D7-F896-C37CBA4C0E2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08413" name="Option Button 541" hidden="1">
              <a:extLst>
                <a:ext uri="{63B3BB69-23CF-44E3-9099-C40C66FF867C}">
                  <a14:compatExt spid="_x0000_s208413"/>
                </a:ext>
                <a:ext uri="{FF2B5EF4-FFF2-40B4-BE49-F238E27FC236}">
                  <a16:creationId xmlns:a16="http://schemas.microsoft.com/office/drawing/2014/main" id="{25A6BCEB-1DB7-4A7D-0E15-35F5F97F64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08414" name="Option Button 542" hidden="1">
              <a:extLst>
                <a:ext uri="{63B3BB69-23CF-44E3-9099-C40C66FF867C}">
                  <a14:compatExt spid="_x0000_s208414"/>
                </a:ext>
                <a:ext uri="{FF2B5EF4-FFF2-40B4-BE49-F238E27FC236}">
                  <a16:creationId xmlns:a16="http://schemas.microsoft.com/office/drawing/2014/main" id="{B78468E2-0C25-0970-41A3-B4D0BAE43A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08415" name="Option Button 543" hidden="1">
              <a:extLst>
                <a:ext uri="{63B3BB69-23CF-44E3-9099-C40C66FF867C}">
                  <a14:compatExt spid="_x0000_s208415"/>
                </a:ext>
                <a:ext uri="{FF2B5EF4-FFF2-40B4-BE49-F238E27FC236}">
                  <a16:creationId xmlns:a16="http://schemas.microsoft.com/office/drawing/2014/main" id="{663ABA50-94E5-40E7-A5F1-34AAE31333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08416" name="Option Button 544" hidden="1">
              <a:extLst>
                <a:ext uri="{63B3BB69-23CF-44E3-9099-C40C66FF867C}">
                  <a14:compatExt spid="_x0000_s208416"/>
                </a:ext>
                <a:ext uri="{FF2B5EF4-FFF2-40B4-BE49-F238E27FC236}">
                  <a16:creationId xmlns:a16="http://schemas.microsoft.com/office/drawing/2014/main" id="{4AADF227-CDE9-40AA-05AD-FD747C98BD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08417" name="Group Box 545" hidden="1">
              <a:extLst>
                <a:ext uri="{63B3BB69-23CF-44E3-9099-C40C66FF867C}">
                  <a14:compatExt spid="_x0000_s208417"/>
                </a:ext>
                <a:ext uri="{FF2B5EF4-FFF2-40B4-BE49-F238E27FC236}">
                  <a16:creationId xmlns:a16="http://schemas.microsoft.com/office/drawing/2014/main" id="{A470D445-A935-8900-7D0A-97982B1729B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08418" name="Option Button 546" hidden="1">
              <a:extLst>
                <a:ext uri="{63B3BB69-23CF-44E3-9099-C40C66FF867C}">
                  <a14:compatExt spid="_x0000_s208418"/>
                </a:ext>
                <a:ext uri="{FF2B5EF4-FFF2-40B4-BE49-F238E27FC236}">
                  <a16:creationId xmlns:a16="http://schemas.microsoft.com/office/drawing/2014/main" id="{AB623C54-7C1A-50AA-E12F-D52E57F74A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08419" name="Option Button 547" hidden="1">
              <a:extLst>
                <a:ext uri="{63B3BB69-23CF-44E3-9099-C40C66FF867C}">
                  <a14:compatExt spid="_x0000_s208419"/>
                </a:ext>
                <a:ext uri="{FF2B5EF4-FFF2-40B4-BE49-F238E27FC236}">
                  <a16:creationId xmlns:a16="http://schemas.microsoft.com/office/drawing/2014/main" id="{DC78D192-6697-735E-E305-2A0C89C42B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08420" name="Option Button 548" hidden="1">
              <a:extLst>
                <a:ext uri="{63B3BB69-23CF-44E3-9099-C40C66FF867C}">
                  <a14:compatExt spid="_x0000_s208420"/>
                </a:ext>
                <a:ext uri="{FF2B5EF4-FFF2-40B4-BE49-F238E27FC236}">
                  <a16:creationId xmlns:a16="http://schemas.microsoft.com/office/drawing/2014/main" id="{FDB6CD77-0A21-D15A-4377-285BAE72D1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08421" name="Option Button 549" hidden="1">
              <a:extLst>
                <a:ext uri="{63B3BB69-23CF-44E3-9099-C40C66FF867C}">
                  <a14:compatExt spid="_x0000_s208421"/>
                </a:ext>
                <a:ext uri="{FF2B5EF4-FFF2-40B4-BE49-F238E27FC236}">
                  <a16:creationId xmlns:a16="http://schemas.microsoft.com/office/drawing/2014/main" id="{95BF1188-E633-1AFD-EC85-7208A37ED6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08422" name="Group Box 550" hidden="1">
              <a:extLst>
                <a:ext uri="{63B3BB69-23CF-44E3-9099-C40C66FF867C}">
                  <a14:compatExt spid="_x0000_s208422"/>
                </a:ext>
                <a:ext uri="{FF2B5EF4-FFF2-40B4-BE49-F238E27FC236}">
                  <a16:creationId xmlns:a16="http://schemas.microsoft.com/office/drawing/2014/main" id="{B26CE280-1191-EC88-7290-80CEFD8DBED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08423" name="Option Button 551" hidden="1">
              <a:extLst>
                <a:ext uri="{63B3BB69-23CF-44E3-9099-C40C66FF867C}">
                  <a14:compatExt spid="_x0000_s208423"/>
                </a:ext>
                <a:ext uri="{FF2B5EF4-FFF2-40B4-BE49-F238E27FC236}">
                  <a16:creationId xmlns:a16="http://schemas.microsoft.com/office/drawing/2014/main" id="{E00EC5F6-EDC7-4CD6-3C07-4C67368885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08424" name="Option Button 552" hidden="1">
              <a:extLst>
                <a:ext uri="{63B3BB69-23CF-44E3-9099-C40C66FF867C}">
                  <a14:compatExt spid="_x0000_s208424"/>
                </a:ext>
                <a:ext uri="{FF2B5EF4-FFF2-40B4-BE49-F238E27FC236}">
                  <a16:creationId xmlns:a16="http://schemas.microsoft.com/office/drawing/2014/main" id="{AED81F4F-0884-9430-F4BE-3FE80AA180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08425" name="Option Button 553" hidden="1">
              <a:extLst>
                <a:ext uri="{63B3BB69-23CF-44E3-9099-C40C66FF867C}">
                  <a14:compatExt spid="_x0000_s208425"/>
                </a:ext>
                <a:ext uri="{FF2B5EF4-FFF2-40B4-BE49-F238E27FC236}">
                  <a16:creationId xmlns:a16="http://schemas.microsoft.com/office/drawing/2014/main" id="{CB980CEE-5CF6-EDD2-A11A-4D79E4148B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08426" name="Option Button 554" hidden="1">
              <a:extLst>
                <a:ext uri="{63B3BB69-23CF-44E3-9099-C40C66FF867C}">
                  <a14:compatExt spid="_x0000_s208426"/>
                </a:ext>
                <a:ext uri="{FF2B5EF4-FFF2-40B4-BE49-F238E27FC236}">
                  <a16:creationId xmlns:a16="http://schemas.microsoft.com/office/drawing/2014/main" id="{5AA33C0F-0D31-56C8-0571-FCD764970C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08427" name="Group Box 555" hidden="1">
              <a:extLst>
                <a:ext uri="{63B3BB69-23CF-44E3-9099-C40C66FF867C}">
                  <a14:compatExt spid="_x0000_s208427"/>
                </a:ext>
                <a:ext uri="{FF2B5EF4-FFF2-40B4-BE49-F238E27FC236}">
                  <a16:creationId xmlns:a16="http://schemas.microsoft.com/office/drawing/2014/main" id="{958F33A9-C216-EB2C-B890-07467F53D71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08428" name="Option Button 556" hidden="1">
              <a:extLst>
                <a:ext uri="{63B3BB69-23CF-44E3-9099-C40C66FF867C}">
                  <a14:compatExt spid="_x0000_s208428"/>
                </a:ext>
                <a:ext uri="{FF2B5EF4-FFF2-40B4-BE49-F238E27FC236}">
                  <a16:creationId xmlns:a16="http://schemas.microsoft.com/office/drawing/2014/main" id="{899CF96A-3FB8-98C0-C28F-048B028CF2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08429" name="Option Button 557" hidden="1">
              <a:extLst>
                <a:ext uri="{63B3BB69-23CF-44E3-9099-C40C66FF867C}">
                  <a14:compatExt spid="_x0000_s208429"/>
                </a:ext>
                <a:ext uri="{FF2B5EF4-FFF2-40B4-BE49-F238E27FC236}">
                  <a16:creationId xmlns:a16="http://schemas.microsoft.com/office/drawing/2014/main" id="{EDFDBCAA-8964-7B84-1819-5531D1149C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08430" name="Option Button 558" hidden="1">
              <a:extLst>
                <a:ext uri="{63B3BB69-23CF-44E3-9099-C40C66FF867C}">
                  <a14:compatExt spid="_x0000_s208430"/>
                </a:ext>
                <a:ext uri="{FF2B5EF4-FFF2-40B4-BE49-F238E27FC236}">
                  <a16:creationId xmlns:a16="http://schemas.microsoft.com/office/drawing/2014/main" id="{9A033062-E266-E7D4-8B4C-E0F1690534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08431" name="Option Button 559" hidden="1">
              <a:extLst>
                <a:ext uri="{63B3BB69-23CF-44E3-9099-C40C66FF867C}">
                  <a14:compatExt spid="_x0000_s208431"/>
                </a:ext>
                <a:ext uri="{FF2B5EF4-FFF2-40B4-BE49-F238E27FC236}">
                  <a16:creationId xmlns:a16="http://schemas.microsoft.com/office/drawing/2014/main" id="{6A16F542-D435-A043-17B6-9844032608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08432" name="Group Box 560" hidden="1">
              <a:extLst>
                <a:ext uri="{63B3BB69-23CF-44E3-9099-C40C66FF867C}">
                  <a14:compatExt spid="_x0000_s208432"/>
                </a:ext>
                <a:ext uri="{FF2B5EF4-FFF2-40B4-BE49-F238E27FC236}">
                  <a16:creationId xmlns:a16="http://schemas.microsoft.com/office/drawing/2014/main" id="{AC70A66A-6936-39BE-0C66-2AB55A88F19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08433" name="Option Button 561" hidden="1">
              <a:extLst>
                <a:ext uri="{63B3BB69-23CF-44E3-9099-C40C66FF867C}">
                  <a14:compatExt spid="_x0000_s208433"/>
                </a:ext>
                <a:ext uri="{FF2B5EF4-FFF2-40B4-BE49-F238E27FC236}">
                  <a16:creationId xmlns:a16="http://schemas.microsoft.com/office/drawing/2014/main" id="{140C7C89-1F41-4CEB-EA1A-ECE64282A2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08434" name="Option Button 562" hidden="1">
              <a:extLst>
                <a:ext uri="{63B3BB69-23CF-44E3-9099-C40C66FF867C}">
                  <a14:compatExt spid="_x0000_s208434"/>
                </a:ext>
                <a:ext uri="{FF2B5EF4-FFF2-40B4-BE49-F238E27FC236}">
                  <a16:creationId xmlns:a16="http://schemas.microsoft.com/office/drawing/2014/main" id="{4490B9CE-429B-E728-453C-5C33CC5F99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08435" name="Option Button 563" hidden="1">
              <a:extLst>
                <a:ext uri="{63B3BB69-23CF-44E3-9099-C40C66FF867C}">
                  <a14:compatExt spid="_x0000_s208435"/>
                </a:ext>
                <a:ext uri="{FF2B5EF4-FFF2-40B4-BE49-F238E27FC236}">
                  <a16:creationId xmlns:a16="http://schemas.microsoft.com/office/drawing/2014/main" id="{ABE171F2-B613-2927-8C5B-D6FB173DC4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08436" name="Option Button 564" hidden="1">
              <a:extLst>
                <a:ext uri="{63B3BB69-23CF-44E3-9099-C40C66FF867C}">
                  <a14:compatExt spid="_x0000_s208436"/>
                </a:ext>
                <a:ext uri="{FF2B5EF4-FFF2-40B4-BE49-F238E27FC236}">
                  <a16:creationId xmlns:a16="http://schemas.microsoft.com/office/drawing/2014/main" id="{74FA793C-4BF6-04B1-C870-AF1B4D9ECF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08437" name="Group Box 565" hidden="1">
              <a:extLst>
                <a:ext uri="{63B3BB69-23CF-44E3-9099-C40C66FF867C}">
                  <a14:compatExt spid="_x0000_s208437"/>
                </a:ext>
                <a:ext uri="{FF2B5EF4-FFF2-40B4-BE49-F238E27FC236}">
                  <a16:creationId xmlns:a16="http://schemas.microsoft.com/office/drawing/2014/main" id="{A5F861DC-F6B4-9EF5-7936-E6547F4E4D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08438" name="Option Button 566" hidden="1">
              <a:extLst>
                <a:ext uri="{63B3BB69-23CF-44E3-9099-C40C66FF867C}">
                  <a14:compatExt spid="_x0000_s208438"/>
                </a:ext>
                <a:ext uri="{FF2B5EF4-FFF2-40B4-BE49-F238E27FC236}">
                  <a16:creationId xmlns:a16="http://schemas.microsoft.com/office/drawing/2014/main" id="{CE78D586-793B-D1D2-4265-290E73F090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08439" name="Option Button 567" hidden="1">
              <a:extLst>
                <a:ext uri="{63B3BB69-23CF-44E3-9099-C40C66FF867C}">
                  <a14:compatExt spid="_x0000_s208439"/>
                </a:ext>
                <a:ext uri="{FF2B5EF4-FFF2-40B4-BE49-F238E27FC236}">
                  <a16:creationId xmlns:a16="http://schemas.microsoft.com/office/drawing/2014/main" id="{C4937AED-06E3-4452-52F5-7AD705C0E2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08440" name="Option Button 568" hidden="1">
              <a:extLst>
                <a:ext uri="{63B3BB69-23CF-44E3-9099-C40C66FF867C}">
                  <a14:compatExt spid="_x0000_s208440"/>
                </a:ext>
                <a:ext uri="{FF2B5EF4-FFF2-40B4-BE49-F238E27FC236}">
                  <a16:creationId xmlns:a16="http://schemas.microsoft.com/office/drawing/2014/main" id="{B5F0A726-63F4-F039-3E0E-D198759953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08441" name="Option Button 569" hidden="1">
              <a:extLst>
                <a:ext uri="{63B3BB69-23CF-44E3-9099-C40C66FF867C}">
                  <a14:compatExt spid="_x0000_s208441"/>
                </a:ext>
                <a:ext uri="{FF2B5EF4-FFF2-40B4-BE49-F238E27FC236}">
                  <a16:creationId xmlns:a16="http://schemas.microsoft.com/office/drawing/2014/main" id="{E4C84588-DB61-4932-63BE-CEED829139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08442" name="Group Box 570" hidden="1">
              <a:extLst>
                <a:ext uri="{63B3BB69-23CF-44E3-9099-C40C66FF867C}">
                  <a14:compatExt spid="_x0000_s208442"/>
                </a:ext>
                <a:ext uri="{FF2B5EF4-FFF2-40B4-BE49-F238E27FC236}">
                  <a16:creationId xmlns:a16="http://schemas.microsoft.com/office/drawing/2014/main" id="{C09B1BE7-3F87-E696-C3D2-DD11D250088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08443" name="Option Button 571" hidden="1">
              <a:extLst>
                <a:ext uri="{63B3BB69-23CF-44E3-9099-C40C66FF867C}">
                  <a14:compatExt spid="_x0000_s208443"/>
                </a:ext>
                <a:ext uri="{FF2B5EF4-FFF2-40B4-BE49-F238E27FC236}">
                  <a16:creationId xmlns:a16="http://schemas.microsoft.com/office/drawing/2014/main" id="{851C430C-B2B9-2EFF-87B2-1B76A0CA21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08444" name="Option Button 572" hidden="1">
              <a:extLst>
                <a:ext uri="{63B3BB69-23CF-44E3-9099-C40C66FF867C}">
                  <a14:compatExt spid="_x0000_s208444"/>
                </a:ext>
                <a:ext uri="{FF2B5EF4-FFF2-40B4-BE49-F238E27FC236}">
                  <a16:creationId xmlns:a16="http://schemas.microsoft.com/office/drawing/2014/main" id="{A3DEE200-4B7C-7B48-8A91-87A71FCEB3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08445" name="Option Button 573" hidden="1">
              <a:extLst>
                <a:ext uri="{63B3BB69-23CF-44E3-9099-C40C66FF867C}">
                  <a14:compatExt spid="_x0000_s208445"/>
                </a:ext>
                <a:ext uri="{FF2B5EF4-FFF2-40B4-BE49-F238E27FC236}">
                  <a16:creationId xmlns:a16="http://schemas.microsoft.com/office/drawing/2014/main" id="{3C146B1C-9DB7-221D-87AC-EB90A603BE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08446" name="Option Button 574" hidden="1">
              <a:extLst>
                <a:ext uri="{63B3BB69-23CF-44E3-9099-C40C66FF867C}">
                  <a14:compatExt spid="_x0000_s208446"/>
                </a:ext>
                <a:ext uri="{FF2B5EF4-FFF2-40B4-BE49-F238E27FC236}">
                  <a16:creationId xmlns:a16="http://schemas.microsoft.com/office/drawing/2014/main" id="{40085791-AC02-5867-A1A6-746ED2B1AD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08447" name="Group Box 575" hidden="1">
              <a:extLst>
                <a:ext uri="{63B3BB69-23CF-44E3-9099-C40C66FF867C}">
                  <a14:compatExt spid="_x0000_s208447"/>
                </a:ext>
                <a:ext uri="{FF2B5EF4-FFF2-40B4-BE49-F238E27FC236}">
                  <a16:creationId xmlns:a16="http://schemas.microsoft.com/office/drawing/2014/main" id="{832ADE42-4335-D0D1-F3AA-4E4751053AF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08448" name="Option Button 576" hidden="1">
              <a:extLst>
                <a:ext uri="{63B3BB69-23CF-44E3-9099-C40C66FF867C}">
                  <a14:compatExt spid="_x0000_s208448"/>
                </a:ext>
                <a:ext uri="{FF2B5EF4-FFF2-40B4-BE49-F238E27FC236}">
                  <a16:creationId xmlns:a16="http://schemas.microsoft.com/office/drawing/2014/main" id="{80BE031A-37CB-914B-0E7E-1FEFAC8A02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08449" name="Option Button 577" hidden="1">
              <a:extLst>
                <a:ext uri="{63B3BB69-23CF-44E3-9099-C40C66FF867C}">
                  <a14:compatExt spid="_x0000_s208449"/>
                </a:ext>
                <a:ext uri="{FF2B5EF4-FFF2-40B4-BE49-F238E27FC236}">
                  <a16:creationId xmlns:a16="http://schemas.microsoft.com/office/drawing/2014/main" id="{9D3C0C27-6B54-F0D6-7B02-F5731BFEBB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08450" name="Option Button 578" hidden="1">
              <a:extLst>
                <a:ext uri="{63B3BB69-23CF-44E3-9099-C40C66FF867C}">
                  <a14:compatExt spid="_x0000_s208450"/>
                </a:ext>
                <a:ext uri="{FF2B5EF4-FFF2-40B4-BE49-F238E27FC236}">
                  <a16:creationId xmlns:a16="http://schemas.microsoft.com/office/drawing/2014/main" id="{5CFEF97B-9E57-3E9C-6EA9-5E4CFF97D6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08451" name="Option Button 579" hidden="1">
              <a:extLst>
                <a:ext uri="{63B3BB69-23CF-44E3-9099-C40C66FF867C}">
                  <a14:compatExt spid="_x0000_s208451"/>
                </a:ext>
                <a:ext uri="{FF2B5EF4-FFF2-40B4-BE49-F238E27FC236}">
                  <a16:creationId xmlns:a16="http://schemas.microsoft.com/office/drawing/2014/main" id="{3E423531-74A1-919D-547A-F1186B3953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08452" name="Group Box 580" hidden="1">
              <a:extLst>
                <a:ext uri="{63B3BB69-23CF-44E3-9099-C40C66FF867C}">
                  <a14:compatExt spid="_x0000_s208452"/>
                </a:ext>
                <a:ext uri="{FF2B5EF4-FFF2-40B4-BE49-F238E27FC236}">
                  <a16:creationId xmlns:a16="http://schemas.microsoft.com/office/drawing/2014/main" id="{0982675C-9BE2-181C-7AC5-B0654AA05F3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08453" name="Option Button 581" hidden="1">
              <a:extLst>
                <a:ext uri="{63B3BB69-23CF-44E3-9099-C40C66FF867C}">
                  <a14:compatExt spid="_x0000_s208453"/>
                </a:ext>
                <a:ext uri="{FF2B5EF4-FFF2-40B4-BE49-F238E27FC236}">
                  <a16:creationId xmlns:a16="http://schemas.microsoft.com/office/drawing/2014/main" id="{271F95F7-BA6F-3658-8422-CE4B43F470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08454" name="Option Button 582" hidden="1">
              <a:extLst>
                <a:ext uri="{63B3BB69-23CF-44E3-9099-C40C66FF867C}">
                  <a14:compatExt spid="_x0000_s208454"/>
                </a:ext>
                <a:ext uri="{FF2B5EF4-FFF2-40B4-BE49-F238E27FC236}">
                  <a16:creationId xmlns:a16="http://schemas.microsoft.com/office/drawing/2014/main" id="{AC510E88-27BB-B7C0-639F-243BC4AEBE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08455" name="Option Button 583" hidden="1">
              <a:extLst>
                <a:ext uri="{63B3BB69-23CF-44E3-9099-C40C66FF867C}">
                  <a14:compatExt spid="_x0000_s208455"/>
                </a:ext>
                <a:ext uri="{FF2B5EF4-FFF2-40B4-BE49-F238E27FC236}">
                  <a16:creationId xmlns:a16="http://schemas.microsoft.com/office/drawing/2014/main" id="{9F1DC321-366F-E5B3-2D41-8AED6531CD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08456" name="Option Button 584" hidden="1">
              <a:extLst>
                <a:ext uri="{63B3BB69-23CF-44E3-9099-C40C66FF867C}">
                  <a14:compatExt spid="_x0000_s208456"/>
                </a:ext>
                <a:ext uri="{FF2B5EF4-FFF2-40B4-BE49-F238E27FC236}">
                  <a16:creationId xmlns:a16="http://schemas.microsoft.com/office/drawing/2014/main" id="{83E488D8-0EAD-004A-E8FF-A643F2D127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08457" name="Group Box 585" hidden="1">
              <a:extLst>
                <a:ext uri="{63B3BB69-23CF-44E3-9099-C40C66FF867C}">
                  <a14:compatExt spid="_x0000_s208457"/>
                </a:ext>
                <a:ext uri="{FF2B5EF4-FFF2-40B4-BE49-F238E27FC236}">
                  <a16:creationId xmlns:a16="http://schemas.microsoft.com/office/drawing/2014/main" id="{DA7CAB87-322A-9638-C5CF-C274A479BD9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08458" name="Option Button 586" hidden="1">
              <a:extLst>
                <a:ext uri="{63B3BB69-23CF-44E3-9099-C40C66FF867C}">
                  <a14:compatExt spid="_x0000_s208458"/>
                </a:ext>
                <a:ext uri="{FF2B5EF4-FFF2-40B4-BE49-F238E27FC236}">
                  <a16:creationId xmlns:a16="http://schemas.microsoft.com/office/drawing/2014/main" id="{B5814D04-76F6-A407-2D56-F543537BEC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08459" name="Option Button 587" hidden="1">
              <a:extLst>
                <a:ext uri="{63B3BB69-23CF-44E3-9099-C40C66FF867C}">
                  <a14:compatExt spid="_x0000_s208459"/>
                </a:ext>
                <a:ext uri="{FF2B5EF4-FFF2-40B4-BE49-F238E27FC236}">
                  <a16:creationId xmlns:a16="http://schemas.microsoft.com/office/drawing/2014/main" id="{6AA2894E-65FA-1568-440C-44721169BF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08460" name="Option Button 588" hidden="1">
              <a:extLst>
                <a:ext uri="{63B3BB69-23CF-44E3-9099-C40C66FF867C}">
                  <a14:compatExt spid="_x0000_s208460"/>
                </a:ext>
                <a:ext uri="{FF2B5EF4-FFF2-40B4-BE49-F238E27FC236}">
                  <a16:creationId xmlns:a16="http://schemas.microsoft.com/office/drawing/2014/main" id="{B5D60415-75A4-415D-D627-728DEE6642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08461" name="Option Button 589" hidden="1">
              <a:extLst>
                <a:ext uri="{63B3BB69-23CF-44E3-9099-C40C66FF867C}">
                  <a14:compatExt spid="_x0000_s208461"/>
                </a:ext>
                <a:ext uri="{FF2B5EF4-FFF2-40B4-BE49-F238E27FC236}">
                  <a16:creationId xmlns:a16="http://schemas.microsoft.com/office/drawing/2014/main" id="{2AD6E628-5CD5-387D-40E3-1321D3F3C0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08462" name="Group Box 590" hidden="1">
              <a:extLst>
                <a:ext uri="{63B3BB69-23CF-44E3-9099-C40C66FF867C}">
                  <a14:compatExt spid="_x0000_s208462"/>
                </a:ext>
                <a:ext uri="{FF2B5EF4-FFF2-40B4-BE49-F238E27FC236}">
                  <a16:creationId xmlns:a16="http://schemas.microsoft.com/office/drawing/2014/main" id="{277DBE3C-0E13-5917-52F9-CEC9BBDD8DF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08463" name="Option Button 591" hidden="1">
              <a:extLst>
                <a:ext uri="{63B3BB69-23CF-44E3-9099-C40C66FF867C}">
                  <a14:compatExt spid="_x0000_s208463"/>
                </a:ext>
                <a:ext uri="{FF2B5EF4-FFF2-40B4-BE49-F238E27FC236}">
                  <a16:creationId xmlns:a16="http://schemas.microsoft.com/office/drawing/2014/main" id="{DBD48249-4011-E9DA-FD39-97315335B5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08464" name="Option Button 592" hidden="1">
              <a:extLst>
                <a:ext uri="{63B3BB69-23CF-44E3-9099-C40C66FF867C}">
                  <a14:compatExt spid="_x0000_s208464"/>
                </a:ext>
                <a:ext uri="{FF2B5EF4-FFF2-40B4-BE49-F238E27FC236}">
                  <a16:creationId xmlns:a16="http://schemas.microsoft.com/office/drawing/2014/main" id="{DEDF4656-B19D-99D6-3632-13ED1CE860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08465" name="Option Button 593" hidden="1">
              <a:extLst>
                <a:ext uri="{63B3BB69-23CF-44E3-9099-C40C66FF867C}">
                  <a14:compatExt spid="_x0000_s208465"/>
                </a:ext>
                <a:ext uri="{FF2B5EF4-FFF2-40B4-BE49-F238E27FC236}">
                  <a16:creationId xmlns:a16="http://schemas.microsoft.com/office/drawing/2014/main" id="{4D7BD189-C64E-89C0-DC30-A9C89FC2D2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08466" name="Option Button 594" hidden="1">
              <a:extLst>
                <a:ext uri="{63B3BB69-23CF-44E3-9099-C40C66FF867C}">
                  <a14:compatExt spid="_x0000_s208466"/>
                </a:ext>
                <a:ext uri="{FF2B5EF4-FFF2-40B4-BE49-F238E27FC236}">
                  <a16:creationId xmlns:a16="http://schemas.microsoft.com/office/drawing/2014/main" id="{2BBD1E1F-784F-C16C-BFE8-70BBEB0B9A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08467" name="Group Box 595" hidden="1">
              <a:extLst>
                <a:ext uri="{63B3BB69-23CF-44E3-9099-C40C66FF867C}">
                  <a14:compatExt spid="_x0000_s208467"/>
                </a:ext>
                <a:ext uri="{FF2B5EF4-FFF2-40B4-BE49-F238E27FC236}">
                  <a16:creationId xmlns:a16="http://schemas.microsoft.com/office/drawing/2014/main" id="{CD089E56-F323-7C10-1A4A-593B1189FCE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08468" name="Option Button 596" hidden="1">
              <a:extLst>
                <a:ext uri="{63B3BB69-23CF-44E3-9099-C40C66FF867C}">
                  <a14:compatExt spid="_x0000_s208468"/>
                </a:ext>
                <a:ext uri="{FF2B5EF4-FFF2-40B4-BE49-F238E27FC236}">
                  <a16:creationId xmlns:a16="http://schemas.microsoft.com/office/drawing/2014/main" id="{14B8C56D-DD60-AF03-10DC-47F0046F91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08469" name="Option Button 597" hidden="1">
              <a:extLst>
                <a:ext uri="{63B3BB69-23CF-44E3-9099-C40C66FF867C}">
                  <a14:compatExt spid="_x0000_s208469"/>
                </a:ext>
                <a:ext uri="{FF2B5EF4-FFF2-40B4-BE49-F238E27FC236}">
                  <a16:creationId xmlns:a16="http://schemas.microsoft.com/office/drawing/2014/main" id="{50A87C0B-ADAE-475A-BE3B-CAC1765390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08470" name="Option Button 598" hidden="1">
              <a:extLst>
                <a:ext uri="{63B3BB69-23CF-44E3-9099-C40C66FF867C}">
                  <a14:compatExt spid="_x0000_s208470"/>
                </a:ext>
                <a:ext uri="{FF2B5EF4-FFF2-40B4-BE49-F238E27FC236}">
                  <a16:creationId xmlns:a16="http://schemas.microsoft.com/office/drawing/2014/main" id="{58FB3E6B-E15D-DA69-5691-3CD95593E3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08471" name="Option Button 599" hidden="1">
              <a:extLst>
                <a:ext uri="{63B3BB69-23CF-44E3-9099-C40C66FF867C}">
                  <a14:compatExt spid="_x0000_s208471"/>
                </a:ext>
                <a:ext uri="{FF2B5EF4-FFF2-40B4-BE49-F238E27FC236}">
                  <a16:creationId xmlns:a16="http://schemas.microsoft.com/office/drawing/2014/main" id="{5C13A02B-62DC-0DE6-1519-039A03C089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08472" name="Group Box 600" hidden="1">
              <a:extLst>
                <a:ext uri="{63B3BB69-23CF-44E3-9099-C40C66FF867C}">
                  <a14:compatExt spid="_x0000_s208472"/>
                </a:ext>
                <a:ext uri="{FF2B5EF4-FFF2-40B4-BE49-F238E27FC236}">
                  <a16:creationId xmlns:a16="http://schemas.microsoft.com/office/drawing/2014/main" id="{36FBFC0F-896E-171E-7671-B6BBFFF1041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08473" name="Option Button 601" hidden="1">
              <a:extLst>
                <a:ext uri="{63B3BB69-23CF-44E3-9099-C40C66FF867C}">
                  <a14:compatExt spid="_x0000_s208473"/>
                </a:ext>
                <a:ext uri="{FF2B5EF4-FFF2-40B4-BE49-F238E27FC236}">
                  <a16:creationId xmlns:a16="http://schemas.microsoft.com/office/drawing/2014/main" id="{09E964AA-726A-8641-C657-CAB8E514F4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08474" name="Option Button 602" hidden="1">
              <a:extLst>
                <a:ext uri="{63B3BB69-23CF-44E3-9099-C40C66FF867C}">
                  <a14:compatExt spid="_x0000_s208474"/>
                </a:ext>
                <a:ext uri="{FF2B5EF4-FFF2-40B4-BE49-F238E27FC236}">
                  <a16:creationId xmlns:a16="http://schemas.microsoft.com/office/drawing/2014/main" id="{6DD668A0-A6D9-0E8C-DA5F-5E96B06CA1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08475" name="Option Button 603" hidden="1">
              <a:extLst>
                <a:ext uri="{63B3BB69-23CF-44E3-9099-C40C66FF867C}">
                  <a14:compatExt spid="_x0000_s208475"/>
                </a:ext>
                <a:ext uri="{FF2B5EF4-FFF2-40B4-BE49-F238E27FC236}">
                  <a16:creationId xmlns:a16="http://schemas.microsoft.com/office/drawing/2014/main" id="{C781670A-1504-6522-2825-051397993B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08476" name="Option Button 604" hidden="1">
              <a:extLst>
                <a:ext uri="{63B3BB69-23CF-44E3-9099-C40C66FF867C}">
                  <a14:compatExt spid="_x0000_s208476"/>
                </a:ext>
                <a:ext uri="{FF2B5EF4-FFF2-40B4-BE49-F238E27FC236}">
                  <a16:creationId xmlns:a16="http://schemas.microsoft.com/office/drawing/2014/main" id="{1D14F0EC-5F64-D194-7A1E-2617FE5CC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08477" name="Group Box 605" hidden="1">
              <a:extLst>
                <a:ext uri="{63B3BB69-23CF-44E3-9099-C40C66FF867C}">
                  <a14:compatExt spid="_x0000_s208477"/>
                </a:ext>
                <a:ext uri="{FF2B5EF4-FFF2-40B4-BE49-F238E27FC236}">
                  <a16:creationId xmlns:a16="http://schemas.microsoft.com/office/drawing/2014/main" id="{95C15144-1407-C0E5-8996-2BA613B6F1A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08478" name="Option Button 606" hidden="1">
              <a:extLst>
                <a:ext uri="{63B3BB69-23CF-44E3-9099-C40C66FF867C}">
                  <a14:compatExt spid="_x0000_s208478"/>
                </a:ext>
                <a:ext uri="{FF2B5EF4-FFF2-40B4-BE49-F238E27FC236}">
                  <a16:creationId xmlns:a16="http://schemas.microsoft.com/office/drawing/2014/main" id="{C970195C-549B-635E-1C8D-3825644D91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08479" name="Option Button 607" hidden="1">
              <a:extLst>
                <a:ext uri="{63B3BB69-23CF-44E3-9099-C40C66FF867C}">
                  <a14:compatExt spid="_x0000_s208479"/>
                </a:ext>
                <a:ext uri="{FF2B5EF4-FFF2-40B4-BE49-F238E27FC236}">
                  <a16:creationId xmlns:a16="http://schemas.microsoft.com/office/drawing/2014/main" id="{5B5B88E3-5CEB-DA61-097A-E626C7472E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08480" name="Option Button 608" hidden="1">
              <a:extLst>
                <a:ext uri="{63B3BB69-23CF-44E3-9099-C40C66FF867C}">
                  <a14:compatExt spid="_x0000_s208480"/>
                </a:ext>
                <a:ext uri="{FF2B5EF4-FFF2-40B4-BE49-F238E27FC236}">
                  <a16:creationId xmlns:a16="http://schemas.microsoft.com/office/drawing/2014/main" id="{ECEAFBFB-980F-2BB9-F6BB-8997DBF34C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08481" name="Option Button 609" hidden="1">
              <a:extLst>
                <a:ext uri="{63B3BB69-23CF-44E3-9099-C40C66FF867C}">
                  <a14:compatExt spid="_x0000_s208481"/>
                </a:ext>
                <a:ext uri="{FF2B5EF4-FFF2-40B4-BE49-F238E27FC236}">
                  <a16:creationId xmlns:a16="http://schemas.microsoft.com/office/drawing/2014/main" id="{BE928963-BFD8-2828-7453-A5B84074A0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08482" name="Group Box 610" hidden="1">
              <a:extLst>
                <a:ext uri="{63B3BB69-23CF-44E3-9099-C40C66FF867C}">
                  <a14:compatExt spid="_x0000_s208482"/>
                </a:ext>
                <a:ext uri="{FF2B5EF4-FFF2-40B4-BE49-F238E27FC236}">
                  <a16:creationId xmlns:a16="http://schemas.microsoft.com/office/drawing/2014/main" id="{EA94AA4D-24DB-09C3-7019-3662BB9C511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08483" name="Option Button 611" hidden="1">
              <a:extLst>
                <a:ext uri="{63B3BB69-23CF-44E3-9099-C40C66FF867C}">
                  <a14:compatExt spid="_x0000_s208483"/>
                </a:ext>
                <a:ext uri="{FF2B5EF4-FFF2-40B4-BE49-F238E27FC236}">
                  <a16:creationId xmlns:a16="http://schemas.microsoft.com/office/drawing/2014/main" id="{A2DAABCA-0244-F509-A9E4-EE6F8A6BBA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08484" name="Option Button 612" hidden="1">
              <a:extLst>
                <a:ext uri="{63B3BB69-23CF-44E3-9099-C40C66FF867C}">
                  <a14:compatExt spid="_x0000_s208484"/>
                </a:ext>
                <a:ext uri="{FF2B5EF4-FFF2-40B4-BE49-F238E27FC236}">
                  <a16:creationId xmlns:a16="http://schemas.microsoft.com/office/drawing/2014/main" id="{2B5E9E13-3D18-3178-020E-1FB3A4EF63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08485" name="Option Button 613" hidden="1">
              <a:extLst>
                <a:ext uri="{63B3BB69-23CF-44E3-9099-C40C66FF867C}">
                  <a14:compatExt spid="_x0000_s208485"/>
                </a:ext>
                <a:ext uri="{FF2B5EF4-FFF2-40B4-BE49-F238E27FC236}">
                  <a16:creationId xmlns:a16="http://schemas.microsoft.com/office/drawing/2014/main" id="{5BF31727-DABA-E55B-A4CC-A0742B7263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08486" name="Option Button 614" hidden="1">
              <a:extLst>
                <a:ext uri="{63B3BB69-23CF-44E3-9099-C40C66FF867C}">
                  <a14:compatExt spid="_x0000_s208486"/>
                </a:ext>
                <a:ext uri="{FF2B5EF4-FFF2-40B4-BE49-F238E27FC236}">
                  <a16:creationId xmlns:a16="http://schemas.microsoft.com/office/drawing/2014/main" id="{D4CA5621-B2BF-4762-4218-79201ED5CB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08487" name="Group Box 615" hidden="1">
              <a:extLst>
                <a:ext uri="{63B3BB69-23CF-44E3-9099-C40C66FF867C}">
                  <a14:compatExt spid="_x0000_s208487"/>
                </a:ext>
                <a:ext uri="{FF2B5EF4-FFF2-40B4-BE49-F238E27FC236}">
                  <a16:creationId xmlns:a16="http://schemas.microsoft.com/office/drawing/2014/main" id="{2EFEE2B6-6226-AE19-2CFD-3AE9E4918A6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08488" name="Option Button 616" hidden="1">
              <a:extLst>
                <a:ext uri="{63B3BB69-23CF-44E3-9099-C40C66FF867C}">
                  <a14:compatExt spid="_x0000_s208488"/>
                </a:ext>
                <a:ext uri="{FF2B5EF4-FFF2-40B4-BE49-F238E27FC236}">
                  <a16:creationId xmlns:a16="http://schemas.microsoft.com/office/drawing/2014/main" id="{86F8D7A7-C9D3-BC45-04F8-626438F302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08489" name="Option Button 617" hidden="1">
              <a:extLst>
                <a:ext uri="{63B3BB69-23CF-44E3-9099-C40C66FF867C}">
                  <a14:compatExt spid="_x0000_s208489"/>
                </a:ext>
                <a:ext uri="{FF2B5EF4-FFF2-40B4-BE49-F238E27FC236}">
                  <a16:creationId xmlns:a16="http://schemas.microsoft.com/office/drawing/2014/main" id="{C6E0CC7D-195A-37BC-8171-358F5D2593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08490" name="Option Button 618" hidden="1">
              <a:extLst>
                <a:ext uri="{63B3BB69-23CF-44E3-9099-C40C66FF867C}">
                  <a14:compatExt spid="_x0000_s208490"/>
                </a:ext>
                <a:ext uri="{FF2B5EF4-FFF2-40B4-BE49-F238E27FC236}">
                  <a16:creationId xmlns:a16="http://schemas.microsoft.com/office/drawing/2014/main" id="{98553F26-4E06-2A2E-AB7D-15838AB0A8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08491" name="Option Button 619" hidden="1">
              <a:extLst>
                <a:ext uri="{63B3BB69-23CF-44E3-9099-C40C66FF867C}">
                  <a14:compatExt spid="_x0000_s208491"/>
                </a:ext>
                <a:ext uri="{FF2B5EF4-FFF2-40B4-BE49-F238E27FC236}">
                  <a16:creationId xmlns:a16="http://schemas.microsoft.com/office/drawing/2014/main" id="{1A3418D5-B47C-A622-9131-4D8B3E3D15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08492" name="Group Box 620" hidden="1">
              <a:extLst>
                <a:ext uri="{63B3BB69-23CF-44E3-9099-C40C66FF867C}">
                  <a14:compatExt spid="_x0000_s208492"/>
                </a:ext>
                <a:ext uri="{FF2B5EF4-FFF2-40B4-BE49-F238E27FC236}">
                  <a16:creationId xmlns:a16="http://schemas.microsoft.com/office/drawing/2014/main" id="{3508447C-ACF9-0A5B-7995-B916D5A7ACF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08493" name="Option Button 621" hidden="1">
              <a:extLst>
                <a:ext uri="{63B3BB69-23CF-44E3-9099-C40C66FF867C}">
                  <a14:compatExt spid="_x0000_s208493"/>
                </a:ext>
                <a:ext uri="{FF2B5EF4-FFF2-40B4-BE49-F238E27FC236}">
                  <a16:creationId xmlns:a16="http://schemas.microsoft.com/office/drawing/2014/main" id="{01D7B1D2-E088-AC42-BA4B-BEFD85EE1B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08494" name="Option Button 622" hidden="1">
              <a:extLst>
                <a:ext uri="{63B3BB69-23CF-44E3-9099-C40C66FF867C}">
                  <a14:compatExt spid="_x0000_s208494"/>
                </a:ext>
                <a:ext uri="{FF2B5EF4-FFF2-40B4-BE49-F238E27FC236}">
                  <a16:creationId xmlns:a16="http://schemas.microsoft.com/office/drawing/2014/main" id="{AC4BFE3E-A73D-D6E7-1485-604FDF1D89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08495" name="Option Button 623" hidden="1">
              <a:extLst>
                <a:ext uri="{63B3BB69-23CF-44E3-9099-C40C66FF867C}">
                  <a14:compatExt spid="_x0000_s208495"/>
                </a:ext>
                <a:ext uri="{FF2B5EF4-FFF2-40B4-BE49-F238E27FC236}">
                  <a16:creationId xmlns:a16="http://schemas.microsoft.com/office/drawing/2014/main" id="{9DB6E0D6-531D-1602-5DB2-ED6AC9AB66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08496" name="Option Button 624" hidden="1">
              <a:extLst>
                <a:ext uri="{63B3BB69-23CF-44E3-9099-C40C66FF867C}">
                  <a14:compatExt spid="_x0000_s208496"/>
                </a:ext>
                <a:ext uri="{FF2B5EF4-FFF2-40B4-BE49-F238E27FC236}">
                  <a16:creationId xmlns:a16="http://schemas.microsoft.com/office/drawing/2014/main" id="{80A990C8-602C-418A-FD4F-C532B06B01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08497" name="Group Box 625" hidden="1">
              <a:extLst>
                <a:ext uri="{63B3BB69-23CF-44E3-9099-C40C66FF867C}">
                  <a14:compatExt spid="_x0000_s208497"/>
                </a:ext>
                <a:ext uri="{FF2B5EF4-FFF2-40B4-BE49-F238E27FC236}">
                  <a16:creationId xmlns:a16="http://schemas.microsoft.com/office/drawing/2014/main" id="{9708988C-A983-2F3B-7749-3AF9FC458C2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08498" name="Option Button 626" hidden="1">
              <a:extLst>
                <a:ext uri="{63B3BB69-23CF-44E3-9099-C40C66FF867C}">
                  <a14:compatExt spid="_x0000_s208498"/>
                </a:ext>
                <a:ext uri="{FF2B5EF4-FFF2-40B4-BE49-F238E27FC236}">
                  <a16:creationId xmlns:a16="http://schemas.microsoft.com/office/drawing/2014/main" id="{C43449F5-DE8B-FB48-1D28-906F73AB72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08499" name="Option Button 627" hidden="1">
              <a:extLst>
                <a:ext uri="{63B3BB69-23CF-44E3-9099-C40C66FF867C}">
                  <a14:compatExt spid="_x0000_s208499"/>
                </a:ext>
                <a:ext uri="{FF2B5EF4-FFF2-40B4-BE49-F238E27FC236}">
                  <a16:creationId xmlns:a16="http://schemas.microsoft.com/office/drawing/2014/main" id="{99819566-D467-8187-C36F-09A1160841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08500" name="Option Button 628" hidden="1">
              <a:extLst>
                <a:ext uri="{63B3BB69-23CF-44E3-9099-C40C66FF867C}">
                  <a14:compatExt spid="_x0000_s208500"/>
                </a:ext>
                <a:ext uri="{FF2B5EF4-FFF2-40B4-BE49-F238E27FC236}">
                  <a16:creationId xmlns:a16="http://schemas.microsoft.com/office/drawing/2014/main" id="{2108DB66-9EE7-457F-EE93-CFE0707FC2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08501" name="Option Button 629" hidden="1">
              <a:extLst>
                <a:ext uri="{63B3BB69-23CF-44E3-9099-C40C66FF867C}">
                  <a14:compatExt spid="_x0000_s208501"/>
                </a:ext>
                <a:ext uri="{FF2B5EF4-FFF2-40B4-BE49-F238E27FC236}">
                  <a16:creationId xmlns:a16="http://schemas.microsoft.com/office/drawing/2014/main" id="{3580C5E3-9625-3010-0666-E7F7E7E297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08502" name="Group Box 630" hidden="1">
              <a:extLst>
                <a:ext uri="{63B3BB69-23CF-44E3-9099-C40C66FF867C}">
                  <a14:compatExt spid="_x0000_s208502"/>
                </a:ext>
                <a:ext uri="{FF2B5EF4-FFF2-40B4-BE49-F238E27FC236}">
                  <a16:creationId xmlns:a16="http://schemas.microsoft.com/office/drawing/2014/main" id="{1B7FC27F-169E-946B-CE28-BDF80736670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08503" name="Option Button 631" hidden="1">
              <a:extLst>
                <a:ext uri="{63B3BB69-23CF-44E3-9099-C40C66FF867C}">
                  <a14:compatExt spid="_x0000_s208503"/>
                </a:ext>
                <a:ext uri="{FF2B5EF4-FFF2-40B4-BE49-F238E27FC236}">
                  <a16:creationId xmlns:a16="http://schemas.microsoft.com/office/drawing/2014/main" id="{03655902-0BD0-8628-5451-197E8693F4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08504" name="Option Button 632" hidden="1">
              <a:extLst>
                <a:ext uri="{63B3BB69-23CF-44E3-9099-C40C66FF867C}">
                  <a14:compatExt spid="_x0000_s208504"/>
                </a:ext>
                <a:ext uri="{FF2B5EF4-FFF2-40B4-BE49-F238E27FC236}">
                  <a16:creationId xmlns:a16="http://schemas.microsoft.com/office/drawing/2014/main" id="{C76AA079-DC1F-70BB-26B3-1C53FBE158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08505" name="Option Button 633" hidden="1">
              <a:extLst>
                <a:ext uri="{63B3BB69-23CF-44E3-9099-C40C66FF867C}">
                  <a14:compatExt spid="_x0000_s208505"/>
                </a:ext>
                <a:ext uri="{FF2B5EF4-FFF2-40B4-BE49-F238E27FC236}">
                  <a16:creationId xmlns:a16="http://schemas.microsoft.com/office/drawing/2014/main" id="{170FB994-8591-0FEC-ED7A-F17D447053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08506" name="Option Button 634" hidden="1">
              <a:extLst>
                <a:ext uri="{63B3BB69-23CF-44E3-9099-C40C66FF867C}">
                  <a14:compatExt spid="_x0000_s208506"/>
                </a:ext>
                <a:ext uri="{FF2B5EF4-FFF2-40B4-BE49-F238E27FC236}">
                  <a16:creationId xmlns:a16="http://schemas.microsoft.com/office/drawing/2014/main" id="{3E57E248-29E8-658F-08C7-072F3DFADA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08507" name="Group Box 635" hidden="1">
              <a:extLst>
                <a:ext uri="{63B3BB69-23CF-44E3-9099-C40C66FF867C}">
                  <a14:compatExt spid="_x0000_s208507"/>
                </a:ext>
                <a:ext uri="{FF2B5EF4-FFF2-40B4-BE49-F238E27FC236}">
                  <a16:creationId xmlns:a16="http://schemas.microsoft.com/office/drawing/2014/main" id="{4B52E491-412F-82FF-5596-123434D3907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08508" name="Option Button 636" hidden="1">
              <a:extLst>
                <a:ext uri="{63B3BB69-23CF-44E3-9099-C40C66FF867C}">
                  <a14:compatExt spid="_x0000_s208508"/>
                </a:ext>
                <a:ext uri="{FF2B5EF4-FFF2-40B4-BE49-F238E27FC236}">
                  <a16:creationId xmlns:a16="http://schemas.microsoft.com/office/drawing/2014/main" id="{739646ED-BD8E-96B2-2219-F06308550E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08509" name="Option Button 637" hidden="1">
              <a:extLst>
                <a:ext uri="{63B3BB69-23CF-44E3-9099-C40C66FF867C}">
                  <a14:compatExt spid="_x0000_s208509"/>
                </a:ext>
                <a:ext uri="{FF2B5EF4-FFF2-40B4-BE49-F238E27FC236}">
                  <a16:creationId xmlns:a16="http://schemas.microsoft.com/office/drawing/2014/main" id="{C8637F1E-B387-D121-35A3-6B7EFF7503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08510" name="Option Button 638" hidden="1">
              <a:extLst>
                <a:ext uri="{63B3BB69-23CF-44E3-9099-C40C66FF867C}">
                  <a14:compatExt spid="_x0000_s208510"/>
                </a:ext>
                <a:ext uri="{FF2B5EF4-FFF2-40B4-BE49-F238E27FC236}">
                  <a16:creationId xmlns:a16="http://schemas.microsoft.com/office/drawing/2014/main" id="{55AF623B-B2BA-2A77-B31C-3198D79861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08511" name="Option Button 639" hidden="1">
              <a:extLst>
                <a:ext uri="{63B3BB69-23CF-44E3-9099-C40C66FF867C}">
                  <a14:compatExt spid="_x0000_s208511"/>
                </a:ext>
                <a:ext uri="{FF2B5EF4-FFF2-40B4-BE49-F238E27FC236}">
                  <a16:creationId xmlns:a16="http://schemas.microsoft.com/office/drawing/2014/main" id="{71D7FB71-9DDF-6DE7-C4F6-DAF1B4141F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08512" name="Group Box 640" hidden="1">
              <a:extLst>
                <a:ext uri="{63B3BB69-23CF-44E3-9099-C40C66FF867C}">
                  <a14:compatExt spid="_x0000_s208512"/>
                </a:ext>
                <a:ext uri="{FF2B5EF4-FFF2-40B4-BE49-F238E27FC236}">
                  <a16:creationId xmlns:a16="http://schemas.microsoft.com/office/drawing/2014/main" id="{4D991903-94F2-B26C-0C7B-4EF4842E9CC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08513" name="Option Button 641" hidden="1">
              <a:extLst>
                <a:ext uri="{63B3BB69-23CF-44E3-9099-C40C66FF867C}">
                  <a14:compatExt spid="_x0000_s208513"/>
                </a:ext>
                <a:ext uri="{FF2B5EF4-FFF2-40B4-BE49-F238E27FC236}">
                  <a16:creationId xmlns:a16="http://schemas.microsoft.com/office/drawing/2014/main" id="{35093E0B-F0D2-2B6A-6962-1E1802AA1E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08514" name="Option Button 642" hidden="1">
              <a:extLst>
                <a:ext uri="{63B3BB69-23CF-44E3-9099-C40C66FF867C}">
                  <a14:compatExt spid="_x0000_s208514"/>
                </a:ext>
                <a:ext uri="{FF2B5EF4-FFF2-40B4-BE49-F238E27FC236}">
                  <a16:creationId xmlns:a16="http://schemas.microsoft.com/office/drawing/2014/main" id="{19C9F2EC-03AA-8637-4F3D-B42EBC51E9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08515" name="Option Button 643" hidden="1">
              <a:extLst>
                <a:ext uri="{63B3BB69-23CF-44E3-9099-C40C66FF867C}">
                  <a14:compatExt spid="_x0000_s208515"/>
                </a:ext>
                <a:ext uri="{FF2B5EF4-FFF2-40B4-BE49-F238E27FC236}">
                  <a16:creationId xmlns:a16="http://schemas.microsoft.com/office/drawing/2014/main" id="{1627847A-81CB-5FD3-1F5A-AA46885A35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08516" name="Option Button 644" hidden="1">
              <a:extLst>
                <a:ext uri="{63B3BB69-23CF-44E3-9099-C40C66FF867C}">
                  <a14:compatExt spid="_x0000_s208516"/>
                </a:ext>
                <a:ext uri="{FF2B5EF4-FFF2-40B4-BE49-F238E27FC236}">
                  <a16:creationId xmlns:a16="http://schemas.microsoft.com/office/drawing/2014/main" id="{BAD6C6C8-4919-B23D-E4D7-3ACBCA7E33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08517" name="Group Box 645" hidden="1">
              <a:extLst>
                <a:ext uri="{63B3BB69-23CF-44E3-9099-C40C66FF867C}">
                  <a14:compatExt spid="_x0000_s208517"/>
                </a:ext>
                <a:ext uri="{FF2B5EF4-FFF2-40B4-BE49-F238E27FC236}">
                  <a16:creationId xmlns:a16="http://schemas.microsoft.com/office/drawing/2014/main" id="{A5BA0C14-A768-12B6-6479-E1F2E494D10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10945" name="Option Button 1" hidden="1">
              <a:extLst>
                <a:ext uri="{63B3BB69-23CF-44E3-9099-C40C66FF867C}">
                  <a14:compatExt spid="_x0000_s210945"/>
                </a:ext>
                <a:ext uri="{FF2B5EF4-FFF2-40B4-BE49-F238E27FC236}">
                  <a16:creationId xmlns:a16="http://schemas.microsoft.com/office/drawing/2014/main" id="{6D7E02A3-E953-EFA8-6BF4-B349FEA8E7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10946" name="Option Button 2" hidden="1">
              <a:extLst>
                <a:ext uri="{63B3BB69-23CF-44E3-9099-C40C66FF867C}">
                  <a14:compatExt spid="_x0000_s210946"/>
                </a:ext>
                <a:ext uri="{FF2B5EF4-FFF2-40B4-BE49-F238E27FC236}">
                  <a16:creationId xmlns:a16="http://schemas.microsoft.com/office/drawing/2014/main" id="{FCCE2368-6063-0B2E-7B25-CDE71D3AAE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10947" name="Option Button 3" hidden="1">
              <a:extLst>
                <a:ext uri="{63B3BB69-23CF-44E3-9099-C40C66FF867C}">
                  <a14:compatExt spid="_x0000_s210947"/>
                </a:ext>
                <a:ext uri="{FF2B5EF4-FFF2-40B4-BE49-F238E27FC236}">
                  <a16:creationId xmlns:a16="http://schemas.microsoft.com/office/drawing/2014/main" id="{145B3B02-9854-ED58-6D71-2EF369FE71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10948" name="Option Button 4" hidden="1">
              <a:extLst>
                <a:ext uri="{63B3BB69-23CF-44E3-9099-C40C66FF867C}">
                  <a14:compatExt spid="_x0000_s210948"/>
                </a:ext>
                <a:ext uri="{FF2B5EF4-FFF2-40B4-BE49-F238E27FC236}">
                  <a16:creationId xmlns:a16="http://schemas.microsoft.com/office/drawing/2014/main" id="{22B46B67-440E-621C-34C7-2F6DDCB315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10949" name="Group Box 5" hidden="1">
              <a:extLst>
                <a:ext uri="{63B3BB69-23CF-44E3-9099-C40C66FF867C}">
                  <a14:compatExt spid="_x0000_s210949"/>
                </a:ext>
                <a:ext uri="{FF2B5EF4-FFF2-40B4-BE49-F238E27FC236}">
                  <a16:creationId xmlns:a16="http://schemas.microsoft.com/office/drawing/2014/main" id="{47B9DAEB-8E2E-E2A4-3DC9-2A078E56146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10950" name="Option Button 6" hidden="1">
              <a:extLst>
                <a:ext uri="{63B3BB69-23CF-44E3-9099-C40C66FF867C}">
                  <a14:compatExt spid="_x0000_s210950"/>
                </a:ext>
                <a:ext uri="{FF2B5EF4-FFF2-40B4-BE49-F238E27FC236}">
                  <a16:creationId xmlns:a16="http://schemas.microsoft.com/office/drawing/2014/main" id="{518C1BC7-162A-46D9-B315-33550842BE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10951" name="Option Button 7" hidden="1">
              <a:extLst>
                <a:ext uri="{63B3BB69-23CF-44E3-9099-C40C66FF867C}">
                  <a14:compatExt spid="_x0000_s210951"/>
                </a:ext>
                <a:ext uri="{FF2B5EF4-FFF2-40B4-BE49-F238E27FC236}">
                  <a16:creationId xmlns:a16="http://schemas.microsoft.com/office/drawing/2014/main" id="{49AAD1F1-B2C2-F42E-523E-911394CF7D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10952" name="Option Button 8" hidden="1">
              <a:extLst>
                <a:ext uri="{63B3BB69-23CF-44E3-9099-C40C66FF867C}">
                  <a14:compatExt spid="_x0000_s210952"/>
                </a:ext>
                <a:ext uri="{FF2B5EF4-FFF2-40B4-BE49-F238E27FC236}">
                  <a16:creationId xmlns:a16="http://schemas.microsoft.com/office/drawing/2014/main" id="{7BC01F36-18FA-FD40-2B39-F935C2F64D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10953" name="Option Button 9" hidden="1">
              <a:extLst>
                <a:ext uri="{63B3BB69-23CF-44E3-9099-C40C66FF867C}">
                  <a14:compatExt spid="_x0000_s210953"/>
                </a:ext>
                <a:ext uri="{FF2B5EF4-FFF2-40B4-BE49-F238E27FC236}">
                  <a16:creationId xmlns:a16="http://schemas.microsoft.com/office/drawing/2014/main" id="{CF063ED2-D71F-9A68-5E2C-D7951CF879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10954" name="Group Box 10" hidden="1">
              <a:extLst>
                <a:ext uri="{63B3BB69-23CF-44E3-9099-C40C66FF867C}">
                  <a14:compatExt spid="_x0000_s210954"/>
                </a:ext>
                <a:ext uri="{FF2B5EF4-FFF2-40B4-BE49-F238E27FC236}">
                  <a16:creationId xmlns:a16="http://schemas.microsoft.com/office/drawing/2014/main" id="{9C12D09D-2DA0-C1B6-A2E4-52C812C1441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10955" name="Option Button 11" hidden="1">
              <a:extLst>
                <a:ext uri="{63B3BB69-23CF-44E3-9099-C40C66FF867C}">
                  <a14:compatExt spid="_x0000_s210955"/>
                </a:ext>
                <a:ext uri="{FF2B5EF4-FFF2-40B4-BE49-F238E27FC236}">
                  <a16:creationId xmlns:a16="http://schemas.microsoft.com/office/drawing/2014/main" id="{4AA926E6-793E-CEEE-E3AC-0C7E26AA5B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10956" name="Option Button 12" hidden="1">
              <a:extLst>
                <a:ext uri="{63B3BB69-23CF-44E3-9099-C40C66FF867C}">
                  <a14:compatExt spid="_x0000_s210956"/>
                </a:ext>
                <a:ext uri="{FF2B5EF4-FFF2-40B4-BE49-F238E27FC236}">
                  <a16:creationId xmlns:a16="http://schemas.microsoft.com/office/drawing/2014/main" id="{BCEB9364-2D67-197F-4315-FA34A453FE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10957" name="Option Button 13" hidden="1">
              <a:extLst>
                <a:ext uri="{63B3BB69-23CF-44E3-9099-C40C66FF867C}">
                  <a14:compatExt spid="_x0000_s210957"/>
                </a:ext>
                <a:ext uri="{FF2B5EF4-FFF2-40B4-BE49-F238E27FC236}">
                  <a16:creationId xmlns:a16="http://schemas.microsoft.com/office/drawing/2014/main" id="{51153EF8-34FB-C65B-7F5C-D28A2076B9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10958" name="Option Button 14" hidden="1">
              <a:extLst>
                <a:ext uri="{63B3BB69-23CF-44E3-9099-C40C66FF867C}">
                  <a14:compatExt spid="_x0000_s210958"/>
                </a:ext>
                <a:ext uri="{FF2B5EF4-FFF2-40B4-BE49-F238E27FC236}">
                  <a16:creationId xmlns:a16="http://schemas.microsoft.com/office/drawing/2014/main" id="{A31F6F4F-5E3C-5B86-D255-383236F33E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10959" name="Group Box 15" hidden="1">
              <a:extLst>
                <a:ext uri="{63B3BB69-23CF-44E3-9099-C40C66FF867C}">
                  <a14:compatExt spid="_x0000_s210959"/>
                </a:ext>
                <a:ext uri="{FF2B5EF4-FFF2-40B4-BE49-F238E27FC236}">
                  <a16:creationId xmlns:a16="http://schemas.microsoft.com/office/drawing/2014/main" id="{EF5C0AAD-81D2-BD04-642A-776722F8B88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10960" name="Option Button 16" hidden="1">
              <a:extLst>
                <a:ext uri="{63B3BB69-23CF-44E3-9099-C40C66FF867C}">
                  <a14:compatExt spid="_x0000_s210960"/>
                </a:ext>
                <a:ext uri="{FF2B5EF4-FFF2-40B4-BE49-F238E27FC236}">
                  <a16:creationId xmlns:a16="http://schemas.microsoft.com/office/drawing/2014/main" id="{674CEF10-D4E4-A641-C0F8-407EEDDE01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10961" name="Option Button 17" hidden="1">
              <a:extLst>
                <a:ext uri="{63B3BB69-23CF-44E3-9099-C40C66FF867C}">
                  <a14:compatExt spid="_x0000_s210961"/>
                </a:ext>
                <a:ext uri="{FF2B5EF4-FFF2-40B4-BE49-F238E27FC236}">
                  <a16:creationId xmlns:a16="http://schemas.microsoft.com/office/drawing/2014/main" id="{1C3E4ED5-1FED-25F2-157B-098836C96E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10962" name="Option Button 18" hidden="1">
              <a:extLst>
                <a:ext uri="{63B3BB69-23CF-44E3-9099-C40C66FF867C}">
                  <a14:compatExt spid="_x0000_s210962"/>
                </a:ext>
                <a:ext uri="{FF2B5EF4-FFF2-40B4-BE49-F238E27FC236}">
                  <a16:creationId xmlns:a16="http://schemas.microsoft.com/office/drawing/2014/main" id="{BE968170-C422-D870-CADA-2AE190AB71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10963" name="Option Button 19" hidden="1">
              <a:extLst>
                <a:ext uri="{63B3BB69-23CF-44E3-9099-C40C66FF867C}">
                  <a14:compatExt spid="_x0000_s210963"/>
                </a:ext>
                <a:ext uri="{FF2B5EF4-FFF2-40B4-BE49-F238E27FC236}">
                  <a16:creationId xmlns:a16="http://schemas.microsoft.com/office/drawing/2014/main" id="{919FECBD-7FCA-0A15-27F9-F5D4A7E050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10964" name="Group Box 20" hidden="1">
              <a:extLst>
                <a:ext uri="{63B3BB69-23CF-44E3-9099-C40C66FF867C}">
                  <a14:compatExt spid="_x0000_s210964"/>
                </a:ext>
                <a:ext uri="{FF2B5EF4-FFF2-40B4-BE49-F238E27FC236}">
                  <a16:creationId xmlns:a16="http://schemas.microsoft.com/office/drawing/2014/main" id="{A38851C4-F76A-5976-67BE-B4747FF9D87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10965" name="Option Button 21" hidden="1">
              <a:extLst>
                <a:ext uri="{63B3BB69-23CF-44E3-9099-C40C66FF867C}">
                  <a14:compatExt spid="_x0000_s210965"/>
                </a:ext>
                <a:ext uri="{FF2B5EF4-FFF2-40B4-BE49-F238E27FC236}">
                  <a16:creationId xmlns:a16="http://schemas.microsoft.com/office/drawing/2014/main" id="{120D1F29-86FB-B397-8958-4D8D068A4B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10966" name="Option Button 22" hidden="1">
              <a:extLst>
                <a:ext uri="{63B3BB69-23CF-44E3-9099-C40C66FF867C}">
                  <a14:compatExt spid="_x0000_s210966"/>
                </a:ext>
                <a:ext uri="{FF2B5EF4-FFF2-40B4-BE49-F238E27FC236}">
                  <a16:creationId xmlns:a16="http://schemas.microsoft.com/office/drawing/2014/main" id="{AAC2930D-0268-A44E-D951-DA6B7612E2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10967" name="Option Button 23" hidden="1">
              <a:extLst>
                <a:ext uri="{63B3BB69-23CF-44E3-9099-C40C66FF867C}">
                  <a14:compatExt spid="_x0000_s210967"/>
                </a:ext>
                <a:ext uri="{FF2B5EF4-FFF2-40B4-BE49-F238E27FC236}">
                  <a16:creationId xmlns:a16="http://schemas.microsoft.com/office/drawing/2014/main" id="{4C7FFD1E-D2B8-F174-D01E-60AC19A5EF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10968" name="Option Button 24" hidden="1">
              <a:extLst>
                <a:ext uri="{63B3BB69-23CF-44E3-9099-C40C66FF867C}">
                  <a14:compatExt spid="_x0000_s210968"/>
                </a:ext>
                <a:ext uri="{FF2B5EF4-FFF2-40B4-BE49-F238E27FC236}">
                  <a16:creationId xmlns:a16="http://schemas.microsoft.com/office/drawing/2014/main" id="{C9D854DF-7D94-3D4E-F858-79473F6516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10969" name="Group Box 25" hidden="1">
              <a:extLst>
                <a:ext uri="{63B3BB69-23CF-44E3-9099-C40C66FF867C}">
                  <a14:compatExt spid="_x0000_s210969"/>
                </a:ext>
                <a:ext uri="{FF2B5EF4-FFF2-40B4-BE49-F238E27FC236}">
                  <a16:creationId xmlns:a16="http://schemas.microsoft.com/office/drawing/2014/main" id="{DF30E090-6EAE-F6E7-3369-FC2454A4C76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10970" name="Option Button 26" hidden="1">
              <a:extLst>
                <a:ext uri="{63B3BB69-23CF-44E3-9099-C40C66FF867C}">
                  <a14:compatExt spid="_x0000_s210970"/>
                </a:ext>
                <a:ext uri="{FF2B5EF4-FFF2-40B4-BE49-F238E27FC236}">
                  <a16:creationId xmlns:a16="http://schemas.microsoft.com/office/drawing/2014/main" id="{25E6FDD1-01B7-9CC0-608D-3366E2E6F2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10971" name="Option Button 27" hidden="1">
              <a:extLst>
                <a:ext uri="{63B3BB69-23CF-44E3-9099-C40C66FF867C}">
                  <a14:compatExt spid="_x0000_s210971"/>
                </a:ext>
                <a:ext uri="{FF2B5EF4-FFF2-40B4-BE49-F238E27FC236}">
                  <a16:creationId xmlns:a16="http://schemas.microsoft.com/office/drawing/2014/main" id="{175E004B-B4E2-C04A-CA55-CE5E3DBE80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10972" name="Option Button 28" hidden="1">
              <a:extLst>
                <a:ext uri="{63B3BB69-23CF-44E3-9099-C40C66FF867C}">
                  <a14:compatExt spid="_x0000_s210972"/>
                </a:ext>
                <a:ext uri="{FF2B5EF4-FFF2-40B4-BE49-F238E27FC236}">
                  <a16:creationId xmlns:a16="http://schemas.microsoft.com/office/drawing/2014/main" id="{BEEDB69D-1F31-6206-9B38-7B45A8BF1D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10973" name="Option Button 29" hidden="1">
              <a:extLst>
                <a:ext uri="{63B3BB69-23CF-44E3-9099-C40C66FF867C}">
                  <a14:compatExt spid="_x0000_s210973"/>
                </a:ext>
                <a:ext uri="{FF2B5EF4-FFF2-40B4-BE49-F238E27FC236}">
                  <a16:creationId xmlns:a16="http://schemas.microsoft.com/office/drawing/2014/main" id="{BC48D1AE-BB93-8313-0BA1-BC7507E4F2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10974" name="Group Box 30" hidden="1">
              <a:extLst>
                <a:ext uri="{63B3BB69-23CF-44E3-9099-C40C66FF867C}">
                  <a14:compatExt spid="_x0000_s210974"/>
                </a:ext>
                <a:ext uri="{FF2B5EF4-FFF2-40B4-BE49-F238E27FC236}">
                  <a16:creationId xmlns:a16="http://schemas.microsoft.com/office/drawing/2014/main" id="{99DB7627-CA5B-C7A7-E0FB-9268422E29F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10975" name="Option Button 31" hidden="1">
              <a:extLst>
                <a:ext uri="{63B3BB69-23CF-44E3-9099-C40C66FF867C}">
                  <a14:compatExt spid="_x0000_s210975"/>
                </a:ext>
                <a:ext uri="{FF2B5EF4-FFF2-40B4-BE49-F238E27FC236}">
                  <a16:creationId xmlns:a16="http://schemas.microsoft.com/office/drawing/2014/main" id="{B4DA4745-6548-D067-B569-1AB9EFF61A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10976" name="Option Button 32" hidden="1">
              <a:extLst>
                <a:ext uri="{63B3BB69-23CF-44E3-9099-C40C66FF867C}">
                  <a14:compatExt spid="_x0000_s210976"/>
                </a:ext>
                <a:ext uri="{FF2B5EF4-FFF2-40B4-BE49-F238E27FC236}">
                  <a16:creationId xmlns:a16="http://schemas.microsoft.com/office/drawing/2014/main" id="{61A6816E-F33A-5A7D-6310-84034889B1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10977" name="Option Button 33" hidden="1">
              <a:extLst>
                <a:ext uri="{63B3BB69-23CF-44E3-9099-C40C66FF867C}">
                  <a14:compatExt spid="_x0000_s210977"/>
                </a:ext>
                <a:ext uri="{FF2B5EF4-FFF2-40B4-BE49-F238E27FC236}">
                  <a16:creationId xmlns:a16="http://schemas.microsoft.com/office/drawing/2014/main" id="{ECE3C825-473B-38FE-51BC-7B2BA49802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10978" name="Option Button 34" hidden="1">
              <a:extLst>
                <a:ext uri="{63B3BB69-23CF-44E3-9099-C40C66FF867C}">
                  <a14:compatExt spid="_x0000_s210978"/>
                </a:ext>
                <a:ext uri="{FF2B5EF4-FFF2-40B4-BE49-F238E27FC236}">
                  <a16:creationId xmlns:a16="http://schemas.microsoft.com/office/drawing/2014/main" id="{21749B53-F63C-03D9-A499-B68711044C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10979" name="Group Box 35" hidden="1">
              <a:extLst>
                <a:ext uri="{63B3BB69-23CF-44E3-9099-C40C66FF867C}">
                  <a14:compatExt spid="_x0000_s210979"/>
                </a:ext>
                <a:ext uri="{FF2B5EF4-FFF2-40B4-BE49-F238E27FC236}">
                  <a16:creationId xmlns:a16="http://schemas.microsoft.com/office/drawing/2014/main" id="{E1A81F58-AD08-8575-199E-38903C9EA00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10980" name="Option Button 36" hidden="1">
              <a:extLst>
                <a:ext uri="{63B3BB69-23CF-44E3-9099-C40C66FF867C}">
                  <a14:compatExt spid="_x0000_s210980"/>
                </a:ext>
                <a:ext uri="{FF2B5EF4-FFF2-40B4-BE49-F238E27FC236}">
                  <a16:creationId xmlns:a16="http://schemas.microsoft.com/office/drawing/2014/main" id="{38847A77-FEEE-4D1D-C2D6-FB3493F1AB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10981" name="Option Button 37" hidden="1">
              <a:extLst>
                <a:ext uri="{63B3BB69-23CF-44E3-9099-C40C66FF867C}">
                  <a14:compatExt spid="_x0000_s210981"/>
                </a:ext>
                <a:ext uri="{FF2B5EF4-FFF2-40B4-BE49-F238E27FC236}">
                  <a16:creationId xmlns:a16="http://schemas.microsoft.com/office/drawing/2014/main" id="{9DF905DB-E86B-3BE1-5FC2-EE41FD2F69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10982" name="Option Button 38" hidden="1">
              <a:extLst>
                <a:ext uri="{63B3BB69-23CF-44E3-9099-C40C66FF867C}">
                  <a14:compatExt spid="_x0000_s210982"/>
                </a:ext>
                <a:ext uri="{FF2B5EF4-FFF2-40B4-BE49-F238E27FC236}">
                  <a16:creationId xmlns:a16="http://schemas.microsoft.com/office/drawing/2014/main" id="{FF364576-5C9F-CBD7-F810-AC1A9E6394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10983" name="Option Button 39" hidden="1">
              <a:extLst>
                <a:ext uri="{63B3BB69-23CF-44E3-9099-C40C66FF867C}">
                  <a14:compatExt spid="_x0000_s210983"/>
                </a:ext>
                <a:ext uri="{FF2B5EF4-FFF2-40B4-BE49-F238E27FC236}">
                  <a16:creationId xmlns:a16="http://schemas.microsoft.com/office/drawing/2014/main" id="{7426C4B2-5551-768B-C860-84A19EECC7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10984" name="Group Box 40" hidden="1">
              <a:extLst>
                <a:ext uri="{63B3BB69-23CF-44E3-9099-C40C66FF867C}">
                  <a14:compatExt spid="_x0000_s210984"/>
                </a:ext>
                <a:ext uri="{FF2B5EF4-FFF2-40B4-BE49-F238E27FC236}">
                  <a16:creationId xmlns:a16="http://schemas.microsoft.com/office/drawing/2014/main" id="{E9435A2E-CD7D-D234-47F5-F8F06F6399D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10985" name="Option Button 41" hidden="1">
              <a:extLst>
                <a:ext uri="{63B3BB69-23CF-44E3-9099-C40C66FF867C}">
                  <a14:compatExt spid="_x0000_s210985"/>
                </a:ext>
                <a:ext uri="{FF2B5EF4-FFF2-40B4-BE49-F238E27FC236}">
                  <a16:creationId xmlns:a16="http://schemas.microsoft.com/office/drawing/2014/main" id="{AF852DAD-713B-7B7F-74D1-475F96DD8E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10986" name="Option Button 42" hidden="1">
              <a:extLst>
                <a:ext uri="{63B3BB69-23CF-44E3-9099-C40C66FF867C}">
                  <a14:compatExt spid="_x0000_s210986"/>
                </a:ext>
                <a:ext uri="{FF2B5EF4-FFF2-40B4-BE49-F238E27FC236}">
                  <a16:creationId xmlns:a16="http://schemas.microsoft.com/office/drawing/2014/main" id="{B7D34C58-AE55-6C3D-3463-4B684FB3D7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10987" name="Option Button 43" hidden="1">
              <a:extLst>
                <a:ext uri="{63B3BB69-23CF-44E3-9099-C40C66FF867C}">
                  <a14:compatExt spid="_x0000_s210987"/>
                </a:ext>
                <a:ext uri="{FF2B5EF4-FFF2-40B4-BE49-F238E27FC236}">
                  <a16:creationId xmlns:a16="http://schemas.microsoft.com/office/drawing/2014/main" id="{C7A100C0-488B-27D4-B839-F4328461F4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10988" name="Option Button 44" hidden="1">
              <a:extLst>
                <a:ext uri="{63B3BB69-23CF-44E3-9099-C40C66FF867C}">
                  <a14:compatExt spid="_x0000_s210988"/>
                </a:ext>
                <a:ext uri="{FF2B5EF4-FFF2-40B4-BE49-F238E27FC236}">
                  <a16:creationId xmlns:a16="http://schemas.microsoft.com/office/drawing/2014/main" id="{30E87E31-50F9-A1EC-2C16-9ADFA47296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10989" name="Group Box 45" hidden="1">
              <a:extLst>
                <a:ext uri="{63B3BB69-23CF-44E3-9099-C40C66FF867C}">
                  <a14:compatExt spid="_x0000_s210989"/>
                </a:ext>
                <a:ext uri="{FF2B5EF4-FFF2-40B4-BE49-F238E27FC236}">
                  <a16:creationId xmlns:a16="http://schemas.microsoft.com/office/drawing/2014/main" id="{F6BB8EE3-4A22-3D23-668E-A783025303E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10990" name="Option Button 46" hidden="1">
              <a:extLst>
                <a:ext uri="{63B3BB69-23CF-44E3-9099-C40C66FF867C}">
                  <a14:compatExt spid="_x0000_s210990"/>
                </a:ext>
                <a:ext uri="{FF2B5EF4-FFF2-40B4-BE49-F238E27FC236}">
                  <a16:creationId xmlns:a16="http://schemas.microsoft.com/office/drawing/2014/main" id="{23B7E1BB-04F1-F751-3EDE-35C0C3F2AF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10991" name="Option Button 47" hidden="1">
              <a:extLst>
                <a:ext uri="{63B3BB69-23CF-44E3-9099-C40C66FF867C}">
                  <a14:compatExt spid="_x0000_s210991"/>
                </a:ext>
                <a:ext uri="{FF2B5EF4-FFF2-40B4-BE49-F238E27FC236}">
                  <a16:creationId xmlns:a16="http://schemas.microsoft.com/office/drawing/2014/main" id="{6093109B-DE2D-902C-780B-1958C3B951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10992" name="Option Button 48" hidden="1">
              <a:extLst>
                <a:ext uri="{63B3BB69-23CF-44E3-9099-C40C66FF867C}">
                  <a14:compatExt spid="_x0000_s210992"/>
                </a:ext>
                <a:ext uri="{FF2B5EF4-FFF2-40B4-BE49-F238E27FC236}">
                  <a16:creationId xmlns:a16="http://schemas.microsoft.com/office/drawing/2014/main" id="{F9DB841C-A208-2FE0-CE81-97F2EA5212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10993" name="Option Button 49" hidden="1">
              <a:extLst>
                <a:ext uri="{63B3BB69-23CF-44E3-9099-C40C66FF867C}">
                  <a14:compatExt spid="_x0000_s210993"/>
                </a:ext>
                <a:ext uri="{FF2B5EF4-FFF2-40B4-BE49-F238E27FC236}">
                  <a16:creationId xmlns:a16="http://schemas.microsoft.com/office/drawing/2014/main" id="{7A289DB8-4D15-1D51-5841-6EC5444448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10994" name="Group Box 50" hidden="1">
              <a:extLst>
                <a:ext uri="{63B3BB69-23CF-44E3-9099-C40C66FF867C}">
                  <a14:compatExt spid="_x0000_s210994"/>
                </a:ext>
                <a:ext uri="{FF2B5EF4-FFF2-40B4-BE49-F238E27FC236}">
                  <a16:creationId xmlns:a16="http://schemas.microsoft.com/office/drawing/2014/main" id="{C9E3E8E1-BDE1-53AE-E209-69FC82A382A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10995" name="Option Button 51" hidden="1">
              <a:extLst>
                <a:ext uri="{63B3BB69-23CF-44E3-9099-C40C66FF867C}">
                  <a14:compatExt spid="_x0000_s210995"/>
                </a:ext>
                <a:ext uri="{FF2B5EF4-FFF2-40B4-BE49-F238E27FC236}">
                  <a16:creationId xmlns:a16="http://schemas.microsoft.com/office/drawing/2014/main" id="{1381908A-DEF7-A1DB-53A5-4AAAEE2DEA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10996" name="Option Button 52" hidden="1">
              <a:extLst>
                <a:ext uri="{63B3BB69-23CF-44E3-9099-C40C66FF867C}">
                  <a14:compatExt spid="_x0000_s210996"/>
                </a:ext>
                <a:ext uri="{FF2B5EF4-FFF2-40B4-BE49-F238E27FC236}">
                  <a16:creationId xmlns:a16="http://schemas.microsoft.com/office/drawing/2014/main" id="{419F576B-797A-4649-44B7-43F592E026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10997" name="Option Button 53" hidden="1">
              <a:extLst>
                <a:ext uri="{63B3BB69-23CF-44E3-9099-C40C66FF867C}">
                  <a14:compatExt spid="_x0000_s210997"/>
                </a:ext>
                <a:ext uri="{FF2B5EF4-FFF2-40B4-BE49-F238E27FC236}">
                  <a16:creationId xmlns:a16="http://schemas.microsoft.com/office/drawing/2014/main" id="{2860685A-DFCF-371A-20D6-409F5EB4C1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10998" name="Option Button 54" hidden="1">
              <a:extLst>
                <a:ext uri="{63B3BB69-23CF-44E3-9099-C40C66FF867C}">
                  <a14:compatExt spid="_x0000_s210998"/>
                </a:ext>
                <a:ext uri="{FF2B5EF4-FFF2-40B4-BE49-F238E27FC236}">
                  <a16:creationId xmlns:a16="http://schemas.microsoft.com/office/drawing/2014/main" id="{B1AD994C-757A-5D2E-B53B-3C39F14D40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10999" name="Group Box 55" hidden="1">
              <a:extLst>
                <a:ext uri="{63B3BB69-23CF-44E3-9099-C40C66FF867C}">
                  <a14:compatExt spid="_x0000_s210999"/>
                </a:ext>
                <a:ext uri="{FF2B5EF4-FFF2-40B4-BE49-F238E27FC236}">
                  <a16:creationId xmlns:a16="http://schemas.microsoft.com/office/drawing/2014/main" id="{D6E171AE-F50B-EAEA-0E71-C49BF067BBB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11000" name="Option Button 56" hidden="1">
              <a:extLst>
                <a:ext uri="{63B3BB69-23CF-44E3-9099-C40C66FF867C}">
                  <a14:compatExt spid="_x0000_s211000"/>
                </a:ext>
                <a:ext uri="{FF2B5EF4-FFF2-40B4-BE49-F238E27FC236}">
                  <a16:creationId xmlns:a16="http://schemas.microsoft.com/office/drawing/2014/main" id="{66158F4B-A203-99BF-6F7D-C41C863E5A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11001" name="Option Button 57" hidden="1">
              <a:extLst>
                <a:ext uri="{63B3BB69-23CF-44E3-9099-C40C66FF867C}">
                  <a14:compatExt spid="_x0000_s211001"/>
                </a:ext>
                <a:ext uri="{FF2B5EF4-FFF2-40B4-BE49-F238E27FC236}">
                  <a16:creationId xmlns:a16="http://schemas.microsoft.com/office/drawing/2014/main" id="{35DF4807-431F-4B0B-17AE-393F000C85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11002" name="Option Button 58" hidden="1">
              <a:extLst>
                <a:ext uri="{63B3BB69-23CF-44E3-9099-C40C66FF867C}">
                  <a14:compatExt spid="_x0000_s211002"/>
                </a:ext>
                <a:ext uri="{FF2B5EF4-FFF2-40B4-BE49-F238E27FC236}">
                  <a16:creationId xmlns:a16="http://schemas.microsoft.com/office/drawing/2014/main" id="{A3F1EFB6-5394-76A9-DFFD-AEF3AB406B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11003" name="Option Button 59" hidden="1">
              <a:extLst>
                <a:ext uri="{63B3BB69-23CF-44E3-9099-C40C66FF867C}">
                  <a14:compatExt spid="_x0000_s211003"/>
                </a:ext>
                <a:ext uri="{FF2B5EF4-FFF2-40B4-BE49-F238E27FC236}">
                  <a16:creationId xmlns:a16="http://schemas.microsoft.com/office/drawing/2014/main" id="{0381253A-0E49-6CFE-E9D3-97DD05093B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11004" name="Group Box 60" hidden="1">
              <a:extLst>
                <a:ext uri="{63B3BB69-23CF-44E3-9099-C40C66FF867C}">
                  <a14:compatExt spid="_x0000_s211004"/>
                </a:ext>
                <a:ext uri="{FF2B5EF4-FFF2-40B4-BE49-F238E27FC236}">
                  <a16:creationId xmlns:a16="http://schemas.microsoft.com/office/drawing/2014/main" id="{098BCE0C-7812-53F2-3ACC-6C312998721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11005" name="Option Button 61" hidden="1">
              <a:extLst>
                <a:ext uri="{63B3BB69-23CF-44E3-9099-C40C66FF867C}">
                  <a14:compatExt spid="_x0000_s211005"/>
                </a:ext>
                <a:ext uri="{FF2B5EF4-FFF2-40B4-BE49-F238E27FC236}">
                  <a16:creationId xmlns:a16="http://schemas.microsoft.com/office/drawing/2014/main" id="{AE4239D9-A08A-6B70-B2F3-3E0BB84CD9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11006" name="Option Button 62" hidden="1">
              <a:extLst>
                <a:ext uri="{63B3BB69-23CF-44E3-9099-C40C66FF867C}">
                  <a14:compatExt spid="_x0000_s211006"/>
                </a:ext>
                <a:ext uri="{FF2B5EF4-FFF2-40B4-BE49-F238E27FC236}">
                  <a16:creationId xmlns:a16="http://schemas.microsoft.com/office/drawing/2014/main" id="{DBE254C0-2B64-B787-A100-67F153D757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11007" name="Option Button 63" hidden="1">
              <a:extLst>
                <a:ext uri="{63B3BB69-23CF-44E3-9099-C40C66FF867C}">
                  <a14:compatExt spid="_x0000_s211007"/>
                </a:ext>
                <a:ext uri="{FF2B5EF4-FFF2-40B4-BE49-F238E27FC236}">
                  <a16:creationId xmlns:a16="http://schemas.microsoft.com/office/drawing/2014/main" id="{96514181-D5CF-971D-E462-760438DBA4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11008" name="Option Button 64" hidden="1">
              <a:extLst>
                <a:ext uri="{63B3BB69-23CF-44E3-9099-C40C66FF867C}">
                  <a14:compatExt spid="_x0000_s211008"/>
                </a:ext>
                <a:ext uri="{FF2B5EF4-FFF2-40B4-BE49-F238E27FC236}">
                  <a16:creationId xmlns:a16="http://schemas.microsoft.com/office/drawing/2014/main" id="{3E155051-77C9-2392-8D94-13C8B7FF91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11009" name="Group Box 65" hidden="1">
              <a:extLst>
                <a:ext uri="{63B3BB69-23CF-44E3-9099-C40C66FF867C}">
                  <a14:compatExt spid="_x0000_s211009"/>
                </a:ext>
                <a:ext uri="{FF2B5EF4-FFF2-40B4-BE49-F238E27FC236}">
                  <a16:creationId xmlns:a16="http://schemas.microsoft.com/office/drawing/2014/main" id="{5F6937EE-ABA7-2D88-7976-ABC65A761BB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11010" name="Option Button 66" hidden="1">
              <a:extLst>
                <a:ext uri="{63B3BB69-23CF-44E3-9099-C40C66FF867C}">
                  <a14:compatExt spid="_x0000_s211010"/>
                </a:ext>
                <a:ext uri="{FF2B5EF4-FFF2-40B4-BE49-F238E27FC236}">
                  <a16:creationId xmlns:a16="http://schemas.microsoft.com/office/drawing/2014/main" id="{56AB95EF-A121-0B30-662A-AAE164A90E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11011" name="Option Button 67" hidden="1">
              <a:extLst>
                <a:ext uri="{63B3BB69-23CF-44E3-9099-C40C66FF867C}">
                  <a14:compatExt spid="_x0000_s211011"/>
                </a:ext>
                <a:ext uri="{FF2B5EF4-FFF2-40B4-BE49-F238E27FC236}">
                  <a16:creationId xmlns:a16="http://schemas.microsoft.com/office/drawing/2014/main" id="{ECBDB86B-66B9-8651-0F3A-BB78E3BE67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11012" name="Option Button 68" hidden="1">
              <a:extLst>
                <a:ext uri="{63B3BB69-23CF-44E3-9099-C40C66FF867C}">
                  <a14:compatExt spid="_x0000_s211012"/>
                </a:ext>
                <a:ext uri="{FF2B5EF4-FFF2-40B4-BE49-F238E27FC236}">
                  <a16:creationId xmlns:a16="http://schemas.microsoft.com/office/drawing/2014/main" id="{448767C6-E9B7-6383-09BB-882623B0B1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11013" name="Option Button 69" hidden="1">
              <a:extLst>
                <a:ext uri="{63B3BB69-23CF-44E3-9099-C40C66FF867C}">
                  <a14:compatExt spid="_x0000_s211013"/>
                </a:ext>
                <a:ext uri="{FF2B5EF4-FFF2-40B4-BE49-F238E27FC236}">
                  <a16:creationId xmlns:a16="http://schemas.microsoft.com/office/drawing/2014/main" id="{73B3B999-C430-8D8E-772A-FB26EB00BF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11014" name="Group Box 70" hidden="1">
              <a:extLst>
                <a:ext uri="{63B3BB69-23CF-44E3-9099-C40C66FF867C}">
                  <a14:compatExt spid="_x0000_s211014"/>
                </a:ext>
                <a:ext uri="{FF2B5EF4-FFF2-40B4-BE49-F238E27FC236}">
                  <a16:creationId xmlns:a16="http://schemas.microsoft.com/office/drawing/2014/main" id="{2BEB18AA-4911-03ED-DF1D-14DAB9B9348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11015" name="Option Button 71" hidden="1">
              <a:extLst>
                <a:ext uri="{63B3BB69-23CF-44E3-9099-C40C66FF867C}">
                  <a14:compatExt spid="_x0000_s211015"/>
                </a:ext>
                <a:ext uri="{FF2B5EF4-FFF2-40B4-BE49-F238E27FC236}">
                  <a16:creationId xmlns:a16="http://schemas.microsoft.com/office/drawing/2014/main" id="{04EDC4DB-BC7E-B864-3E49-9BC2E154F9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11016" name="Option Button 72" hidden="1">
              <a:extLst>
                <a:ext uri="{63B3BB69-23CF-44E3-9099-C40C66FF867C}">
                  <a14:compatExt spid="_x0000_s211016"/>
                </a:ext>
                <a:ext uri="{FF2B5EF4-FFF2-40B4-BE49-F238E27FC236}">
                  <a16:creationId xmlns:a16="http://schemas.microsoft.com/office/drawing/2014/main" id="{E44ED865-A721-CCE8-EB50-2175454655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11017" name="Option Button 73" hidden="1">
              <a:extLst>
                <a:ext uri="{63B3BB69-23CF-44E3-9099-C40C66FF867C}">
                  <a14:compatExt spid="_x0000_s211017"/>
                </a:ext>
                <a:ext uri="{FF2B5EF4-FFF2-40B4-BE49-F238E27FC236}">
                  <a16:creationId xmlns:a16="http://schemas.microsoft.com/office/drawing/2014/main" id="{F850D0D8-BB38-98FC-3831-F99C207C0B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11018" name="Option Button 74" hidden="1">
              <a:extLst>
                <a:ext uri="{63B3BB69-23CF-44E3-9099-C40C66FF867C}">
                  <a14:compatExt spid="_x0000_s211018"/>
                </a:ext>
                <a:ext uri="{FF2B5EF4-FFF2-40B4-BE49-F238E27FC236}">
                  <a16:creationId xmlns:a16="http://schemas.microsoft.com/office/drawing/2014/main" id="{8C349EF7-4A33-A5B1-0C4D-4FB286EEFD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11019" name="Group Box 75" hidden="1">
              <a:extLst>
                <a:ext uri="{63B3BB69-23CF-44E3-9099-C40C66FF867C}">
                  <a14:compatExt spid="_x0000_s211019"/>
                </a:ext>
                <a:ext uri="{FF2B5EF4-FFF2-40B4-BE49-F238E27FC236}">
                  <a16:creationId xmlns:a16="http://schemas.microsoft.com/office/drawing/2014/main" id="{F505A3C6-75C5-426C-408C-66D6FA4B0C0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11020" name="Option Button 76" hidden="1">
              <a:extLst>
                <a:ext uri="{63B3BB69-23CF-44E3-9099-C40C66FF867C}">
                  <a14:compatExt spid="_x0000_s211020"/>
                </a:ext>
                <a:ext uri="{FF2B5EF4-FFF2-40B4-BE49-F238E27FC236}">
                  <a16:creationId xmlns:a16="http://schemas.microsoft.com/office/drawing/2014/main" id="{46B98FC3-9826-156A-49D7-DF4582FEEB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11021" name="Option Button 77" hidden="1">
              <a:extLst>
                <a:ext uri="{63B3BB69-23CF-44E3-9099-C40C66FF867C}">
                  <a14:compatExt spid="_x0000_s211021"/>
                </a:ext>
                <a:ext uri="{FF2B5EF4-FFF2-40B4-BE49-F238E27FC236}">
                  <a16:creationId xmlns:a16="http://schemas.microsoft.com/office/drawing/2014/main" id="{6763685C-9CB6-068E-833F-7ECE07EC74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11022" name="Option Button 78" hidden="1">
              <a:extLst>
                <a:ext uri="{63B3BB69-23CF-44E3-9099-C40C66FF867C}">
                  <a14:compatExt spid="_x0000_s211022"/>
                </a:ext>
                <a:ext uri="{FF2B5EF4-FFF2-40B4-BE49-F238E27FC236}">
                  <a16:creationId xmlns:a16="http://schemas.microsoft.com/office/drawing/2014/main" id="{CFCF9940-E25B-FFB6-B59D-6F877DCE08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11023" name="Option Button 79" hidden="1">
              <a:extLst>
                <a:ext uri="{63B3BB69-23CF-44E3-9099-C40C66FF867C}">
                  <a14:compatExt spid="_x0000_s211023"/>
                </a:ext>
                <a:ext uri="{FF2B5EF4-FFF2-40B4-BE49-F238E27FC236}">
                  <a16:creationId xmlns:a16="http://schemas.microsoft.com/office/drawing/2014/main" id="{F142E5F9-98D5-E671-A181-E883DBB766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11024" name="Group Box 80" hidden="1">
              <a:extLst>
                <a:ext uri="{63B3BB69-23CF-44E3-9099-C40C66FF867C}">
                  <a14:compatExt spid="_x0000_s211024"/>
                </a:ext>
                <a:ext uri="{FF2B5EF4-FFF2-40B4-BE49-F238E27FC236}">
                  <a16:creationId xmlns:a16="http://schemas.microsoft.com/office/drawing/2014/main" id="{B096B5CB-24E8-8030-0ECE-211842C621C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11025" name="Option Button 81" hidden="1">
              <a:extLst>
                <a:ext uri="{63B3BB69-23CF-44E3-9099-C40C66FF867C}">
                  <a14:compatExt spid="_x0000_s211025"/>
                </a:ext>
                <a:ext uri="{FF2B5EF4-FFF2-40B4-BE49-F238E27FC236}">
                  <a16:creationId xmlns:a16="http://schemas.microsoft.com/office/drawing/2014/main" id="{A868C262-AA9A-D913-B698-7DA247CF4F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11026" name="Option Button 82" hidden="1">
              <a:extLst>
                <a:ext uri="{63B3BB69-23CF-44E3-9099-C40C66FF867C}">
                  <a14:compatExt spid="_x0000_s211026"/>
                </a:ext>
                <a:ext uri="{FF2B5EF4-FFF2-40B4-BE49-F238E27FC236}">
                  <a16:creationId xmlns:a16="http://schemas.microsoft.com/office/drawing/2014/main" id="{CB5E221B-3506-A8BD-07D3-3EFBE0D2C5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11027" name="Option Button 83" hidden="1">
              <a:extLst>
                <a:ext uri="{63B3BB69-23CF-44E3-9099-C40C66FF867C}">
                  <a14:compatExt spid="_x0000_s211027"/>
                </a:ext>
                <a:ext uri="{FF2B5EF4-FFF2-40B4-BE49-F238E27FC236}">
                  <a16:creationId xmlns:a16="http://schemas.microsoft.com/office/drawing/2014/main" id="{D939DE26-1D05-1D9A-7CD9-CE3341A0E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11028" name="Option Button 84" hidden="1">
              <a:extLst>
                <a:ext uri="{63B3BB69-23CF-44E3-9099-C40C66FF867C}">
                  <a14:compatExt spid="_x0000_s211028"/>
                </a:ext>
                <a:ext uri="{FF2B5EF4-FFF2-40B4-BE49-F238E27FC236}">
                  <a16:creationId xmlns:a16="http://schemas.microsoft.com/office/drawing/2014/main" id="{C25796CD-2A73-5306-0670-E865C8A8CD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11029" name="Group Box 85" hidden="1">
              <a:extLst>
                <a:ext uri="{63B3BB69-23CF-44E3-9099-C40C66FF867C}">
                  <a14:compatExt spid="_x0000_s211029"/>
                </a:ext>
                <a:ext uri="{FF2B5EF4-FFF2-40B4-BE49-F238E27FC236}">
                  <a16:creationId xmlns:a16="http://schemas.microsoft.com/office/drawing/2014/main" id="{0D2C905C-728B-AD93-7191-959EDEFA4A2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11030" name="Option Button 86" hidden="1">
              <a:extLst>
                <a:ext uri="{63B3BB69-23CF-44E3-9099-C40C66FF867C}">
                  <a14:compatExt spid="_x0000_s211030"/>
                </a:ext>
                <a:ext uri="{FF2B5EF4-FFF2-40B4-BE49-F238E27FC236}">
                  <a16:creationId xmlns:a16="http://schemas.microsoft.com/office/drawing/2014/main" id="{933D19A9-1B9E-32FC-AD62-FC07331199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11031" name="Option Button 87" hidden="1">
              <a:extLst>
                <a:ext uri="{63B3BB69-23CF-44E3-9099-C40C66FF867C}">
                  <a14:compatExt spid="_x0000_s211031"/>
                </a:ext>
                <a:ext uri="{FF2B5EF4-FFF2-40B4-BE49-F238E27FC236}">
                  <a16:creationId xmlns:a16="http://schemas.microsoft.com/office/drawing/2014/main" id="{874FE5D0-5E4C-3F76-82A4-BB94234216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11032" name="Option Button 88" hidden="1">
              <a:extLst>
                <a:ext uri="{63B3BB69-23CF-44E3-9099-C40C66FF867C}">
                  <a14:compatExt spid="_x0000_s211032"/>
                </a:ext>
                <a:ext uri="{FF2B5EF4-FFF2-40B4-BE49-F238E27FC236}">
                  <a16:creationId xmlns:a16="http://schemas.microsoft.com/office/drawing/2014/main" id="{5A93C711-57A7-B13E-F32F-4D0E61A230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11033" name="Option Button 89" hidden="1">
              <a:extLst>
                <a:ext uri="{63B3BB69-23CF-44E3-9099-C40C66FF867C}">
                  <a14:compatExt spid="_x0000_s211033"/>
                </a:ext>
                <a:ext uri="{FF2B5EF4-FFF2-40B4-BE49-F238E27FC236}">
                  <a16:creationId xmlns:a16="http://schemas.microsoft.com/office/drawing/2014/main" id="{DE92DA59-2676-BC62-E6A4-47F1187BB3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11034" name="Group Box 90" hidden="1">
              <a:extLst>
                <a:ext uri="{63B3BB69-23CF-44E3-9099-C40C66FF867C}">
                  <a14:compatExt spid="_x0000_s211034"/>
                </a:ext>
                <a:ext uri="{FF2B5EF4-FFF2-40B4-BE49-F238E27FC236}">
                  <a16:creationId xmlns:a16="http://schemas.microsoft.com/office/drawing/2014/main" id="{D111E68F-194A-EDDC-656E-298E364DC22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11035" name="Option Button 91" hidden="1">
              <a:extLst>
                <a:ext uri="{63B3BB69-23CF-44E3-9099-C40C66FF867C}">
                  <a14:compatExt spid="_x0000_s211035"/>
                </a:ext>
                <a:ext uri="{FF2B5EF4-FFF2-40B4-BE49-F238E27FC236}">
                  <a16:creationId xmlns:a16="http://schemas.microsoft.com/office/drawing/2014/main" id="{9AB771E3-0FB0-54D4-B22F-9D0985B834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11036" name="Option Button 92" hidden="1">
              <a:extLst>
                <a:ext uri="{63B3BB69-23CF-44E3-9099-C40C66FF867C}">
                  <a14:compatExt spid="_x0000_s211036"/>
                </a:ext>
                <a:ext uri="{FF2B5EF4-FFF2-40B4-BE49-F238E27FC236}">
                  <a16:creationId xmlns:a16="http://schemas.microsoft.com/office/drawing/2014/main" id="{AC574E6F-25CA-542A-80EB-1BDBE82C5A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11037" name="Option Button 93" hidden="1">
              <a:extLst>
                <a:ext uri="{63B3BB69-23CF-44E3-9099-C40C66FF867C}">
                  <a14:compatExt spid="_x0000_s211037"/>
                </a:ext>
                <a:ext uri="{FF2B5EF4-FFF2-40B4-BE49-F238E27FC236}">
                  <a16:creationId xmlns:a16="http://schemas.microsoft.com/office/drawing/2014/main" id="{967B6258-6789-9A97-0050-6323E8ECEF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11038" name="Option Button 94" hidden="1">
              <a:extLst>
                <a:ext uri="{63B3BB69-23CF-44E3-9099-C40C66FF867C}">
                  <a14:compatExt spid="_x0000_s211038"/>
                </a:ext>
                <a:ext uri="{FF2B5EF4-FFF2-40B4-BE49-F238E27FC236}">
                  <a16:creationId xmlns:a16="http://schemas.microsoft.com/office/drawing/2014/main" id="{CE63A799-AB2B-56CA-C21D-B2DBB0FD03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11039" name="Group Box 95" hidden="1">
              <a:extLst>
                <a:ext uri="{63B3BB69-23CF-44E3-9099-C40C66FF867C}">
                  <a14:compatExt spid="_x0000_s211039"/>
                </a:ext>
                <a:ext uri="{FF2B5EF4-FFF2-40B4-BE49-F238E27FC236}">
                  <a16:creationId xmlns:a16="http://schemas.microsoft.com/office/drawing/2014/main" id="{EDDA2292-D3F5-C34F-3C9A-C31EA11B579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11040" name="Option Button 96" hidden="1">
              <a:extLst>
                <a:ext uri="{63B3BB69-23CF-44E3-9099-C40C66FF867C}">
                  <a14:compatExt spid="_x0000_s211040"/>
                </a:ext>
                <a:ext uri="{FF2B5EF4-FFF2-40B4-BE49-F238E27FC236}">
                  <a16:creationId xmlns:a16="http://schemas.microsoft.com/office/drawing/2014/main" id="{F8F87922-3B91-6D61-395A-4FACD90710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11041" name="Option Button 97" hidden="1">
              <a:extLst>
                <a:ext uri="{63B3BB69-23CF-44E3-9099-C40C66FF867C}">
                  <a14:compatExt spid="_x0000_s211041"/>
                </a:ext>
                <a:ext uri="{FF2B5EF4-FFF2-40B4-BE49-F238E27FC236}">
                  <a16:creationId xmlns:a16="http://schemas.microsoft.com/office/drawing/2014/main" id="{C9C6B11B-9A9D-FBD5-9BC3-BE403AA7AF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11042" name="Option Button 98" hidden="1">
              <a:extLst>
                <a:ext uri="{63B3BB69-23CF-44E3-9099-C40C66FF867C}">
                  <a14:compatExt spid="_x0000_s211042"/>
                </a:ext>
                <a:ext uri="{FF2B5EF4-FFF2-40B4-BE49-F238E27FC236}">
                  <a16:creationId xmlns:a16="http://schemas.microsoft.com/office/drawing/2014/main" id="{DB96B398-CB72-8635-4F52-4343B51E58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11043" name="Option Button 99" hidden="1">
              <a:extLst>
                <a:ext uri="{63B3BB69-23CF-44E3-9099-C40C66FF867C}">
                  <a14:compatExt spid="_x0000_s211043"/>
                </a:ext>
                <a:ext uri="{FF2B5EF4-FFF2-40B4-BE49-F238E27FC236}">
                  <a16:creationId xmlns:a16="http://schemas.microsoft.com/office/drawing/2014/main" id="{3F567EF3-5A8F-6F0D-A272-04133F1788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11044" name="Group Box 100" hidden="1">
              <a:extLst>
                <a:ext uri="{63B3BB69-23CF-44E3-9099-C40C66FF867C}">
                  <a14:compatExt spid="_x0000_s211044"/>
                </a:ext>
                <a:ext uri="{FF2B5EF4-FFF2-40B4-BE49-F238E27FC236}">
                  <a16:creationId xmlns:a16="http://schemas.microsoft.com/office/drawing/2014/main" id="{5FC82BC5-4C21-8DE5-2F59-BAAA0758FE0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11045" name="Option Button 101" hidden="1">
              <a:extLst>
                <a:ext uri="{63B3BB69-23CF-44E3-9099-C40C66FF867C}">
                  <a14:compatExt spid="_x0000_s211045"/>
                </a:ext>
                <a:ext uri="{FF2B5EF4-FFF2-40B4-BE49-F238E27FC236}">
                  <a16:creationId xmlns:a16="http://schemas.microsoft.com/office/drawing/2014/main" id="{BBEAC006-E5B3-AFD4-A1F5-2B0B981B9D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11046" name="Option Button 102" hidden="1">
              <a:extLst>
                <a:ext uri="{63B3BB69-23CF-44E3-9099-C40C66FF867C}">
                  <a14:compatExt spid="_x0000_s211046"/>
                </a:ext>
                <a:ext uri="{FF2B5EF4-FFF2-40B4-BE49-F238E27FC236}">
                  <a16:creationId xmlns:a16="http://schemas.microsoft.com/office/drawing/2014/main" id="{24AAD35F-731D-433B-A659-820A0861A6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11047" name="Option Button 103" hidden="1">
              <a:extLst>
                <a:ext uri="{63B3BB69-23CF-44E3-9099-C40C66FF867C}">
                  <a14:compatExt spid="_x0000_s211047"/>
                </a:ext>
                <a:ext uri="{FF2B5EF4-FFF2-40B4-BE49-F238E27FC236}">
                  <a16:creationId xmlns:a16="http://schemas.microsoft.com/office/drawing/2014/main" id="{6F84CB2D-F6A0-2554-FFD8-646231ADCC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11048" name="Option Button 104" hidden="1">
              <a:extLst>
                <a:ext uri="{63B3BB69-23CF-44E3-9099-C40C66FF867C}">
                  <a14:compatExt spid="_x0000_s211048"/>
                </a:ext>
                <a:ext uri="{FF2B5EF4-FFF2-40B4-BE49-F238E27FC236}">
                  <a16:creationId xmlns:a16="http://schemas.microsoft.com/office/drawing/2014/main" id="{ECDA9834-0CE0-3A0F-1057-20C2196F13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11049" name="Group Box 105" hidden="1">
              <a:extLst>
                <a:ext uri="{63B3BB69-23CF-44E3-9099-C40C66FF867C}">
                  <a14:compatExt spid="_x0000_s211049"/>
                </a:ext>
                <a:ext uri="{FF2B5EF4-FFF2-40B4-BE49-F238E27FC236}">
                  <a16:creationId xmlns:a16="http://schemas.microsoft.com/office/drawing/2014/main" id="{078B9C00-29A1-F132-A627-7EE3F61B014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11050" name="Option Button 106" hidden="1">
              <a:extLst>
                <a:ext uri="{63B3BB69-23CF-44E3-9099-C40C66FF867C}">
                  <a14:compatExt spid="_x0000_s211050"/>
                </a:ext>
                <a:ext uri="{FF2B5EF4-FFF2-40B4-BE49-F238E27FC236}">
                  <a16:creationId xmlns:a16="http://schemas.microsoft.com/office/drawing/2014/main" id="{36DE79A1-9A1B-BF2B-146E-15F75C8A24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11051" name="Option Button 107" hidden="1">
              <a:extLst>
                <a:ext uri="{63B3BB69-23CF-44E3-9099-C40C66FF867C}">
                  <a14:compatExt spid="_x0000_s211051"/>
                </a:ext>
                <a:ext uri="{FF2B5EF4-FFF2-40B4-BE49-F238E27FC236}">
                  <a16:creationId xmlns:a16="http://schemas.microsoft.com/office/drawing/2014/main" id="{DE20DFBB-77A1-8BAF-716F-01F90C1EAD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11052" name="Option Button 108" hidden="1">
              <a:extLst>
                <a:ext uri="{63B3BB69-23CF-44E3-9099-C40C66FF867C}">
                  <a14:compatExt spid="_x0000_s211052"/>
                </a:ext>
                <a:ext uri="{FF2B5EF4-FFF2-40B4-BE49-F238E27FC236}">
                  <a16:creationId xmlns:a16="http://schemas.microsoft.com/office/drawing/2014/main" id="{E749C0B8-CE67-4124-E782-D0F1DF1BA1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11053" name="Option Button 109" hidden="1">
              <a:extLst>
                <a:ext uri="{63B3BB69-23CF-44E3-9099-C40C66FF867C}">
                  <a14:compatExt spid="_x0000_s211053"/>
                </a:ext>
                <a:ext uri="{FF2B5EF4-FFF2-40B4-BE49-F238E27FC236}">
                  <a16:creationId xmlns:a16="http://schemas.microsoft.com/office/drawing/2014/main" id="{0EEFB220-3D94-5DBA-28FA-81E119E44B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11054" name="Group Box 110" hidden="1">
              <a:extLst>
                <a:ext uri="{63B3BB69-23CF-44E3-9099-C40C66FF867C}">
                  <a14:compatExt spid="_x0000_s211054"/>
                </a:ext>
                <a:ext uri="{FF2B5EF4-FFF2-40B4-BE49-F238E27FC236}">
                  <a16:creationId xmlns:a16="http://schemas.microsoft.com/office/drawing/2014/main" id="{DD6A0B68-D3A9-3C03-2DF9-05C3A948777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11055" name="Option Button 111" hidden="1">
              <a:extLst>
                <a:ext uri="{63B3BB69-23CF-44E3-9099-C40C66FF867C}">
                  <a14:compatExt spid="_x0000_s211055"/>
                </a:ext>
                <a:ext uri="{FF2B5EF4-FFF2-40B4-BE49-F238E27FC236}">
                  <a16:creationId xmlns:a16="http://schemas.microsoft.com/office/drawing/2014/main" id="{8BF2DAA4-94ED-5D6D-E127-72BCC00DFD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11056" name="Option Button 112" hidden="1">
              <a:extLst>
                <a:ext uri="{63B3BB69-23CF-44E3-9099-C40C66FF867C}">
                  <a14:compatExt spid="_x0000_s211056"/>
                </a:ext>
                <a:ext uri="{FF2B5EF4-FFF2-40B4-BE49-F238E27FC236}">
                  <a16:creationId xmlns:a16="http://schemas.microsoft.com/office/drawing/2014/main" id="{15E59BF5-EC10-0609-0014-56FE191C07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11057" name="Option Button 113" hidden="1">
              <a:extLst>
                <a:ext uri="{63B3BB69-23CF-44E3-9099-C40C66FF867C}">
                  <a14:compatExt spid="_x0000_s211057"/>
                </a:ext>
                <a:ext uri="{FF2B5EF4-FFF2-40B4-BE49-F238E27FC236}">
                  <a16:creationId xmlns:a16="http://schemas.microsoft.com/office/drawing/2014/main" id="{40CB80AF-B84E-D221-BACA-DE494E09E1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11058" name="Option Button 114" hidden="1">
              <a:extLst>
                <a:ext uri="{63B3BB69-23CF-44E3-9099-C40C66FF867C}">
                  <a14:compatExt spid="_x0000_s211058"/>
                </a:ext>
                <a:ext uri="{FF2B5EF4-FFF2-40B4-BE49-F238E27FC236}">
                  <a16:creationId xmlns:a16="http://schemas.microsoft.com/office/drawing/2014/main" id="{32B3EDFB-2935-F067-4B61-9B77B36389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11059" name="Group Box 115" hidden="1">
              <a:extLst>
                <a:ext uri="{63B3BB69-23CF-44E3-9099-C40C66FF867C}">
                  <a14:compatExt spid="_x0000_s211059"/>
                </a:ext>
                <a:ext uri="{FF2B5EF4-FFF2-40B4-BE49-F238E27FC236}">
                  <a16:creationId xmlns:a16="http://schemas.microsoft.com/office/drawing/2014/main" id="{D10CC860-9F9E-0D40-B7FB-DBD77FE463B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11060" name="Option Button 116" hidden="1">
              <a:extLst>
                <a:ext uri="{63B3BB69-23CF-44E3-9099-C40C66FF867C}">
                  <a14:compatExt spid="_x0000_s211060"/>
                </a:ext>
                <a:ext uri="{FF2B5EF4-FFF2-40B4-BE49-F238E27FC236}">
                  <a16:creationId xmlns:a16="http://schemas.microsoft.com/office/drawing/2014/main" id="{BB707188-B7ED-69F9-2698-86DB832B6A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11061" name="Option Button 117" hidden="1">
              <a:extLst>
                <a:ext uri="{63B3BB69-23CF-44E3-9099-C40C66FF867C}">
                  <a14:compatExt spid="_x0000_s211061"/>
                </a:ext>
                <a:ext uri="{FF2B5EF4-FFF2-40B4-BE49-F238E27FC236}">
                  <a16:creationId xmlns:a16="http://schemas.microsoft.com/office/drawing/2014/main" id="{9D4AE643-A7FF-0CA4-FA58-E5802AFB2F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11062" name="Option Button 118" hidden="1">
              <a:extLst>
                <a:ext uri="{63B3BB69-23CF-44E3-9099-C40C66FF867C}">
                  <a14:compatExt spid="_x0000_s211062"/>
                </a:ext>
                <a:ext uri="{FF2B5EF4-FFF2-40B4-BE49-F238E27FC236}">
                  <a16:creationId xmlns:a16="http://schemas.microsoft.com/office/drawing/2014/main" id="{7B675185-7890-598F-AE30-017A0923FF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11063" name="Option Button 119" hidden="1">
              <a:extLst>
                <a:ext uri="{63B3BB69-23CF-44E3-9099-C40C66FF867C}">
                  <a14:compatExt spid="_x0000_s211063"/>
                </a:ext>
                <a:ext uri="{FF2B5EF4-FFF2-40B4-BE49-F238E27FC236}">
                  <a16:creationId xmlns:a16="http://schemas.microsoft.com/office/drawing/2014/main" id="{EC9DEA5D-1F23-A0FB-B7DA-BDD3A13577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11064" name="Group Box 120" hidden="1">
              <a:extLst>
                <a:ext uri="{63B3BB69-23CF-44E3-9099-C40C66FF867C}">
                  <a14:compatExt spid="_x0000_s211064"/>
                </a:ext>
                <a:ext uri="{FF2B5EF4-FFF2-40B4-BE49-F238E27FC236}">
                  <a16:creationId xmlns:a16="http://schemas.microsoft.com/office/drawing/2014/main" id="{CCA3D3A5-1AAD-69A3-F40F-88A2E63E68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11065" name="Option Button 121" hidden="1">
              <a:extLst>
                <a:ext uri="{63B3BB69-23CF-44E3-9099-C40C66FF867C}">
                  <a14:compatExt spid="_x0000_s211065"/>
                </a:ext>
                <a:ext uri="{FF2B5EF4-FFF2-40B4-BE49-F238E27FC236}">
                  <a16:creationId xmlns:a16="http://schemas.microsoft.com/office/drawing/2014/main" id="{BB88CCCD-DCA9-6C07-C9A7-BCBAA88450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11066" name="Option Button 122" hidden="1">
              <a:extLst>
                <a:ext uri="{63B3BB69-23CF-44E3-9099-C40C66FF867C}">
                  <a14:compatExt spid="_x0000_s211066"/>
                </a:ext>
                <a:ext uri="{FF2B5EF4-FFF2-40B4-BE49-F238E27FC236}">
                  <a16:creationId xmlns:a16="http://schemas.microsoft.com/office/drawing/2014/main" id="{47B29B4B-9D11-08BC-4EDC-91F02A7B6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11067" name="Option Button 123" hidden="1">
              <a:extLst>
                <a:ext uri="{63B3BB69-23CF-44E3-9099-C40C66FF867C}">
                  <a14:compatExt spid="_x0000_s211067"/>
                </a:ext>
                <a:ext uri="{FF2B5EF4-FFF2-40B4-BE49-F238E27FC236}">
                  <a16:creationId xmlns:a16="http://schemas.microsoft.com/office/drawing/2014/main" id="{A6E99C71-7063-3F9E-3B80-5508E7B276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11068" name="Option Button 124" hidden="1">
              <a:extLst>
                <a:ext uri="{63B3BB69-23CF-44E3-9099-C40C66FF867C}">
                  <a14:compatExt spid="_x0000_s211068"/>
                </a:ext>
                <a:ext uri="{FF2B5EF4-FFF2-40B4-BE49-F238E27FC236}">
                  <a16:creationId xmlns:a16="http://schemas.microsoft.com/office/drawing/2014/main" id="{6640FA39-D12B-B2D9-4730-D31A238FDA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11069" name="Group Box 125" hidden="1">
              <a:extLst>
                <a:ext uri="{63B3BB69-23CF-44E3-9099-C40C66FF867C}">
                  <a14:compatExt spid="_x0000_s211069"/>
                </a:ext>
                <a:ext uri="{FF2B5EF4-FFF2-40B4-BE49-F238E27FC236}">
                  <a16:creationId xmlns:a16="http://schemas.microsoft.com/office/drawing/2014/main" id="{A231CB28-3F78-DAA2-449A-EF1B696F343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11070" name="Option Button 126" hidden="1">
              <a:extLst>
                <a:ext uri="{63B3BB69-23CF-44E3-9099-C40C66FF867C}">
                  <a14:compatExt spid="_x0000_s211070"/>
                </a:ext>
                <a:ext uri="{FF2B5EF4-FFF2-40B4-BE49-F238E27FC236}">
                  <a16:creationId xmlns:a16="http://schemas.microsoft.com/office/drawing/2014/main" id="{454F4110-08B7-E64F-D58A-5E448DC0F2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11071" name="Option Button 127" hidden="1">
              <a:extLst>
                <a:ext uri="{63B3BB69-23CF-44E3-9099-C40C66FF867C}">
                  <a14:compatExt spid="_x0000_s211071"/>
                </a:ext>
                <a:ext uri="{FF2B5EF4-FFF2-40B4-BE49-F238E27FC236}">
                  <a16:creationId xmlns:a16="http://schemas.microsoft.com/office/drawing/2014/main" id="{653B8F71-238A-C1E9-3030-3726CE4FB5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11072" name="Option Button 128" hidden="1">
              <a:extLst>
                <a:ext uri="{63B3BB69-23CF-44E3-9099-C40C66FF867C}">
                  <a14:compatExt spid="_x0000_s211072"/>
                </a:ext>
                <a:ext uri="{FF2B5EF4-FFF2-40B4-BE49-F238E27FC236}">
                  <a16:creationId xmlns:a16="http://schemas.microsoft.com/office/drawing/2014/main" id="{10E8719E-EA4D-1F62-C3E4-F63C8DDC22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11073" name="Option Button 129" hidden="1">
              <a:extLst>
                <a:ext uri="{63B3BB69-23CF-44E3-9099-C40C66FF867C}">
                  <a14:compatExt spid="_x0000_s211073"/>
                </a:ext>
                <a:ext uri="{FF2B5EF4-FFF2-40B4-BE49-F238E27FC236}">
                  <a16:creationId xmlns:a16="http://schemas.microsoft.com/office/drawing/2014/main" id="{1CCF9245-7B9E-3BCE-D8A3-9B0939765C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11074" name="Group Box 130" hidden="1">
              <a:extLst>
                <a:ext uri="{63B3BB69-23CF-44E3-9099-C40C66FF867C}">
                  <a14:compatExt spid="_x0000_s211074"/>
                </a:ext>
                <a:ext uri="{FF2B5EF4-FFF2-40B4-BE49-F238E27FC236}">
                  <a16:creationId xmlns:a16="http://schemas.microsoft.com/office/drawing/2014/main" id="{458145B3-3680-AAE0-FEC9-5BE43B4886E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11075" name="Option Button 131" hidden="1">
              <a:extLst>
                <a:ext uri="{63B3BB69-23CF-44E3-9099-C40C66FF867C}">
                  <a14:compatExt spid="_x0000_s211075"/>
                </a:ext>
                <a:ext uri="{FF2B5EF4-FFF2-40B4-BE49-F238E27FC236}">
                  <a16:creationId xmlns:a16="http://schemas.microsoft.com/office/drawing/2014/main" id="{82698CC8-52BA-C8FB-7532-01FD1AA8E9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11076" name="Option Button 132" hidden="1">
              <a:extLst>
                <a:ext uri="{63B3BB69-23CF-44E3-9099-C40C66FF867C}">
                  <a14:compatExt spid="_x0000_s211076"/>
                </a:ext>
                <a:ext uri="{FF2B5EF4-FFF2-40B4-BE49-F238E27FC236}">
                  <a16:creationId xmlns:a16="http://schemas.microsoft.com/office/drawing/2014/main" id="{C3ECBE66-628C-F8D7-AAC0-BEF4B97D15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11077" name="Option Button 133" hidden="1">
              <a:extLst>
                <a:ext uri="{63B3BB69-23CF-44E3-9099-C40C66FF867C}">
                  <a14:compatExt spid="_x0000_s211077"/>
                </a:ext>
                <a:ext uri="{FF2B5EF4-FFF2-40B4-BE49-F238E27FC236}">
                  <a16:creationId xmlns:a16="http://schemas.microsoft.com/office/drawing/2014/main" id="{D2BD413D-B389-464B-0C29-462BC39F46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11078" name="Option Button 134" hidden="1">
              <a:extLst>
                <a:ext uri="{63B3BB69-23CF-44E3-9099-C40C66FF867C}">
                  <a14:compatExt spid="_x0000_s211078"/>
                </a:ext>
                <a:ext uri="{FF2B5EF4-FFF2-40B4-BE49-F238E27FC236}">
                  <a16:creationId xmlns:a16="http://schemas.microsoft.com/office/drawing/2014/main" id="{EA1B603B-C835-90EE-569F-987ACA8D3D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11079" name="Group Box 135" hidden="1">
              <a:extLst>
                <a:ext uri="{63B3BB69-23CF-44E3-9099-C40C66FF867C}">
                  <a14:compatExt spid="_x0000_s211079"/>
                </a:ext>
                <a:ext uri="{FF2B5EF4-FFF2-40B4-BE49-F238E27FC236}">
                  <a16:creationId xmlns:a16="http://schemas.microsoft.com/office/drawing/2014/main" id="{3DFC49D9-C487-EF44-F986-56A65FA131F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11080" name="Option Button 136" hidden="1">
              <a:extLst>
                <a:ext uri="{63B3BB69-23CF-44E3-9099-C40C66FF867C}">
                  <a14:compatExt spid="_x0000_s211080"/>
                </a:ext>
                <a:ext uri="{FF2B5EF4-FFF2-40B4-BE49-F238E27FC236}">
                  <a16:creationId xmlns:a16="http://schemas.microsoft.com/office/drawing/2014/main" id="{32A6AC7A-C3DA-C9E3-1548-AF2E3D2F41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11081" name="Option Button 137" hidden="1">
              <a:extLst>
                <a:ext uri="{63B3BB69-23CF-44E3-9099-C40C66FF867C}">
                  <a14:compatExt spid="_x0000_s211081"/>
                </a:ext>
                <a:ext uri="{FF2B5EF4-FFF2-40B4-BE49-F238E27FC236}">
                  <a16:creationId xmlns:a16="http://schemas.microsoft.com/office/drawing/2014/main" id="{F634B908-336E-7C83-E983-557B56AA76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11082" name="Option Button 138" hidden="1">
              <a:extLst>
                <a:ext uri="{63B3BB69-23CF-44E3-9099-C40C66FF867C}">
                  <a14:compatExt spid="_x0000_s211082"/>
                </a:ext>
                <a:ext uri="{FF2B5EF4-FFF2-40B4-BE49-F238E27FC236}">
                  <a16:creationId xmlns:a16="http://schemas.microsoft.com/office/drawing/2014/main" id="{A7B49C34-F30F-DA0E-53CC-0BD2CABE0C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11083" name="Option Button 139" hidden="1">
              <a:extLst>
                <a:ext uri="{63B3BB69-23CF-44E3-9099-C40C66FF867C}">
                  <a14:compatExt spid="_x0000_s211083"/>
                </a:ext>
                <a:ext uri="{FF2B5EF4-FFF2-40B4-BE49-F238E27FC236}">
                  <a16:creationId xmlns:a16="http://schemas.microsoft.com/office/drawing/2014/main" id="{1B113361-CCE8-6ADC-06CC-AD206BCFD7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11084" name="Group Box 140" hidden="1">
              <a:extLst>
                <a:ext uri="{63B3BB69-23CF-44E3-9099-C40C66FF867C}">
                  <a14:compatExt spid="_x0000_s211084"/>
                </a:ext>
                <a:ext uri="{FF2B5EF4-FFF2-40B4-BE49-F238E27FC236}">
                  <a16:creationId xmlns:a16="http://schemas.microsoft.com/office/drawing/2014/main" id="{A616692F-2362-CAF4-351F-F617E49F972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11085" name="Option Button 141" hidden="1">
              <a:extLst>
                <a:ext uri="{63B3BB69-23CF-44E3-9099-C40C66FF867C}">
                  <a14:compatExt spid="_x0000_s211085"/>
                </a:ext>
                <a:ext uri="{FF2B5EF4-FFF2-40B4-BE49-F238E27FC236}">
                  <a16:creationId xmlns:a16="http://schemas.microsoft.com/office/drawing/2014/main" id="{C3BDD15B-093D-F8A1-97E3-13E73882BF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11086" name="Option Button 142" hidden="1">
              <a:extLst>
                <a:ext uri="{63B3BB69-23CF-44E3-9099-C40C66FF867C}">
                  <a14:compatExt spid="_x0000_s211086"/>
                </a:ext>
                <a:ext uri="{FF2B5EF4-FFF2-40B4-BE49-F238E27FC236}">
                  <a16:creationId xmlns:a16="http://schemas.microsoft.com/office/drawing/2014/main" id="{5D4F2B29-C74C-0E7E-D1E9-D3FB94BC10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11087" name="Option Button 143" hidden="1">
              <a:extLst>
                <a:ext uri="{63B3BB69-23CF-44E3-9099-C40C66FF867C}">
                  <a14:compatExt spid="_x0000_s211087"/>
                </a:ext>
                <a:ext uri="{FF2B5EF4-FFF2-40B4-BE49-F238E27FC236}">
                  <a16:creationId xmlns:a16="http://schemas.microsoft.com/office/drawing/2014/main" id="{CBBC04F7-0CC3-7596-AABB-62B06838BF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11088" name="Option Button 144" hidden="1">
              <a:extLst>
                <a:ext uri="{63B3BB69-23CF-44E3-9099-C40C66FF867C}">
                  <a14:compatExt spid="_x0000_s211088"/>
                </a:ext>
                <a:ext uri="{FF2B5EF4-FFF2-40B4-BE49-F238E27FC236}">
                  <a16:creationId xmlns:a16="http://schemas.microsoft.com/office/drawing/2014/main" id="{9B93598F-EF67-68A5-B619-A6EDEF3175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11089" name="Group Box 145" hidden="1">
              <a:extLst>
                <a:ext uri="{63B3BB69-23CF-44E3-9099-C40C66FF867C}">
                  <a14:compatExt spid="_x0000_s211089"/>
                </a:ext>
                <a:ext uri="{FF2B5EF4-FFF2-40B4-BE49-F238E27FC236}">
                  <a16:creationId xmlns:a16="http://schemas.microsoft.com/office/drawing/2014/main" id="{63B1E497-2D05-B66A-93C4-E2067C6A0BF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11090" name="Option Button 146" hidden="1">
              <a:extLst>
                <a:ext uri="{63B3BB69-23CF-44E3-9099-C40C66FF867C}">
                  <a14:compatExt spid="_x0000_s211090"/>
                </a:ext>
                <a:ext uri="{FF2B5EF4-FFF2-40B4-BE49-F238E27FC236}">
                  <a16:creationId xmlns:a16="http://schemas.microsoft.com/office/drawing/2014/main" id="{8E0CCD25-F08E-3648-AE1C-47303F4106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11091" name="Option Button 147" hidden="1">
              <a:extLst>
                <a:ext uri="{63B3BB69-23CF-44E3-9099-C40C66FF867C}">
                  <a14:compatExt spid="_x0000_s211091"/>
                </a:ext>
                <a:ext uri="{FF2B5EF4-FFF2-40B4-BE49-F238E27FC236}">
                  <a16:creationId xmlns:a16="http://schemas.microsoft.com/office/drawing/2014/main" id="{2EC64A03-1EAB-CD36-921E-165B0529C6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11092" name="Option Button 148" hidden="1">
              <a:extLst>
                <a:ext uri="{63B3BB69-23CF-44E3-9099-C40C66FF867C}">
                  <a14:compatExt spid="_x0000_s211092"/>
                </a:ext>
                <a:ext uri="{FF2B5EF4-FFF2-40B4-BE49-F238E27FC236}">
                  <a16:creationId xmlns:a16="http://schemas.microsoft.com/office/drawing/2014/main" id="{F04A0976-FC8E-7D61-BA0B-50BEBD358C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11093" name="Option Button 149" hidden="1">
              <a:extLst>
                <a:ext uri="{63B3BB69-23CF-44E3-9099-C40C66FF867C}">
                  <a14:compatExt spid="_x0000_s211093"/>
                </a:ext>
                <a:ext uri="{FF2B5EF4-FFF2-40B4-BE49-F238E27FC236}">
                  <a16:creationId xmlns:a16="http://schemas.microsoft.com/office/drawing/2014/main" id="{F76D1EF2-46B6-29C9-6A36-D5792E472B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11094" name="Group Box 150" hidden="1">
              <a:extLst>
                <a:ext uri="{63B3BB69-23CF-44E3-9099-C40C66FF867C}">
                  <a14:compatExt spid="_x0000_s211094"/>
                </a:ext>
                <a:ext uri="{FF2B5EF4-FFF2-40B4-BE49-F238E27FC236}">
                  <a16:creationId xmlns:a16="http://schemas.microsoft.com/office/drawing/2014/main" id="{7D22FC2B-079E-461E-95DB-687ECAC41A8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11095" name="Option Button 151" hidden="1">
              <a:extLst>
                <a:ext uri="{63B3BB69-23CF-44E3-9099-C40C66FF867C}">
                  <a14:compatExt spid="_x0000_s211095"/>
                </a:ext>
                <a:ext uri="{FF2B5EF4-FFF2-40B4-BE49-F238E27FC236}">
                  <a16:creationId xmlns:a16="http://schemas.microsoft.com/office/drawing/2014/main" id="{49A859D2-8F66-7ADC-F1BC-4162528212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11096" name="Option Button 152" hidden="1">
              <a:extLst>
                <a:ext uri="{63B3BB69-23CF-44E3-9099-C40C66FF867C}">
                  <a14:compatExt spid="_x0000_s211096"/>
                </a:ext>
                <a:ext uri="{FF2B5EF4-FFF2-40B4-BE49-F238E27FC236}">
                  <a16:creationId xmlns:a16="http://schemas.microsoft.com/office/drawing/2014/main" id="{87815032-F199-BC5C-9BFB-F19F4A89AA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11097" name="Option Button 153" hidden="1">
              <a:extLst>
                <a:ext uri="{63B3BB69-23CF-44E3-9099-C40C66FF867C}">
                  <a14:compatExt spid="_x0000_s211097"/>
                </a:ext>
                <a:ext uri="{FF2B5EF4-FFF2-40B4-BE49-F238E27FC236}">
                  <a16:creationId xmlns:a16="http://schemas.microsoft.com/office/drawing/2014/main" id="{55FFAA5E-63F2-C008-0943-EF4EABA810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11098" name="Option Button 154" hidden="1">
              <a:extLst>
                <a:ext uri="{63B3BB69-23CF-44E3-9099-C40C66FF867C}">
                  <a14:compatExt spid="_x0000_s211098"/>
                </a:ext>
                <a:ext uri="{FF2B5EF4-FFF2-40B4-BE49-F238E27FC236}">
                  <a16:creationId xmlns:a16="http://schemas.microsoft.com/office/drawing/2014/main" id="{8411A651-CAE4-B376-D67A-6F91018827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11099" name="Group Box 155" hidden="1">
              <a:extLst>
                <a:ext uri="{63B3BB69-23CF-44E3-9099-C40C66FF867C}">
                  <a14:compatExt spid="_x0000_s211099"/>
                </a:ext>
                <a:ext uri="{FF2B5EF4-FFF2-40B4-BE49-F238E27FC236}">
                  <a16:creationId xmlns:a16="http://schemas.microsoft.com/office/drawing/2014/main" id="{BE67D0A9-426A-7843-401C-F090C460295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11100" name="Option Button 156" hidden="1">
              <a:extLst>
                <a:ext uri="{63B3BB69-23CF-44E3-9099-C40C66FF867C}">
                  <a14:compatExt spid="_x0000_s211100"/>
                </a:ext>
                <a:ext uri="{FF2B5EF4-FFF2-40B4-BE49-F238E27FC236}">
                  <a16:creationId xmlns:a16="http://schemas.microsoft.com/office/drawing/2014/main" id="{9701AAB3-16F9-ED7B-F80A-111F7513E8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11101" name="Option Button 157" hidden="1">
              <a:extLst>
                <a:ext uri="{63B3BB69-23CF-44E3-9099-C40C66FF867C}">
                  <a14:compatExt spid="_x0000_s211101"/>
                </a:ext>
                <a:ext uri="{FF2B5EF4-FFF2-40B4-BE49-F238E27FC236}">
                  <a16:creationId xmlns:a16="http://schemas.microsoft.com/office/drawing/2014/main" id="{5D2BF295-9266-273D-D245-939E7A2E27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11102" name="Option Button 158" hidden="1">
              <a:extLst>
                <a:ext uri="{63B3BB69-23CF-44E3-9099-C40C66FF867C}">
                  <a14:compatExt spid="_x0000_s211102"/>
                </a:ext>
                <a:ext uri="{FF2B5EF4-FFF2-40B4-BE49-F238E27FC236}">
                  <a16:creationId xmlns:a16="http://schemas.microsoft.com/office/drawing/2014/main" id="{D4DEE4AF-FE7B-E187-7CFA-6A978688E0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11103" name="Option Button 159" hidden="1">
              <a:extLst>
                <a:ext uri="{63B3BB69-23CF-44E3-9099-C40C66FF867C}">
                  <a14:compatExt spid="_x0000_s211103"/>
                </a:ext>
                <a:ext uri="{FF2B5EF4-FFF2-40B4-BE49-F238E27FC236}">
                  <a16:creationId xmlns:a16="http://schemas.microsoft.com/office/drawing/2014/main" id="{20793E83-0CB3-9D58-600E-BD56808AF0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11104" name="Group Box 160" hidden="1">
              <a:extLst>
                <a:ext uri="{63B3BB69-23CF-44E3-9099-C40C66FF867C}">
                  <a14:compatExt spid="_x0000_s211104"/>
                </a:ext>
                <a:ext uri="{FF2B5EF4-FFF2-40B4-BE49-F238E27FC236}">
                  <a16:creationId xmlns:a16="http://schemas.microsoft.com/office/drawing/2014/main" id="{C357C39D-41E7-BB3F-3BE0-04B240CEBC0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11105" name="Option Button 161" hidden="1">
              <a:extLst>
                <a:ext uri="{63B3BB69-23CF-44E3-9099-C40C66FF867C}">
                  <a14:compatExt spid="_x0000_s211105"/>
                </a:ext>
                <a:ext uri="{FF2B5EF4-FFF2-40B4-BE49-F238E27FC236}">
                  <a16:creationId xmlns:a16="http://schemas.microsoft.com/office/drawing/2014/main" id="{38480999-5876-AB5E-A0B2-C867F15969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11106" name="Option Button 162" hidden="1">
              <a:extLst>
                <a:ext uri="{63B3BB69-23CF-44E3-9099-C40C66FF867C}">
                  <a14:compatExt spid="_x0000_s211106"/>
                </a:ext>
                <a:ext uri="{FF2B5EF4-FFF2-40B4-BE49-F238E27FC236}">
                  <a16:creationId xmlns:a16="http://schemas.microsoft.com/office/drawing/2014/main" id="{90C48445-C598-C36F-95B8-6838024CF7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11107" name="Option Button 163" hidden="1">
              <a:extLst>
                <a:ext uri="{63B3BB69-23CF-44E3-9099-C40C66FF867C}">
                  <a14:compatExt spid="_x0000_s211107"/>
                </a:ext>
                <a:ext uri="{FF2B5EF4-FFF2-40B4-BE49-F238E27FC236}">
                  <a16:creationId xmlns:a16="http://schemas.microsoft.com/office/drawing/2014/main" id="{A6D9AE10-9380-637E-1526-BC929F5E1C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11108" name="Option Button 164" hidden="1">
              <a:extLst>
                <a:ext uri="{63B3BB69-23CF-44E3-9099-C40C66FF867C}">
                  <a14:compatExt spid="_x0000_s211108"/>
                </a:ext>
                <a:ext uri="{FF2B5EF4-FFF2-40B4-BE49-F238E27FC236}">
                  <a16:creationId xmlns:a16="http://schemas.microsoft.com/office/drawing/2014/main" id="{9608A68D-8C5E-4875-9A48-FA82DB9832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11109" name="Group Box 165" hidden="1">
              <a:extLst>
                <a:ext uri="{63B3BB69-23CF-44E3-9099-C40C66FF867C}">
                  <a14:compatExt spid="_x0000_s211109"/>
                </a:ext>
                <a:ext uri="{FF2B5EF4-FFF2-40B4-BE49-F238E27FC236}">
                  <a16:creationId xmlns:a16="http://schemas.microsoft.com/office/drawing/2014/main" id="{68FD3220-E5EC-D8A5-E5E1-4CD4609C196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11110" name="Option Button 166" hidden="1">
              <a:extLst>
                <a:ext uri="{63B3BB69-23CF-44E3-9099-C40C66FF867C}">
                  <a14:compatExt spid="_x0000_s211110"/>
                </a:ext>
                <a:ext uri="{FF2B5EF4-FFF2-40B4-BE49-F238E27FC236}">
                  <a16:creationId xmlns:a16="http://schemas.microsoft.com/office/drawing/2014/main" id="{AF9A7851-37AD-CD13-C563-A1D7B53DE6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11111" name="Option Button 167" hidden="1">
              <a:extLst>
                <a:ext uri="{63B3BB69-23CF-44E3-9099-C40C66FF867C}">
                  <a14:compatExt spid="_x0000_s211111"/>
                </a:ext>
                <a:ext uri="{FF2B5EF4-FFF2-40B4-BE49-F238E27FC236}">
                  <a16:creationId xmlns:a16="http://schemas.microsoft.com/office/drawing/2014/main" id="{3EEEC028-4AAF-15CA-EB0F-99FD2F5605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11112" name="Option Button 168" hidden="1">
              <a:extLst>
                <a:ext uri="{63B3BB69-23CF-44E3-9099-C40C66FF867C}">
                  <a14:compatExt spid="_x0000_s211112"/>
                </a:ext>
                <a:ext uri="{FF2B5EF4-FFF2-40B4-BE49-F238E27FC236}">
                  <a16:creationId xmlns:a16="http://schemas.microsoft.com/office/drawing/2014/main" id="{9B893E2F-7E8E-44F2-38A1-B25F6B1A81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11113" name="Option Button 169" hidden="1">
              <a:extLst>
                <a:ext uri="{63B3BB69-23CF-44E3-9099-C40C66FF867C}">
                  <a14:compatExt spid="_x0000_s211113"/>
                </a:ext>
                <a:ext uri="{FF2B5EF4-FFF2-40B4-BE49-F238E27FC236}">
                  <a16:creationId xmlns:a16="http://schemas.microsoft.com/office/drawing/2014/main" id="{C6B7D298-154F-9DC5-4DCD-A667D8D405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11114" name="Group Box 170" hidden="1">
              <a:extLst>
                <a:ext uri="{63B3BB69-23CF-44E3-9099-C40C66FF867C}">
                  <a14:compatExt spid="_x0000_s211114"/>
                </a:ext>
                <a:ext uri="{FF2B5EF4-FFF2-40B4-BE49-F238E27FC236}">
                  <a16:creationId xmlns:a16="http://schemas.microsoft.com/office/drawing/2014/main" id="{8CD21B6C-1910-EE52-38F1-DE105CD5044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11115" name="Option Button 171" hidden="1">
              <a:extLst>
                <a:ext uri="{63B3BB69-23CF-44E3-9099-C40C66FF867C}">
                  <a14:compatExt spid="_x0000_s211115"/>
                </a:ext>
                <a:ext uri="{FF2B5EF4-FFF2-40B4-BE49-F238E27FC236}">
                  <a16:creationId xmlns:a16="http://schemas.microsoft.com/office/drawing/2014/main" id="{55E937D9-6EE6-6FBE-8E52-0DF2F6760D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11116" name="Option Button 172" hidden="1">
              <a:extLst>
                <a:ext uri="{63B3BB69-23CF-44E3-9099-C40C66FF867C}">
                  <a14:compatExt spid="_x0000_s211116"/>
                </a:ext>
                <a:ext uri="{FF2B5EF4-FFF2-40B4-BE49-F238E27FC236}">
                  <a16:creationId xmlns:a16="http://schemas.microsoft.com/office/drawing/2014/main" id="{6CE82E68-D2B7-9B06-D8FF-90D00FFA85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11117" name="Option Button 173" hidden="1">
              <a:extLst>
                <a:ext uri="{63B3BB69-23CF-44E3-9099-C40C66FF867C}">
                  <a14:compatExt spid="_x0000_s211117"/>
                </a:ext>
                <a:ext uri="{FF2B5EF4-FFF2-40B4-BE49-F238E27FC236}">
                  <a16:creationId xmlns:a16="http://schemas.microsoft.com/office/drawing/2014/main" id="{A865265F-02FB-A8F7-24D2-428AD4F207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11118" name="Option Button 174" hidden="1">
              <a:extLst>
                <a:ext uri="{63B3BB69-23CF-44E3-9099-C40C66FF867C}">
                  <a14:compatExt spid="_x0000_s211118"/>
                </a:ext>
                <a:ext uri="{FF2B5EF4-FFF2-40B4-BE49-F238E27FC236}">
                  <a16:creationId xmlns:a16="http://schemas.microsoft.com/office/drawing/2014/main" id="{EB662925-6F82-1CC8-B17A-0677B91677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11119" name="Group Box 175" hidden="1">
              <a:extLst>
                <a:ext uri="{63B3BB69-23CF-44E3-9099-C40C66FF867C}">
                  <a14:compatExt spid="_x0000_s211119"/>
                </a:ext>
                <a:ext uri="{FF2B5EF4-FFF2-40B4-BE49-F238E27FC236}">
                  <a16:creationId xmlns:a16="http://schemas.microsoft.com/office/drawing/2014/main" id="{B0F7FB70-C786-8E3D-8B53-6BF08A61E81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11120" name="Option Button 176" hidden="1">
              <a:extLst>
                <a:ext uri="{63B3BB69-23CF-44E3-9099-C40C66FF867C}">
                  <a14:compatExt spid="_x0000_s211120"/>
                </a:ext>
                <a:ext uri="{FF2B5EF4-FFF2-40B4-BE49-F238E27FC236}">
                  <a16:creationId xmlns:a16="http://schemas.microsoft.com/office/drawing/2014/main" id="{E0D8AC17-59E6-001F-57BD-6FAD74C546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11121" name="Option Button 177" hidden="1">
              <a:extLst>
                <a:ext uri="{63B3BB69-23CF-44E3-9099-C40C66FF867C}">
                  <a14:compatExt spid="_x0000_s211121"/>
                </a:ext>
                <a:ext uri="{FF2B5EF4-FFF2-40B4-BE49-F238E27FC236}">
                  <a16:creationId xmlns:a16="http://schemas.microsoft.com/office/drawing/2014/main" id="{B1342CC5-59E8-E731-BD6D-A9D788E87E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11122" name="Option Button 178" hidden="1">
              <a:extLst>
                <a:ext uri="{63B3BB69-23CF-44E3-9099-C40C66FF867C}">
                  <a14:compatExt spid="_x0000_s211122"/>
                </a:ext>
                <a:ext uri="{FF2B5EF4-FFF2-40B4-BE49-F238E27FC236}">
                  <a16:creationId xmlns:a16="http://schemas.microsoft.com/office/drawing/2014/main" id="{F38C02A8-2E40-A525-B78B-D8516958EE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11123" name="Option Button 179" hidden="1">
              <a:extLst>
                <a:ext uri="{63B3BB69-23CF-44E3-9099-C40C66FF867C}">
                  <a14:compatExt spid="_x0000_s211123"/>
                </a:ext>
                <a:ext uri="{FF2B5EF4-FFF2-40B4-BE49-F238E27FC236}">
                  <a16:creationId xmlns:a16="http://schemas.microsoft.com/office/drawing/2014/main" id="{BB79AF7C-5D25-5486-D96B-4A3486977E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11124" name="Group Box 180" hidden="1">
              <a:extLst>
                <a:ext uri="{63B3BB69-23CF-44E3-9099-C40C66FF867C}">
                  <a14:compatExt spid="_x0000_s211124"/>
                </a:ext>
                <a:ext uri="{FF2B5EF4-FFF2-40B4-BE49-F238E27FC236}">
                  <a16:creationId xmlns:a16="http://schemas.microsoft.com/office/drawing/2014/main" id="{E87D8C18-4435-9B50-703A-187513EC28D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11125" name="Option Button 181" hidden="1">
              <a:extLst>
                <a:ext uri="{63B3BB69-23CF-44E3-9099-C40C66FF867C}">
                  <a14:compatExt spid="_x0000_s211125"/>
                </a:ext>
                <a:ext uri="{FF2B5EF4-FFF2-40B4-BE49-F238E27FC236}">
                  <a16:creationId xmlns:a16="http://schemas.microsoft.com/office/drawing/2014/main" id="{329B6A77-FA58-D9C0-ED43-46A928B5C9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11126" name="Option Button 182" hidden="1">
              <a:extLst>
                <a:ext uri="{63B3BB69-23CF-44E3-9099-C40C66FF867C}">
                  <a14:compatExt spid="_x0000_s211126"/>
                </a:ext>
                <a:ext uri="{FF2B5EF4-FFF2-40B4-BE49-F238E27FC236}">
                  <a16:creationId xmlns:a16="http://schemas.microsoft.com/office/drawing/2014/main" id="{91757563-9BB2-4E8C-D14F-CE402BBDE5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11127" name="Option Button 183" hidden="1">
              <a:extLst>
                <a:ext uri="{63B3BB69-23CF-44E3-9099-C40C66FF867C}">
                  <a14:compatExt spid="_x0000_s211127"/>
                </a:ext>
                <a:ext uri="{FF2B5EF4-FFF2-40B4-BE49-F238E27FC236}">
                  <a16:creationId xmlns:a16="http://schemas.microsoft.com/office/drawing/2014/main" id="{365D6C08-A9AF-50E7-7DD6-3D2AEAA9E4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11128" name="Option Button 184" hidden="1">
              <a:extLst>
                <a:ext uri="{63B3BB69-23CF-44E3-9099-C40C66FF867C}">
                  <a14:compatExt spid="_x0000_s211128"/>
                </a:ext>
                <a:ext uri="{FF2B5EF4-FFF2-40B4-BE49-F238E27FC236}">
                  <a16:creationId xmlns:a16="http://schemas.microsoft.com/office/drawing/2014/main" id="{21907E6A-D26D-8D80-ABE2-6226FF4833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11129" name="Group Box 185" hidden="1">
              <a:extLst>
                <a:ext uri="{63B3BB69-23CF-44E3-9099-C40C66FF867C}">
                  <a14:compatExt spid="_x0000_s211129"/>
                </a:ext>
                <a:ext uri="{FF2B5EF4-FFF2-40B4-BE49-F238E27FC236}">
                  <a16:creationId xmlns:a16="http://schemas.microsoft.com/office/drawing/2014/main" id="{A63D1F1F-ECBD-C70C-6306-89D1F12B4E0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11130" name="Option Button 186" hidden="1">
              <a:extLst>
                <a:ext uri="{63B3BB69-23CF-44E3-9099-C40C66FF867C}">
                  <a14:compatExt spid="_x0000_s211130"/>
                </a:ext>
                <a:ext uri="{FF2B5EF4-FFF2-40B4-BE49-F238E27FC236}">
                  <a16:creationId xmlns:a16="http://schemas.microsoft.com/office/drawing/2014/main" id="{64ADEF3A-4B84-3B25-A330-1EC3C2A30E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11131" name="Option Button 187" hidden="1">
              <a:extLst>
                <a:ext uri="{63B3BB69-23CF-44E3-9099-C40C66FF867C}">
                  <a14:compatExt spid="_x0000_s211131"/>
                </a:ext>
                <a:ext uri="{FF2B5EF4-FFF2-40B4-BE49-F238E27FC236}">
                  <a16:creationId xmlns:a16="http://schemas.microsoft.com/office/drawing/2014/main" id="{16798031-2513-7A18-CDFB-E745A601F7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11132" name="Option Button 188" hidden="1">
              <a:extLst>
                <a:ext uri="{63B3BB69-23CF-44E3-9099-C40C66FF867C}">
                  <a14:compatExt spid="_x0000_s211132"/>
                </a:ext>
                <a:ext uri="{FF2B5EF4-FFF2-40B4-BE49-F238E27FC236}">
                  <a16:creationId xmlns:a16="http://schemas.microsoft.com/office/drawing/2014/main" id="{8AABCE10-67EA-7CF8-684B-41A6413B8E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11133" name="Option Button 189" hidden="1">
              <a:extLst>
                <a:ext uri="{63B3BB69-23CF-44E3-9099-C40C66FF867C}">
                  <a14:compatExt spid="_x0000_s211133"/>
                </a:ext>
                <a:ext uri="{FF2B5EF4-FFF2-40B4-BE49-F238E27FC236}">
                  <a16:creationId xmlns:a16="http://schemas.microsoft.com/office/drawing/2014/main" id="{D05C3D1F-E4AF-4134-7595-FB07877DED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11134" name="Group Box 190" hidden="1">
              <a:extLst>
                <a:ext uri="{63B3BB69-23CF-44E3-9099-C40C66FF867C}">
                  <a14:compatExt spid="_x0000_s211134"/>
                </a:ext>
                <a:ext uri="{FF2B5EF4-FFF2-40B4-BE49-F238E27FC236}">
                  <a16:creationId xmlns:a16="http://schemas.microsoft.com/office/drawing/2014/main" id="{9822DA35-770C-C80E-6BAE-79D85EF843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11135" name="Option Button 191" hidden="1">
              <a:extLst>
                <a:ext uri="{63B3BB69-23CF-44E3-9099-C40C66FF867C}">
                  <a14:compatExt spid="_x0000_s211135"/>
                </a:ext>
                <a:ext uri="{FF2B5EF4-FFF2-40B4-BE49-F238E27FC236}">
                  <a16:creationId xmlns:a16="http://schemas.microsoft.com/office/drawing/2014/main" id="{04C162C2-60DC-685D-5FA5-071581B440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11136" name="Option Button 192" hidden="1">
              <a:extLst>
                <a:ext uri="{63B3BB69-23CF-44E3-9099-C40C66FF867C}">
                  <a14:compatExt spid="_x0000_s211136"/>
                </a:ext>
                <a:ext uri="{FF2B5EF4-FFF2-40B4-BE49-F238E27FC236}">
                  <a16:creationId xmlns:a16="http://schemas.microsoft.com/office/drawing/2014/main" id="{69EC3E04-7965-26D9-7CCF-D907D61BC6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11137" name="Option Button 193" hidden="1">
              <a:extLst>
                <a:ext uri="{63B3BB69-23CF-44E3-9099-C40C66FF867C}">
                  <a14:compatExt spid="_x0000_s211137"/>
                </a:ext>
                <a:ext uri="{FF2B5EF4-FFF2-40B4-BE49-F238E27FC236}">
                  <a16:creationId xmlns:a16="http://schemas.microsoft.com/office/drawing/2014/main" id="{038EC929-0AE7-FB12-664F-EC0953D8D7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11138" name="Option Button 194" hidden="1">
              <a:extLst>
                <a:ext uri="{63B3BB69-23CF-44E3-9099-C40C66FF867C}">
                  <a14:compatExt spid="_x0000_s211138"/>
                </a:ext>
                <a:ext uri="{FF2B5EF4-FFF2-40B4-BE49-F238E27FC236}">
                  <a16:creationId xmlns:a16="http://schemas.microsoft.com/office/drawing/2014/main" id="{92D0FEA4-3E59-941B-D057-8C808AEB4C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11139" name="Group Box 195" hidden="1">
              <a:extLst>
                <a:ext uri="{63B3BB69-23CF-44E3-9099-C40C66FF867C}">
                  <a14:compatExt spid="_x0000_s211139"/>
                </a:ext>
                <a:ext uri="{FF2B5EF4-FFF2-40B4-BE49-F238E27FC236}">
                  <a16:creationId xmlns:a16="http://schemas.microsoft.com/office/drawing/2014/main" id="{849F89E2-A5B2-2492-6D38-DAB1E1EF058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11140" name="Option Button 196" hidden="1">
              <a:extLst>
                <a:ext uri="{63B3BB69-23CF-44E3-9099-C40C66FF867C}">
                  <a14:compatExt spid="_x0000_s211140"/>
                </a:ext>
                <a:ext uri="{FF2B5EF4-FFF2-40B4-BE49-F238E27FC236}">
                  <a16:creationId xmlns:a16="http://schemas.microsoft.com/office/drawing/2014/main" id="{D61B9A90-7E0E-01E0-4803-B841A1A22A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11141" name="Option Button 197" hidden="1">
              <a:extLst>
                <a:ext uri="{63B3BB69-23CF-44E3-9099-C40C66FF867C}">
                  <a14:compatExt spid="_x0000_s211141"/>
                </a:ext>
                <a:ext uri="{FF2B5EF4-FFF2-40B4-BE49-F238E27FC236}">
                  <a16:creationId xmlns:a16="http://schemas.microsoft.com/office/drawing/2014/main" id="{1E2A0910-478F-73FF-847E-623604AE56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11142" name="Option Button 198" hidden="1">
              <a:extLst>
                <a:ext uri="{63B3BB69-23CF-44E3-9099-C40C66FF867C}">
                  <a14:compatExt spid="_x0000_s211142"/>
                </a:ext>
                <a:ext uri="{FF2B5EF4-FFF2-40B4-BE49-F238E27FC236}">
                  <a16:creationId xmlns:a16="http://schemas.microsoft.com/office/drawing/2014/main" id="{12A4D1C1-2D47-46DA-36C0-A4AA0B2827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11143" name="Option Button 199" hidden="1">
              <a:extLst>
                <a:ext uri="{63B3BB69-23CF-44E3-9099-C40C66FF867C}">
                  <a14:compatExt spid="_x0000_s211143"/>
                </a:ext>
                <a:ext uri="{FF2B5EF4-FFF2-40B4-BE49-F238E27FC236}">
                  <a16:creationId xmlns:a16="http://schemas.microsoft.com/office/drawing/2014/main" id="{44AB4B90-6C53-3A67-7297-4B283E8EBA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11144" name="Group Box 200" hidden="1">
              <a:extLst>
                <a:ext uri="{63B3BB69-23CF-44E3-9099-C40C66FF867C}">
                  <a14:compatExt spid="_x0000_s211144"/>
                </a:ext>
                <a:ext uri="{FF2B5EF4-FFF2-40B4-BE49-F238E27FC236}">
                  <a16:creationId xmlns:a16="http://schemas.microsoft.com/office/drawing/2014/main" id="{078C36C4-F3B5-0BDA-8280-D8C0C071E8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11145" name="Option Button 201" hidden="1">
              <a:extLst>
                <a:ext uri="{63B3BB69-23CF-44E3-9099-C40C66FF867C}">
                  <a14:compatExt spid="_x0000_s211145"/>
                </a:ext>
                <a:ext uri="{FF2B5EF4-FFF2-40B4-BE49-F238E27FC236}">
                  <a16:creationId xmlns:a16="http://schemas.microsoft.com/office/drawing/2014/main" id="{6CB5A1D9-7EA5-B58D-82FC-1393E622BE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11146" name="Option Button 202" hidden="1">
              <a:extLst>
                <a:ext uri="{63B3BB69-23CF-44E3-9099-C40C66FF867C}">
                  <a14:compatExt spid="_x0000_s211146"/>
                </a:ext>
                <a:ext uri="{FF2B5EF4-FFF2-40B4-BE49-F238E27FC236}">
                  <a16:creationId xmlns:a16="http://schemas.microsoft.com/office/drawing/2014/main" id="{56D15BCC-ED0A-71EB-A4BF-3945AF7FE3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11147" name="Option Button 203" hidden="1">
              <a:extLst>
                <a:ext uri="{63B3BB69-23CF-44E3-9099-C40C66FF867C}">
                  <a14:compatExt spid="_x0000_s211147"/>
                </a:ext>
                <a:ext uri="{FF2B5EF4-FFF2-40B4-BE49-F238E27FC236}">
                  <a16:creationId xmlns:a16="http://schemas.microsoft.com/office/drawing/2014/main" id="{0B8F4A08-D4A8-DB96-16FF-73C75B508B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11148" name="Option Button 204" hidden="1">
              <a:extLst>
                <a:ext uri="{63B3BB69-23CF-44E3-9099-C40C66FF867C}">
                  <a14:compatExt spid="_x0000_s211148"/>
                </a:ext>
                <a:ext uri="{FF2B5EF4-FFF2-40B4-BE49-F238E27FC236}">
                  <a16:creationId xmlns:a16="http://schemas.microsoft.com/office/drawing/2014/main" id="{C433D687-45B1-0D6D-0318-64D467F798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11149" name="Group Box 205" hidden="1">
              <a:extLst>
                <a:ext uri="{63B3BB69-23CF-44E3-9099-C40C66FF867C}">
                  <a14:compatExt spid="_x0000_s211149"/>
                </a:ext>
                <a:ext uri="{FF2B5EF4-FFF2-40B4-BE49-F238E27FC236}">
                  <a16:creationId xmlns:a16="http://schemas.microsoft.com/office/drawing/2014/main" id="{1F40DD30-9656-F009-290A-CCC0D6677D7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11150" name="Option Button 206" hidden="1">
              <a:extLst>
                <a:ext uri="{63B3BB69-23CF-44E3-9099-C40C66FF867C}">
                  <a14:compatExt spid="_x0000_s211150"/>
                </a:ext>
                <a:ext uri="{FF2B5EF4-FFF2-40B4-BE49-F238E27FC236}">
                  <a16:creationId xmlns:a16="http://schemas.microsoft.com/office/drawing/2014/main" id="{F4DC7346-2B15-B1B6-72BF-B70315E430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11151" name="Option Button 207" hidden="1">
              <a:extLst>
                <a:ext uri="{63B3BB69-23CF-44E3-9099-C40C66FF867C}">
                  <a14:compatExt spid="_x0000_s211151"/>
                </a:ext>
                <a:ext uri="{FF2B5EF4-FFF2-40B4-BE49-F238E27FC236}">
                  <a16:creationId xmlns:a16="http://schemas.microsoft.com/office/drawing/2014/main" id="{F955039C-53A6-BA5E-DB2B-F764FC4246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11152" name="Option Button 208" hidden="1">
              <a:extLst>
                <a:ext uri="{63B3BB69-23CF-44E3-9099-C40C66FF867C}">
                  <a14:compatExt spid="_x0000_s211152"/>
                </a:ext>
                <a:ext uri="{FF2B5EF4-FFF2-40B4-BE49-F238E27FC236}">
                  <a16:creationId xmlns:a16="http://schemas.microsoft.com/office/drawing/2014/main" id="{468D2D9C-0B1F-E2BE-53A6-F29D4261F9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11153" name="Option Button 209" hidden="1">
              <a:extLst>
                <a:ext uri="{63B3BB69-23CF-44E3-9099-C40C66FF867C}">
                  <a14:compatExt spid="_x0000_s211153"/>
                </a:ext>
                <a:ext uri="{FF2B5EF4-FFF2-40B4-BE49-F238E27FC236}">
                  <a16:creationId xmlns:a16="http://schemas.microsoft.com/office/drawing/2014/main" id="{1300399F-6221-35AD-BE05-E6D956AB84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11154" name="Group Box 210" hidden="1">
              <a:extLst>
                <a:ext uri="{63B3BB69-23CF-44E3-9099-C40C66FF867C}">
                  <a14:compatExt spid="_x0000_s211154"/>
                </a:ext>
                <a:ext uri="{FF2B5EF4-FFF2-40B4-BE49-F238E27FC236}">
                  <a16:creationId xmlns:a16="http://schemas.microsoft.com/office/drawing/2014/main" id="{9A289B0A-3A10-17C5-12A4-AAEAC4A6D0C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11155" name="Option Button 211" hidden="1">
              <a:extLst>
                <a:ext uri="{63B3BB69-23CF-44E3-9099-C40C66FF867C}">
                  <a14:compatExt spid="_x0000_s211155"/>
                </a:ext>
                <a:ext uri="{FF2B5EF4-FFF2-40B4-BE49-F238E27FC236}">
                  <a16:creationId xmlns:a16="http://schemas.microsoft.com/office/drawing/2014/main" id="{EC1F9F4B-5732-CCFF-A592-5E6A95E4F4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11156" name="Option Button 212" hidden="1">
              <a:extLst>
                <a:ext uri="{63B3BB69-23CF-44E3-9099-C40C66FF867C}">
                  <a14:compatExt spid="_x0000_s211156"/>
                </a:ext>
                <a:ext uri="{FF2B5EF4-FFF2-40B4-BE49-F238E27FC236}">
                  <a16:creationId xmlns:a16="http://schemas.microsoft.com/office/drawing/2014/main" id="{CFE03875-C055-6CF9-1B55-8000A9D636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11157" name="Option Button 213" hidden="1">
              <a:extLst>
                <a:ext uri="{63B3BB69-23CF-44E3-9099-C40C66FF867C}">
                  <a14:compatExt spid="_x0000_s211157"/>
                </a:ext>
                <a:ext uri="{FF2B5EF4-FFF2-40B4-BE49-F238E27FC236}">
                  <a16:creationId xmlns:a16="http://schemas.microsoft.com/office/drawing/2014/main" id="{516D6BCF-CCE1-CB36-F3FE-7B4A3A625C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11158" name="Option Button 214" hidden="1">
              <a:extLst>
                <a:ext uri="{63B3BB69-23CF-44E3-9099-C40C66FF867C}">
                  <a14:compatExt spid="_x0000_s211158"/>
                </a:ext>
                <a:ext uri="{FF2B5EF4-FFF2-40B4-BE49-F238E27FC236}">
                  <a16:creationId xmlns:a16="http://schemas.microsoft.com/office/drawing/2014/main" id="{C8755455-08FC-B419-2FFD-FB7B08459E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11159" name="Group Box 215" hidden="1">
              <a:extLst>
                <a:ext uri="{63B3BB69-23CF-44E3-9099-C40C66FF867C}">
                  <a14:compatExt spid="_x0000_s211159"/>
                </a:ext>
                <a:ext uri="{FF2B5EF4-FFF2-40B4-BE49-F238E27FC236}">
                  <a16:creationId xmlns:a16="http://schemas.microsoft.com/office/drawing/2014/main" id="{0FB5CC3C-BC51-E6FF-D0C8-D4A25D41C48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11160" name="Option Button 216" hidden="1">
              <a:extLst>
                <a:ext uri="{63B3BB69-23CF-44E3-9099-C40C66FF867C}">
                  <a14:compatExt spid="_x0000_s211160"/>
                </a:ext>
                <a:ext uri="{FF2B5EF4-FFF2-40B4-BE49-F238E27FC236}">
                  <a16:creationId xmlns:a16="http://schemas.microsoft.com/office/drawing/2014/main" id="{95139737-B154-17C4-FF5D-A0D61DBF39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11161" name="Option Button 217" hidden="1">
              <a:extLst>
                <a:ext uri="{63B3BB69-23CF-44E3-9099-C40C66FF867C}">
                  <a14:compatExt spid="_x0000_s211161"/>
                </a:ext>
                <a:ext uri="{FF2B5EF4-FFF2-40B4-BE49-F238E27FC236}">
                  <a16:creationId xmlns:a16="http://schemas.microsoft.com/office/drawing/2014/main" id="{C2DFC22A-227B-BAB6-3661-7496110FA0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11162" name="Option Button 218" hidden="1">
              <a:extLst>
                <a:ext uri="{63B3BB69-23CF-44E3-9099-C40C66FF867C}">
                  <a14:compatExt spid="_x0000_s211162"/>
                </a:ext>
                <a:ext uri="{FF2B5EF4-FFF2-40B4-BE49-F238E27FC236}">
                  <a16:creationId xmlns:a16="http://schemas.microsoft.com/office/drawing/2014/main" id="{FEBE7D30-1F8B-D072-BAF6-D86F9A9B67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11163" name="Option Button 219" hidden="1">
              <a:extLst>
                <a:ext uri="{63B3BB69-23CF-44E3-9099-C40C66FF867C}">
                  <a14:compatExt spid="_x0000_s211163"/>
                </a:ext>
                <a:ext uri="{FF2B5EF4-FFF2-40B4-BE49-F238E27FC236}">
                  <a16:creationId xmlns:a16="http://schemas.microsoft.com/office/drawing/2014/main" id="{FA39B6E7-AF12-DAFA-9F59-3F5A8FBC4A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11164" name="Group Box 220" hidden="1">
              <a:extLst>
                <a:ext uri="{63B3BB69-23CF-44E3-9099-C40C66FF867C}">
                  <a14:compatExt spid="_x0000_s211164"/>
                </a:ext>
                <a:ext uri="{FF2B5EF4-FFF2-40B4-BE49-F238E27FC236}">
                  <a16:creationId xmlns:a16="http://schemas.microsoft.com/office/drawing/2014/main" id="{B616C0F6-BC6F-43F5-C41E-658BD213959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11165" name="Option Button 221" hidden="1">
              <a:extLst>
                <a:ext uri="{63B3BB69-23CF-44E3-9099-C40C66FF867C}">
                  <a14:compatExt spid="_x0000_s211165"/>
                </a:ext>
                <a:ext uri="{FF2B5EF4-FFF2-40B4-BE49-F238E27FC236}">
                  <a16:creationId xmlns:a16="http://schemas.microsoft.com/office/drawing/2014/main" id="{1F039E81-B282-B04D-611D-652AFA8D7F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11166" name="Option Button 222" hidden="1">
              <a:extLst>
                <a:ext uri="{63B3BB69-23CF-44E3-9099-C40C66FF867C}">
                  <a14:compatExt spid="_x0000_s211166"/>
                </a:ext>
                <a:ext uri="{FF2B5EF4-FFF2-40B4-BE49-F238E27FC236}">
                  <a16:creationId xmlns:a16="http://schemas.microsoft.com/office/drawing/2014/main" id="{E508F0AC-7ECC-12DE-B437-17E7E3BA69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11167" name="Option Button 223" hidden="1">
              <a:extLst>
                <a:ext uri="{63B3BB69-23CF-44E3-9099-C40C66FF867C}">
                  <a14:compatExt spid="_x0000_s211167"/>
                </a:ext>
                <a:ext uri="{FF2B5EF4-FFF2-40B4-BE49-F238E27FC236}">
                  <a16:creationId xmlns:a16="http://schemas.microsoft.com/office/drawing/2014/main" id="{27DAF19C-CF9E-EFD1-18A2-310273F1C5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11168" name="Option Button 224" hidden="1">
              <a:extLst>
                <a:ext uri="{63B3BB69-23CF-44E3-9099-C40C66FF867C}">
                  <a14:compatExt spid="_x0000_s211168"/>
                </a:ext>
                <a:ext uri="{FF2B5EF4-FFF2-40B4-BE49-F238E27FC236}">
                  <a16:creationId xmlns:a16="http://schemas.microsoft.com/office/drawing/2014/main" id="{A7C439B0-E3DF-B346-B869-54BA495216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11169" name="Group Box 225" hidden="1">
              <a:extLst>
                <a:ext uri="{63B3BB69-23CF-44E3-9099-C40C66FF867C}">
                  <a14:compatExt spid="_x0000_s211169"/>
                </a:ext>
                <a:ext uri="{FF2B5EF4-FFF2-40B4-BE49-F238E27FC236}">
                  <a16:creationId xmlns:a16="http://schemas.microsoft.com/office/drawing/2014/main" id="{6BB4DC08-11C7-67C1-E057-9926FFB17D5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11170" name="Option Button 226" hidden="1">
              <a:extLst>
                <a:ext uri="{63B3BB69-23CF-44E3-9099-C40C66FF867C}">
                  <a14:compatExt spid="_x0000_s211170"/>
                </a:ext>
                <a:ext uri="{FF2B5EF4-FFF2-40B4-BE49-F238E27FC236}">
                  <a16:creationId xmlns:a16="http://schemas.microsoft.com/office/drawing/2014/main" id="{0A9E6F2A-6CD2-4FD0-1160-BA4C35936F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11171" name="Option Button 227" hidden="1">
              <a:extLst>
                <a:ext uri="{63B3BB69-23CF-44E3-9099-C40C66FF867C}">
                  <a14:compatExt spid="_x0000_s211171"/>
                </a:ext>
                <a:ext uri="{FF2B5EF4-FFF2-40B4-BE49-F238E27FC236}">
                  <a16:creationId xmlns:a16="http://schemas.microsoft.com/office/drawing/2014/main" id="{FFCE63A6-007A-ADEA-7011-1415969135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11172" name="Option Button 228" hidden="1">
              <a:extLst>
                <a:ext uri="{63B3BB69-23CF-44E3-9099-C40C66FF867C}">
                  <a14:compatExt spid="_x0000_s211172"/>
                </a:ext>
                <a:ext uri="{FF2B5EF4-FFF2-40B4-BE49-F238E27FC236}">
                  <a16:creationId xmlns:a16="http://schemas.microsoft.com/office/drawing/2014/main" id="{3903F88E-3256-8C35-0A26-557D706A15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11173" name="Option Button 229" hidden="1">
              <a:extLst>
                <a:ext uri="{63B3BB69-23CF-44E3-9099-C40C66FF867C}">
                  <a14:compatExt spid="_x0000_s211173"/>
                </a:ext>
                <a:ext uri="{FF2B5EF4-FFF2-40B4-BE49-F238E27FC236}">
                  <a16:creationId xmlns:a16="http://schemas.microsoft.com/office/drawing/2014/main" id="{D50ECBB2-D6B5-842D-D26F-0CD25FAD60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11174" name="Group Box 230" hidden="1">
              <a:extLst>
                <a:ext uri="{63B3BB69-23CF-44E3-9099-C40C66FF867C}">
                  <a14:compatExt spid="_x0000_s211174"/>
                </a:ext>
                <a:ext uri="{FF2B5EF4-FFF2-40B4-BE49-F238E27FC236}">
                  <a16:creationId xmlns:a16="http://schemas.microsoft.com/office/drawing/2014/main" id="{190C6949-6FD1-EC32-F9C5-C5967A5F32A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11175" name="Option Button 231" hidden="1">
              <a:extLst>
                <a:ext uri="{63B3BB69-23CF-44E3-9099-C40C66FF867C}">
                  <a14:compatExt spid="_x0000_s211175"/>
                </a:ext>
                <a:ext uri="{FF2B5EF4-FFF2-40B4-BE49-F238E27FC236}">
                  <a16:creationId xmlns:a16="http://schemas.microsoft.com/office/drawing/2014/main" id="{81C3DE60-89E7-F2F3-9884-A53C7B88EF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11176" name="Option Button 232" hidden="1">
              <a:extLst>
                <a:ext uri="{63B3BB69-23CF-44E3-9099-C40C66FF867C}">
                  <a14:compatExt spid="_x0000_s211176"/>
                </a:ext>
                <a:ext uri="{FF2B5EF4-FFF2-40B4-BE49-F238E27FC236}">
                  <a16:creationId xmlns:a16="http://schemas.microsoft.com/office/drawing/2014/main" id="{554D69B3-10DD-1A16-4BA8-F6AC7CB0B1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11177" name="Option Button 233" hidden="1">
              <a:extLst>
                <a:ext uri="{63B3BB69-23CF-44E3-9099-C40C66FF867C}">
                  <a14:compatExt spid="_x0000_s211177"/>
                </a:ext>
                <a:ext uri="{FF2B5EF4-FFF2-40B4-BE49-F238E27FC236}">
                  <a16:creationId xmlns:a16="http://schemas.microsoft.com/office/drawing/2014/main" id="{295EA43D-F106-7F8E-3BC5-665FE919B2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11178" name="Option Button 234" hidden="1">
              <a:extLst>
                <a:ext uri="{63B3BB69-23CF-44E3-9099-C40C66FF867C}">
                  <a14:compatExt spid="_x0000_s211178"/>
                </a:ext>
                <a:ext uri="{FF2B5EF4-FFF2-40B4-BE49-F238E27FC236}">
                  <a16:creationId xmlns:a16="http://schemas.microsoft.com/office/drawing/2014/main" id="{C348B4E5-C893-EC5A-FCC0-3F4A93C468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11179" name="Group Box 235" hidden="1">
              <a:extLst>
                <a:ext uri="{63B3BB69-23CF-44E3-9099-C40C66FF867C}">
                  <a14:compatExt spid="_x0000_s211179"/>
                </a:ext>
                <a:ext uri="{FF2B5EF4-FFF2-40B4-BE49-F238E27FC236}">
                  <a16:creationId xmlns:a16="http://schemas.microsoft.com/office/drawing/2014/main" id="{22BB51F4-42FA-75DF-DD43-3F89D4BB5B0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11180" name="Option Button 236" hidden="1">
              <a:extLst>
                <a:ext uri="{63B3BB69-23CF-44E3-9099-C40C66FF867C}">
                  <a14:compatExt spid="_x0000_s211180"/>
                </a:ext>
                <a:ext uri="{FF2B5EF4-FFF2-40B4-BE49-F238E27FC236}">
                  <a16:creationId xmlns:a16="http://schemas.microsoft.com/office/drawing/2014/main" id="{414178E4-0BBF-CC0F-8830-5BE2FBA8EE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11181" name="Option Button 237" hidden="1">
              <a:extLst>
                <a:ext uri="{63B3BB69-23CF-44E3-9099-C40C66FF867C}">
                  <a14:compatExt spid="_x0000_s211181"/>
                </a:ext>
                <a:ext uri="{FF2B5EF4-FFF2-40B4-BE49-F238E27FC236}">
                  <a16:creationId xmlns:a16="http://schemas.microsoft.com/office/drawing/2014/main" id="{F61CF11C-7F5F-CFE1-138D-27FA5C8F07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11182" name="Option Button 238" hidden="1">
              <a:extLst>
                <a:ext uri="{63B3BB69-23CF-44E3-9099-C40C66FF867C}">
                  <a14:compatExt spid="_x0000_s211182"/>
                </a:ext>
                <a:ext uri="{FF2B5EF4-FFF2-40B4-BE49-F238E27FC236}">
                  <a16:creationId xmlns:a16="http://schemas.microsoft.com/office/drawing/2014/main" id="{3B427730-0E1D-8D22-062D-49EE4D8E5A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11183" name="Option Button 239" hidden="1">
              <a:extLst>
                <a:ext uri="{63B3BB69-23CF-44E3-9099-C40C66FF867C}">
                  <a14:compatExt spid="_x0000_s211183"/>
                </a:ext>
                <a:ext uri="{FF2B5EF4-FFF2-40B4-BE49-F238E27FC236}">
                  <a16:creationId xmlns:a16="http://schemas.microsoft.com/office/drawing/2014/main" id="{8B0A3A0B-20C6-668E-6F91-C30D23F5EC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11184" name="Group Box 240" hidden="1">
              <a:extLst>
                <a:ext uri="{63B3BB69-23CF-44E3-9099-C40C66FF867C}">
                  <a14:compatExt spid="_x0000_s211184"/>
                </a:ext>
                <a:ext uri="{FF2B5EF4-FFF2-40B4-BE49-F238E27FC236}">
                  <a16:creationId xmlns:a16="http://schemas.microsoft.com/office/drawing/2014/main" id="{D9D6B473-4DBC-0FB4-5812-EE6DC9DF631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11185" name="Option Button 241" hidden="1">
              <a:extLst>
                <a:ext uri="{63B3BB69-23CF-44E3-9099-C40C66FF867C}">
                  <a14:compatExt spid="_x0000_s211185"/>
                </a:ext>
                <a:ext uri="{FF2B5EF4-FFF2-40B4-BE49-F238E27FC236}">
                  <a16:creationId xmlns:a16="http://schemas.microsoft.com/office/drawing/2014/main" id="{014C8311-63EA-BD66-C0B1-300839E00F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11186" name="Option Button 242" hidden="1">
              <a:extLst>
                <a:ext uri="{63B3BB69-23CF-44E3-9099-C40C66FF867C}">
                  <a14:compatExt spid="_x0000_s211186"/>
                </a:ext>
                <a:ext uri="{FF2B5EF4-FFF2-40B4-BE49-F238E27FC236}">
                  <a16:creationId xmlns:a16="http://schemas.microsoft.com/office/drawing/2014/main" id="{97BBFDC5-0FD4-F50D-6B4B-E9DAF32A00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11187" name="Option Button 243" hidden="1">
              <a:extLst>
                <a:ext uri="{63B3BB69-23CF-44E3-9099-C40C66FF867C}">
                  <a14:compatExt spid="_x0000_s211187"/>
                </a:ext>
                <a:ext uri="{FF2B5EF4-FFF2-40B4-BE49-F238E27FC236}">
                  <a16:creationId xmlns:a16="http://schemas.microsoft.com/office/drawing/2014/main" id="{C8CB7BAF-5433-11FB-B900-3913593783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11188" name="Option Button 244" hidden="1">
              <a:extLst>
                <a:ext uri="{63B3BB69-23CF-44E3-9099-C40C66FF867C}">
                  <a14:compatExt spid="_x0000_s211188"/>
                </a:ext>
                <a:ext uri="{FF2B5EF4-FFF2-40B4-BE49-F238E27FC236}">
                  <a16:creationId xmlns:a16="http://schemas.microsoft.com/office/drawing/2014/main" id="{0FA67185-7655-0A54-E8F9-D22DB42EBC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11189" name="Group Box 245" hidden="1">
              <a:extLst>
                <a:ext uri="{63B3BB69-23CF-44E3-9099-C40C66FF867C}">
                  <a14:compatExt spid="_x0000_s211189"/>
                </a:ext>
                <a:ext uri="{FF2B5EF4-FFF2-40B4-BE49-F238E27FC236}">
                  <a16:creationId xmlns:a16="http://schemas.microsoft.com/office/drawing/2014/main" id="{B8451666-585B-CB62-9216-EB456C87101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11190" name="Option Button 246" hidden="1">
              <a:extLst>
                <a:ext uri="{63B3BB69-23CF-44E3-9099-C40C66FF867C}">
                  <a14:compatExt spid="_x0000_s211190"/>
                </a:ext>
                <a:ext uri="{FF2B5EF4-FFF2-40B4-BE49-F238E27FC236}">
                  <a16:creationId xmlns:a16="http://schemas.microsoft.com/office/drawing/2014/main" id="{7168CD10-08D2-226C-7119-2A1152E5C0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11191" name="Option Button 247" hidden="1">
              <a:extLst>
                <a:ext uri="{63B3BB69-23CF-44E3-9099-C40C66FF867C}">
                  <a14:compatExt spid="_x0000_s211191"/>
                </a:ext>
                <a:ext uri="{FF2B5EF4-FFF2-40B4-BE49-F238E27FC236}">
                  <a16:creationId xmlns:a16="http://schemas.microsoft.com/office/drawing/2014/main" id="{EA1AC483-9293-A0B7-0332-5C4B437ECE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11192" name="Option Button 248" hidden="1">
              <a:extLst>
                <a:ext uri="{63B3BB69-23CF-44E3-9099-C40C66FF867C}">
                  <a14:compatExt spid="_x0000_s211192"/>
                </a:ext>
                <a:ext uri="{FF2B5EF4-FFF2-40B4-BE49-F238E27FC236}">
                  <a16:creationId xmlns:a16="http://schemas.microsoft.com/office/drawing/2014/main" id="{9A5A21A4-BA57-03B2-B5B6-E10359EDF1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11193" name="Option Button 249" hidden="1">
              <a:extLst>
                <a:ext uri="{63B3BB69-23CF-44E3-9099-C40C66FF867C}">
                  <a14:compatExt spid="_x0000_s211193"/>
                </a:ext>
                <a:ext uri="{FF2B5EF4-FFF2-40B4-BE49-F238E27FC236}">
                  <a16:creationId xmlns:a16="http://schemas.microsoft.com/office/drawing/2014/main" id="{104201D4-3349-7C9A-F1EE-BC281F4E50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11194" name="Group Box 250" hidden="1">
              <a:extLst>
                <a:ext uri="{63B3BB69-23CF-44E3-9099-C40C66FF867C}">
                  <a14:compatExt spid="_x0000_s211194"/>
                </a:ext>
                <a:ext uri="{FF2B5EF4-FFF2-40B4-BE49-F238E27FC236}">
                  <a16:creationId xmlns:a16="http://schemas.microsoft.com/office/drawing/2014/main" id="{00DB1C56-1A4F-B7F2-74F5-3F3E040101E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11195" name="Option Button 251" hidden="1">
              <a:extLst>
                <a:ext uri="{63B3BB69-23CF-44E3-9099-C40C66FF867C}">
                  <a14:compatExt spid="_x0000_s211195"/>
                </a:ext>
                <a:ext uri="{FF2B5EF4-FFF2-40B4-BE49-F238E27FC236}">
                  <a16:creationId xmlns:a16="http://schemas.microsoft.com/office/drawing/2014/main" id="{F27680AD-FD48-F945-58E9-73A64DECB7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11196" name="Option Button 252" hidden="1">
              <a:extLst>
                <a:ext uri="{63B3BB69-23CF-44E3-9099-C40C66FF867C}">
                  <a14:compatExt spid="_x0000_s211196"/>
                </a:ext>
                <a:ext uri="{FF2B5EF4-FFF2-40B4-BE49-F238E27FC236}">
                  <a16:creationId xmlns:a16="http://schemas.microsoft.com/office/drawing/2014/main" id="{4D3236A1-08CD-31F8-3AFE-404AAC9B89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11197" name="Option Button 253" hidden="1">
              <a:extLst>
                <a:ext uri="{63B3BB69-23CF-44E3-9099-C40C66FF867C}">
                  <a14:compatExt spid="_x0000_s211197"/>
                </a:ext>
                <a:ext uri="{FF2B5EF4-FFF2-40B4-BE49-F238E27FC236}">
                  <a16:creationId xmlns:a16="http://schemas.microsoft.com/office/drawing/2014/main" id="{3606A5B3-15B7-BE86-702F-96EDA99B37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11198" name="Option Button 254" hidden="1">
              <a:extLst>
                <a:ext uri="{63B3BB69-23CF-44E3-9099-C40C66FF867C}">
                  <a14:compatExt spid="_x0000_s211198"/>
                </a:ext>
                <a:ext uri="{FF2B5EF4-FFF2-40B4-BE49-F238E27FC236}">
                  <a16:creationId xmlns:a16="http://schemas.microsoft.com/office/drawing/2014/main" id="{BA4CE5D5-781F-B3A0-7E60-A05F4C0A3D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11199" name="Group Box 255" hidden="1">
              <a:extLst>
                <a:ext uri="{63B3BB69-23CF-44E3-9099-C40C66FF867C}">
                  <a14:compatExt spid="_x0000_s211199"/>
                </a:ext>
                <a:ext uri="{FF2B5EF4-FFF2-40B4-BE49-F238E27FC236}">
                  <a16:creationId xmlns:a16="http://schemas.microsoft.com/office/drawing/2014/main" id="{4A018891-28D8-326A-2DAE-0541EEF378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11200" name="Option Button 256" hidden="1">
              <a:extLst>
                <a:ext uri="{63B3BB69-23CF-44E3-9099-C40C66FF867C}">
                  <a14:compatExt spid="_x0000_s211200"/>
                </a:ext>
                <a:ext uri="{FF2B5EF4-FFF2-40B4-BE49-F238E27FC236}">
                  <a16:creationId xmlns:a16="http://schemas.microsoft.com/office/drawing/2014/main" id="{C36D7A30-8AF2-4275-AB24-A2A320E8AF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11201" name="Option Button 257" hidden="1">
              <a:extLst>
                <a:ext uri="{63B3BB69-23CF-44E3-9099-C40C66FF867C}">
                  <a14:compatExt spid="_x0000_s211201"/>
                </a:ext>
                <a:ext uri="{FF2B5EF4-FFF2-40B4-BE49-F238E27FC236}">
                  <a16:creationId xmlns:a16="http://schemas.microsoft.com/office/drawing/2014/main" id="{FB50820F-A2CF-098D-BC35-D818FA31CC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11202" name="Option Button 258" hidden="1">
              <a:extLst>
                <a:ext uri="{63B3BB69-23CF-44E3-9099-C40C66FF867C}">
                  <a14:compatExt spid="_x0000_s211202"/>
                </a:ext>
                <a:ext uri="{FF2B5EF4-FFF2-40B4-BE49-F238E27FC236}">
                  <a16:creationId xmlns:a16="http://schemas.microsoft.com/office/drawing/2014/main" id="{FA021361-CC73-6DCF-072B-A7A8B1783B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11203" name="Option Button 259" hidden="1">
              <a:extLst>
                <a:ext uri="{63B3BB69-23CF-44E3-9099-C40C66FF867C}">
                  <a14:compatExt spid="_x0000_s211203"/>
                </a:ext>
                <a:ext uri="{FF2B5EF4-FFF2-40B4-BE49-F238E27FC236}">
                  <a16:creationId xmlns:a16="http://schemas.microsoft.com/office/drawing/2014/main" id="{D0523F29-4ED7-1AA3-E3D8-22EA1D771C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11204" name="Group Box 260" hidden="1">
              <a:extLst>
                <a:ext uri="{63B3BB69-23CF-44E3-9099-C40C66FF867C}">
                  <a14:compatExt spid="_x0000_s211204"/>
                </a:ext>
                <a:ext uri="{FF2B5EF4-FFF2-40B4-BE49-F238E27FC236}">
                  <a16:creationId xmlns:a16="http://schemas.microsoft.com/office/drawing/2014/main" id="{EAC83B30-BF61-DFD5-1343-F599535620B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11205" name="Option Button 261" hidden="1">
              <a:extLst>
                <a:ext uri="{63B3BB69-23CF-44E3-9099-C40C66FF867C}">
                  <a14:compatExt spid="_x0000_s211205"/>
                </a:ext>
                <a:ext uri="{FF2B5EF4-FFF2-40B4-BE49-F238E27FC236}">
                  <a16:creationId xmlns:a16="http://schemas.microsoft.com/office/drawing/2014/main" id="{9373AEE3-4B3E-221D-3948-4B781C7879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11206" name="Option Button 262" hidden="1">
              <a:extLst>
                <a:ext uri="{63B3BB69-23CF-44E3-9099-C40C66FF867C}">
                  <a14:compatExt spid="_x0000_s211206"/>
                </a:ext>
                <a:ext uri="{FF2B5EF4-FFF2-40B4-BE49-F238E27FC236}">
                  <a16:creationId xmlns:a16="http://schemas.microsoft.com/office/drawing/2014/main" id="{D7341DFF-0A99-2920-A224-164FED5A16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11207" name="Option Button 263" hidden="1">
              <a:extLst>
                <a:ext uri="{63B3BB69-23CF-44E3-9099-C40C66FF867C}">
                  <a14:compatExt spid="_x0000_s211207"/>
                </a:ext>
                <a:ext uri="{FF2B5EF4-FFF2-40B4-BE49-F238E27FC236}">
                  <a16:creationId xmlns:a16="http://schemas.microsoft.com/office/drawing/2014/main" id="{B9526848-325F-8C37-75ED-DD3DCD5AFC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11208" name="Option Button 264" hidden="1">
              <a:extLst>
                <a:ext uri="{63B3BB69-23CF-44E3-9099-C40C66FF867C}">
                  <a14:compatExt spid="_x0000_s211208"/>
                </a:ext>
                <a:ext uri="{FF2B5EF4-FFF2-40B4-BE49-F238E27FC236}">
                  <a16:creationId xmlns:a16="http://schemas.microsoft.com/office/drawing/2014/main" id="{D54BA20F-C951-2FB4-B6DA-0C31415E04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11209" name="Group Box 265" hidden="1">
              <a:extLst>
                <a:ext uri="{63B3BB69-23CF-44E3-9099-C40C66FF867C}">
                  <a14:compatExt spid="_x0000_s211209"/>
                </a:ext>
                <a:ext uri="{FF2B5EF4-FFF2-40B4-BE49-F238E27FC236}">
                  <a16:creationId xmlns:a16="http://schemas.microsoft.com/office/drawing/2014/main" id="{8A23669A-9475-5EF6-DC91-681BAA231FF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11210" name="Option Button 266" hidden="1">
              <a:extLst>
                <a:ext uri="{63B3BB69-23CF-44E3-9099-C40C66FF867C}">
                  <a14:compatExt spid="_x0000_s211210"/>
                </a:ext>
                <a:ext uri="{FF2B5EF4-FFF2-40B4-BE49-F238E27FC236}">
                  <a16:creationId xmlns:a16="http://schemas.microsoft.com/office/drawing/2014/main" id="{EAB26B8C-0690-8531-0A6D-4B1FB9B185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11211" name="Option Button 267" hidden="1">
              <a:extLst>
                <a:ext uri="{63B3BB69-23CF-44E3-9099-C40C66FF867C}">
                  <a14:compatExt spid="_x0000_s211211"/>
                </a:ext>
                <a:ext uri="{FF2B5EF4-FFF2-40B4-BE49-F238E27FC236}">
                  <a16:creationId xmlns:a16="http://schemas.microsoft.com/office/drawing/2014/main" id="{22906148-2FEC-D730-3E03-F4923AEC81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11212" name="Option Button 268" hidden="1">
              <a:extLst>
                <a:ext uri="{63B3BB69-23CF-44E3-9099-C40C66FF867C}">
                  <a14:compatExt spid="_x0000_s211212"/>
                </a:ext>
                <a:ext uri="{FF2B5EF4-FFF2-40B4-BE49-F238E27FC236}">
                  <a16:creationId xmlns:a16="http://schemas.microsoft.com/office/drawing/2014/main" id="{5103F6C0-78EE-06BA-7FFF-53B46212AE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11213" name="Option Button 269" hidden="1">
              <a:extLst>
                <a:ext uri="{63B3BB69-23CF-44E3-9099-C40C66FF867C}">
                  <a14:compatExt spid="_x0000_s211213"/>
                </a:ext>
                <a:ext uri="{FF2B5EF4-FFF2-40B4-BE49-F238E27FC236}">
                  <a16:creationId xmlns:a16="http://schemas.microsoft.com/office/drawing/2014/main" id="{3367E88A-F43B-3061-3DC8-A78E9C3EB5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11214" name="Group Box 270" hidden="1">
              <a:extLst>
                <a:ext uri="{63B3BB69-23CF-44E3-9099-C40C66FF867C}">
                  <a14:compatExt spid="_x0000_s211214"/>
                </a:ext>
                <a:ext uri="{FF2B5EF4-FFF2-40B4-BE49-F238E27FC236}">
                  <a16:creationId xmlns:a16="http://schemas.microsoft.com/office/drawing/2014/main" id="{B22E5DB3-0903-FEE0-2DDE-BE763989968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11215" name="Option Button 271" hidden="1">
              <a:extLst>
                <a:ext uri="{63B3BB69-23CF-44E3-9099-C40C66FF867C}">
                  <a14:compatExt spid="_x0000_s211215"/>
                </a:ext>
                <a:ext uri="{FF2B5EF4-FFF2-40B4-BE49-F238E27FC236}">
                  <a16:creationId xmlns:a16="http://schemas.microsoft.com/office/drawing/2014/main" id="{98CD384D-8C74-A99A-4303-9ED3A7E2A5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11216" name="Option Button 272" hidden="1">
              <a:extLst>
                <a:ext uri="{63B3BB69-23CF-44E3-9099-C40C66FF867C}">
                  <a14:compatExt spid="_x0000_s211216"/>
                </a:ext>
                <a:ext uri="{FF2B5EF4-FFF2-40B4-BE49-F238E27FC236}">
                  <a16:creationId xmlns:a16="http://schemas.microsoft.com/office/drawing/2014/main" id="{2CF81632-80AD-7403-FC4C-09273771CA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11217" name="Option Button 273" hidden="1">
              <a:extLst>
                <a:ext uri="{63B3BB69-23CF-44E3-9099-C40C66FF867C}">
                  <a14:compatExt spid="_x0000_s211217"/>
                </a:ext>
                <a:ext uri="{FF2B5EF4-FFF2-40B4-BE49-F238E27FC236}">
                  <a16:creationId xmlns:a16="http://schemas.microsoft.com/office/drawing/2014/main" id="{D4FEC032-A8FA-9600-5D1E-6513B65254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11218" name="Option Button 274" hidden="1">
              <a:extLst>
                <a:ext uri="{63B3BB69-23CF-44E3-9099-C40C66FF867C}">
                  <a14:compatExt spid="_x0000_s211218"/>
                </a:ext>
                <a:ext uri="{FF2B5EF4-FFF2-40B4-BE49-F238E27FC236}">
                  <a16:creationId xmlns:a16="http://schemas.microsoft.com/office/drawing/2014/main" id="{AFC2BF92-3CF7-C0D9-39A8-ACAA1BBD22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11219" name="Group Box 275" hidden="1">
              <a:extLst>
                <a:ext uri="{63B3BB69-23CF-44E3-9099-C40C66FF867C}">
                  <a14:compatExt spid="_x0000_s211219"/>
                </a:ext>
                <a:ext uri="{FF2B5EF4-FFF2-40B4-BE49-F238E27FC236}">
                  <a16:creationId xmlns:a16="http://schemas.microsoft.com/office/drawing/2014/main" id="{01802B2C-9969-89D7-9206-89CF2437DEA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11220" name="Option Button 276" hidden="1">
              <a:extLst>
                <a:ext uri="{63B3BB69-23CF-44E3-9099-C40C66FF867C}">
                  <a14:compatExt spid="_x0000_s211220"/>
                </a:ext>
                <a:ext uri="{FF2B5EF4-FFF2-40B4-BE49-F238E27FC236}">
                  <a16:creationId xmlns:a16="http://schemas.microsoft.com/office/drawing/2014/main" id="{CEB50643-F0B2-4EE1-B155-4B11FC5B6A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11221" name="Option Button 277" hidden="1">
              <a:extLst>
                <a:ext uri="{63B3BB69-23CF-44E3-9099-C40C66FF867C}">
                  <a14:compatExt spid="_x0000_s211221"/>
                </a:ext>
                <a:ext uri="{FF2B5EF4-FFF2-40B4-BE49-F238E27FC236}">
                  <a16:creationId xmlns:a16="http://schemas.microsoft.com/office/drawing/2014/main" id="{77BB0D13-B047-B2D4-F1CF-2F010B515C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11222" name="Option Button 278" hidden="1">
              <a:extLst>
                <a:ext uri="{63B3BB69-23CF-44E3-9099-C40C66FF867C}">
                  <a14:compatExt spid="_x0000_s211222"/>
                </a:ext>
                <a:ext uri="{FF2B5EF4-FFF2-40B4-BE49-F238E27FC236}">
                  <a16:creationId xmlns:a16="http://schemas.microsoft.com/office/drawing/2014/main" id="{D95272B9-ECC2-A04D-10FE-9B941903EA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11223" name="Option Button 279" hidden="1">
              <a:extLst>
                <a:ext uri="{63B3BB69-23CF-44E3-9099-C40C66FF867C}">
                  <a14:compatExt spid="_x0000_s211223"/>
                </a:ext>
                <a:ext uri="{FF2B5EF4-FFF2-40B4-BE49-F238E27FC236}">
                  <a16:creationId xmlns:a16="http://schemas.microsoft.com/office/drawing/2014/main" id="{9125A767-7236-5FA8-B866-D1B89C0290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11224" name="Group Box 280" hidden="1">
              <a:extLst>
                <a:ext uri="{63B3BB69-23CF-44E3-9099-C40C66FF867C}">
                  <a14:compatExt spid="_x0000_s211224"/>
                </a:ext>
                <a:ext uri="{FF2B5EF4-FFF2-40B4-BE49-F238E27FC236}">
                  <a16:creationId xmlns:a16="http://schemas.microsoft.com/office/drawing/2014/main" id="{18EEB408-0BD4-F323-BD50-C26E1A40AB0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11225" name="Option Button 281" hidden="1">
              <a:extLst>
                <a:ext uri="{63B3BB69-23CF-44E3-9099-C40C66FF867C}">
                  <a14:compatExt spid="_x0000_s211225"/>
                </a:ext>
                <a:ext uri="{FF2B5EF4-FFF2-40B4-BE49-F238E27FC236}">
                  <a16:creationId xmlns:a16="http://schemas.microsoft.com/office/drawing/2014/main" id="{1F1B6013-EF33-9FEC-0E35-ACFFE19D7E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11226" name="Option Button 282" hidden="1">
              <a:extLst>
                <a:ext uri="{63B3BB69-23CF-44E3-9099-C40C66FF867C}">
                  <a14:compatExt spid="_x0000_s211226"/>
                </a:ext>
                <a:ext uri="{FF2B5EF4-FFF2-40B4-BE49-F238E27FC236}">
                  <a16:creationId xmlns:a16="http://schemas.microsoft.com/office/drawing/2014/main" id="{4F342834-D8C9-ED27-86B9-99507EAB93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11227" name="Option Button 283" hidden="1">
              <a:extLst>
                <a:ext uri="{63B3BB69-23CF-44E3-9099-C40C66FF867C}">
                  <a14:compatExt spid="_x0000_s211227"/>
                </a:ext>
                <a:ext uri="{FF2B5EF4-FFF2-40B4-BE49-F238E27FC236}">
                  <a16:creationId xmlns:a16="http://schemas.microsoft.com/office/drawing/2014/main" id="{BE040A97-ACAB-661E-C4E2-3F6D2B4670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11228" name="Option Button 284" hidden="1">
              <a:extLst>
                <a:ext uri="{63B3BB69-23CF-44E3-9099-C40C66FF867C}">
                  <a14:compatExt spid="_x0000_s211228"/>
                </a:ext>
                <a:ext uri="{FF2B5EF4-FFF2-40B4-BE49-F238E27FC236}">
                  <a16:creationId xmlns:a16="http://schemas.microsoft.com/office/drawing/2014/main" id="{1F32E261-EB7F-5E69-B2D4-8DA3068A51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11229" name="Group Box 285" hidden="1">
              <a:extLst>
                <a:ext uri="{63B3BB69-23CF-44E3-9099-C40C66FF867C}">
                  <a14:compatExt spid="_x0000_s211229"/>
                </a:ext>
                <a:ext uri="{FF2B5EF4-FFF2-40B4-BE49-F238E27FC236}">
                  <a16:creationId xmlns:a16="http://schemas.microsoft.com/office/drawing/2014/main" id="{9AF4696E-6578-7E71-BD80-59412680170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11230" name="Option Button 286" hidden="1">
              <a:extLst>
                <a:ext uri="{63B3BB69-23CF-44E3-9099-C40C66FF867C}">
                  <a14:compatExt spid="_x0000_s211230"/>
                </a:ext>
                <a:ext uri="{FF2B5EF4-FFF2-40B4-BE49-F238E27FC236}">
                  <a16:creationId xmlns:a16="http://schemas.microsoft.com/office/drawing/2014/main" id="{BB40B6BC-3C69-016A-D428-E368816AEF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11231" name="Option Button 287" hidden="1">
              <a:extLst>
                <a:ext uri="{63B3BB69-23CF-44E3-9099-C40C66FF867C}">
                  <a14:compatExt spid="_x0000_s211231"/>
                </a:ext>
                <a:ext uri="{FF2B5EF4-FFF2-40B4-BE49-F238E27FC236}">
                  <a16:creationId xmlns:a16="http://schemas.microsoft.com/office/drawing/2014/main" id="{DA092147-4618-C249-3DD1-C2D66286DF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11232" name="Option Button 288" hidden="1">
              <a:extLst>
                <a:ext uri="{63B3BB69-23CF-44E3-9099-C40C66FF867C}">
                  <a14:compatExt spid="_x0000_s211232"/>
                </a:ext>
                <a:ext uri="{FF2B5EF4-FFF2-40B4-BE49-F238E27FC236}">
                  <a16:creationId xmlns:a16="http://schemas.microsoft.com/office/drawing/2014/main" id="{EDCD16EB-A6E8-6CDF-65D8-E5A1E46114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11233" name="Option Button 289" hidden="1">
              <a:extLst>
                <a:ext uri="{63B3BB69-23CF-44E3-9099-C40C66FF867C}">
                  <a14:compatExt spid="_x0000_s211233"/>
                </a:ext>
                <a:ext uri="{FF2B5EF4-FFF2-40B4-BE49-F238E27FC236}">
                  <a16:creationId xmlns:a16="http://schemas.microsoft.com/office/drawing/2014/main" id="{980CA647-86FF-8286-917C-C3EF3A00FA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11234" name="Group Box 290" hidden="1">
              <a:extLst>
                <a:ext uri="{63B3BB69-23CF-44E3-9099-C40C66FF867C}">
                  <a14:compatExt spid="_x0000_s211234"/>
                </a:ext>
                <a:ext uri="{FF2B5EF4-FFF2-40B4-BE49-F238E27FC236}">
                  <a16:creationId xmlns:a16="http://schemas.microsoft.com/office/drawing/2014/main" id="{4A065825-69FB-F711-9E5B-3E7A47421B3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11235" name="Option Button 291" hidden="1">
              <a:extLst>
                <a:ext uri="{63B3BB69-23CF-44E3-9099-C40C66FF867C}">
                  <a14:compatExt spid="_x0000_s211235"/>
                </a:ext>
                <a:ext uri="{FF2B5EF4-FFF2-40B4-BE49-F238E27FC236}">
                  <a16:creationId xmlns:a16="http://schemas.microsoft.com/office/drawing/2014/main" id="{38597A47-A638-5C30-B74C-544EC57367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11236" name="Option Button 292" hidden="1">
              <a:extLst>
                <a:ext uri="{63B3BB69-23CF-44E3-9099-C40C66FF867C}">
                  <a14:compatExt spid="_x0000_s211236"/>
                </a:ext>
                <a:ext uri="{FF2B5EF4-FFF2-40B4-BE49-F238E27FC236}">
                  <a16:creationId xmlns:a16="http://schemas.microsoft.com/office/drawing/2014/main" id="{FFF2D0B9-CDD5-365E-9746-CA100A3B8D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11237" name="Option Button 293" hidden="1">
              <a:extLst>
                <a:ext uri="{63B3BB69-23CF-44E3-9099-C40C66FF867C}">
                  <a14:compatExt spid="_x0000_s211237"/>
                </a:ext>
                <a:ext uri="{FF2B5EF4-FFF2-40B4-BE49-F238E27FC236}">
                  <a16:creationId xmlns:a16="http://schemas.microsoft.com/office/drawing/2014/main" id="{814CE9CA-2249-4F12-B699-D74A60F462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11238" name="Option Button 294" hidden="1">
              <a:extLst>
                <a:ext uri="{63B3BB69-23CF-44E3-9099-C40C66FF867C}">
                  <a14:compatExt spid="_x0000_s211238"/>
                </a:ext>
                <a:ext uri="{FF2B5EF4-FFF2-40B4-BE49-F238E27FC236}">
                  <a16:creationId xmlns:a16="http://schemas.microsoft.com/office/drawing/2014/main" id="{2505AB61-9BBA-0813-56D1-3C43F9381A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11239" name="Group Box 295" hidden="1">
              <a:extLst>
                <a:ext uri="{63B3BB69-23CF-44E3-9099-C40C66FF867C}">
                  <a14:compatExt spid="_x0000_s211239"/>
                </a:ext>
                <a:ext uri="{FF2B5EF4-FFF2-40B4-BE49-F238E27FC236}">
                  <a16:creationId xmlns:a16="http://schemas.microsoft.com/office/drawing/2014/main" id="{C9E07F6D-2107-9412-E442-797CF38B792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11240" name="Option Button 296" hidden="1">
              <a:extLst>
                <a:ext uri="{63B3BB69-23CF-44E3-9099-C40C66FF867C}">
                  <a14:compatExt spid="_x0000_s211240"/>
                </a:ext>
                <a:ext uri="{FF2B5EF4-FFF2-40B4-BE49-F238E27FC236}">
                  <a16:creationId xmlns:a16="http://schemas.microsoft.com/office/drawing/2014/main" id="{1BEA811F-D2B0-60E4-82D6-21332B11A5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11241" name="Option Button 297" hidden="1">
              <a:extLst>
                <a:ext uri="{63B3BB69-23CF-44E3-9099-C40C66FF867C}">
                  <a14:compatExt spid="_x0000_s211241"/>
                </a:ext>
                <a:ext uri="{FF2B5EF4-FFF2-40B4-BE49-F238E27FC236}">
                  <a16:creationId xmlns:a16="http://schemas.microsoft.com/office/drawing/2014/main" id="{D79E430D-D10A-6442-981D-5782C147B2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11242" name="Option Button 298" hidden="1">
              <a:extLst>
                <a:ext uri="{63B3BB69-23CF-44E3-9099-C40C66FF867C}">
                  <a14:compatExt spid="_x0000_s211242"/>
                </a:ext>
                <a:ext uri="{FF2B5EF4-FFF2-40B4-BE49-F238E27FC236}">
                  <a16:creationId xmlns:a16="http://schemas.microsoft.com/office/drawing/2014/main" id="{45D74D00-CEA8-3AE2-9C2D-29D8873FFB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11243" name="Option Button 299" hidden="1">
              <a:extLst>
                <a:ext uri="{63B3BB69-23CF-44E3-9099-C40C66FF867C}">
                  <a14:compatExt spid="_x0000_s211243"/>
                </a:ext>
                <a:ext uri="{FF2B5EF4-FFF2-40B4-BE49-F238E27FC236}">
                  <a16:creationId xmlns:a16="http://schemas.microsoft.com/office/drawing/2014/main" id="{194283B3-AEA1-70BB-6E64-F11C83625B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11244" name="Group Box 300" hidden="1">
              <a:extLst>
                <a:ext uri="{63B3BB69-23CF-44E3-9099-C40C66FF867C}">
                  <a14:compatExt spid="_x0000_s211244"/>
                </a:ext>
                <a:ext uri="{FF2B5EF4-FFF2-40B4-BE49-F238E27FC236}">
                  <a16:creationId xmlns:a16="http://schemas.microsoft.com/office/drawing/2014/main" id="{B7083F89-8460-D52D-8FFF-30DD0E412FC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11245" name="Option Button 301" hidden="1">
              <a:extLst>
                <a:ext uri="{63B3BB69-23CF-44E3-9099-C40C66FF867C}">
                  <a14:compatExt spid="_x0000_s211245"/>
                </a:ext>
                <a:ext uri="{FF2B5EF4-FFF2-40B4-BE49-F238E27FC236}">
                  <a16:creationId xmlns:a16="http://schemas.microsoft.com/office/drawing/2014/main" id="{15954E84-B1F3-A7CF-E67F-D731BB2963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11246" name="Option Button 302" hidden="1">
              <a:extLst>
                <a:ext uri="{63B3BB69-23CF-44E3-9099-C40C66FF867C}">
                  <a14:compatExt spid="_x0000_s211246"/>
                </a:ext>
                <a:ext uri="{FF2B5EF4-FFF2-40B4-BE49-F238E27FC236}">
                  <a16:creationId xmlns:a16="http://schemas.microsoft.com/office/drawing/2014/main" id="{B45B51FB-CD00-40F6-B472-C859900F1B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11247" name="Option Button 303" hidden="1">
              <a:extLst>
                <a:ext uri="{63B3BB69-23CF-44E3-9099-C40C66FF867C}">
                  <a14:compatExt spid="_x0000_s211247"/>
                </a:ext>
                <a:ext uri="{FF2B5EF4-FFF2-40B4-BE49-F238E27FC236}">
                  <a16:creationId xmlns:a16="http://schemas.microsoft.com/office/drawing/2014/main" id="{1721140A-9683-65A0-B3AA-77A77F8E33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11248" name="Option Button 304" hidden="1">
              <a:extLst>
                <a:ext uri="{63B3BB69-23CF-44E3-9099-C40C66FF867C}">
                  <a14:compatExt spid="_x0000_s211248"/>
                </a:ext>
                <a:ext uri="{FF2B5EF4-FFF2-40B4-BE49-F238E27FC236}">
                  <a16:creationId xmlns:a16="http://schemas.microsoft.com/office/drawing/2014/main" id="{97DF27BC-7840-3FB5-6E2C-B51D6FC21E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11249" name="Group Box 305" hidden="1">
              <a:extLst>
                <a:ext uri="{63B3BB69-23CF-44E3-9099-C40C66FF867C}">
                  <a14:compatExt spid="_x0000_s211249"/>
                </a:ext>
                <a:ext uri="{FF2B5EF4-FFF2-40B4-BE49-F238E27FC236}">
                  <a16:creationId xmlns:a16="http://schemas.microsoft.com/office/drawing/2014/main" id="{DB7C1D02-898A-B40A-072B-70D433AA504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11250" name="Option Button 306" hidden="1">
              <a:extLst>
                <a:ext uri="{63B3BB69-23CF-44E3-9099-C40C66FF867C}">
                  <a14:compatExt spid="_x0000_s211250"/>
                </a:ext>
                <a:ext uri="{FF2B5EF4-FFF2-40B4-BE49-F238E27FC236}">
                  <a16:creationId xmlns:a16="http://schemas.microsoft.com/office/drawing/2014/main" id="{DE36C765-D2F3-C871-EF36-A230B3E4D2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11251" name="Option Button 307" hidden="1">
              <a:extLst>
                <a:ext uri="{63B3BB69-23CF-44E3-9099-C40C66FF867C}">
                  <a14:compatExt spid="_x0000_s211251"/>
                </a:ext>
                <a:ext uri="{FF2B5EF4-FFF2-40B4-BE49-F238E27FC236}">
                  <a16:creationId xmlns:a16="http://schemas.microsoft.com/office/drawing/2014/main" id="{E6CD4C1A-99A0-E150-539A-A70931FA91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11252" name="Option Button 308" hidden="1">
              <a:extLst>
                <a:ext uri="{63B3BB69-23CF-44E3-9099-C40C66FF867C}">
                  <a14:compatExt spid="_x0000_s211252"/>
                </a:ext>
                <a:ext uri="{FF2B5EF4-FFF2-40B4-BE49-F238E27FC236}">
                  <a16:creationId xmlns:a16="http://schemas.microsoft.com/office/drawing/2014/main" id="{1E002B75-CC41-BAB2-5844-99C1DAE62E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11253" name="Option Button 309" hidden="1">
              <a:extLst>
                <a:ext uri="{63B3BB69-23CF-44E3-9099-C40C66FF867C}">
                  <a14:compatExt spid="_x0000_s211253"/>
                </a:ext>
                <a:ext uri="{FF2B5EF4-FFF2-40B4-BE49-F238E27FC236}">
                  <a16:creationId xmlns:a16="http://schemas.microsoft.com/office/drawing/2014/main" id="{9E803A74-4405-224F-72F7-45B0CA142B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11254" name="Group Box 310" hidden="1">
              <a:extLst>
                <a:ext uri="{63B3BB69-23CF-44E3-9099-C40C66FF867C}">
                  <a14:compatExt spid="_x0000_s211254"/>
                </a:ext>
                <a:ext uri="{FF2B5EF4-FFF2-40B4-BE49-F238E27FC236}">
                  <a16:creationId xmlns:a16="http://schemas.microsoft.com/office/drawing/2014/main" id="{3EBDFFC5-26EA-FE3F-D711-1FC50BC60F6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11255" name="Option Button 311" hidden="1">
              <a:extLst>
                <a:ext uri="{63B3BB69-23CF-44E3-9099-C40C66FF867C}">
                  <a14:compatExt spid="_x0000_s211255"/>
                </a:ext>
                <a:ext uri="{FF2B5EF4-FFF2-40B4-BE49-F238E27FC236}">
                  <a16:creationId xmlns:a16="http://schemas.microsoft.com/office/drawing/2014/main" id="{16645E90-13E4-42ED-14B0-6964184374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11256" name="Option Button 312" hidden="1">
              <a:extLst>
                <a:ext uri="{63B3BB69-23CF-44E3-9099-C40C66FF867C}">
                  <a14:compatExt spid="_x0000_s211256"/>
                </a:ext>
                <a:ext uri="{FF2B5EF4-FFF2-40B4-BE49-F238E27FC236}">
                  <a16:creationId xmlns:a16="http://schemas.microsoft.com/office/drawing/2014/main" id="{DEA207CB-DC4A-BC64-8BE4-7CFF0AC86B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11257" name="Option Button 313" hidden="1">
              <a:extLst>
                <a:ext uri="{63B3BB69-23CF-44E3-9099-C40C66FF867C}">
                  <a14:compatExt spid="_x0000_s211257"/>
                </a:ext>
                <a:ext uri="{FF2B5EF4-FFF2-40B4-BE49-F238E27FC236}">
                  <a16:creationId xmlns:a16="http://schemas.microsoft.com/office/drawing/2014/main" id="{A1D9F7F9-AA75-9C50-79F0-D935B40225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11258" name="Option Button 314" hidden="1">
              <a:extLst>
                <a:ext uri="{63B3BB69-23CF-44E3-9099-C40C66FF867C}">
                  <a14:compatExt spid="_x0000_s211258"/>
                </a:ext>
                <a:ext uri="{FF2B5EF4-FFF2-40B4-BE49-F238E27FC236}">
                  <a16:creationId xmlns:a16="http://schemas.microsoft.com/office/drawing/2014/main" id="{BC7F6F8C-FD5B-D157-307F-ABD3424076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11259" name="Group Box 315" hidden="1">
              <a:extLst>
                <a:ext uri="{63B3BB69-23CF-44E3-9099-C40C66FF867C}">
                  <a14:compatExt spid="_x0000_s211259"/>
                </a:ext>
                <a:ext uri="{FF2B5EF4-FFF2-40B4-BE49-F238E27FC236}">
                  <a16:creationId xmlns:a16="http://schemas.microsoft.com/office/drawing/2014/main" id="{7108B607-5A16-C0D2-EDAD-CDC2F2E399D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11260" name="Option Button 316" hidden="1">
              <a:extLst>
                <a:ext uri="{63B3BB69-23CF-44E3-9099-C40C66FF867C}">
                  <a14:compatExt spid="_x0000_s211260"/>
                </a:ext>
                <a:ext uri="{FF2B5EF4-FFF2-40B4-BE49-F238E27FC236}">
                  <a16:creationId xmlns:a16="http://schemas.microsoft.com/office/drawing/2014/main" id="{B1E03ADD-729B-707E-6B1D-E29B0A5760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11261" name="Option Button 317" hidden="1">
              <a:extLst>
                <a:ext uri="{63B3BB69-23CF-44E3-9099-C40C66FF867C}">
                  <a14:compatExt spid="_x0000_s211261"/>
                </a:ext>
                <a:ext uri="{FF2B5EF4-FFF2-40B4-BE49-F238E27FC236}">
                  <a16:creationId xmlns:a16="http://schemas.microsoft.com/office/drawing/2014/main" id="{E27CB6DE-FED0-5052-75F9-D5B8A164B9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11262" name="Option Button 318" hidden="1">
              <a:extLst>
                <a:ext uri="{63B3BB69-23CF-44E3-9099-C40C66FF867C}">
                  <a14:compatExt spid="_x0000_s211262"/>
                </a:ext>
                <a:ext uri="{FF2B5EF4-FFF2-40B4-BE49-F238E27FC236}">
                  <a16:creationId xmlns:a16="http://schemas.microsoft.com/office/drawing/2014/main" id="{2FCC8E09-69BF-9F87-DB6D-8B03DAD214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11263" name="Option Button 319" hidden="1">
              <a:extLst>
                <a:ext uri="{63B3BB69-23CF-44E3-9099-C40C66FF867C}">
                  <a14:compatExt spid="_x0000_s211263"/>
                </a:ext>
                <a:ext uri="{FF2B5EF4-FFF2-40B4-BE49-F238E27FC236}">
                  <a16:creationId xmlns:a16="http://schemas.microsoft.com/office/drawing/2014/main" id="{805D1C62-7323-6405-A552-E6F699FE40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11264" name="Group Box 320" hidden="1">
              <a:extLst>
                <a:ext uri="{63B3BB69-23CF-44E3-9099-C40C66FF867C}">
                  <a14:compatExt spid="_x0000_s211264"/>
                </a:ext>
                <a:ext uri="{FF2B5EF4-FFF2-40B4-BE49-F238E27FC236}">
                  <a16:creationId xmlns:a16="http://schemas.microsoft.com/office/drawing/2014/main" id="{F552DCA8-4465-3CE8-BE9E-B2EC7DE6589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11265" name="Option Button 321" hidden="1">
              <a:extLst>
                <a:ext uri="{63B3BB69-23CF-44E3-9099-C40C66FF867C}">
                  <a14:compatExt spid="_x0000_s211265"/>
                </a:ext>
                <a:ext uri="{FF2B5EF4-FFF2-40B4-BE49-F238E27FC236}">
                  <a16:creationId xmlns:a16="http://schemas.microsoft.com/office/drawing/2014/main" id="{CCA09050-E101-0282-0C0A-F706248C49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11266" name="Option Button 322" hidden="1">
              <a:extLst>
                <a:ext uri="{63B3BB69-23CF-44E3-9099-C40C66FF867C}">
                  <a14:compatExt spid="_x0000_s211266"/>
                </a:ext>
                <a:ext uri="{FF2B5EF4-FFF2-40B4-BE49-F238E27FC236}">
                  <a16:creationId xmlns:a16="http://schemas.microsoft.com/office/drawing/2014/main" id="{B80F0A19-1331-2E3B-6C8F-A370DC7C66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11267" name="Option Button 323" hidden="1">
              <a:extLst>
                <a:ext uri="{63B3BB69-23CF-44E3-9099-C40C66FF867C}">
                  <a14:compatExt spid="_x0000_s211267"/>
                </a:ext>
                <a:ext uri="{FF2B5EF4-FFF2-40B4-BE49-F238E27FC236}">
                  <a16:creationId xmlns:a16="http://schemas.microsoft.com/office/drawing/2014/main" id="{2910E840-29CA-851C-4041-82999FEF6F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11268" name="Option Button 324" hidden="1">
              <a:extLst>
                <a:ext uri="{63B3BB69-23CF-44E3-9099-C40C66FF867C}">
                  <a14:compatExt spid="_x0000_s211268"/>
                </a:ext>
                <a:ext uri="{FF2B5EF4-FFF2-40B4-BE49-F238E27FC236}">
                  <a16:creationId xmlns:a16="http://schemas.microsoft.com/office/drawing/2014/main" id="{DC247AC1-A8A7-056E-CB38-DBCCD090B0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11269" name="Group Box 325" hidden="1">
              <a:extLst>
                <a:ext uri="{63B3BB69-23CF-44E3-9099-C40C66FF867C}">
                  <a14:compatExt spid="_x0000_s211269"/>
                </a:ext>
                <a:ext uri="{FF2B5EF4-FFF2-40B4-BE49-F238E27FC236}">
                  <a16:creationId xmlns:a16="http://schemas.microsoft.com/office/drawing/2014/main" id="{77FEC8E8-1E84-8B11-77DF-557277F281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11270" name="Option Button 326" hidden="1">
              <a:extLst>
                <a:ext uri="{63B3BB69-23CF-44E3-9099-C40C66FF867C}">
                  <a14:compatExt spid="_x0000_s211270"/>
                </a:ext>
                <a:ext uri="{FF2B5EF4-FFF2-40B4-BE49-F238E27FC236}">
                  <a16:creationId xmlns:a16="http://schemas.microsoft.com/office/drawing/2014/main" id="{43FCD14C-4F56-BC73-BB5B-3957BD19F4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11271" name="Option Button 327" hidden="1">
              <a:extLst>
                <a:ext uri="{63B3BB69-23CF-44E3-9099-C40C66FF867C}">
                  <a14:compatExt spid="_x0000_s211271"/>
                </a:ext>
                <a:ext uri="{FF2B5EF4-FFF2-40B4-BE49-F238E27FC236}">
                  <a16:creationId xmlns:a16="http://schemas.microsoft.com/office/drawing/2014/main" id="{33414554-F9B4-7923-C5B0-4F2C315683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11272" name="Option Button 328" hidden="1">
              <a:extLst>
                <a:ext uri="{63B3BB69-23CF-44E3-9099-C40C66FF867C}">
                  <a14:compatExt spid="_x0000_s211272"/>
                </a:ext>
                <a:ext uri="{FF2B5EF4-FFF2-40B4-BE49-F238E27FC236}">
                  <a16:creationId xmlns:a16="http://schemas.microsoft.com/office/drawing/2014/main" id="{5E51C443-CE9E-A6E6-28F4-7F7E331778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11273" name="Option Button 329" hidden="1">
              <a:extLst>
                <a:ext uri="{63B3BB69-23CF-44E3-9099-C40C66FF867C}">
                  <a14:compatExt spid="_x0000_s211273"/>
                </a:ext>
                <a:ext uri="{FF2B5EF4-FFF2-40B4-BE49-F238E27FC236}">
                  <a16:creationId xmlns:a16="http://schemas.microsoft.com/office/drawing/2014/main" id="{8268B8F8-66F0-836C-5082-5A36EED53A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11274" name="Group Box 330" hidden="1">
              <a:extLst>
                <a:ext uri="{63B3BB69-23CF-44E3-9099-C40C66FF867C}">
                  <a14:compatExt spid="_x0000_s211274"/>
                </a:ext>
                <a:ext uri="{FF2B5EF4-FFF2-40B4-BE49-F238E27FC236}">
                  <a16:creationId xmlns:a16="http://schemas.microsoft.com/office/drawing/2014/main" id="{69E7D10F-5048-0BC5-576A-CA9C6792DE2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11275" name="Option Button 331" hidden="1">
              <a:extLst>
                <a:ext uri="{63B3BB69-23CF-44E3-9099-C40C66FF867C}">
                  <a14:compatExt spid="_x0000_s211275"/>
                </a:ext>
                <a:ext uri="{FF2B5EF4-FFF2-40B4-BE49-F238E27FC236}">
                  <a16:creationId xmlns:a16="http://schemas.microsoft.com/office/drawing/2014/main" id="{DE558844-60BE-5992-7985-FEFD91EF11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11276" name="Option Button 332" hidden="1">
              <a:extLst>
                <a:ext uri="{63B3BB69-23CF-44E3-9099-C40C66FF867C}">
                  <a14:compatExt spid="_x0000_s211276"/>
                </a:ext>
                <a:ext uri="{FF2B5EF4-FFF2-40B4-BE49-F238E27FC236}">
                  <a16:creationId xmlns:a16="http://schemas.microsoft.com/office/drawing/2014/main" id="{07E2D304-AAF4-3680-539B-80AA54503B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11277" name="Option Button 333" hidden="1">
              <a:extLst>
                <a:ext uri="{63B3BB69-23CF-44E3-9099-C40C66FF867C}">
                  <a14:compatExt spid="_x0000_s211277"/>
                </a:ext>
                <a:ext uri="{FF2B5EF4-FFF2-40B4-BE49-F238E27FC236}">
                  <a16:creationId xmlns:a16="http://schemas.microsoft.com/office/drawing/2014/main" id="{17A93E74-4BF1-AB85-CB48-90116BE6E4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11278" name="Option Button 334" hidden="1">
              <a:extLst>
                <a:ext uri="{63B3BB69-23CF-44E3-9099-C40C66FF867C}">
                  <a14:compatExt spid="_x0000_s211278"/>
                </a:ext>
                <a:ext uri="{FF2B5EF4-FFF2-40B4-BE49-F238E27FC236}">
                  <a16:creationId xmlns:a16="http://schemas.microsoft.com/office/drawing/2014/main" id="{77EBA38B-7E8F-554A-B755-F32278D944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11279" name="Group Box 335" hidden="1">
              <a:extLst>
                <a:ext uri="{63B3BB69-23CF-44E3-9099-C40C66FF867C}">
                  <a14:compatExt spid="_x0000_s211279"/>
                </a:ext>
                <a:ext uri="{FF2B5EF4-FFF2-40B4-BE49-F238E27FC236}">
                  <a16:creationId xmlns:a16="http://schemas.microsoft.com/office/drawing/2014/main" id="{B1114368-1528-16B6-49CC-9FC337AA4A6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11280" name="Option Button 336" hidden="1">
              <a:extLst>
                <a:ext uri="{63B3BB69-23CF-44E3-9099-C40C66FF867C}">
                  <a14:compatExt spid="_x0000_s211280"/>
                </a:ext>
                <a:ext uri="{FF2B5EF4-FFF2-40B4-BE49-F238E27FC236}">
                  <a16:creationId xmlns:a16="http://schemas.microsoft.com/office/drawing/2014/main" id="{FDB845D0-C929-9EA4-D7E3-BF2E78C242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11281" name="Option Button 337" hidden="1">
              <a:extLst>
                <a:ext uri="{63B3BB69-23CF-44E3-9099-C40C66FF867C}">
                  <a14:compatExt spid="_x0000_s211281"/>
                </a:ext>
                <a:ext uri="{FF2B5EF4-FFF2-40B4-BE49-F238E27FC236}">
                  <a16:creationId xmlns:a16="http://schemas.microsoft.com/office/drawing/2014/main" id="{782F82E0-C275-C756-C838-74DA77D22A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11282" name="Option Button 338" hidden="1">
              <a:extLst>
                <a:ext uri="{63B3BB69-23CF-44E3-9099-C40C66FF867C}">
                  <a14:compatExt spid="_x0000_s211282"/>
                </a:ext>
                <a:ext uri="{FF2B5EF4-FFF2-40B4-BE49-F238E27FC236}">
                  <a16:creationId xmlns:a16="http://schemas.microsoft.com/office/drawing/2014/main" id="{BBD2A991-22BB-830F-AC02-8368A5F136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11283" name="Option Button 339" hidden="1">
              <a:extLst>
                <a:ext uri="{63B3BB69-23CF-44E3-9099-C40C66FF867C}">
                  <a14:compatExt spid="_x0000_s211283"/>
                </a:ext>
                <a:ext uri="{FF2B5EF4-FFF2-40B4-BE49-F238E27FC236}">
                  <a16:creationId xmlns:a16="http://schemas.microsoft.com/office/drawing/2014/main" id="{B358C79A-C20C-3905-249F-A184549297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11284" name="Group Box 340" hidden="1">
              <a:extLst>
                <a:ext uri="{63B3BB69-23CF-44E3-9099-C40C66FF867C}">
                  <a14:compatExt spid="_x0000_s211284"/>
                </a:ext>
                <a:ext uri="{FF2B5EF4-FFF2-40B4-BE49-F238E27FC236}">
                  <a16:creationId xmlns:a16="http://schemas.microsoft.com/office/drawing/2014/main" id="{0752D509-E3FA-BB10-E681-8B5ADE7DEAC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11285" name="Option Button 341" hidden="1">
              <a:extLst>
                <a:ext uri="{63B3BB69-23CF-44E3-9099-C40C66FF867C}">
                  <a14:compatExt spid="_x0000_s211285"/>
                </a:ext>
                <a:ext uri="{FF2B5EF4-FFF2-40B4-BE49-F238E27FC236}">
                  <a16:creationId xmlns:a16="http://schemas.microsoft.com/office/drawing/2014/main" id="{21FB42E3-5307-8D2D-D301-DF113739BA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11286" name="Option Button 342" hidden="1">
              <a:extLst>
                <a:ext uri="{63B3BB69-23CF-44E3-9099-C40C66FF867C}">
                  <a14:compatExt spid="_x0000_s211286"/>
                </a:ext>
                <a:ext uri="{FF2B5EF4-FFF2-40B4-BE49-F238E27FC236}">
                  <a16:creationId xmlns:a16="http://schemas.microsoft.com/office/drawing/2014/main" id="{24FA4DD6-9560-38DA-2ADC-B1B5B99DB6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11287" name="Option Button 343" hidden="1">
              <a:extLst>
                <a:ext uri="{63B3BB69-23CF-44E3-9099-C40C66FF867C}">
                  <a14:compatExt spid="_x0000_s211287"/>
                </a:ext>
                <a:ext uri="{FF2B5EF4-FFF2-40B4-BE49-F238E27FC236}">
                  <a16:creationId xmlns:a16="http://schemas.microsoft.com/office/drawing/2014/main" id="{80BB8A2F-0909-5AC4-E792-157D8B7329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11288" name="Option Button 344" hidden="1">
              <a:extLst>
                <a:ext uri="{63B3BB69-23CF-44E3-9099-C40C66FF867C}">
                  <a14:compatExt spid="_x0000_s211288"/>
                </a:ext>
                <a:ext uri="{FF2B5EF4-FFF2-40B4-BE49-F238E27FC236}">
                  <a16:creationId xmlns:a16="http://schemas.microsoft.com/office/drawing/2014/main" id="{D10E7464-132E-5885-A616-8CA70CEEC4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11289" name="Group Box 345" hidden="1">
              <a:extLst>
                <a:ext uri="{63B3BB69-23CF-44E3-9099-C40C66FF867C}">
                  <a14:compatExt spid="_x0000_s211289"/>
                </a:ext>
                <a:ext uri="{FF2B5EF4-FFF2-40B4-BE49-F238E27FC236}">
                  <a16:creationId xmlns:a16="http://schemas.microsoft.com/office/drawing/2014/main" id="{40AA3438-3A7A-55B2-F9CD-CCCB389C19C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11290" name="Option Button 346" hidden="1">
              <a:extLst>
                <a:ext uri="{63B3BB69-23CF-44E3-9099-C40C66FF867C}">
                  <a14:compatExt spid="_x0000_s211290"/>
                </a:ext>
                <a:ext uri="{FF2B5EF4-FFF2-40B4-BE49-F238E27FC236}">
                  <a16:creationId xmlns:a16="http://schemas.microsoft.com/office/drawing/2014/main" id="{5DE89581-3C8E-CFFA-159C-0B6CE54140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11291" name="Option Button 347" hidden="1">
              <a:extLst>
                <a:ext uri="{63B3BB69-23CF-44E3-9099-C40C66FF867C}">
                  <a14:compatExt spid="_x0000_s211291"/>
                </a:ext>
                <a:ext uri="{FF2B5EF4-FFF2-40B4-BE49-F238E27FC236}">
                  <a16:creationId xmlns:a16="http://schemas.microsoft.com/office/drawing/2014/main" id="{6B103577-5784-883D-6493-EADEE6B5EC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11292" name="Option Button 348" hidden="1">
              <a:extLst>
                <a:ext uri="{63B3BB69-23CF-44E3-9099-C40C66FF867C}">
                  <a14:compatExt spid="_x0000_s211292"/>
                </a:ext>
                <a:ext uri="{FF2B5EF4-FFF2-40B4-BE49-F238E27FC236}">
                  <a16:creationId xmlns:a16="http://schemas.microsoft.com/office/drawing/2014/main" id="{3304A5BE-E524-D8A1-9099-AB3D22DC5F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11293" name="Option Button 349" hidden="1">
              <a:extLst>
                <a:ext uri="{63B3BB69-23CF-44E3-9099-C40C66FF867C}">
                  <a14:compatExt spid="_x0000_s211293"/>
                </a:ext>
                <a:ext uri="{FF2B5EF4-FFF2-40B4-BE49-F238E27FC236}">
                  <a16:creationId xmlns:a16="http://schemas.microsoft.com/office/drawing/2014/main" id="{4CB806DF-262B-2F8A-EF4B-53264D2AC2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11294" name="Group Box 350" hidden="1">
              <a:extLst>
                <a:ext uri="{63B3BB69-23CF-44E3-9099-C40C66FF867C}">
                  <a14:compatExt spid="_x0000_s211294"/>
                </a:ext>
                <a:ext uri="{FF2B5EF4-FFF2-40B4-BE49-F238E27FC236}">
                  <a16:creationId xmlns:a16="http://schemas.microsoft.com/office/drawing/2014/main" id="{7CD791BA-2ACE-02FA-2E31-08808732077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11295" name="Option Button 351" hidden="1">
              <a:extLst>
                <a:ext uri="{63B3BB69-23CF-44E3-9099-C40C66FF867C}">
                  <a14:compatExt spid="_x0000_s211295"/>
                </a:ext>
                <a:ext uri="{FF2B5EF4-FFF2-40B4-BE49-F238E27FC236}">
                  <a16:creationId xmlns:a16="http://schemas.microsoft.com/office/drawing/2014/main" id="{271ECF07-B3CD-DC57-76AB-1136EC6AE6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11296" name="Option Button 352" hidden="1">
              <a:extLst>
                <a:ext uri="{63B3BB69-23CF-44E3-9099-C40C66FF867C}">
                  <a14:compatExt spid="_x0000_s211296"/>
                </a:ext>
                <a:ext uri="{FF2B5EF4-FFF2-40B4-BE49-F238E27FC236}">
                  <a16:creationId xmlns:a16="http://schemas.microsoft.com/office/drawing/2014/main" id="{2C08B0F6-B502-1A32-82F2-2A40FE56F0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11297" name="Option Button 353" hidden="1">
              <a:extLst>
                <a:ext uri="{63B3BB69-23CF-44E3-9099-C40C66FF867C}">
                  <a14:compatExt spid="_x0000_s211297"/>
                </a:ext>
                <a:ext uri="{FF2B5EF4-FFF2-40B4-BE49-F238E27FC236}">
                  <a16:creationId xmlns:a16="http://schemas.microsoft.com/office/drawing/2014/main" id="{451B2D99-1A0A-4523-68CD-4D32D49B79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11298" name="Option Button 354" hidden="1">
              <a:extLst>
                <a:ext uri="{63B3BB69-23CF-44E3-9099-C40C66FF867C}">
                  <a14:compatExt spid="_x0000_s211298"/>
                </a:ext>
                <a:ext uri="{FF2B5EF4-FFF2-40B4-BE49-F238E27FC236}">
                  <a16:creationId xmlns:a16="http://schemas.microsoft.com/office/drawing/2014/main" id="{4E0C7F87-F74F-0201-8A93-A29AF6F005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11299" name="Group Box 355" hidden="1">
              <a:extLst>
                <a:ext uri="{63B3BB69-23CF-44E3-9099-C40C66FF867C}">
                  <a14:compatExt spid="_x0000_s211299"/>
                </a:ext>
                <a:ext uri="{FF2B5EF4-FFF2-40B4-BE49-F238E27FC236}">
                  <a16:creationId xmlns:a16="http://schemas.microsoft.com/office/drawing/2014/main" id="{42CEDFED-383D-DC13-0090-455A472AB35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11300" name="Option Button 356" hidden="1">
              <a:extLst>
                <a:ext uri="{63B3BB69-23CF-44E3-9099-C40C66FF867C}">
                  <a14:compatExt spid="_x0000_s211300"/>
                </a:ext>
                <a:ext uri="{FF2B5EF4-FFF2-40B4-BE49-F238E27FC236}">
                  <a16:creationId xmlns:a16="http://schemas.microsoft.com/office/drawing/2014/main" id="{C26D01B2-C743-7B86-C7C0-0E6E37AC66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11301" name="Option Button 357" hidden="1">
              <a:extLst>
                <a:ext uri="{63B3BB69-23CF-44E3-9099-C40C66FF867C}">
                  <a14:compatExt spid="_x0000_s211301"/>
                </a:ext>
                <a:ext uri="{FF2B5EF4-FFF2-40B4-BE49-F238E27FC236}">
                  <a16:creationId xmlns:a16="http://schemas.microsoft.com/office/drawing/2014/main" id="{9203A5F5-C09D-B099-C4A3-0AA9573ADA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11302" name="Option Button 358" hidden="1">
              <a:extLst>
                <a:ext uri="{63B3BB69-23CF-44E3-9099-C40C66FF867C}">
                  <a14:compatExt spid="_x0000_s211302"/>
                </a:ext>
                <a:ext uri="{FF2B5EF4-FFF2-40B4-BE49-F238E27FC236}">
                  <a16:creationId xmlns:a16="http://schemas.microsoft.com/office/drawing/2014/main" id="{1BCD4ADB-5864-83E5-BF85-5C5CEF7C50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11303" name="Option Button 359" hidden="1">
              <a:extLst>
                <a:ext uri="{63B3BB69-23CF-44E3-9099-C40C66FF867C}">
                  <a14:compatExt spid="_x0000_s211303"/>
                </a:ext>
                <a:ext uri="{FF2B5EF4-FFF2-40B4-BE49-F238E27FC236}">
                  <a16:creationId xmlns:a16="http://schemas.microsoft.com/office/drawing/2014/main" id="{16B42B54-B873-0B94-48DC-B072317C6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11304" name="Group Box 360" hidden="1">
              <a:extLst>
                <a:ext uri="{63B3BB69-23CF-44E3-9099-C40C66FF867C}">
                  <a14:compatExt spid="_x0000_s211304"/>
                </a:ext>
                <a:ext uri="{FF2B5EF4-FFF2-40B4-BE49-F238E27FC236}">
                  <a16:creationId xmlns:a16="http://schemas.microsoft.com/office/drawing/2014/main" id="{8D15B5F5-1D07-7F1B-B3B5-9F6555352C6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11305" name="Option Button 361" hidden="1">
              <a:extLst>
                <a:ext uri="{63B3BB69-23CF-44E3-9099-C40C66FF867C}">
                  <a14:compatExt spid="_x0000_s211305"/>
                </a:ext>
                <a:ext uri="{FF2B5EF4-FFF2-40B4-BE49-F238E27FC236}">
                  <a16:creationId xmlns:a16="http://schemas.microsoft.com/office/drawing/2014/main" id="{5C0C8605-A3C2-F550-C275-E945DE5EA1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11306" name="Option Button 362" hidden="1">
              <a:extLst>
                <a:ext uri="{63B3BB69-23CF-44E3-9099-C40C66FF867C}">
                  <a14:compatExt spid="_x0000_s211306"/>
                </a:ext>
                <a:ext uri="{FF2B5EF4-FFF2-40B4-BE49-F238E27FC236}">
                  <a16:creationId xmlns:a16="http://schemas.microsoft.com/office/drawing/2014/main" id="{D1A7B129-35CB-8D81-8904-02FDDEF95E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11307" name="Option Button 363" hidden="1">
              <a:extLst>
                <a:ext uri="{63B3BB69-23CF-44E3-9099-C40C66FF867C}">
                  <a14:compatExt spid="_x0000_s211307"/>
                </a:ext>
                <a:ext uri="{FF2B5EF4-FFF2-40B4-BE49-F238E27FC236}">
                  <a16:creationId xmlns:a16="http://schemas.microsoft.com/office/drawing/2014/main" id="{642392CE-2F20-75B1-279C-149AC099F6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11308" name="Option Button 364" hidden="1">
              <a:extLst>
                <a:ext uri="{63B3BB69-23CF-44E3-9099-C40C66FF867C}">
                  <a14:compatExt spid="_x0000_s211308"/>
                </a:ext>
                <a:ext uri="{FF2B5EF4-FFF2-40B4-BE49-F238E27FC236}">
                  <a16:creationId xmlns:a16="http://schemas.microsoft.com/office/drawing/2014/main" id="{982C31D9-686A-8053-CFF6-8CA1CD108A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11309" name="Group Box 365" hidden="1">
              <a:extLst>
                <a:ext uri="{63B3BB69-23CF-44E3-9099-C40C66FF867C}">
                  <a14:compatExt spid="_x0000_s211309"/>
                </a:ext>
                <a:ext uri="{FF2B5EF4-FFF2-40B4-BE49-F238E27FC236}">
                  <a16:creationId xmlns:a16="http://schemas.microsoft.com/office/drawing/2014/main" id="{44996A6F-6FA6-82AA-7381-6FC7E32FC88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11310" name="Option Button 366" hidden="1">
              <a:extLst>
                <a:ext uri="{63B3BB69-23CF-44E3-9099-C40C66FF867C}">
                  <a14:compatExt spid="_x0000_s211310"/>
                </a:ext>
                <a:ext uri="{FF2B5EF4-FFF2-40B4-BE49-F238E27FC236}">
                  <a16:creationId xmlns:a16="http://schemas.microsoft.com/office/drawing/2014/main" id="{6FE2B97F-7466-6604-5230-50999F1AFE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11311" name="Option Button 367" hidden="1">
              <a:extLst>
                <a:ext uri="{63B3BB69-23CF-44E3-9099-C40C66FF867C}">
                  <a14:compatExt spid="_x0000_s211311"/>
                </a:ext>
                <a:ext uri="{FF2B5EF4-FFF2-40B4-BE49-F238E27FC236}">
                  <a16:creationId xmlns:a16="http://schemas.microsoft.com/office/drawing/2014/main" id="{94A5B5B4-39A4-FC3E-A8E3-359D1557C2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11312" name="Option Button 368" hidden="1">
              <a:extLst>
                <a:ext uri="{63B3BB69-23CF-44E3-9099-C40C66FF867C}">
                  <a14:compatExt spid="_x0000_s211312"/>
                </a:ext>
                <a:ext uri="{FF2B5EF4-FFF2-40B4-BE49-F238E27FC236}">
                  <a16:creationId xmlns:a16="http://schemas.microsoft.com/office/drawing/2014/main" id="{C866D31D-18E1-F686-6255-D7AEEC7493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11313" name="Option Button 369" hidden="1">
              <a:extLst>
                <a:ext uri="{63B3BB69-23CF-44E3-9099-C40C66FF867C}">
                  <a14:compatExt spid="_x0000_s211313"/>
                </a:ext>
                <a:ext uri="{FF2B5EF4-FFF2-40B4-BE49-F238E27FC236}">
                  <a16:creationId xmlns:a16="http://schemas.microsoft.com/office/drawing/2014/main" id="{497B9C5A-6971-B7D9-E09F-1AF1EA19A5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11314" name="Group Box 370" hidden="1">
              <a:extLst>
                <a:ext uri="{63B3BB69-23CF-44E3-9099-C40C66FF867C}">
                  <a14:compatExt spid="_x0000_s211314"/>
                </a:ext>
                <a:ext uri="{FF2B5EF4-FFF2-40B4-BE49-F238E27FC236}">
                  <a16:creationId xmlns:a16="http://schemas.microsoft.com/office/drawing/2014/main" id="{8E1F3EA4-94FC-2618-E0A6-AD8F27F1089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11315" name="Option Button 371" hidden="1">
              <a:extLst>
                <a:ext uri="{63B3BB69-23CF-44E3-9099-C40C66FF867C}">
                  <a14:compatExt spid="_x0000_s211315"/>
                </a:ext>
                <a:ext uri="{FF2B5EF4-FFF2-40B4-BE49-F238E27FC236}">
                  <a16:creationId xmlns:a16="http://schemas.microsoft.com/office/drawing/2014/main" id="{495334A8-CABE-821F-C42B-B14F156E22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11316" name="Option Button 372" hidden="1">
              <a:extLst>
                <a:ext uri="{63B3BB69-23CF-44E3-9099-C40C66FF867C}">
                  <a14:compatExt spid="_x0000_s211316"/>
                </a:ext>
                <a:ext uri="{FF2B5EF4-FFF2-40B4-BE49-F238E27FC236}">
                  <a16:creationId xmlns:a16="http://schemas.microsoft.com/office/drawing/2014/main" id="{B5A20004-1F38-3188-4645-BBC3C88571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11317" name="Option Button 373" hidden="1">
              <a:extLst>
                <a:ext uri="{63B3BB69-23CF-44E3-9099-C40C66FF867C}">
                  <a14:compatExt spid="_x0000_s211317"/>
                </a:ext>
                <a:ext uri="{FF2B5EF4-FFF2-40B4-BE49-F238E27FC236}">
                  <a16:creationId xmlns:a16="http://schemas.microsoft.com/office/drawing/2014/main" id="{21C8CAB9-06D0-83E0-B1CF-E506C47AD5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11318" name="Option Button 374" hidden="1">
              <a:extLst>
                <a:ext uri="{63B3BB69-23CF-44E3-9099-C40C66FF867C}">
                  <a14:compatExt spid="_x0000_s211318"/>
                </a:ext>
                <a:ext uri="{FF2B5EF4-FFF2-40B4-BE49-F238E27FC236}">
                  <a16:creationId xmlns:a16="http://schemas.microsoft.com/office/drawing/2014/main" id="{25D3B202-BB6C-0576-7330-726D3D6A9A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11319" name="Group Box 375" hidden="1">
              <a:extLst>
                <a:ext uri="{63B3BB69-23CF-44E3-9099-C40C66FF867C}">
                  <a14:compatExt spid="_x0000_s211319"/>
                </a:ext>
                <a:ext uri="{FF2B5EF4-FFF2-40B4-BE49-F238E27FC236}">
                  <a16:creationId xmlns:a16="http://schemas.microsoft.com/office/drawing/2014/main" id="{071C6EEC-00EC-7488-9768-ECF5C4159BD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11320" name="Option Button 376" hidden="1">
              <a:extLst>
                <a:ext uri="{63B3BB69-23CF-44E3-9099-C40C66FF867C}">
                  <a14:compatExt spid="_x0000_s211320"/>
                </a:ext>
                <a:ext uri="{FF2B5EF4-FFF2-40B4-BE49-F238E27FC236}">
                  <a16:creationId xmlns:a16="http://schemas.microsoft.com/office/drawing/2014/main" id="{637C0980-2E2F-91EF-613D-7D0963DAED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11321" name="Option Button 377" hidden="1">
              <a:extLst>
                <a:ext uri="{63B3BB69-23CF-44E3-9099-C40C66FF867C}">
                  <a14:compatExt spid="_x0000_s211321"/>
                </a:ext>
                <a:ext uri="{FF2B5EF4-FFF2-40B4-BE49-F238E27FC236}">
                  <a16:creationId xmlns:a16="http://schemas.microsoft.com/office/drawing/2014/main" id="{82C1F2D4-BE19-FD61-F71B-D676FCCD2B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11322" name="Option Button 378" hidden="1">
              <a:extLst>
                <a:ext uri="{63B3BB69-23CF-44E3-9099-C40C66FF867C}">
                  <a14:compatExt spid="_x0000_s211322"/>
                </a:ext>
                <a:ext uri="{FF2B5EF4-FFF2-40B4-BE49-F238E27FC236}">
                  <a16:creationId xmlns:a16="http://schemas.microsoft.com/office/drawing/2014/main" id="{EA8CCBDF-B26C-1EFC-9995-2294A78FC2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11323" name="Option Button 379" hidden="1">
              <a:extLst>
                <a:ext uri="{63B3BB69-23CF-44E3-9099-C40C66FF867C}">
                  <a14:compatExt spid="_x0000_s211323"/>
                </a:ext>
                <a:ext uri="{FF2B5EF4-FFF2-40B4-BE49-F238E27FC236}">
                  <a16:creationId xmlns:a16="http://schemas.microsoft.com/office/drawing/2014/main" id="{DE730B02-DDF4-7F33-95CE-6BE58605DF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11324" name="Group Box 380" hidden="1">
              <a:extLst>
                <a:ext uri="{63B3BB69-23CF-44E3-9099-C40C66FF867C}">
                  <a14:compatExt spid="_x0000_s211324"/>
                </a:ext>
                <a:ext uri="{FF2B5EF4-FFF2-40B4-BE49-F238E27FC236}">
                  <a16:creationId xmlns:a16="http://schemas.microsoft.com/office/drawing/2014/main" id="{54F3CB1C-AC13-E0D5-967C-F66E876B48E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11325" name="Option Button 381" hidden="1">
              <a:extLst>
                <a:ext uri="{63B3BB69-23CF-44E3-9099-C40C66FF867C}">
                  <a14:compatExt spid="_x0000_s211325"/>
                </a:ext>
                <a:ext uri="{FF2B5EF4-FFF2-40B4-BE49-F238E27FC236}">
                  <a16:creationId xmlns:a16="http://schemas.microsoft.com/office/drawing/2014/main" id="{FD7C54D7-3066-DA1E-5C9C-F870A78920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11326" name="Option Button 382" hidden="1">
              <a:extLst>
                <a:ext uri="{63B3BB69-23CF-44E3-9099-C40C66FF867C}">
                  <a14:compatExt spid="_x0000_s211326"/>
                </a:ext>
                <a:ext uri="{FF2B5EF4-FFF2-40B4-BE49-F238E27FC236}">
                  <a16:creationId xmlns:a16="http://schemas.microsoft.com/office/drawing/2014/main" id="{0FA6BBB9-AEDA-757B-67C2-0A4A2B3E1E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11327" name="Option Button 383" hidden="1">
              <a:extLst>
                <a:ext uri="{63B3BB69-23CF-44E3-9099-C40C66FF867C}">
                  <a14:compatExt spid="_x0000_s211327"/>
                </a:ext>
                <a:ext uri="{FF2B5EF4-FFF2-40B4-BE49-F238E27FC236}">
                  <a16:creationId xmlns:a16="http://schemas.microsoft.com/office/drawing/2014/main" id="{63FCB1A0-E549-9C9B-1DBE-12EB78B51F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11328" name="Option Button 384" hidden="1">
              <a:extLst>
                <a:ext uri="{63B3BB69-23CF-44E3-9099-C40C66FF867C}">
                  <a14:compatExt spid="_x0000_s211328"/>
                </a:ext>
                <a:ext uri="{FF2B5EF4-FFF2-40B4-BE49-F238E27FC236}">
                  <a16:creationId xmlns:a16="http://schemas.microsoft.com/office/drawing/2014/main" id="{A8DAC3B5-8041-9BF9-E517-5FBDEEF89FE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11329" name="Group Box 385" hidden="1">
              <a:extLst>
                <a:ext uri="{63B3BB69-23CF-44E3-9099-C40C66FF867C}">
                  <a14:compatExt spid="_x0000_s211329"/>
                </a:ext>
                <a:ext uri="{FF2B5EF4-FFF2-40B4-BE49-F238E27FC236}">
                  <a16:creationId xmlns:a16="http://schemas.microsoft.com/office/drawing/2014/main" id="{E2E133E6-FB48-FFF0-71EA-8BDF75E7AF2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11330" name="Option Button 386" hidden="1">
              <a:extLst>
                <a:ext uri="{63B3BB69-23CF-44E3-9099-C40C66FF867C}">
                  <a14:compatExt spid="_x0000_s211330"/>
                </a:ext>
                <a:ext uri="{FF2B5EF4-FFF2-40B4-BE49-F238E27FC236}">
                  <a16:creationId xmlns:a16="http://schemas.microsoft.com/office/drawing/2014/main" id="{0D299EE9-DA29-C10D-8E3C-10ECE4D3DE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11331" name="Option Button 387" hidden="1">
              <a:extLst>
                <a:ext uri="{63B3BB69-23CF-44E3-9099-C40C66FF867C}">
                  <a14:compatExt spid="_x0000_s211331"/>
                </a:ext>
                <a:ext uri="{FF2B5EF4-FFF2-40B4-BE49-F238E27FC236}">
                  <a16:creationId xmlns:a16="http://schemas.microsoft.com/office/drawing/2014/main" id="{369B0CFE-A2B0-0B24-BDCB-8B5759B3D4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11332" name="Option Button 388" hidden="1">
              <a:extLst>
                <a:ext uri="{63B3BB69-23CF-44E3-9099-C40C66FF867C}">
                  <a14:compatExt spid="_x0000_s211332"/>
                </a:ext>
                <a:ext uri="{FF2B5EF4-FFF2-40B4-BE49-F238E27FC236}">
                  <a16:creationId xmlns:a16="http://schemas.microsoft.com/office/drawing/2014/main" id="{11377E1A-39B1-035D-31B1-D66C8574F5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11333" name="Option Button 389" hidden="1">
              <a:extLst>
                <a:ext uri="{63B3BB69-23CF-44E3-9099-C40C66FF867C}">
                  <a14:compatExt spid="_x0000_s211333"/>
                </a:ext>
                <a:ext uri="{FF2B5EF4-FFF2-40B4-BE49-F238E27FC236}">
                  <a16:creationId xmlns:a16="http://schemas.microsoft.com/office/drawing/2014/main" id="{49E6B6B1-9806-4D07-5D3F-FCF0C0F46C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11334" name="Group Box 390" hidden="1">
              <a:extLst>
                <a:ext uri="{63B3BB69-23CF-44E3-9099-C40C66FF867C}">
                  <a14:compatExt spid="_x0000_s211334"/>
                </a:ext>
                <a:ext uri="{FF2B5EF4-FFF2-40B4-BE49-F238E27FC236}">
                  <a16:creationId xmlns:a16="http://schemas.microsoft.com/office/drawing/2014/main" id="{F5C19695-7657-3D02-11C6-7206569E82C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11335" name="Option Button 391" hidden="1">
              <a:extLst>
                <a:ext uri="{63B3BB69-23CF-44E3-9099-C40C66FF867C}">
                  <a14:compatExt spid="_x0000_s211335"/>
                </a:ext>
                <a:ext uri="{FF2B5EF4-FFF2-40B4-BE49-F238E27FC236}">
                  <a16:creationId xmlns:a16="http://schemas.microsoft.com/office/drawing/2014/main" id="{5398D0C4-2D00-C3C2-1622-17C8E3C01C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11336" name="Option Button 392" hidden="1">
              <a:extLst>
                <a:ext uri="{63B3BB69-23CF-44E3-9099-C40C66FF867C}">
                  <a14:compatExt spid="_x0000_s211336"/>
                </a:ext>
                <a:ext uri="{FF2B5EF4-FFF2-40B4-BE49-F238E27FC236}">
                  <a16:creationId xmlns:a16="http://schemas.microsoft.com/office/drawing/2014/main" id="{13E80265-0B44-8F55-19E7-81C0DE7C52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11337" name="Option Button 393" hidden="1">
              <a:extLst>
                <a:ext uri="{63B3BB69-23CF-44E3-9099-C40C66FF867C}">
                  <a14:compatExt spid="_x0000_s211337"/>
                </a:ext>
                <a:ext uri="{FF2B5EF4-FFF2-40B4-BE49-F238E27FC236}">
                  <a16:creationId xmlns:a16="http://schemas.microsoft.com/office/drawing/2014/main" id="{996A9AFE-7BFD-86E0-E9F3-366480631A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11338" name="Option Button 394" hidden="1">
              <a:extLst>
                <a:ext uri="{63B3BB69-23CF-44E3-9099-C40C66FF867C}">
                  <a14:compatExt spid="_x0000_s211338"/>
                </a:ext>
                <a:ext uri="{FF2B5EF4-FFF2-40B4-BE49-F238E27FC236}">
                  <a16:creationId xmlns:a16="http://schemas.microsoft.com/office/drawing/2014/main" id="{0A50BD9B-9A45-6E73-1E34-E8A9B9FFD7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11339" name="Group Box 395" hidden="1">
              <a:extLst>
                <a:ext uri="{63B3BB69-23CF-44E3-9099-C40C66FF867C}">
                  <a14:compatExt spid="_x0000_s211339"/>
                </a:ext>
                <a:ext uri="{FF2B5EF4-FFF2-40B4-BE49-F238E27FC236}">
                  <a16:creationId xmlns:a16="http://schemas.microsoft.com/office/drawing/2014/main" id="{B6120B10-EB70-F3BF-71B5-28D4915042F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11340" name="Option Button 396" hidden="1">
              <a:extLst>
                <a:ext uri="{63B3BB69-23CF-44E3-9099-C40C66FF867C}">
                  <a14:compatExt spid="_x0000_s211340"/>
                </a:ext>
                <a:ext uri="{FF2B5EF4-FFF2-40B4-BE49-F238E27FC236}">
                  <a16:creationId xmlns:a16="http://schemas.microsoft.com/office/drawing/2014/main" id="{26F0E6F8-AF56-C1C1-6AE4-E03EDC44A5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11341" name="Option Button 397" hidden="1">
              <a:extLst>
                <a:ext uri="{63B3BB69-23CF-44E3-9099-C40C66FF867C}">
                  <a14:compatExt spid="_x0000_s211341"/>
                </a:ext>
                <a:ext uri="{FF2B5EF4-FFF2-40B4-BE49-F238E27FC236}">
                  <a16:creationId xmlns:a16="http://schemas.microsoft.com/office/drawing/2014/main" id="{309493B8-C1BC-E429-ABA1-95850190FF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11342" name="Option Button 398" hidden="1">
              <a:extLst>
                <a:ext uri="{63B3BB69-23CF-44E3-9099-C40C66FF867C}">
                  <a14:compatExt spid="_x0000_s211342"/>
                </a:ext>
                <a:ext uri="{FF2B5EF4-FFF2-40B4-BE49-F238E27FC236}">
                  <a16:creationId xmlns:a16="http://schemas.microsoft.com/office/drawing/2014/main" id="{11BF590C-B026-511B-1C04-DD308F7383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11343" name="Option Button 399" hidden="1">
              <a:extLst>
                <a:ext uri="{63B3BB69-23CF-44E3-9099-C40C66FF867C}">
                  <a14:compatExt spid="_x0000_s211343"/>
                </a:ext>
                <a:ext uri="{FF2B5EF4-FFF2-40B4-BE49-F238E27FC236}">
                  <a16:creationId xmlns:a16="http://schemas.microsoft.com/office/drawing/2014/main" id="{665A8095-209A-D6E9-8EC9-0B7B1EBE99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11344" name="Group Box 400" hidden="1">
              <a:extLst>
                <a:ext uri="{63B3BB69-23CF-44E3-9099-C40C66FF867C}">
                  <a14:compatExt spid="_x0000_s211344"/>
                </a:ext>
                <a:ext uri="{FF2B5EF4-FFF2-40B4-BE49-F238E27FC236}">
                  <a16:creationId xmlns:a16="http://schemas.microsoft.com/office/drawing/2014/main" id="{CB9D70CE-052F-9BA8-4060-7B6E5C0FC4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11345" name="Option Button 401" hidden="1">
              <a:extLst>
                <a:ext uri="{63B3BB69-23CF-44E3-9099-C40C66FF867C}">
                  <a14:compatExt spid="_x0000_s211345"/>
                </a:ext>
                <a:ext uri="{FF2B5EF4-FFF2-40B4-BE49-F238E27FC236}">
                  <a16:creationId xmlns:a16="http://schemas.microsoft.com/office/drawing/2014/main" id="{C2B48E82-9701-D048-B8ED-E1880BE95C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11346" name="Option Button 402" hidden="1">
              <a:extLst>
                <a:ext uri="{63B3BB69-23CF-44E3-9099-C40C66FF867C}">
                  <a14:compatExt spid="_x0000_s211346"/>
                </a:ext>
                <a:ext uri="{FF2B5EF4-FFF2-40B4-BE49-F238E27FC236}">
                  <a16:creationId xmlns:a16="http://schemas.microsoft.com/office/drawing/2014/main" id="{23B7E743-9CFF-0090-1C25-1FB8C0B5B3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11347" name="Option Button 403" hidden="1">
              <a:extLst>
                <a:ext uri="{63B3BB69-23CF-44E3-9099-C40C66FF867C}">
                  <a14:compatExt spid="_x0000_s211347"/>
                </a:ext>
                <a:ext uri="{FF2B5EF4-FFF2-40B4-BE49-F238E27FC236}">
                  <a16:creationId xmlns:a16="http://schemas.microsoft.com/office/drawing/2014/main" id="{6F51F33A-4EB5-5012-7DE3-ED85C4EE4B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11348" name="Option Button 404" hidden="1">
              <a:extLst>
                <a:ext uri="{63B3BB69-23CF-44E3-9099-C40C66FF867C}">
                  <a14:compatExt spid="_x0000_s211348"/>
                </a:ext>
                <a:ext uri="{FF2B5EF4-FFF2-40B4-BE49-F238E27FC236}">
                  <a16:creationId xmlns:a16="http://schemas.microsoft.com/office/drawing/2014/main" id="{208053ED-A2DD-D16A-ABBC-249108953F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11349" name="Group Box 405" hidden="1">
              <a:extLst>
                <a:ext uri="{63B3BB69-23CF-44E3-9099-C40C66FF867C}">
                  <a14:compatExt spid="_x0000_s211349"/>
                </a:ext>
                <a:ext uri="{FF2B5EF4-FFF2-40B4-BE49-F238E27FC236}">
                  <a16:creationId xmlns:a16="http://schemas.microsoft.com/office/drawing/2014/main" id="{66193F2D-F90E-56C5-CA6A-F1872247B03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11350" name="Option Button 406" hidden="1">
              <a:extLst>
                <a:ext uri="{63B3BB69-23CF-44E3-9099-C40C66FF867C}">
                  <a14:compatExt spid="_x0000_s211350"/>
                </a:ext>
                <a:ext uri="{FF2B5EF4-FFF2-40B4-BE49-F238E27FC236}">
                  <a16:creationId xmlns:a16="http://schemas.microsoft.com/office/drawing/2014/main" id="{0135EA60-4DB9-CACA-397E-C90CD89941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11351" name="Option Button 407" hidden="1">
              <a:extLst>
                <a:ext uri="{63B3BB69-23CF-44E3-9099-C40C66FF867C}">
                  <a14:compatExt spid="_x0000_s211351"/>
                </a:ext>
                <a:ext uri="{FF2B5EF4-FFF2-40B4-BE49-F238E27FC236}">
                  <a16:creationId xmlns:a16="http://schemas.microsoft.com/office/drawing/2014/main" id="{8EC6E00C-4698-F6F7-9917-493E22A256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11352" name="Option Button 408" hidden="1">
              <a:extLst>
                <a:ext uri="{63B3BB69-23CF-44E3-9099-C40C66FF867C}">
                  <a14:compatExt spid="_x0000_s211352"/>
                </a:ext>
                <a:ext uri="{FF2B5EF4-FFF2-40B4-BE49-F238E27FC236}">
                  <a16:creationId xmlns:a16="http://schemas.microsoft.com/office/drawing/2014/main" id="{564B9CD8-1036-B502-0D08-BD9D7C368B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11353" name="Option Button 409" hidden="1">
              <a:extLst>
                <a:ext uri="{63B3BB69-23CF-44E3-9099-C40C66FF867C}">
                  <a14:compatExt spid="_x0000_s211353"/>
                </a:ext>
                <a:ext uri="{FF2B5EF4-FFF2-40B4-BE49-F238E27FC236}">
                  <a16:creationId xmlns:a16="http://schemas.microsoft.com/office/drawing/2014/main" id="{B5EBFF72-FAAF-63D7-D806-DBB96C9612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11354" name="Group Box 410" hidden="1">
              <a:extLst>
                <a:ext uri="{63B3BB69-23CF-44E3-9099-C40C66FF867C}">
                  <a14:compatExt spid="_x0000_s211354"/>
                </a:ext>
                <a:ext uri="{FF2B5EF4-FFF2-40B4-BE49-F238E27FC236}">
                  <a16:creationId xmlns:a16="http://schemas.microsoft.com/office/drawing/2014/main" id="{63663F23-24B2-5CEC-FDFF-51C7C74DDB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11355" name="Option Button 411" hidden="1">
              <a:extLst>
                <a:ext uri="{63B3BB69-23CF-44E3-9099-C40C66FF867C}">
                  <a14:compatExt spid="_x0000_s211355"/>
                </a:ext>
                <a:ext uri="{FF2B5EF4-FFF2-40B4-BE49-F238E27FC236}">
                  <a16:creationId xmlns:a16="http://schemas.microsoft.com/office/drawing/2014/main" id="{A72D94F4-08BE-1125-EDBA-BC285D22B7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11356" name="Option Button 412" hidden="1">
              <a:extLst>
                <a:ext uri="{63B3BB69-23CF-44E3-9099-C40C66FF867C}">
                  <a14:compatExt spid="_x0000_s211356"/>
                </a:ext>
                <a:ext uri="{FF2B5EF4-FFF2-40B4-BE49-F238E27FC236}">
                  <a16:creationId xmlns:a16="http://schemas.microsoft.com/office/drawing/2014/main" id="{A90FF702-461F-EDD3-0075-FF320FFD71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11357" name="Option Button 413" hidden="1">
              <a:extLst>
                <a:ext uri="{63B3BB69-23CF-44E3-9099-C40C66FF867C}">
                  <a14:compatExt spid="_x0000_s211357"/>
                </a:ext>
                <a:ext uri="{FF2B5EF4-FFF2-40B4-BE49-F238E27FC236}">
                  <a16:creationId xmlns:a16="http://schemas.microsoft.com/office/drawing/2014/main" id="{E62253D4-A1BA-FF2F-7C3C-DB9EC29471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11358" name="Option Button 414" hidden="1">
              <a:extLst>
                <a:ext uri="{63B3BB69-23CF-44E3-9099-C40C66FF867C}">
                  <a14:compatExt spid="_x0000_s211358"/>
                </a:ext>
                <a:ext uri="{FF2B5EF4-FFF2-40B4-BE49-F238E27FC236}">
                  <a16:creationId xmlns:a16="http://schemas.microsoft.com/office/drawing/2014/main" id="{0AB2D1EC-8829-C509-D20C-5AF9B3FDA6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11359" name="Group Box 415" hidden="1">
              <a:extLst>
                <a:ext uri="{63B3BB69-23CF-44E3-9099-C40C66FF867C}">
                  <a14:compatExt spid="_x0000_s211359"/>
                </a:ext>
                <a:ext uri="{FF2B5EF4-FFF2-40B4-BE49-F238E27FC236}">
                  <a16:creationId xmlns:a16="http://schemas.microsoft.com/office/drawing/2014/main" id="{AED1D748-7C4D-BD18-51DF-F894ADAEA99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11360" name="Option Button 416" hidden="1">
              <a:extLst>
                <a:ext uri="{63B3BB69-23CF-44E3-9099-C40C66FF867C}">
                  <a14:compatExt spid="_x0000_s211360"/>
                </a:ext>
                <a:ext uri="{FF2B5EF4-FFF2-40B4-BE49-F238E27FC236}">
                  <a16:creationId xmlns:a16="http://schemas.microsoft.com/office/drawing/2014/main" id="{36A2F401-8735-88F6-6497-8EF5CDC31B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11361" name="Option Button 417" hidden="1">
              <a:extLst>
                <a:ext uri="{63B3BB69-23CF-44E3-9099-C40C66FF867C}">
                  <a14:compatExt spid="_x0000_s211361"/>
                </a:ext>
                <a:ext uri="{FF2B5EF4-FFF2-40B4-BE49-F238E27FC236}">
                  <a16:creationId xmlns:a16="http://schemas.microsoft.com/office/drawing/2014/main" id="{7228635C-431D-DB7B-1F31-12BF6CDA85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11362" name="Option Button 418" hidden="1">
              <a:extLst>
                <a:ext uri="{63B3BB69-23CF-44E3-9099-C40C66FF867C}">
                  <a14:compatExt spid="_x0000_s211362"/>
                </a:ext>
                <a:ext uri="{FF2B5EF4-FFF2-40B4-BE49-F238E27FC236}">
                  <a16:creationId xmlns:a16="http://schemas.microsoft.com/office/drawing/2014/main" id="{FA998AA7-9BA4-5389-F8B1-6523382FEE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11363" name="Option Button 419" hidden="1">
              <a:extLst>
                <a:ext uri="{63B3BB69-23CF-44E3-9099-C40C66FF867C}">
                  <a14:compatExt spid="_x0000_s211363"/>
                </a:ext>
                <a:ext uri="{FF2B5EF4-FFF2-40B4-BE49-F238E27FC236}">
                  <a16:creationId xmlns:a16="http://schemas.microsoft.com/office/drawing/2014/main" id="{0CB613D3-BF21-73E5-3D0E-AFB49045E5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11364" name="Group Box 420" hidden="1">
              <a:extLst>
                <a:ext uri="{63B3BB69-23CF-44E3-9099-C40C66FF867C}">
                  <a14:compatExt spid="_x0000_s211364"/>
                </a:ext>
                <a:ext uri="{FF2B5EF4-FFF2-40B4-BE49-F238E27FC236}">
                  <a16:creationId xmlns:a16="http://schemas.microsoft.com/office/drawing/2014/main" id="{097345E2-7568-70C8-FE3F-5F73ED5BCB8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11365" name="Option Button 421" hidden="1">
              <a:extLst>
                <a:ext uri="{63B3BB69-23CF-44E3-9099-C40C66FF867C}">
                  <a14:compatExt spid="_x0000_s211365"/>
                </a:ext>
                <a:ext uri="{FF2B5EF4-FFF2-40B4-BE49-F238E27FC236}">
                  <a16:creationId xmlns:a16="http://schemas.microsoft.com/office/drawing/2014/main" id="{8779CAA2-7EF3-C7CC-4A2D-8D94C330A5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11366" name="Option Button 422" hidden="1">
              <a:extLst>
                <a:ext uri="{63B3BB69-23CF-44E3-9099-C40C66FF867C}">
                  <a14:compatExt spid="_x0000_s211366"/>
                </a:ext>
                <a:ext uri="{FF2B5EF4-FFF2-40B4-BE49-F238E27FC236}">
                  <a16:creationId xmlns:a16="http://schemas.microsoft.com/office/drawing/2014/main" id="{9E681C5A-2302-A17E-D44D-F38C1D613D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11367" name="Option Button 423" hidden="1">
              <a:extLst>
                <a:ext uri="{63B3BB69-23CF-44E3-9099-C40C66FF867C}">
                  <a14:compatExt spid="_x0000_s211367"/>
                </a:ext>
                <a:ext uri="{FF2B5EF4-FFF2-40B4-BE49-F238E27FC236}">
                  <a16:creationId xmlns:a16="http://schemas.microsoft.com/office/drawing/2014/main" id="{CE6C5DEE-2254-CF34-DB87-90D9B01417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11368" name="Option Button 424" hidden="1">
              <a:extLst>
                <a:ext uri="{63B3BB69-23CF-44E3-9099-C40C66FF867C}">
                  <a14:compatExt spid="_x0000_s211368"/>
                </a:ext>
                <a:ext uri="{FF2B5EF4-FFF2-40B4-BE49-F238E27FC236}">
                  <a16:creationId xmlns:a16="http://schemas.microsoft.com/office/drawing/2014/main" id="{F261EB43-5A98-3457-A622-6E1177769E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11369" name="Group Box 425" hidden="1">
              <a:extLst>
                <a:ext uri="{63B3BB69-23CF-44E3-9099-C40C66FF867C}">
                  <a14:compatExt spid="_x0000_s211369"/>
                </a:ext>
                <a:ext uri="{FF2B5EF4-FFF2-40B4-BE49-F238E27FC236}">
                  <a16:creationId xmlns:a16="http://schemas.microsoft.com/office/drawing/2014/main" id="{0A042338-D12D-06A7-0B4A-D9AB6C6A36E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11370" name="Option Button 426" hidden="1">
              <a:extLst>
                <a:ext uri="{63B3BB69-23CF-44E3-9099-C40C66FF867C}">
                  <a14:compatExt spid="_x0000_s211370"/>
                </a:ext>
                <a:ext uri="{FF2B5EF4-FFF2-40B4-BE49-F238E27FC236}">
                  <a16:creationId xmlns:a16="http://schemas.microsoft.com/office/drawing/2014/main" id="{6A53E179-046E-B3EB-D849-CF8689F781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11371" name="Option Button 427" hidden="1">
              <a:extLst>
                <a:ext uri="{63B3BB69-23CF-44E3-9099-C40C66FF867C}">
                  <a14:compatExt spid="_x0000_s211371"/>
                </a:ext>
                <a:ext uri="{FF2B5EF4-FFF2-40B4-BE49-F238E27FC236}">
                  <a16:creationId xmlns:a16="http://schemas.microsoft.com/office/drawing/2014/main" id="{B09F4CF7-E143-55FC-D109-5A8FA3F8E4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11372" name="Option Button 428" hidden="1">
              <a:extLst>
                <a:ext uri="{63B3BB69-23CF-44E3-9099-C40C66FF867C}">
                  <a14:compatExt spid="_x0000_s211372"/>
                </a:ext>
                <a:ext uri="{FF2B5EF4-FFF2-40B4-BE49-F238E27FC236}">
                  <a16:creationId xmlns:a16="http://schemas.microsoft.com/office/drawing/2014/main" id="{A9747909-FC5A-1A2D-3FA9-453C49C836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11373" name="Option Button 429" hidden="1">
              <a:extLst>
                <a:ext uri="{63B3BB69-23CF-44E3-9099-C40C66FF867C}">
                  <a14:compatExt spid="_x0000_s211373"/>
                </a:ext>
                <a:ext uri="{FF2B5EF4-FFF2-40B4-BE49-F238E27FC236}">
                  <a16:creationId xmlns:a16="http://schemas.microsoft.com/office/drawing/2014/main" id="{A60C1EFF-EFC3-50FF-223F-634E12842A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11374" name="Group Box 430" hidden="1">
              <a:extLst>
                <a:ext uri="{63B3BB69-23CF-44E3-9099-C40C66FF867C}">
                  <a14:compatExt spid="_x0000_s211374"/>
                </a:ext>
                <a:ext uri="{FF2B5EF4-FFF2-40B4-BE49-F238E27FC236}">
                  <a16:creationId xmlns:a16="http://schemas.microsoft.com/office/drawing/2014/main" id="{0D2FC200-5606-19A0-B494-4F5FF4D7BF4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11375" name="Option Button 431" hidden="1">
              <a:extLst>
                <a:ext uri="{63B3BB69-23CF-44E3-9099-C40C66FF867C}">
                  <a14:compatExt spid="_x0000_s211375"/>
                </a:ext>
                <a:ext uri="{FF2B5EF4-FFF2-40B4-BE49-F238E27FC236}">
                  <a16:creationId xmlns:a16="http://schemas.microsoft.com/office/drawing/2014/main" id="{86BD9538-22C9-B370-620D-15781320C9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11376" name="Option Button 432" hidden="1">
              <a:extLst>
                <a:ext uri="{63B3BB69-23CF-44E3-9099-C40C66FF867C}">
                  <a14:compatExt spid="_x0000_s211376"/>
                </a:ext>
                <a:ext uri="{FF2B5EF4-FFF2-40B4-BE49-F238E27FC236}">
                  <a16:creationId xmlns:a16="http://schemas.microsoft.com/office/drawing/2014/main" id="{822368A3-1DC7-8F65-8CC8-902C088256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11377" name="Option Button 433" hidden="1">
              <a:extLst>
                <a:ext uri="{63B3BB69-23CF-44E3-9099-C40C66FF867C}">
                  <a14:compatExt spid="_x0000_s211377"/>
                </a:ext>
                <a:ext uri="{FF2B5EF4-FFF2-40B4-BE49-F238E27FC236}">
                  <a16:creationId xmlns:a16="http://schemas.microsoft.com/office/drawing/2014/main" id="{F875246F-823D-8E70-140B-BEAF70B914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11378" name="Option Button 434" hidden="1">
              <a:extLst>
                <a:ext uri="{63B3BB69-23CF-44E3-9099-C40C66FF867C}">
                  <a14:compatExt spid="_x0000_s211378"/>
                </a:ext>
                <a:ext uri="{FF2B5EF4-FFF2-40B4-BE49-F238E27FC236}">
                  <a16:creationId xmlns:a16="http://schemas.microsoft.com/office/drawing/2014/main" id="{E9E8D854-2AF4-2034-B844-376B6FBB51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11379" name="Group Box 435" hidden="1">
              <a:extLst>
                <a:ext uri="{63B3BB69-23CF-44E3-9099-C40C66FF867C}">
                  <a14:compatExt spid="_x0000_s211379"/>
                </a:ext>
                <a:ext uri="{FF2B5EF4-FFF2-40B4-BE49-F238E27FC236}">
                  <a16:creationId xmlns:a16="http://schemas.microsoft.com/office/drawing/2014/main" id="{192E592F-9CCE-304C-8430-9E0689F168D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11380" name="Option Button 436" hidden="1">
              <a:extLst>
                <a:ext uri="{63B3BB69-23CF-44E3-9099-C40C66FF867C}">
                  <a14:compatExt spid="_x0000_s211380"/>
                </a:ext>
                <a:ext uri="{FF2B5EF4-FFF2-40B4-BE49-F238E27FC236}">
                  <a16:creationId xmlns:a16="http://schemas.microsoft.com/office/drawing/2014/main" id="{5EC707DB-5927-4446-CB72-7D37E6CD6C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11381" name="Option Button 437" hidden="1">
              <a:extLst>
                <a:ext uri="{63B3BB69-23CF-44E3-9099-C40C66FF867C}">
                  <a14:compatExt spid="_x0000_s211381"/>
                </a:ext>
                <a:ext uri="{FF2B5EF4-FFF2-40B4-BE49-F238E27FC236}">
                  <a16:creationId xmlns:a16="http://schemas.microsoft.com/office/drawing/2014/main" id="{D6306EAD-5E25-112D-86A2-1E2246BF2F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11382" name="Option Button 438" hidden="1">
              <a:extLst>
                <a:ext uri="{63B3BB69-23CF-44E3-9099-C40C66FF867C}">
                  <a14:compatExt spid="_x0000_s211382"/>
                </a:ext>
                <a:ext uri="{FF2B5EF4-FFF2-40B4-BE49-F238E27FC236}">
                  <a16:creationId xmlns:a16="http://schemas.microsoft.com/office/drawing/2014/main" id="{1A4DBA25-AA39-8503-FDE7-BD1F97E8F1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11383" name="Option Button 439" hidden="1">
              <a:extLst>
                <a:ext uri="{63B3BB69-23CF-44E3-9099-C40C66FF867C}">
                  <a14:compatExt spid="_x0000_s211383"/>
                </a:ext>
                <a:ext uri="{FF2B5EF4-FFF2-40B4-BE49-F238E27FC236}">
                  <a16:creationId xmlns:a16="http://schemas.microsoft.com/office/drawing/2014/main" id="{E8FC9A9D-36C7-615D-683C-34141C1498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11384" name="Group Box 440" hidden="1">
              <a:extLst>
                <a:ext uri="{63B3BB69-23CF-44E3-9099-C40C66FF867C}">
                  <a14:compatExt spid="_x0000_s211384"/>
                </a:ext>
                <a:ext uri="{FF2B5EF4-FFF2-40B4-BE49-F238E27FC236}">
                  <a16:creationId xmlns:a16="http://schemas.microsoft.com/office/drawing/2014/main" id="{2059C65F-7EDF-3FB3-DAE3-E0C4CE4E3A6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11385" name="Option Button 441" hidden="1">
              <a:extLst>
                <a:ext uri="{63B3BB69-23CF-44E3-9099-C40C66FF867C}">
                  <a14:compatExt spid="_x0000_s211385"/>
                </a:ext>
                <a:ext uri="{FF2B5EF4-FFF2-40B4-BE49-F238E27FC236}">
                  <a16:creationId xmlns:a16="http://schemas.microsoft.com/office/drawing/2014/main" id="{4A55FC19-58E6-945F-F6B9-704227CDFE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11386" name="Option Button 442" hidden="1">
              <a:extLst>
                <a:ext uri="{63B3BB69-23CF-44E3-9099-C40C66FF867C}">
                  <a14:compatExt spid="_x0000_s211386"/>
                </a:ext>
                <a:ext uri="{FF2B5EF4-FFF2-40B4-BE49-F238E27FC236}">
                  <a16:creationId xmlns:a16="http://schemas.microsoft.com/office/drawing/2014/main" id="{5ABCC95E-DCEF-0A97-8B0D-708773CBF7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11387" name="Option Button 443" hidden="1">
              <a:extLst>
                <a:ext uri="{63B3BB69-23CF-44E3-9099-C40C66FF867C}">
                  <a14:compatExt spid="_x0000_s211387"/>
                </a:ext>
                <a:ext uri="{FF2B5EF4-FFF2-40B4-BE49-F238E27FC236}">
                  <a16:creationId xmlns:a16="http://schemas.microsoft.com/office/drawing/2014/main" id="{E0ED166D-45EE-0279-BC47-04CC6D352D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11388" name="Option Button 444" hidden="1">
              <a:extLst>
                <a:ext uri="{63B3BB69-23CF-44E3-9099-C40C66FF867C}">
                  <a14:compatExt spid="_x0000_s211388"/>
                </a:ext>
                <a:ext uri="{FF2B5EF4-FFF2-40B4-BE49-F238E27FC236}">
                  <a16:creationId xmlns:a16="http://schemas.microsoft.com/office/drawing/2014/main" id="{0D228A8E-7EEB-9DA7-A877-973061FB51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11389" name="Group Box 445" hidden="1">
              <a:extLst>
                <a:ext uri="{63B3BB69-23CF-44E3-9099-C40C66FF867C}">
                  <a14:compatExt spid="_x0000_s211389"/>
                </a:ext>
                <a:ext uri="{FF2B5EF4-FFF2-40B4-BE49-F238E27FC236}">
                  <a16:creationId xmlns:a16="http://schemas.microsoft.com/office/drawing/2014/main" id="{F0EDA5A3-5BF4-7AC8-049A-5040E366AD1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11390" name="Option Button 446" hidden="1">
              <a:extLst>
                <a:ext uri="{63B3BB69-23CF-44E3-9099-C40C66FF867C}">
                  <a14:compatExt spid="_x0000_s211390"/>
                </a:ext>
                <a:ext uri="{FF2B5EF4-FFF2-40B4-BE49-F238E27FC236}">
                  <a16:creationId xmlns:a16="http://schemas.microsoft.com/office/drawing/2014/main" id="{AD0E377A-7371-62D7-9FA5-6EDAEF43E6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11391" name="Option Button 447" hidden="1">
              <a:extLst>
                <a:ext uri="{63B3BB69-23CF-44E3-9099-C40C66FF867C}">
                  <a14:compatExt spid="_x0000_s211391"/>
                </a:ext>
                <a:ext uri="{FF2B5EF4-FFF2-40B4-BE49-F238E27FC236}">
                  <a16:creationId xmlns:a16="http://schemas.microsoft.com/office/drawing/2014/main" id="{3F6F30D9-4F7C-0009-195E-8E22D47B3C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11392" name="Option Button 448" hidden="1">
              <a:extLst>
                <a:ext uri="{63B3BB69-23CF-44E3-9099-C40C66FF867C}">
                  <a14:compatExt spid="_x0000_s211392"/>
                </a:ext>
                <a:ext uri="{FF2B5EF4-FFF2-40B4-BE49-F238E27FC236}">
                  <a16:creationId xmlns:a16="http://schemas.microsoft.com/office/drawing/2014/main" id="{A09BF727-B0A7-54C6-DCCF-C615E1A865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11393" name="Option Button 449" hidden="1">
              <a:extLst>
                <a:ext uri="{63B3BB69-23CF-44E3-9099-C40C66FF867C}">
                  <a14:compatExt spid="_x0000_s211393"/>
                </a:ext>
                <a:ext uri="{FF2B5EF4-FFF2-40B4-BE49-F238E27FC236}">
                  <a16:creationId xmlns:a16="http://schemas.microsoft.com/office/drawing/2014/main" id="{E33C56B3-CD06-949D-9FC4-2F6D3B14E9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11394" name="Group Box 450" hidden="1">
              <a:extLst>
                <a:ext uri="{63B3BB69-23CF-44E3-9099-C40C66FF867C}">
                  <a14:compatExt spid="_x0000_s211394"/>
                </a:ext>
                <a:ext uri="{FF2B5EF4-FFF2-40B4-BE49-F238E27FC236}">
                  <a16:creationId xmlns:a16="http://schemas.microsoft.com/office/drawing/2014/main" id="{25455F30-744C-87F3-249A-6574204F7B6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11395" name="Option Button 451" hidden="1">
              <a:extLst>
                <a:ext uri="{63B3BB69-23CF-44E3-9099-C40C66FF867C}">
                  <a14:compatExt spid="_x0000_s211395"/>
                </a:ext>
                <a:ext uri="{FF2B5EF4-FFF2-40B4-BE49-F238E27FC236}">
                  <a16:creationId xmlns:a16="http://schemas.microsoft.com/office/drawing/2014/main" id="{77C08D03-D025-251E-C292-3DBDC49882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11396" name="Option Button 452" hidden="1">
              <a:extLst>
                <a:ext uri="{63B3BB69-23CF-44E3-9099-C40C66FF867C}">
                  <a14:compatExt spid="_x0000_s211396"/>
                </a:ext>
                <a:ext uri="{FF2B5EF4-FFF2-40B4-BE49-F238E27FC236}">
                  <a16:creationId xmlns:a16="http://schemas.microsoft.com/office/drawing/2014/main" id="{1E8D7298-5D88-471C-E6DA-F325E84B32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11397" name="Option Button 453" hidden="1">
              <a:extLst>
                <a:ext uri="{63B3BB69-23CF-44E3-9099-C40C66FF867C}">
                  <a14:compatExt spid="_x0000_s211397"/>
                </a:ext>
                <a:ext uri="{FF2B5EF4-FFF2-40B4-BE49-F238E27FC236}">
                  <a16:creationId xmlns:a16="http://schemas.microsoft.com/office/drawing/2014/main" id="{1B5658DE-5363-4898-909F-A67CC78FFD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11398" name="Option Button 454" hidden="1">
              <a:extLst>
                <a:ext uri="{63B3BB69-23CF-44E3-9099-C40C66FF867C}">
                  <a14:compatExt spid="_x0000_s211398"/>
                </a:ext>
                <a:ext uri="{FF2B5EF4-FFF2-40B4-BE49-F238E27FC236}">
                  <a16:creationId xmlns:a16="http://schemas.microsoft.com/office/drawing/2014/main" id="{490E5159-19F4-87E4-C33E-C06045A587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11399" name="Group Box 455" hidden="1">
              <a:extLst>
                <a:ext uri="{63B3BB69-23CF-44E3-9099-C40C66FF867C}">
                  <a14:compatExt spid="_x0000_s211399"/>
                </a:ext>
                <a:ext uri="{FF2B5EF4-FFF2-40B4-BE49-F238E27FC236}">
                  <a16:creationId xmlns:a16="http://schemas.microsoft.com/office/drawing/2014/main" id="{989550DB-FE50-BB10-ED29-1762869126B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11400" name="Option Button 456" hidden="1">
              <a:extLst>
                <a:ext uri="{63B3BB69-23CF-44E3-9099-C40C66FF867C}">
                  <a14:compatExt spid="_x0000_s211400"/>
                </a:ext>
                <a:ext uri="{FF2B5EF4-FFF2-40B4-BE49-F238E27FC236}">
                  <a16:creationId xmlns:a16="http://schemas.microsoft.com/office/drawing/2014/main" id="{818D7B51-A6CF-2EDB-B087-FA8A66BA7A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11401" name="Option Button 457" hidden="1">
              <a:extLst>
                <a:ext uri="{63B3BB69-23CF-44E3-9099-C40C66FF867C}">
                  <a14:compatExt spid="_x0000_s211401"/>
                </a:ext>
                <a:ext uri="{FF2B5EF4-FFF2-40B4-BE49-F238E27FC236}">
                  <a16:creationId xmlns:a16="http://schemas.microsoft.com/office/drawing/2014/main" id="{A6FD32A7-9965-225B-46BB-DEAF9D1608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11402" name="Option Button 458" hidden="1">
              <a:extLst>
                <a:ext uri="{63B3BB69-23CF-44E3-9099-C40C66FF867C}">
                  <a14:compatExt spid="_x0000_s211402"/>
                </a:ext>
                <a:ext uri="{FF2B5EF4-FFF2-40B4-BE49-F238E27FC236}">
                  <a16:creationId xmlns:a16="http://schemas.microsoft.com/office/drawing/2014/main" id="{A23192EE-BA9F-7988-06C6-02E2C98427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11403" name="Option Button 459" hidden="1">
              <a:extLst>
                <a:ext uri="{63B3BB69-23CF-44E3-9099-C40C66FF867C}">
                  <a14:compatExt spid="_x0000_s211403"/>
                </a:ext>
                <a:ext uri="{FF2B5EF4-FFF2-40B4-BE49-F238E27FC236}">
                  <a16:creationId xmlns:a16="http://schemas.microsoft.com/office/drawing/2014/main" id="{A2EE793C-3D84-42B4-7B74-3B601823B9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11404" name="Group Box 460" hidden="1">
              <a:extLst>
                <a:ext uri="{63B3BB69-23CF-44E3-9099-C40C66FF867C}">
                  <a14:compatExt spid="_x0000_s211404"/>
                </a:ext>
                <a:ext uri="{FF2B5EF4-FFF2-40B4-BE49-F238E27FC236}">
                  <a16:creationId xmlns:a16="http://schemas.microsoft.com/office/drawing/2014/main" id="{BDD8A6FB-8151-D44F-DB73-2408E9D06F1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11405" name="Option Button 461" hidden="1">
              <a:extLst>
                <a:ext uri="{63B3BB69-23CF-44E3-9099-C40C66FF867C}">
                  <a14:compatExt spid="_x0000_s211405"/>
                </a:ext>
                <a:ext uri="{FF2B5EF4-FFF2-40B4-BE49-F238E27FC236}">
                  <a16:creationId xmlns:a16="http://schemas.microsoft.com/office/drawing/2014/main" id="{6B929187-F081-65B5-C741-6023BDB53D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11406" name="Option Button 462" hidden="1">
              <a:extLst>
                <a:ext uri="{63B3BB69-23CF-44E3-9099-C40C66FF867C}">
                  <a14:compatExt spid="_x0000_s211406"/>
                </a:ext>
                <a:ext uri="{FF2B5EF4-FFF2-40B4-BE49-F238E27FC236}">
                  <a16:creationId xmlns:a16="http://schemas.microsoft.com/office/drawing/2014/main" id="{C9AA88A4-E77D-A7AD-2889-E1719F991D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11407" name="Option Button 463" hidden="1">
              <a:extLst>
                <a:ext uri="{63B3BB69-23CF-44E3-9099-C40C66FF867C}">
                  <a14:compatExt spid="_x0000_s211407"/>
                </a:ext>
                <a:ext uri="{FF2B5EF4-FFF2-40B4-BE49-F238E27FC236}">
                  <a16:creationId xmlns:a16="http://schemas.microsoft.com/office/drawing/2014/main" id="{E8470994-108D-0E58-D0BE-B6252642DC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11408" name="Option Button 464" hidden="1">
              <a:extLst>
                <a:ext uri="{63B3BB69-23CF-44E3-9099-C40C66FF867C}">
                  <a14:compatExt spid="_x0000_s211408"/>
                </a:ext>
                <a:ext uri="{FF2B5EF4-FFF2-40B4-BE49-F238E27FC236}">
                  <a16:creationId xmlns:a16="http://schemas.microsoft.com/office/drawing/2014/main" id="{D4271694-1347-DF50-E129-8011A3D48C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11409" name="Group Box 465" hidden="1">
              <a:extLst>
                <a:ext uri="{63B3BB69-23CF-44E3-9099-C40C66FF867C}">
                  <a14:compatExt spid="_x0000_s211409"/>
                </a:ext>
                <a:ext uri="{FF2B5EF4-FFF2-40B4-BE49-F238E27FC236}">
                  <a16:creationId xmlns:a16="http://schemas.microsoft.com/office/drawing/2014/main" id="{10E84A8A-0A2A-EAB9-3615-7E44F955820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11410" name="Option Button 466" hidden="1">
              <a:extLst>
                <a:ext uri="{63B3BB69-23CF-44E3-9099-C40C66FF867C}">
                  <a14:compatExt spid="_x0000_s211410"/>
                </a:ext>
                <a:ext uri="{FF2B5EF4-FFF2-40B4-BE49-F238E27FC236}">
                  <a16:creationId xmlns:a16="http://schemas.microsoft.com/office/drawing/2014/main" id="{37A11502-FD3D-83A7-7AE4-91AE6A3485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11411" name="Option Button 467" hidden="1">
              <a:extLst>
                <a:ext uri="{63B3BB69-23CF-44E3-9099-C40C66FF867C}">
                  <a14:compatExt spid="_x0000_s211411"/>
                </a:ext>
                <a:ext uri="{FF2B5EF4-FFF2-40B4-BE49-F238E27FC236}">
                  <a16:creationId xmlns:a16="http://schemas.microsoft.com/office/drawing/2014/main" id="{2E7EA25D-AA01-1DBF-68C6-D75D1AEFC1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11412" name="Option Button 468" hidden="1">
              <a:extLst>
                <a:ext uri="{63B3BB69-23CF-44E3-9099-C40C66FF867C}">
                  <a14:compatExt spid="_x0000_s211412"/>
                </a:ext>
                <a:ext uri="{FF2B5EF4-FFF2-40B4-BE49-F238E27FC236}">
                  <a16:creationId xmlns:a16="http://schemas.microsoft.com/office/drawing/2014/main" id="{90026AB6-C96A-9373-38E9-7F171635C0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11413" name="Option Button 469" hidden="1">
              <a:extLst>
                <a:ext uri="{63B3BB69-23CF-44E3-9099-C40C66FF867C}">
                  <a14:compatExt spid="_x0000_s211413"/>
                </a:ext>
                <a:ext uri="{FF2B5EF4-FFF2-40B4-BE49-F238E27FC236}">
                  <a16:creationId xmlns:a16="http://schemas.microsoft.com/office/drawing/2014/main" id="{CC7B8870-F070-D1F5-8EF3-4962DA1F9D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11414" name="Group Box 470" hidden="1">
              <a:extLst>
                <a:ext uri="{63B3BB69-23CF-44E3-9099-C40C66FF867C}">
                  <a14:compatExt spid="_x0000_s211414"/>
                </a:ext>
                <a:ext uri="{FF2B5EF4-FFF2-40B4-BE49-F238E27FC236}">
                  <a16:creationId xmlns:a16="http://schemas.microsoft.com/office/drawing/2014/main" id="{D86F9653-CAF6-A360-8238-4E769E962A4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11415" name="Option Button 471" hidden="1">
              <a:extLst>
                <a:ext uri="{63B3BB69-23CF-44E3-9099-C40C66FF867C}">
                  <a14:compatExt spid="_x0000_s211415"/>
                </a:ext>
                <a:ext uri="{FF2B5EF4-FFF2-40B4-BE49-F238E27FC236}">
                  <a16:creationId xmlns:a16="http://schemas.microsoft.com/office/drawing/2014/main" id="{12189C19-398C-2DB5-1D68-53524A7383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11416" name="Option Button 472" hidden="1">
              <a:extLst>
                <a:ext uri="{63B3BB69-23CF-44E3-9099-C40C66FF867C}">
                  <a14:compatExt spid="_x0000_s211416"/>
                </a:ext>
                <a:ext uri="{FF2B5EF4-FFF2-40B4-BE49-F238E27FC236}">
                  <a16:creationId xmlns:a16="http://schemas.microsoft.com/office/drawing/2014/main" id="{480C9C7C-82FA-0399-D85F-4E7E2F2C32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11417" name="Option Button 473" hidden="1">
              <a:extLst>
                <a:ext uri="{63B3BB69-23CF-44E3-9099-C40C66FF867C}">
                  <a14:compatExt spid="_x0000_s211417"/>
                </a:ext>
                <a:ext uri="{FF2B5EF4-FFF2-40B4-BE49-F238E27FC236}">
                  <a16:creationId xmlns:a16="http://schemas.microsoft.com/office/drawing/2014/main" id="{0C7124C1-2E2B-37CC-EBE9-820E33CCEB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11418" name="Option Button 474" hidden="1">
              <a:extLst>
                <a:ext uri="{63B3BB69-23CF-44E3-9099-C40C66FF867C}">
                  <a14:compatExt spid="_x0000_s211418"/>
                </a:ext>
                <a:ext uri="{FF2B5EF4-FFF2-40B4-BE49-F238E27FC236}">
                  <a16:creationId xmlns:a16="http://schemas.microsoft.com/office/drawing/2014/main" id="{9D2EAA70-73D0-281F-7E81-E33FB8B770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11419" name="Group Box 475" hidden="1">
              <a:extLst>
                <a:ext uri="{63B3BB69-23CF-44E3-9099-C40C66FF867C}">
                  <a14:compatExt spid="_x0000_s211419"/>
                </a:ext>
                <a:ext uri="{FF2B5EF4-FFF2-40B4-BE49-F238E27FC236}">
                  <a16:creationId xmlns:a16="http://schemas.microsoft.com/office/drawing/2014/main" id="{72C354FB-9072-87C0-976B-5BE67739A01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11420" name="Option Button 476" hidden="1">
              <a:extLst>
                <a:ext uri="{63B3BB69-23CF-44E3-9099-C40C66FF867C}">
                  <a14:compatExt spid="_x0000_s211420"/>
                </a:ext>
                <a:ext uri="{FF2B5EF4-FFF2-40B4-BE49-F238E27FC236}">
                  <a16:creationId xmlns:a16="http://schemas.microsoft.com/office/drawing/2014/main" id="{B90C2D4E-6D6C-E164-094C-BDD592C9E1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11421" name="Option Button 477" hidden="1">
              <a:extLst>
                <a:ext uri="{63B3BB69-23CF-44E3-9099-C40C66FF867C}">
                  <a14:compatExt spid="_x0000_s211421"/>
                </a:ext>
                <a:ext uri="{FF2B5EF4-FFF2-40B4-BE49-F238E27FC236}">
                  <a16:creationId xmlns:a16="http://schemas.microsoft.com/office/drawing/2014/main" id="{54169CFC-7D73-7E8F-5DF3-2DE0AE7965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11422" name="Option Button 478" hidden="1">
              <a:extLst>
                <a:ext uri="{63B3BB69-23CF-44E3-9099-C40C66FF867C}">
                  <a14:compatExt spid="_x0000_s211422"/>
                </a:ext>
                <a:ext uri="{FF2B5EF4-FFF2-40B4-BE49-F238E27FC236}">
                  <a16:creationId xmlns:a16="http://schemas.microsoft.com/office/drawing/2014/main" id="{A0A6E1C6-3189-05DF-D973-9C3F896287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11423" name="Option Button 479" hidden="1">
              <a:extLst>
                <a:ext uri="{63B3BB69-23CF-44E3-9099-C40C66FF867C}">
                  <a14:compatExt spid="_x0000_s211423"/>
                </a:ext>
                <a:ext uri="{FF2B5EF4-FFF2-40B4-BE49-F238E27FC236}">
                  <a16:creationId xmlns:a16="http://schemas.microsoft.com/office/drawing/2014/main" id="{AA8E0199-19FC-0F43-1D80-31A709C684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11424" name="Group Box 480" hidden="1">
              <a:extLst>
                <a:ext uri="{63B3BB69-23CF-44E3-9099-C40C66FF867C}">
                  <a14:compatExt spid="_x0000_s211424"/>
                </a:ext>
                <a:ext uri="{FF2B5EF4-FFF2-40B4-BE49-F238E27FC236}">
                  <a16:creationId xmlns:a16="http://schemas.microsoft.com/office/drawing/2014/main" id="{BCD3A653-C623-63D3-789C-DDEDF540A8A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11425" name="Option Button 481" hidden="1">
              <a:extLst>
                <a:ext uri="{63B3BB69-23CF-44E3-9099-C40C66FF867C}">
                  <a14:compatExt spid="_x0000_s211425"/>
                </a:ext>
                <a:ext uri="{FF2B5EF4-FFF2-40B4-BE49-F238E27FC236}">
                  <a16:creationId xmlns:a16="http://schemas.microsoft.com/office/drawing/2014/main" id="{46EA066C-B7E3-4797-95DF-F710612381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11426" name="Option Button 482" hidden="1">
              <a:extLst>
                <a:ext uri="{63B3BB69-23CF-44E3-9099-C40C66FF867C}">
                  <a14:compatExt spid="_x0000_s211426"/>
                </a:ext>
                <a:ext uri="{FF2B5EF4-FFF2-40B4-BE49-F238E27FC236}">
                  <a16:creationId xmlns:a16="http://schemas.microsoft.com/office/drawing/2014/main" id="{B2B95B06-9D87-4073-23F2-40A9BBD005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11427" name="Option Button 483" hidden="1">
              <a:extLst>
                <a:ext uri="{63B3BB69-23CF-44E3-9099-C40C66FF867C}">
                  <a14:compatExt spid="_x0000_s211427"/>
                </a:ext>
                <a:ext uri="{FF2B5EF4-FFF2-40B4-BE49-F238E27FC236}">
                  <a16:creationId xmlns:a16="http://schemas.microsoft.com/office/drawing/2014/main" id="{3038B514-8C21-B4FD-FB7C-83A9B7A3B9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11428" name="Option Button 484" hidden="1">
              <a:extLst>
                <a:ext uri="{63B3BB69-23CF-44E3-9099-C40C66FF867C}">
                  <a14:compatExt spid="_x0000_s211428"/>
                </a:ext>
                <a:ext uri="{FF2B5EF4-FFF2-40B4-BE49-F238E27FC236}">
                  <a16:creationId xmlns:a16="http://schemas.microsoft.com/office/drawing/2014/main" id="{240B0FD5-D999-6E6E-13AB-209177309D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11429" name="Group Box 485" hidden="1">
              <a:extLst>
                <a:ext uri="{63B3BB69-23CF-44E3-9099-C40C66FF867C}">
                  <a14:compatExt spid="_x0000_s211429"/>
                </a:ext>
                <a:ext uri="{FF2B5EF4-FFF2-40B4-BE49-F238E27FC236}">
                  <a16:creationId xmlns:a16="http://schemas.microsoft.com/office/drawing/2014/main" id="{755D03B1-8EC4-6E38-177A-407A54A25C5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11430" name="Option Button 486" hidden="1">
              <a:extLst>
                <a:ext uri="{63B3BB69-23CF-44E3-9099-C40C66FF867C}">
                  <a14:compatExt spid="_x0000_s211430"/>
                </a:ext>
                <a:ext uri="{FF2B5EF4-FFF2-40B4-BE49-F238E27FC236}">
                  <a16:creationId xmlns:a16="http://schemas.microsoft.com/office/drawing/2014/main" id="{6E03E0C2-9EB6-4B79-4A81-2B677F33CF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11431" name="Option Button 487" hidden="1">
              <a:extLst>
                <a:ext uri="{63B3BB69-23CF-44E3-9099-C40C66FF867C}">
                  <a14:compatExt spid="_x0000_s211431"/>
                </a:ext>
                <a:ext uri="{FF2B5EF4-FFF2-40B4-BE49-F238E27FC236}">
                  <a16:creationId xmlns:a16="http://schemas.microsoft.com/office/drawing/2014/main" id="{B777C49D-FAB4-B06E-C8BC-477C4F2CDD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11432" name="Option Button 488" hidden="1">
              <a:extLst>
                <a:ext uri="{63B3BB69-23CF-44E3-9099-C40C66FF867C}">
                  <a14:compatExt spid="_x0000_s211432"/>
                </a:ext>
                <a:ext uri="{FF2B5EF4-FFF2-40B4-BE49-F238E27FC236}">
                  <a16:creationId xmlns:a16="http://schemas.microsoft.com/office/drawing/2014/main" id="{1F8FCC9C-DF94-6A83-C319-D18B2FAE1E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11433" name="Option Button 489" hidden="1">
              <a:extLst>
                <a:ext uri="{63B3BB69-23CF-44E3-9099-C40C66FF867C}">
                  <a14:compatExt spid="_x0000_s211433"/>
                </a:ext>
                <a:ext uri="{FF2B5EF4-FFF2-40B4-BE49-F238E27FC236}">
                  <a16:creationId xmlns:a16="http://schemas.microsoft.com/office/drawing/2014/main" id="{C2FC5701-B157-65BD-2E76-0CF0F443D8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11434" name="Group Box 490" hidden="1">
              <a:extLst>
                <a:ext uri="{63B3BB69-23CF-44E3-9099-C40C66FF867C}">
                  <a14:compatExt spid="_x0000_s211434"/>
                </a:ext>
                <a:ext uri="{FF2B5EF4-FFF2-40B4-BE49-F238E27FC236}">
                  <a16:creationId xmlns:a16="http://schemas.microsoft.com/office/drawing/2014/main" id="{E2FA17D3-B3A4-56E7-B2C9-E096ED66279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11435" name="Option Button 491" hidden="1">
              <a:extLst>
                <a:ext uri="{63B3BB69-23CF-44E3-9099-C40C66FF867C}">
                  <a14:compatExt spid="_x0000_s211435"/>
                </a:ext>
                <a:ext uri="{FF2B5EF4-FFF2-40B4-BE49-F238E27FC236}">
                  <a16:creationId xmlns:a16="http://schemas.microsoft.com/office/drawing/2014/main" id="{506E9254-8566-6C3E-5395-D988440D4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11436" name="Option Button 492" hidden="1">
              <a:extLst>
                <a:ext uri="{63B3BB69-23CF-44E3-9099-C40C66FF867C}">
                  <a14:compatExt spid="_x0000_s211436"/>
                </a:ext>
                <a:ext uri="{FF2B5EF4-FFF2-40B4-BE49-F238E27FC236}">
                  <a16:creationId xmlns:a16="http://schemas.microsoft.com/office/drawing/2014/main" id="{6DDADE51-CE09-7E89-84FD-DBAA20EB3B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11437" name="Option Button 493" hidden="1">
              <a:extLst>
                <a:ext uri="{63B3BB69-23CF-44E3-9099-C40C66FF867C}">
                  <a14:compatExt spid="_x0000_s211437"/>
                </a:ext>
                <a:ext uri="{FF2B5EF4-FFF2-40B4-BE49-F238E27FC236}">
                  <a16:creationId xmlns:a16="http://schemas.microsoft.com/office/drawing/2014/main" id="{A89F10E0-7DEF-1350-2B37-1E5FC0DF0E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11438" name="Option Button 494" hidden="1">
              <a:extLst>
                <a:ext uri="{63B3BB69-23CF-44E3-9099-C40C66FF867C}">
                  <a14:compatExt spid="_x0000_s211438"/>
                </a:ext>
                <a:ext uri="{FF2B5EF4-FFF2-40B4-BE49-F238E27FC236}">
                  <a16:creationId xmlns:a16="http://schemas.microsoft.com/office/drawing/2014/main" id="{6284D38A-4997-A1A8-8361-E49EC76220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11439" name="Group Box 495" hidden="1">
              <a:extLst>
                <a:ext uri="{63B3BB69-23CF-44E3-9099-C40C66FF867C}">
                  <a14:compatExt spid="_x0000_s211439"/>
                </a:ext>
                <a:ext uri="{FF2B5EF4-FFF2-40B4-BE49-F238E27FC236}">
                  <a16:creationId xmlns:a16="http://schemas.microsoft.com/office/drawing/2014/main" id="{D00CA5C4-3E04-FD0B-DF7C-03FA9F3BAB0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11440" name="Option Button 496" hidden="1">
              <a:extLst>
                <a:ext uri="{63B3BB69-23CF-44E3-9099-C40C66FF867C}">
                  <a14:compatExt spid="_x0000_s211440"/>
                </a:ext>
                <a:ext uri="{FF2B5EF4-FFF2-40B4-BE49-F238E27FC236}">
                  <a16:creationId xmlns:a16="http://schemas.microsoft.com/office/drawing/2014/main" id="{B8DDD9FC-82AA-13AD-DA70-2524505752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11441" name="Option Button 497" hidden="1">
              <a:extLst>
                <a:ext uri="{63B3BB69-23CF-44E3-9099-C40C66FF867C}">
                  <a14:compatExt spid="_x0000_s211441"/>
                </a:ext>
                <a:ext uri="{FF2B5EF4-FFF2-40B4-BE49-F238E27FC236}">
                  <a16:creationId xmlns:a16="http://schemas.microsoft.com/office/drawing/2014/main" id="{8D628629-746F-58B1-78B6-F0230AC290A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11442" name="Option Button 498" hidden="1">
              <a:extLst>
                <a:ext uri="{63B3BB69-23CF-44E3-9099-C40C66FF867C}">
                  <a14:compatExt spid="_x0000_s211442"/>
                </a:ext>
                <a:ext uri="{FF2B5EF4-FFF2-40B4-BE49-F238E27FC236}">
                  <a16:creationId xmlns:a16="http://schemas.microsoft.com/office/drawing/2014/main" id="{CA40A218-407F-B16B-CE17-E072DF1CCD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11443" name="Option Button 499" hidden="1">
              <a:extLst>
                <a:ext uri="{63B3BB69-23CF-44E3-9099-C40C66FF867C}">
                  <a14:compatExt spid="_x0000_s211443"/>
                </a:ext>
                <a:ext uri="{FF2B5EF4-FFF2-40B4-BE49-F238E27FC236}">
                  <a16:creationId xmlns:a16="http://schemas.microsoft.com/office/drawing/2014/main" id="{8CE26A10-4590-C93C-3AAE-972A4CA227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11444" name="Group Box 500" hidden="1">
              <a:extLst>
                <a:ext uri="{63B3BB69-23CF-44E3-9099-C40C66FF867C}">
                  <a14:compatExt spid="_x0000_s211444"/>
                </a:ext>
                <a:ext uri="{FF2B5EF4-FFF2-40B4-BE49-F238E27FC236}">
                  <a16:creationId xmlns:a16="http://schemas.microsoft.com/office/drawing/2014/main" id="{F6DAAD6B-3407-FCB6-2C67-D93DE677A58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11445" name="Option Button 501" hidden="1">
              <a:extLst>
                <a:ext uri="{63B3BB69-23CF-44E3-9099-C40C66FF867C}">
                  <a14:compatExt spid="_x0000_s211445"/>
                </a:ext>
                <a:ext uri="{FF2B5EF4-FFF2-40B4-BE49-F238E27FC236}">
                  <a16:creationId xmlns:a16="http://schemas.microsoft.com/office/drawing/2014/main" id="{7C9B25A0-843E-2B84-E765-38780B28E5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11446" name="Option Button 502" hidden="1">
              <a:extLst>
                <a:ext uri="{63B3BB69-23CF-44E3-9099-C40C66FF867C}">
                  <a14:compatExt spid="_x0000_s211446"/>
                </a:ext>
                <a:ext uri="{FF2B5EF4-FFF2-40B4-BE49-F238E27FC236}">
                  <a16:creationId xmlns:a16="http://schemas.microsoft.com/office/drawing/2014/main" id="{9B9493FF-067F-0438-1864-030E562AD7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11447" name="Option Button 503" hidden="1">
              <a:extLst>
                <a:ext uri="{63B3BB69-23CF-44E3-9099-C40C66FF867C}">
                  <a14:compatExt spid="_x0000_s211447"/>
                </a:ext>
                <a:ext uri="{FF2B5EF4-FFF2-40B4-BE49-F238E27FC236}">
                  <a16:creationId xmlns:a16="http://schemas.microsoft.com/office/drawing/2014/main" id="{453DC3A7-6D06-88BF-24D2-7EABC810E7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11448" name="Option Button 504" hidden="1">
              <a:extLst>
                <a:ext uri="{63B3BB69-23CF-44E3-9099-C40C66FF867C}">
                  <a14:compatExt spid="_x0000_s211448"/>
                </a:ext>
                <a:ext uri="{FF2B5EF4-FFF2-40B4-BE49-F238E27FC236}">
                  <a16:creationId xmlns:a16="http://schemas.microsoft.com/office/drawing/2014/main" id="{E07A79EE-CAE6-7036-0729-DF507FC86B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11449" name="Group Box 505" hidden="1">
              <a:extLst>
                <a:ext uri="{63B3BB69-23CF-44E3-9099-C40C66FF867C}">
                  <a14:compatExt spid="_x0000_s211449"/>
                </a:ext>
                <a:ext uri="{FF2B5EF4-FFF2-40B4-BE49-F238E27FC236}">
                  <a16:creationId xmlns:a16="http://schemas.microsoft.com/office/drawing/2014/main" id="{1B80AF8A-4773-239E-EA10-C4ED321DFAC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11450" name="Option Button 506" hidden="1">
              <a:extLst>
                <a:ext uri="{63B3BB69-23CF-44E3-9099-C40C66FF867C}">
                  <a14:compatExt spid="_x0000_s211450"/>
                </a:ext>
                <a:ext uri="{FF2B5EF4-FFF2-40B4-BE49-F238E27FC236}">
                  <a16:creationId xmlns:a16="http://schemas.microsoft.com/office/drawing/2014/main" id="{46AF0B46-8550-3088-3E97-E95827F6A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11451" name="Option Button 507" hidden="1">
              <a:extLst>
                <a:ext uri="{63B3BB69-23CF-44E3-9099-C40C66FF867C}">
                  <a14:compatExt spid="_x0000_s211451"/>
                </a:ext>
                <a:ext uri="{FF2B5EF4-FFF2-40B4-BE49-F238E27FC236}">
                  <a16:creationId xmlns:a16="http://schemas.microsoft.com/office/drawing/2014/main" id="{9B4EEA57-2841-BD3C-9FCE-7E8579AAE3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11452" name="Option Button 508" hidden="1">
              <a:extLst>
                <a:ext uri="{63B3BB69-23CF-44E3-9099-C40C66FF867C}">
                  <a14:compatExt spid="_x0000_s211452"/>
                </a:ext>
                <a:ext uri="{FF2B5EF4-FFF2-40B4-BE49-F238E27FC236}">
                  <a16:creationId xmlns:a16="http://schemas.microsoft.com/office/drawing/2014/main" id="{AF1FF840-BA4D-1082-2F8C-29AF678898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11453" name="Option Button 509" hidden="1">
              <a:extLst>
                <a:ext uri="{63B3BB69-23CF-44E3-9099-C40C66FF867C}">
                  <a14:compatExt spid="_x0000_s211453"/>
                </a:ext>
                <a:ext uri="{FF2B5EF4-FFF2-40B4-BE49-F238E27FC236}">
                  <a16:creationId xmlns:a16="http://schemas.microsoft.com/office/drawing/2014/main" id="{B5BE98EF-485E-0ABB-7703-1E82C1A52C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11454" name="Group Box 510" hidden="1">
              <a:extLst>
                <a:ext uri="{63B3BB69-23CF-44E3-9099-C40C66FF867C}">
                  <a14:compatExt spid="_x0000_s211454"/>
                </a:ext>
                <a:ext uri="{FF2B5EF4-FFF2-40B4-BE49-F238E27FC236}">
                  <a16:creationId xmlns:a16="http://schemas.microsoft.com/office/drawing/2014/main" id="{FFAAC60E-3FBF-7CF0-F3BF-58774F1B54F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11455" name="Option Button 511" hidden="1">
              <a:extLst>
                <a:ext uri="{63B3BB69-23CF-44E3-9099-C40C66FF867C}">
                  <a14:compatExt spid="_x0000_s211455"/>
                </a:ext>
                <a:ext uri="{FF2B5EF4-FFF2-40B4-BE49-F238E27FC236}">
                  <a16:creationId xmlns:a16="http://schemas.microsoft.com/office/drawing/2014/main" id="{B07CF384-F828-D506-1270-AEA950EE87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11456" name="Option Button 512" hidden="1">
              <a:extLst>
                <a:ext uri="{63B3BB69-23CF-44E3-9099-C40C66FF867C}">
                  <a14:compatExt spid="_x0000_s211456"/>
                </a:ext>
                <a:ext uri="{FF2B5EF4-FFF2-40B4-BE49-F238E27FC236}">
                  <a16:creationId xmlns:a16="http://schemas.microsoft.com/office/drawing/2014/main" id="{3DC4F712-3473-8D9E-77CC-2A979DAFF0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11457" name="Option Button 513" hidden="1">
              <a:extLst>
                <a:ext uri="{63B3BB69-23CF-44E3-9099-C40C66FF867C}">
                  <a14:compatExt spid="_x0000_s211457"/>
                </a:ext>
                <a:ext uri="{FF2B5EF4-FFF2-40B4-BE49-F238E27FC236}">
                  <a16:creationId xmlns:a16="http://schemas.microsoft.com/office/drawing/2014/main" id="{E7DD5304-F111-374A-2870-5A91D7FBE0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11458" name="Option Button 514" hidden="1">
              <a:extLst>
                <a:ext uri="{63B3BB69-23CF-44E3-9099-C40C66FF867C}">
                  <a14:compatExt spid="_x0000_s211458"/>
                </a:ext>
                <a:ext uri="{FF2B5EF4-FFF2-40B4-BE49-F238E27FC236}">
                  <a16:creationId xmlns:a16="http://schemas.microsoft.com/office/drawing/2014/main" id="{51EB0479-5F2C-6481-6128-B13BDFCA90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11459" name="Group Box 515" hidden="1">
              <a:extLst>
                <a:ext uri="{63B3BB69-23CF-44E3-9099-C40C66FF867C}">
                  <a14:compatExt spid="_x0000_s211459"/>
                </a:ext>
                <a:ext uri="{FF2B5EF4-FFF2-40B4-BE49-F238E27FC236}">
                  <a16:creationId xmlns:a16="http://schemas.microsoft.com/office/drawing/2014/main" id="{FCAC481E-F5FB-5430-D5CB-24694B0A584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11460" name="Option Button 516" hidden="1">
              <a:extLst>
                <a:ext uri="{63B3BB69-23CF-44E3-9099-C40C66FF867C}">
                  <a14:compatExt spid="_x0000_s211460"/>
                </a:ext>
                <a:ext uri="{FF2B5EF4-FFF2-40B4-BE49-F238E27FC236}">
                  <a16:creationId xmlns:a16="http://schemas.microsoft.com/office/drawing/2014/main" id="{EF6BF36F-7321-30AF-3122-62B29D0213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11461" name="Option Button 517" hidden="1">
              <a:extLst>
                <a:ext uri="{63B3BB69-23CF-44E3-9099-C40C66FF867C}">
                  <a14:compatExt spid="_x0000_s211461"/>
                </a:ext>
                <a:ext uri="{FF2B5EF4-FFF2-40B4-BE49-F238E27FC236}">
                  <a16:creationId xmlns:a16="http://schemas.microsoft.com/office/drawing/2014/main" id="{AF6461E3-860E-F72F-59F2-1664B6A2D6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11462" name="Option Button 518" hidden="1">
              <a:extLst>
                <a:ext uri="{63B3BB69-23CF-44E3-9099-C40C66FF867C}">
                  <a14:compatExt spid="_x0000_s211462"/>
                </a:ext>
                <a:ext uri="{FF2B5EF4-FFF2-40B4-BE49-F238E27FC236}">
                  <a16:creationId xmlns:a16="http://schemas.microsoft.com/office/drawing/2014/main" id="{544D2AED-6160-0295-6F0F-F98239FEA4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11463" name="Option Button 519" hidden="1">
              <a:extLst>
                <a:ext uri="{63B3BB69-23CF-44E3-9099-C40C66FF867C}">
                  <a14:compatExt spid="_x0000_s211463"/>
                </a:ext>
                <a:ext uri="{FF2B5EF4-FFF2-40B4-BE49-F238E27FC236}">
                  <a16:creationId xmlns:a16="http://schemas.microsoft.com/office/drawing/2014/main" id="{C18F642D-4035-C943-7CFB-AEEA6169ED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11464" name="Group Box 520" hidden="1">
              <a:extLst>
                <a:ext uri="{63B3BB69-23CF-44E3-9099-C40C66FF867C}">
                  <a14:compatExt spid="_x0000_s211464"/>
                </a:ext>
                <a:ext uri="{FF2B5EF4-FFF2-40B4-BE49-F238E27FC236}">
                  <a16:creationId xmlns:a16="http://schemas.microsoft.com/office/drawing/2014/main" id="{3F14DE36-0388-1335-5852-CEE4A562733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11465" name="Option Button 521" hidden="1">
              <a:extLst>
                <a:ext uri="{63B3BB69-23CF-44E3-9099-C40C66FF867C}">
                  <a14:compatExt spid="_x0000_s211465"/>
                </a:ext>
                <a:ext uri="{FF2B5EF4-FFF2-40B4-BE49-F238E27FC236}">
                  <a16:creationId xmlns:a16="http://schemas.microsoft.com/office/drawing/2014/main" id="{F4053538-1740-FB24-821C-0B34F8D135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11466" name="Option Button 522" hidden="1">
              <a:extLst>
                <a:ext uri="{63B3BB69-23CF-44E3-9099-C40C66FF867C}">
                  <a14:compatExt spid="_x0000_s211466"/>
                </a:ext>
                <a:ext uri="{FF2B5EF4-FFF2-40B4-BE49-F238E27FC236}">
                  <a16:creationId xmlns:a16="http://schemas.microsoft.com/office/drawing/2014/main" id="{BD7EB093-585A-CD1A-35D2-056149C410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11467" name="Option Button 523" hidden="1">
              <a:extLst>
                <a:ext uri="{63B3BB69-23CF-44E3-9099-C40C66FF867C}">
                  <a14:compatExt spid="_x0000_s211467"/>
                </a:ext>
                <a:ext uri="{FF2B5EF4-FFF2-40B4-BE49-F238E27FC236}">
                  <a16:creationId xmlns:a16="http://schemas.microsoft.com/office/drawing/2014/main" id="{80BF9AF6-3D80-7C95-4F25-EBA76869F3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11468" name="Option Button 524" hidden="1">
              <a:extLst>
                <a:ext uri="{63B3BB69-23CF-44E3-9099-C40C66FF867C}">
                  <a14:compatExt spid="_x0000_s211468"/>
                </a:ext>
                <a:ext uri="{FF2B5EF4-FFF2-40B4-BE49-F238E27FC236}">
                  <a16:creationId xmlns:a16="http://schemas.microsoft.com/office/drawing/2014/main" id="{1DACCF8F-0A5D-66DF-F2D8-CB86AD7A4E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11469" name="Group Box 525" hidden="1">
              <a:extLst>
                <a:ext uri="{63B3BB69-23CF-44E3-9099-C40C66FF867C}">
                  <a14:compatExt spid="_x0000_s211469"/>
                </a:ext>
                <a:ext uri="{FF2B5EF4-FFF2-40B4-BE49-F238E27FC236}">
                  <a16:creationId xmlns:a16="http://schemas.microsoft.com/office/drawing/2014/main" id="{2C93DF6F-3195-A6A4-B235-0F89515E144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11470" name="Option Button 526" hidden="1">
              <a:extLst>
                <a:ext uri="{63B3BB69-23CF-44E3-9099-C40C66FF867C}">
                  <a14:compatExt spid="_x0000_s211470"/>
                </a:ext>
                <a:ext uri="{FF2B5EF4-FFF2-40B4-BE49-F238E27FC236}">
                  <a16:creationId xmlns:a16="http://schemas.microsoft.com/office/drawing/2014/main" id="{2BF4C00D-B3B5-7A94-216D-882959AF81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11471" name="Option Button 527" hidden="1">
              <a:extLst>
                <a:ext uri="{63B3BB69-23CF-44E3-9099-C40C66FF867C}">
                  <a14:compatExt spid="_x0000_s211471"/>
                </a:ext>
                <a:ext uri="{FF2B5EF4-FFF2-40B4-BE49-F238E27FC236}">
                  <a16:creationId xmlns:a16="http://schemas.microsoft.com/office/drawing/2014/main" id="{B6B5F0B3-5218-C0E8-A41A-B184BABAA5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11472" name="Option Button 528" hidden="1">
              <a:extLst>
                <a:ext uri="{63B3BB69-23CF-44E3-9099-C40C66FF867C}">
                  <a14:compatExt spid="_x0000_s211472"/>
                </a:ext>
                <a:ext uri="{FF2B5EF4-FFF2-40B4-BE49-F238E27FC236}">
                  <a16:creationId xmlns:a16="http://schemas.microsoft.com/office/drawing/2014/main" id="{06C37C9A-687D-7852-2E2D-7157D05BBF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11473" name="Option Button 529" hidden="1">
              <a:extLst>
                <a:ext uri="{63B3BB69-23CF-44E3-9099-C40C66FF867C}">
                  <a14:compatExt spid="_x0000_s211473"/>
                </a:ext>
                <a:ext uri="{FF2B5EF4-FFF2-40B4-BE49-F238E27FC236}">
                  <a16:creationId xmlns:a16="http://schemas.microsoft.com/office/drawing/2014/main" id="{4D273D09-F668-5CDC-0852-BAB7B2CEE3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11474" name="Group Box 530" hidden="1">
              <a:extLst>
                <a:ext uri="{63B3BB69-23CF-44E3-9099-C40C66FF867C}">
                  <a14:compatExt spid="_x0000_s211474"/>
                </a:ext>
                <a:ext uri="{FF2B5EF4-FFF2-40B4-BE49-F238E27FC236}">
                  <a16:creationId xmlns:a16="http://schemas.microsoft.com/office/drawing/2014/main" id="{93A591FD-4EE4-40DE-A0BA-9B9364B5294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11475" name="Option Button 531" hidden="1">
              <a:extLst>
                <a:ext uri="{63B3BB69-23CF-44E3-9099-C40C66FF867C}">
                  <a14:compatExt spid="_x0000_s211475"/>
                </a:ext>
                <a:ext uri="{FF2B5EF4-FFF2-40B4-BE49-F238E27FC236}">
                  <a16:creationId xmlns:a16="http://schemas.microsoft.com/office/drawing/2014/main" id="{117A4A87-CB8F-5B9A-03BB-0BA8B70D50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11476" name="Option Button 532" hidden="1">
              <a:extLst>
                <a:ext uri="{63B3BB69-23CF-44E3-9099-C40C66FF867C}">
                  <a14:compatExt spid="_x0000_s211476"/>
                </a:ext>
                <a:ext uri="{FF2B5EF4-FFF2-40B4-BE49-F238E27FC236}">
                  <a16:creationId xmlns:a16="http://schemas.microsoft.com/office/drawing/2014/main" id="{E1A9AC81-4DB4-56AF-0D36-4A2D041EA7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11477" name="Option Button 533" hidden="1">
              <a:extLst>
                <a:ext uri="{63B3BB69-23CF-44E3-9099-C40C66FF867C}">
                  <a14:compatExt spid="_x0000_s211477"/>
                </a:ext>
                <a:ext uri="{FF2B5EF4-FFF2-40B4-BE49-F238E27FC236}">
                  <a16:creationId xmlns:a16="http://schemas.microsoft.com/office/drawing/2014/main" id="{2DF22C02-9777-C9D1-C71B-612FA682F0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11478" name="Option Button 534" hidden="1">
              <a:extLst>
                <a:ext uri="{63B3BB69-23CF-44E3-9099-C40C66FF867C}">
                  <a14:compatExt spid="_x0000_s211478"/>
                </a:ext>
                <a:ext uri="{FF2B5EF4-FFF2-40B4-BE49-F238E27FC236}">
                  <a16:creationId xmlns:a16="http://schemas.microsoft.com/office/drawing/2014/main" id="{09FEA969-AAE4-BE4C-DFA9-FB9874B956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11479" name="Group Box 535" hidden="1">
              <a:extLst>
                <a:ext uri="{63B3BB69-23CF-44E3-9099-C40C66FF867C}">
                  <a14:compatExt spid="_x0000_s211479"/>
                </a:ext>
                <a:ext uri="{FF2B5EF4-FFF2-40B4-BE49-F238E27FC236}">
                  <a16:creationId xmlns:a16="http://schemas.microsoft.com/office/drawing/2014/main" id="{7F561500-E5E3-1ED2-9A09-288E19790AE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11480" name="Option Button 536" hidden="1">
              <a:extLst>
                <a:ext uri="{63B3BB69-23CF-44E3-9099-C40C66FF867C}">
                  <a14:compatExt spid="_x0000_s211480"/>
                </a:ext>
                <a:ext uri="{FF2B5EF4-FFF2-40B4-BE49-F238E27FC236}">
                  <a16:creationId xmlns:a16="http://schemas.microsoft.com/office/drawing/2014/main" id="{459AD49D-B2D2-BAC6-9AAA-B38320C6F6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11481" name="Option Button 537" hidden="1">
              <a:extLst>
                <a:ext uri="{63B3BB69-23CF-44E3-9099-C40C66FF867C}">
                  <a14:compatExt spid="_x0000_s211481"/>
                </a:ext>
                <a:ext uri="{FF2B5EF4-FFF2-40B4-BE49-F238E27FC236}">
                  <a16:creationId xmlns:a16="http://schemas.microsoft.com/office/drawing/2014/main" id="{EAB42DF0-81D7-D1B8-39D6-F5BB515B56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11482" name="Option Button 538" hidden="1">
              <a:extLst>
                <a:ext uri="{63B3BB69-23CF-44E3-9099-C40C66FF867C}">
                  <a14:compatExt spid="_x0000_s211482"/>
                </a:ext>
                <a:ext uri="{FF2B5EF4-FFF2-40B4-BE49-F238E27FC236}">
                  <a16:creationId xmlns:a16="http://schemas.microsoft.com/office/drawing/2014/main" id="{60146312-D4D2-DEB4-DDAB-B4C82D5B27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11483" name="Option Button 539" hidden="1">
              <a:extLst>
                <a:ext uri="{63B3BB69-23CF-44E3-9099-C40C66FF867C}">
                  <a14:compatExt spid="_x0000_s211483"/>
                </a:ext>
                <a:ext uri="{FF2B5EF4-FFF2-40B4-BE49-F238E27FC236}">
                  <a16:creationId xmlns:a16="http://schemas.microsoft.com/office/drawing/2014/main" id="{0820C815-0816-6164-8F90-89B462D3BE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11484" name="Group Box 540" hidden="1">
              <a:extLst>
                <a:ext uri="{63B3BB69-23CF-44E3-9099-C40C66FF867C}">
                  <a14:compatExt spid="_x0000_s211484"/>
                </a:ext>
                <a:ext uri="{FF2B5EF4-FFF2-40B4-BE49-F238E27FC236}">
                  <a16:creationId xmlns:a16="http://schemas.microsoft.com/office/drawing/2014/main" id="{B4B492E7-0E2F-CD5E-98AE-ADDA961F059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11485" name="Option Button 541" hidden="1">
              <a:extLst>
                <a:ext uri="{63B3BB69-23CF-44E3-9099-C40C66FF867C}">
                  <a14:compatExt spid="_x0000_s211485"/>
                </a:ext>
                <a:ext uri="{FF2B5EF4-FFF2-40B4-BE49-F238E27FC236}">
                  <a16:creationId xmlns:a16="http://schemas.microsoft.com/office/drawing/2014/main" id="{4D6DAEB4-22E5-DDA1-D874-87DA50060C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11486" name="Option Button 542" hidden="1">
              <a:extLst>
                <a:ext uri="{63B3BB69-23CF-44E3-9099-C40C66FF867C}">
                  <a14:compatExt spid="_x0000_s211486"/>
                </a:ext>
                <a:ext uri="{FF2B5EF4-FFF2-40B4-BE49-F238E27FC236}">
                  <a16:creationId xmlns:a16="http://schemas.microsoft.com/office/drawing/2014/main" id="{2CD667D9-05F3-5E0B-EB55-1BB51725B3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11487" name="Option Button 543" hidden="1">
              <a:extLst>
                <a:ext uri="{63B3BB69-23CF-44E3-9099-C40C66FF867C}">
                  <a14:compatExt spid="_x0000_s211487"/>
                </a:ext>
                <a:ext uri="{FF2B5EF4-FFF2-40B4-BE49-F238E27FC236}">
                  <a16:creationId xmlns:a16="http://schemas.microsoft.com/office/drawing/2014/main" id="{28863A2D-2C4A-D4D2-A526-BFA0620B15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11488" name="Option Button 544" hidden="1">
              <a:extLst>
                <a:ext uri="{63B3BB69-23CF-44E3-9099-C40C66FF867C}">
                  <a14:compatExt spid="_x0000_s211488"/>
                </a:ext>
                <a:ext uri="{FF2B5EF4-FFF2-40B4-BE49-F238E27FC236}">
                  <a16:creationId xmlns:a16="http://schemas.microsoft.com/office/drawing/2014/main" id="{1B57970C-D8AD-744D-9A69-A6F24C7BD2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11489" name="Group Box 545" hidden="1">
              <a:extLst>
                <a:ext uri="{63B3BB69-23CF-44E3-9099-C40C66FF867C}">
                  <a14:compatExt spid="_x0000_s211489"/>
                </a:ext>
                <a:ext uri="{FF2B5EF4-FFF2-40B4-BE49-F238E27FC236}">
                  <a16:creationId xmlns:a16="http://schemas.microsoft.com/office/drawing/2014/main" id="{50E875F5-5DF0-D1BF-7C06-3D861CFC2B8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11490" name="Option Button 546" hidden="1">
              <a:extLst>
                <a:ext uri="{63B3BB69-23CF-44E3-9099-C40C66FF867C}">
                  <a14:compatExt spid="_x0000_s211490"/>
                </a:ext>
                <a:ext uri="{FF2B5EF4-FFF2-40B4-BE49-F238E27FC236}">
                  <a16:creationId xmlns:a16="http://schemas.microsoft.com/office/drawing/2014/main" id="{D6A54133-343A-48C0-1A22-5C76F33B28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11491" name="Option Button 547" hidden="1">
              <a:extLst>
                <a:ext uri="{63B3BB69-23CF-44E3-9099-C40C66FF867C}">
                  <a14:compatExt spid="_x0000_s211491"/>
                </a:ext>
                <a:ext uri="{FF2B5EF4-FFF2-40B4-BE49-F238E27FC236}">
                  <a16:creationId xmlns:a16="http://schemas.microsoft.com/office/drawing/2014/main" id="{16DC6B0A-38C7-181B-63F2-D0CBE383E1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11492" name="Option Button 548" hidden="1">
              <a:extLst>
                <a:ext uri="{63B3BB69-23CF-44E3-9099-C40C66FF867C}">
                  <a14:compatExt spid="_x0000_s211492"/>
                </a:ext>
                <a:ext uri="{FF2B5EF4-FFF2-40B4-BE49-F238E27FC236}">
                  <a16:creationId xmlns:a16="http://schemas.microsoft.com/office/drawing/2014/main" id="{EE151790-2953-76E1-6541-940670132D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11493" name="Option Button 549" hidden="1">
              <a:extLst>
                <a:ext uri="{63B3BB69-23CF-44E3-9099-C40C66FF867C}">
                  <a14:compatExt spid="_x0000_s211493"/>
                </a:ext>
                <a:ext uri="{FF2B5EF4-FFF2-40B4-BE49-F238E27FC236}">
                  <a16:creationId xmlns:a16="http://schemas.microsoft.com/office/drawing/2014/main" id="{42AAF541-9B82-5573-A800-E4D1BEEB5A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11494" name="Group Box 550" hidden="1">
              <a:extLst>
                <a:ext uri="{63B3BB69-23CF-44E3-9099-C40C66FF867C}">
                  <a14:compatExt spid="_x0000_s211494"/>
                </a:ext>
                <a:ext uri="{FF2B5EF4-FFF2-40B4-BE49-F238E27FC236}">
                  <a16:creationId xmlns:a16="http://schemas.microsoft.com/office/drawing/2014/main" id="{D875A8C5-50F8-EF8E-1502-9A3F36E34C5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11495" name="Option Button 551" hidden="1">
              <a:extLst>
                <a:ext uri="{63B3BB69-23CF-44E3-9099-C40C66FF867C}">
                  <a14:compatExt spid="_x0000_s211495"/>
                </a:ext>
                <a:ext uri="{FF2B5EF4-FFF2-40B4-BE49-F238E27FC236}">
                  <a16:creationId xmlns:a16="http://schemas.microsoft.com/office/drawing/2014/main" id="{C17317EC-F0D5-6EA0-F046-19D47A3883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11496" name="Option Button 552" hidden="1">
              <a:extLst>
                <a:ext uri="{63B3BB69-23CF-44E3-9099-C40C66FF867C}">
                  <a14:compatExt spid="_x0000_s211496"/>
                </a:ext>
                <a:ext uri="{FF2B5EF4-FFF2-40B4-BE49-F238E27FC236}">
                  <a16:creationId xmlns:a16="http://schemas.microsoft.com/office/drawing/2014/main" id="{A6854A50-3938-473E-19CD-9873EB2384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11497" name="Option Button 553" hidden="1">
              <a:extLst>
                <a:ext uri="{63B3BB69-23CF-44E3-9099-C40C66FF867C}">
                  <a14:compatExt spid="_x0000_s211497"/>
                </a:ext>
                <a:ext uri="{FF2B5EF4-FFF2-40B4-BE49-F238E27FC236}">
                  <a16:creationId xmlns:a16="http://schemas.microsoft.com/office/drawing/2014/main" id="{614389FE-A812-4911-FBB0-E4269AD5F8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11498" name="Option Button 554" hidden="1">
              <a:extLst>
                <a:ext uri="{63B3BB69-23CF-44E3-9099-C40C66FF867C}">
                  <a14:compatExt spid="_x0000_s211498"/>
                </a:ext>
                <a:ext uri="{FF2B5EF4-FFF2-40B4-BE49-F238E27FC236}">
                  <a16:creationId xmlns:a16="http://schemas.microsoft.com/office/drawing/2014/main" id="{E6F90C03-3185-03BB-637D-C0C2B9CE90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11499" name="Group Box 555" hidden="1">
              <a:extLst>
                <a:ext uri="{63B3BB69-23CF-44E3-9099-C40C66FF867C}">
                  <a14:compatExt spid="_x0000_s211499"/>
                </a:ext>
                <a:ext uri="{FF2B5EF4-FFF2-40B4-BE49-F238E27FC236}">
                  <a16:creationId xmlns:a16="http://schemas.microsoft.com/office/drawing/2014/main" id="{BF99ECAA-0CAD-3E1A-A14D-85795F1C9DF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11500" name="Option Button 556" hidden="1">
              <a:extLst>
                <a:ext uri="{63B3BB69-23CF-44E3-9099-C40C66FF867C}">
                  <a14:compatExt spid="_x0000_s211500"/>
                </a:ext>
                <a:ext uri="{FF2B5EF4-FFF2-40B4-BE49-F238E27FC236}">
                  <a16:creationId xmlns:a16="http://schemas.microsoft.com/office/drawing/2014/main" id="{8BE23913-A882-E524-AAF8-7D1C65FB3B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11501" name="Option Button 557" hidden="1">
              <a:extLst>
                <a:ext uri="{63B3BB69-23CF-44E3-9099-C40C66FF867C}">
                  <a14:compatExt spid="_x0000_s211501"/>
                </a:ext>
                <a:ext uri="{FF2B5EF4-FFF2-40B4-BE49-F238E27FC236}">
                  <a16:creationId xmlns:a16="http://schemas.microsoft.com/office/drawing/2014/main" id="{C9F08921-CED7-1543-DE4F-A997E4649F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11502" name="Option Button 558" hidden="1">
              <a:extLst>
                <a:ext uri="{63B3BB69-23CF-44E3-9099-C40C66FF867C}">
                  <a14:compatExt spid="_x0000_s211502"/>
                </a:ext>
                <a:ext uri="{FF2B5EF4-FFF2-40B4-BE49-F238E27FC236}">
                  <a16:creationId xmlns:a16="http://schemas.microsoft.com/office/drawing/2014/main" id="{7C1AB129-EC92-3F72-1303-36A3BFBAB3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11503" name="Option Button 559" hidden="1">
              <a:extLst>
                <a:ext uri="{63B3BB69-23CF-44E3-9099-C40C66FF867C}">
                  <a14:compatExt spid="_x0000_s211503"/>
                </a:ext>
                <a:ext uri="{FF2B5EF4-FFF2-40B4-BE49-F238E27FC236}">
                  <a16:creationId xmlns:a16="http://schemas.microsoft.com/office/drawing/2014/main" id="{3B1C46BA-1503-750E-6F40-5E2DC144FF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11504" name="Group Box 560" hidden="1">
              <a:extLst>
                <a:ext uri="{63B3BB69-23CF-44E3-9099-C40C66FF867C}">
                  <a14:compatExt spid="_x0000_s211504"/>
                </a:ext>
                <a:ext uri="{FF2B5EF4-FFF2-40B4-BE49-F238E27FC236}">
                  <a16:creationId xmlns:a16="http://schemas.microsoft.com/office/drawing/2014/main" id="{55CADE16-DEFC-4E75-8C8B-5C97CB2D13C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11505" name="Option Button 561" hidden="1">
              <a:extLst>
                <a:ext uri="{63B3BB69-23CF-44E3-9099-C40C66FF867C}">
                  <a14:compatExt spid="_x0000_s211505"/>
                </a:ext>
                <a:ext uri="{FF2B5EF4-FFF2-40B4-BE49-F238E27FC236}">
                  <a16:creationId xmlns:a16="http://schemas.microsoft.com/office/drawing/2014/main" id="{03CA2873-E765-6892-72B8-8C128C7187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11506" name="Option Button 562" hidden="1">
              <a:extLst>
                <a:ext uri="{63B3BB69-23CF-44E3-9099-C40C66FF867C}">
                  <a14:compatExt spid="_x0000_s211506"/>
                </a:ext>
                <a:ext uri="{FF2B5EF4-FFF2-40B4-BE49-F238E27FC236}">
                  <a16:creationId xmlns:a16="http://schemas.microsoft.com/office/drawing/2014/main" id="{4F2BE314-F312-4608-B367-C8BB644192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11507" name="Option Button 563" hidden="1">
              <a:extLst>
                <a:ext uri="{63B3BB69-23CF-44E3-9099-C40C66FF867C}">
                  <a14:compatExt spid="_x0000_s211507"/>
                </a:ext>
                <a:ext uri="{FF2B5EF4-FFF2-40B4-BE49-F238E27FC236}">
                  <a16:creationId xmlns:a16="http://schemas.microsoft.com/office/drawing/2014/main" id="{6BAC05BF-CEAE-AA02-F865-A4B00D99EE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11508" name="Option Button 564" hidden="1">
              <a:extLst>
                <a:ext uri="{63B3BB69-23CF-44E3-9099-C40C66FF867C}">
                  <a14:compatExt spid="_x0000_s211508"/>
                </a:ext>
                <a:ext uri="{FF2B5EF4-FFF2-40B4-BE49-F238E27FC236}">
                  <a16:creationId xmlns:a16="http://schemas.microsoft.com/office/drawing/2014/main" id="{F946E1C4-DC99-6641-D082-C5C13CDF06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11509" name="Group Box 565" hidden="1">
              <a:extLst>
                <a:ext uri="{63B3BB69-23CF-44E3-9099-C40C66FF867C}">
                  <a14:compatExt spid="_x0000_s211509"/>
                </a:ext>
                <a:ext uri="{FF2B5EF4-FFF2-40B4-BE49-F238E27FC236}">
                  <a16:creationId xmlns:a16="http://schemas.microsoft.com/office/drawing/2014/main" id="{D0F374BB-3CF9-B7BC-EB07-C49AFB04CC1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11510" name="Option Button 566" hidden="1">
              <a:extLst>
                <a:ext uri="{63B3BB69-23CF-44E3-9099-C40C66FF867C}">
                  <a14:compatExt spid="_x0000_s211510"/>
                </a:ext>
                <a:ext uri="{FF2B5EF4-FFF2-40B4-BE49-F238E27FC236}">
                  <a16:creationId xmlns:a16="http://schemas.microsoft.com/office/drawing/2014/main" id="{AF75610F-92EE-237C-603B-73AA7A87F3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11511" name="Option Button 567" hidden="1">
              <a:extLst>
                <a:ext uri="{63B3BB69-23CF-44E3-9099-C40C66FF867C}">
                  <a14:compatExt spid="_x0000_s211511"/>
                </a:ext>
                <a:ext uri="{FF2B5EF4-FFF2-40B4-BE49-F238E27FC236}">
                  <a16:creationId xmlns:a16="http://schemas.microsoft.com/office/drawing/2014/main" id="{AD916ADA-2A8D-B1A2-B42C-92BD27065C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11512" name="Option Button 568" hidden="1">
              <a:extLst>
                <a:ext uri="{63B3BB69-23CF-44E3-9099-C40C66FF867C}">
                  <a14:compatExt spid="_x0000_s211512"/>
                </a:ext>
                <a:ext uri="{FF2B5EF4-FFF2-40B4-BE49-F238E27FC236}">
                  <a16:creationId xmlns:a16="http://schemas.microsoft.com/office/drawing/2014/main" id="{758CE52D-EE72-6142-A940-62E24F858F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11513" name="Option Button 569" hidden="1">
              <a:extLst>
                <a:ext uri="{63B3BB69-23CF-44E3-9099-C40C66FF867C}">
                  <a14:compatExt spid="_x0000_s211513"/>
                </a:ext>
                <a:ext uri="{FF2B5EF4-FFF2-40B4-BE49-F238E27FC236}">
                  <a16:creationId xmlns:a16="http://schemas.microsoft.com/office/drawing/2014/main" id="{7C34D3BE-69AD-1493-A0E9-4EED5BB14B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11514" name="Group Box 570" hidden="1">
              <a:extLst>
                <a:ext uri="{63B3BB69-23CF-44E3-9099-C40C66FF867C}">
                  <a14:compatExt spid="_x0000_s211514"/>
                </a:ext>
                <a:ext uri="{FF2B5EF4-FFF2-40B4-BE49-F238E27FC236}">
                  <a16:creationId xmlns:a16="http://schemas.microsoft.com/office/drawing/2014/main" id="{89FC2915-4BF8-DA3A-2D48-2D09A9CB158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11515" name="Option Button 571" hidden="1">
              <a:extLst>
                <a:ext uri="{63B3BB69-23CF-44E3-9099-C40C66FF867C}">
                  <a14:compatExt spid="_x0000_s211515"/>
                </a:ext>
                <a:ext uri="{FF2B5EF4-FFF2-40B4-BE49-F238E27FC236}">
                  <a16:creationId xmlns:a16="http://schemas.microsoft.com/office/drawing/2014/main" id="{B9AA3855-3305-16AE-45B7-D3C3D5395A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11516" name="Option Button 572" hidden="1">
              <a:extLst>
                <a:ext uri="{63B3BB69-23CF-44E3-9099-C40C66FF867C}">
                  <a14:compatExt spid="_x0000_s211516"/>
                </a:ext>
                <a:ext uri="{FF2B5EF4-FFF2-40B4-BE49-F238E27FC236}">
                  <a16:creationId xmlns:a16="http://schemas.microsoft.com/office/drawing/2014/main" id="{C90C3712-FA87-D127-0E9C-A641506632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11517" name="Option Button 573" hidden="1">
              <a:extLst>
                <a:ext uri="{63B3BB69-23CF-44E3-9099-C40C66FF867C}">
                  <a14:compatExt spid="_x0000_s211517"/>
                </a:ext>
                <a:ext uri="{FF2B5EF4-FFF2-40B4-BE49-F238E27FC236}">
                  <a16:creationId xmlns:a16="http://schemas.microsoft.com/office/drawing/2014/main" id="{AE890BC9-BD70-7EEA-1267-363066BD0E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11518" name="Option Button 574" hidden="1">
              <a:extLst>
                <a:ext uri="{63B3BB69-23CF-44E3-9099-C40C66FF867C}">
                  <a14:compatExt spid="_x0000_s211518"/>
                </a:ext>
                <a:ext uri="{FF2B5EF4-FFF2-40B4-BE49-F238E27FC236}">
                  <a16:creationId xmlns:a16="http://schemas.microsoft.com/office/drawing/2014/main" id="{580B579B-99F3-C998-6E0F-A50AA72C88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11519" name="Group Box 575" hidden="1">
              <a:extLst>
                <a:ext uri="{63B3BB69-23CF-44E3-9099-C40C66FF867C}">
                  <a14:compatExt spid="_x0000_s211519"/>
                </a:ext>
                <a:ext uri="{FF2B5EF4-FFF2-40B4-BE49-F238E27FC236}">
                  <a16:creationId xmlns:a16="http://schemas.microsoft.com/office/drawing/2014/main" id="{3A3E9EDE-1C5F-1BB6-0400-2339D09240B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11520" name="Option Button 576" hidden="1">
              <a:extLst>
                <a:ext uri="{63B3BB69-23CF-44E3-9099-C40C66FF867C}">
                  <a14:compatExt spid="_x0000_s211520"/>
                </a:ext>
                <a:ext uri="{FF2B5EF4-FFF2-40B4-BE49-F238E27FC236}">
                  <a16:creationId xmlns:a16="http://schemas.microsoft.com/office/drawing/2014/main" id="{5EDDB88F-A083-D722-AD3C-B958B4A244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11521" name="Option Button 577" hidden="1">
              <a:extLst>
                <a:ext uri="{63B3BB69-23CF-44E3-9099-C40C66FF867C}">
                  <a14:compatExt spid="_x0000_s211521"/>
                </a:ext>
                <a:ext uri="{FF2B5EF4-FFF2-40B4-BE49-F238E27FC236}">
                  <a16:creationId xmlns:a16="http://schemas.microsoft.com/office/drawing/2014/main" id="{492EF222-5EA6-3418-50BE-3386B59F5C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11522" name="Option Button 578" hidden="1">
              <a:extLst>
                <a:ext uri="{63B3BB69-23CF-44E3-9099-C40C66FF867C}">
                  <a14:compatExt spid="_x0000_s211522"/>
                </a:ext>
                <a:ext uri="{FF2B5EF4-FFF2-40B4-BE49-F238E27FC236}">
                  <a16:creationId xmlns:a16="http://schemas.microsoft.com/office/drawing/2014/main" id="{6AB02E39-321C-0E73-3481-2F138F3E85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11523" name="Option Button 579" hidden="1">
              <a:extLst>
                <a:ext uri="{63B3BB69-23CF-44E3-9099-C40C66FF867C}">
                  <a14:compatExt spid="_x0000_s211523"/>
                </a:ext>
                <a:ext uri="{FF2B5EF4-FFF2-40B4-BE49-F238E27FC236}">
                  <a16:creationId xmlns:a16="http://schemas.microsoft.com/office/drawing/2014/main" id="{0D29D448-AB6C-668F-1946-35E3DCAA89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11524" name="Group Box 580" hidden="1">
              <a:extLst>
                <a:ext uri="{63B3BB69-23CF-44E3-9099-C40C66FF867C}">
                  <a14:compatExt spid="_x0000_s211524"/>
                </a:ext>
                <a:ext uri="{FF2B5EF4-FFF2-40B4-BE49-F238E27FC236}">
                  <a16:creationId xmlns:a16="http://schemas.microsoft.com/office/drawing/2014/main" id="{357D3250-9E79-B2BF-C060-885DC80CA00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11525" name="Option Button 581" hidden="1">
              <a:extLst>
                <a:ext uri="{63B3BB69-23CF-44E3-9099-C40C66FF867C}">
                  <a14:compatExt spid="_x0000_s211525"/>
                </a:ext>
                <a:ext uri="{FF2B5EF4-FFF2-40B4-BE49-F238E27FC236}">
                  <a16:creationId xmlns:a16="http://schemas.microsoft.com/office/drawing/2014/main" id="{674EADD6-9ED6-2198-C6FC-DC5201F3CC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11526" name="Option Button 582" hidden="1">
              <a:extLst>
                <a:ext uri="{63B3BB69-23CF-44E3-9099-C40C66FF867C}">
                  <a14:compatExt spid="_x0000_s211526"/>
                </a:ext>
                <a:ext uri="{FF2B5EF4-FFF2-40B4-BE49-F238E27FC236}">
                  <a16:creationId xmlns:a16="http://schemas.microsoft.com/office/drawing/2014/main" id="{0A953F6E-C55A-7C98-9FD9-2CFB5FB954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11527" name="Option Button 583" hidden="1">
              <a:extLst>
                <a:ext uri="{63B3BB69-23CF-44E3-9099-C40C66FF867C}">
                  <a14:compatExt spid="_x0000_s211527"/>
                </a:ext>
                <a:ext uri="{FF2B5EF4-FFF2-40B4-BE49-F238E27FC236}">
                  <a16:creationId xmlns:a16="http://schemas.microsoft.com/office/drawing/2014/main" id="{8BC156A9-3F6A-EA0F-7E8B-26B4F576AC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11528" name="Option Button 584" hidden="1">
              <a:extLst>
                <a:ext uri="{63B3BB69-23CF-44E3-9099-C40C66FF867C}">
                  <a14:compatExt spid="_x0000_s211528"/>
                </a:ext>
                <a:ext uri="{FF2B5EF4-FFF2-40B4-BE49-F238E27FC236}">
                  <a16:creationId xmlns:a16="http://schemas.microsoft.com/office/drawing/2014/main" id="{59AA04AA-4721-EC9A-84CD-B8DD7EA7C8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11529" name="Group Box 585" hidden="1">
              <a:extLst>
                <a:ext uri="{63B3BB69-23CF-44E3-9099-C40C66FF867C}">
                  <a14:compatExt spid="_x0000_s211529"/>
                </a:ext>
                <a:ext uri="{FF2B5EF4-FFF2-40B4-BE49-F238E27FC236}">
                  <a16:creationId xmlns:a16="http://schemas.microsoft.com/office/drawing/2014/main" id="{5671842F-166D-6564-1D73-BF4009D7C36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11530" name="Option Button 586" hidden="1">
              <a:extLst>
                <a:ext uri="{63B3BB69-23CF-44E3-9099-C40C66FF867C}">
                  <a14:compatExt spid="_x0000_s211530"/>
                </a:ext>
                <a:ext uri="{FF2B5EF4-FFF2-40B4-BE49-F238E27FC236}">
                  <a16:creationId xmlns:a16="http://schemas.microsoft.com/office/drawing/2014/main" id="{7A46F68C-AC87-A8C6-B9EA-7A7CDA90FF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11531" name="Option Button 587" hidden="1">
              <a:extLst>
                <a:ext uri="{63B3BB69-23CF-44E3-9099-C40C66FF867C}">
                  <a14:compatExt spid="_x0000_s211531"/>
                </a:ext>
                <a:ext uri="{FF2B5EF4-FFF2-40B4-BE49-F238E27FC236}">
                  <a16:creationId xmlns:a16="http://schemas.microsoft.com/office/drawing/2014/main" id="{E0420A81-4018-F98E-F09C-2ECA50E97D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11532" name="Option Button 588" hidden="1">
              <a:extLst>
                <a:ext uri="{63B3BB69-23CF-44E3-9099-C40C66FF867C}">
                  <a14:compatExt spid="_x0000_s211532"/>
                </a:ext>
                <a:ext uri="{FF2B5EF4-FFF2-40B4-BE49-F238E27FC236}">
                  <a16:creationId xmlns:a16="http://schemas.microsoft.com/office/drawing/2014/main" id="{46852179-B162-F132-5A95-65B1599C35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11533" name="Option Button 589" hidden="1">
              <a:extLst>
                <a:ext uri="{63B3BB69-23CF-44E3-9099-C40C66FF867C}">
                  <a14:compatExt spid="_x0000_s211533"/>
                </a:ext>
                <a:ext uri="{FF2B5EF4-FFF2-40B4-BE49-F238E27FC236}">
                  <a16:creationId xmlns:a16="http://schemas.microsoft.com/office/drawing/2014/main" id="{272F85E6-7E11-A7CF-CBDA-48E2A6BD72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11534" name="Group Box 590" hidden="1">
              <a:extLst>
                <a:ext uri="{63B3BB69-23CF-44E3-9099-C40C66FF867C}">
                  <a14:compatExt spid="_x0000_s211534"/>
                </a:ext>
                <a:ext uri="{FF2B5EF4-FFF2-40B4-BE49-F238E27FC236}">
                  <a16:creationId xmlns:a16="http://schemas.microsoft.com/office/drawing/2014/main" id="{90A659BD-12F2-5DFC-6732-17B1FCC23E2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11535" name="Option Button 591" hidden="1">
              <a:extLst>
                <a:ext uri="{63B3BB69-23CF-44E3-9099-C40C66FF867C}">
                  <a14:compatExt spid="_x0000_s211535"/>
                </a:ext>
                <a:ext uri="{FF2B5EF4-FFF2-40B4-BE49-F238E27FC236}">
                  <a16:creationId xmlns:a16="http://schemas.microsoft.com/office/drawing/2014/main" id="{EE954716-F631-A8B6-CB52-246F159898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11536" name="Option Button 592" hidden="1">
              <a:extLst>
                <a:ext uri="{63B3BB69-23CF-44E3-9099-C40C66FF867C}">
                  <a14:compatExt spid="_x0000_s211536"/>
                </a:ext>
                <a:ext uri="{FF2B5EF4-FFF2-40B4-BE49-F238E27FC236}">
                  <a16:creationId xmlns:a16="http://schemas.microsoft.com/office/drawing/2014/main" id="{4C40F8F2-77DC-73B6-18D2-7A38D9C965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11537" name="Option Button 593" hidden="1">
              <a:extLst>
                <a:ext uri="{63B3BB69-23CF-44E3-9099-C40C66FF867C}">
                  <a14:compatExt spid="_x0000_s211537"/>
                </a:ext>
                <a:ext uri="{FF2B5EF4-FFF2-40B4-BE49-F238E27FC236}">
                  <a16:creationId xmlns:a16="http://schemas.microsoft.com/office/drawing/2014/main" id="{49985823-64A4-62FA-1B2B-0379B1560E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11538" name="Option Button 594" hidden="1">
              <a:extLst>
                <a:ext uri="{63B3BB69-23CF-44E3-9099-C40C66FF867C}">
                  <a14:compatExt spid="_x0000_s211538"/>
                </a:ext>
                <a:ext uri="{FF2B5EF4-FFF2-40B4-BE49-F238E27FC236}">
                  <a16:creationId xmlns:a16="http://schemas.microsoft.com/office/drawing/2014/main" id="{C2D5052E-7A02-EE01-263E-E534F499A1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11539" name="Group Box 595" hidden="1">
              <a:extLst>
                <a:ext uri="{63B3BB69-23CF-44E3-9099-C40C66FF867C}">
                  <a14:compatExt spid="_x0000_s211539"/>
                </a:ext>
                <a:ext uri="{FF2B5EF4-FFF2-40B4-BE49-F238E27FC236}">
                  <a16:creationId xmlns:a16="http://schemas.microsoft.com/office/drawing/2014/main" id="{D90EF7E6-4A1E-8B96-D114-D872F749578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11540" name="Option Button 596" hidden="1">
              <a:extLst>
                <a:ext uri="{63B3BB69-23CF-44E3-9099-C40C66FF867C}">
                  <a14:compatExt spid="_x0000_s211540"/>
                </a:ext>
                <a:ext uri="{FF2B5EF4-FFF2-40B4-BE49-F238E27FC236}">
                  <a16:creationId xmlns:a16="http://schemas.microsoft.com/office/drawing/2014/main" id="{231026CC-A070-AF96-846D-278B2A9CD2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11541" name="Option Button 597" hidden="1">
              <a:extLst>
                <a:ext uri="{63B3BB69-23CF-44E3-9099-C40C66FF867C}">
                  <a14:compatExt spid="_x0000_s211541"/>
                </a:ext>
                <a:ext uri="{FF2B5EF4-FFF2-40B4-BE49-F238E27FC236}">
                  <a16:creationId xmlns:a16="http://schemas.microsoft.com/office/drawing/2014/main" id="{CFE321F1-AB88-0577-F094-A8370DBE81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11542" name="Option Button 598" hidden="1">
              <a:extLst>
                <a:ext uri="{63B3BB69-23CF-44E3-9099-C40C66FF867C}">
                  <a14:compatExt spid="_x0000_s211542"/>
                </a:ext>
                <a:ext uri="{FF2B5EF4-FFF2-40B4-BE49-F238E27FC236}">
                  <a16:creationId xmlns:a16="http://schemas.microsoft.com/office/drawing/2014/main" id="{4BE5D64F-49B4-5F1C-BA5D-B78A1F8264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11543" name="Option Button 599" hidden="1">
              <a:extLst>
                <a:ext uri="{63B3BB69-23CF-44E3-9099-C40C66FF867C}">
                  <a14:compatExt spid="_x0000_s211543"/>
                </a:ext>
                <a:ext uri="{FF2B5EF4-FFF2-40B4-BE49-F238E27FC236}">
                  <a16:creationId xmlns:a16="http://schemas.microsoft.com/office/drawing/2014/main" id="{48E8FB22-CE63-0ABE-0BBD-98EA5EA767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11544" name="Group Box 600" hidden="1">
              <a:extLst>
                <a:ext uri="{63B3BB69-23CF-44E3-9099-C40C66FF867C}">
                  <a14:compatExt spid="_x0000_s211544"/>
                </a:ext>
                <a:ext uri="{FF2B5EF4-FFF2-40B4-BE49-F238E27FC236}">
                  <a16:creationId xmlns:a16="http://schemas.microsoft.com/office/drawing/2014/main" id="{86559ADF-26AE-26FE-8CC8-EF7087010F3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11545" name="Option Button 601" hidden="1">
              <a:extLst>
                <a:ext uri="{63B3BB69-23CF-44E3-9099-C40C66FF867C}">
                  <a14:compatExt spid="_x0000_s211545"/>
                </a:ext>
                <a:ext uri="{FF2B5EF4-FFF2-40B4-BE49-F238E27FC236}">
                  <a16:creationId xmlns:a16="http://schemas.microsoft.com/office/drawing/2014/main" id="{5F0CF7AE-4FCA-B667-D77C-FE16373933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11546" name="Option Button 602" hidden="1">
              <a:extLst>
                <a:ext uri="{63B3BB69-23CF-44E3-9099-C40C66FF867C}">
                  <a14:compatExt spid="_x0000_s211546"/>
                </a:ext>
                <a:ext uri="{FF2B5EF4-FFF2-40B4-BE49-F238E27FC236}">
                  <a16:creationId xmlns:a16="http://schemas.microsoft.com/office/drawing/2014/main" id="{D68EA498-5D79-B92F-2A23-0C9C144759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11547" name="Option Button 603" hidden="1">
              <a:extLst>
                <a:ext uri="{63B3BB69-23CF-44E3-9099-C40C66FF867C}">
                  <a14:compatExt spid="_x0000_s211547"/>
                </a:ext>
                <a:ext uri="{FF2B5EF4-FFF2-40B4-BE49-F238E27FC236}">
                  <a16:creationId xmlns:a16="http://schemas.microsoft.com/office/drawing/2014/main" id="{79975D47-1D6C-7B47-60F9-D489B15E1A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11548" name="Option Button 604" hidden="1">
              <a:extLst>
                <a:ext uri="{63B3BB69-23CF-44E3-9099-C40C66FF867C}">
                  <a14:compatExt spid="_x0000_s211548"/>
                </a:ext>
                <a:ext uri="{FF2B5EF4-FFF2-40B4-BE49-F238E27FC236}">
                  <a16:creationId xmlns:a16="http://schemas.microsoft.com/office/drawing/2014/main" id="{CCB0AA7D-6A40-313A-CBBF-4F9B1193B0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11549" name="Group Box 605" hidden="1">
              <a:extLst>
                <a:ext uri="{63B3BB69-23CF-44E3-9099-C40C66FF867C}">
                  <a14:compatExt spid="_x0000_s211549"/>
                </a:ext>
                <a:ext uri="{FF2B5EF4-FFF2-40B4-BE49-F238E27FC236}">
                  <a16:creationId xmlns:a16="http://schemas.microsoft.com/office/drawing/2014/main" id="{4B14EFFD-BEA7-C9DC-A8D4-DB3127660D2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11550" name="Option Button 606" hidden="1">
              <a:extLst>
                <a:ext uri="{63B3BB69-23CF-44E3-9099-C40C66FF867C}">
                  <a14:compatExt spid="_x0000_s211550"/>
                </a:ext>
                <a:ext uri="{FF2B5EF4-FFF2-40B4-BE49-F238E27FC236}">
                  <a16:creationId xmlns:a16="http://schemas.microsoft.com/office/drawing/2014/main" id="{AA9CA597-742A-564D-15F5-5ACD11A74E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11551" name="Option Button 607" hidden="1">
              <a:extLst>
                <a:ext uri="{63B3BB69-23CF-44E3-9099-C40C66FF867C}">
                  <a14:compatExt spid="_x0000_s211551"/>
                </a:ext>
                <a:ext uri="{FF2B5EF4-FFF2-40B4-BE49-F238E27FC236}">
                  <a16:creationId xmlns:a16="http://schemas.microsoft.com/office/drawing/2014/main" id="{13A80775-0302-6CB9-7D61-4381607972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11552" name="Option Button 608" hidden="1">
              <a:extLst>
                <a:ext uri="{63B3BB69-23CF-44E3-9099-C40C66FF867C}">
                  <a14:compatExt spid="_x0000_s211552"/>
                </a:ext>
                <a:ext uri="{FF2B5EF4-FFF2-40B4-BE49-F238E27FC236}">
                  <a16:creationId xmlns:a16="http://schemas.microsoft.com/office/drawing/2014/main" id="{EFDE2562-3F1B-DEAD-FE1E-3DFB195785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11553" name="Option Button 609" hidden="1">
              <a:extLst>
                <a:ext uri="{63B3BB69-23CF-44E3-9099-C40C66FF867C}">
                  <a14:compatExt spid="_x0000_s211553"/>
                </a:ext>
                <a:ext uri="{FF2B5EF4-FFF2-40B4-BE49-F238E27FC236}">
                  <a16:creationId xmlns:a16="http://schemas.microsoft.com/office/drawing/2014/main" id="{C84EC744-98E7-D34D-4F82-EB536D1697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11554" name="Group Box 610" hidden="1">
              <a:extLst>
                <a:ext uri="{63B3BB69-23CF-44E3-9099-C40C66FF867C}">
                  <a14:compatExt spid="_x0000_s211554"/>
                </a:ext>
                <a:ext uri="{FF2B5EF4-FFF2-40B4-BE49-F238E27FC236}">
                  <a16:creationId xmlns:a16="http://schemas.microsoft.com/office/drawing/2014/main" id="{DDCB3D8B-09A5-A464-AE79-BBE124CFA2A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11555" name="Option Button 611" hidden="1">
              <a:extLst>
                <a:ext uri="{63B3BB69-23CF-44E3-9099-C40C66FF867C}">
                  <a14:compatExt spid="_x0000_s211555"/>
                </a:ext>
                <a:ext uri="{FF2B5EF4-FFF2-40B4-BE49-F238E27FC236}">
                  <a16:creationId xmlns:a16="http://schemas.microsoft.com/office/drawing/2014/main" id="{01D6C154-D2C2-8CD5-5552-58B14B0F6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11556" name="Option Button 612" hidden="1">
              <a:extLst>
                <a:ext uri="{63B3BB69-23CF-44E3-9099-C40C66FF867C}">
                  <a14:compatExt spid="_x0000_s211556"/>
                </a:ext>
                <a:ext uri="{FF2B5EF4-FFF2-40B4-BE49-F238E27FC236}">
                  <a16:creationId xmlns:a16="http://schemas.microsoft.com/office/drawing/2014/main" id="{8B14A5B4-825A-62F7-3AA2-CF59D5992C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11557" name="Option Button 613" hidden="1">
              <a:extLst>
                <a:ext uri="{63B3BB69-23CF-44E3-9099-C40C66FF867C}">
                  <a14:compatExt spid="_x0000_s211557"/>
                </a:ext>
                <a:ext uri="{FF2B5EF4-FFF2-40B4-BE49-F238E27FC236}">
                  <a16:creationId xmlns:a16="http://schemas.microsoft.com/office/drawing/2014/main" id="{69CC692B-1A4E-8651-0C81-47836B8B75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11558" name="Option Button 614" hidden="1">
              <a:extLst>
                <a:ext uri="{63B3BB69-23CF-44E3-9099-C40C66FF867C}">
                  <a14:compatExt spid="_x0000_s211558"/>
                </a:ext>
                <a:ext uri="{FF2B5EF4-FFF2-40B4-BE49-F238E27FC236}">
                  <a16:creationId xmlns:a16="http://schemas.microsoft.com/office/drawing/2014/main" id="{06674C19-E370-2F50-0A67-411EBD5F92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11559" name="Group Box 615" hidden="1">
              <a:extLst>
                <a:ext uri="{63B3BB69-23CF-44E3-9099-C40C66FF867C}">
                  <a14:compatExt spid="_x0000_s211559"/>
                </a:ext>
                <a:ext uri="{FF2B5EF4-FFF2-40B4-BE49-F238E27FC236}">
                  <a16:creationId xmlns:a16="http://schemas.microsoft.com/office/drawing/2014/main" id="{BF56F119-F26F-25AC-57E4-C57F982700B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11560" name="Option Button 616" hidden="1">
              <a:extLst>
                <a:ext uri="{63B3BB69-23CF-44E3-9099-C40C66FF867C}">
                  <a14:compatExt spid="_x0000_s211560"/>
                </a:ext>
                <a:ext uri="{FF2B5EF4-FFF2-40B4-BE49-F238E27FC236}">
                  <a16:creationId xmlns:a16="http://schemas.microsoft.com/office/drawing/2014/main" id="{5D6370FF-A58D-7BEC-F3E9-7DDF7054A9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11561" name="Option Button 617" hidden="1">
              <a:extLst>
                <a:ext uri="{63B3BB69-23CF-44E3-9099-C40C66FF867C}">
                  <a14:compatExt spid="_x0000_s211561"/>
                </a:ext>
                <a:ext uri="{FF2B5EF4-FFF2-40B4-BE49-F238E27FC236}">
                  <a16:creationId xmlns:a16="http://schemas.microsoft.com/office/drawing/2014/main" id="{6D1ECAEE-47F7-95FF-069C-F9F7F7D884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11562" name="Option Button 618" hidden="1">
              <a:extLst>
                <a:ext uri="{63B3BB69-23CF-44E3-9099-C40C66FF867C}">
                  <a14:compatExt spid="_x0000_s211562"/>
                </a:ext>
                <a:ext uri="{FF2B5EF4-FFF2-40B4-BE49-F238E27FC236}">
                  <a16:creationId xmlns:a16="http://schemas.microsoft.com/office/drawing/2014/main" id="{D28A0F80-3E47-DE2C-3990-381683E9CF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11563" name="Option Button 619" hidden="1">
              <a:extLst>
                <a:ext uri="{63B3BB69-23CF-44E3-9099-C40C66FF867C}">
                  <a14:compatExt spid="_x0000_s211563"/>
                </a:ext>
                <a:ext uri="{FF2B5EF4-FFF2-40B4-BE49-F238E27FC236}">
                  <a16:creationId xmlns:a16="http://schemas.microsoft.com/office/drawing/2014/main" id="{A42A31C4-303E-2BD0-CD7F-13512767CC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11564" name="Group Box 620" hidden="1">
              <a:extLst>
                <a:ext uri="{63B3BB69-23CF-44E3-9099-C40C66FF867C}">
                  <a14:compatExt spid="_x0000_s211564"/>
                </a:ext>
                <a:ext uri="{FF2B5EF4-FFF2-40B4-BE49-F238E27FC236}">
                  <a16:creationId xmlns:a16="http://schemas.microsoft.com/office/drawing/2014/main" id="{D809986E-D25C-9CD3-63BB-DBE0EAC5184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11565" name="Option Button 621" hidden="1">
              <a:extLst>
                <a:ext uri="{63B3BB69-23CF-44E3-9099-C40C66FF867C}">
                  <a14:compatExt spid="_x0000_s211565"/>
                </a:ext>
                <a:ext uri="{FF2B5EF4-FFF2-40B4-BE49-F238E27FC236}">
                  <a16:creationId xmlns:a16="http://schemas.microsoft.com/office/drawing/2014/main" id="{4097C069-26D3-75C9-F3CA-37F2680C97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11566" name="Option Button 622" hidden="1">
              <a:extLst>
                <a:ext uri="{63B3BB69-23CF-44E3-9099-C40C66FF867C}">
                  <a14:compatExt spid="_x0000_s211566"/>
                </a:ext>
                <a:ext uri="{FF2B5EF4-FFF2-40B4-BE49-F238E27FC236}">
                  <a16:creationId xmlns:a16="http://schemas.microsoft.com/office/drawing/2014/main" id="{4FF5CE2E-D84F-1584-9060-58C9402898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11567" name="Option Button 623" hidden="1">
              <a:extLst>
                <a:ext uri="{63B3BB69-23CF-44E3-9099-C40C66FF867C}">
                  <a14:compatExt spid="_x0000_s211567"/>
                </a:ext>
                <a:ext uri="{FF2B5EF4-FFF2-40B4-BE49-F238E27FC236}">
                  <a16:creationId xmlns:a16="http://schemas.microsoft.com/office/drawing/2014/main" id="{9EA7D9F3-130B-5D3E-3E32-EA0E5054B4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11568" name="Option Button 624" hidden="1">
              <a:extLst>
                <a:ext uri="{63B3BB69-23CF-44E3-9099-C40C66FF867C}">
                  <a14:compatExt spid="_x0000_s211568"/>
                </a:ext>
                <a:ext uri="{FF2B5EF4-FFF2-40B4-BE49-F238E27FC236}">
                  <a16:creationId xmlns:a16="http://schemas.microsoft.com/office/drawing/2014/main" id="{2F8D7D0F-BB43-80DB-D448-D2800A7A45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11569" name="Group Box 625" hidden="1">
              <a:extLst>
                <a:ext uri="{63B3BB69-23CF-44E3-9099-C40C66FF867C}">
                  <a14:compatExt spid="_x0000_s211569"/>
                </a:ext>
                <a:ext uri="{FF2B5EF4-FFF2-40B4-BE49-F238E27FC236}">
                  <a16:creationId xmlns:a16="http://schemas.microsoft.com/office/drawing/2014/main" id="{3F8C0F18-A441-BA8A-B874-E7B6747DE41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11570" name="Option Button 626" hidden="1">
              <a:extLst>
                <a:ext uri="{63B3BB69-23CF-44E3-9099-C40C66FF867C}">
                  <a14:compatExt spid="_x0000_s211570"/>
                </a:ext>
                <a:ext uri="{FF2B5EF4-FFF2-40B4-BE49-F238E27FC236}">
                  <a16:creationId xmlns:a16="http://schemas.microsoft.com/office/drawing/2014/main" id="{A6CCA375-06F1-E48E-4B33-A28DF6F6B2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11571" name="Option Button 627" hidden="1">
              <a:extLst>
                <a:ext uri="{63B3BB69-23CF-44E3-9099-C40C66FF867C}">
                  <a14:compatExt spid="_x0000_s211571"/>
                </a:ext>
                <a:ext uri="{FF2B5EF4-FFF2-40B4-BE49-F238E27FC236}">
                  <a16:creationId xmlns:a16="http://schemas.microsoft.com/office/drawing/2014/main" id="{57D551A4-5844-7113-BFB7-1FEC1C5003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11572" name="Option Button 628" hidden="1">
              <a:extLst>
                <a:ext uri="{63B3BB69-23CF-44E3-9099-C40C66FF867C}">
                  <a14:compatExt spid="_x0000_s211572"/>
                </a:ext>
                <a:ext uri="{FF2B5EF4-FFF2-40B4-BE49-F238E27FC236}">
                  <a16:creationId xmlns:a16="http://schemas.microsoft.com/office/drawing/2014/main" id="{43DA75E5-545A-D961-9D92-2BFF4746E6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11573" name="Option Button 629" hidden="1">
              <a:extLst>
                <a:ext uri="{63B3BB69-23CF-44E3-9099-C40C66FF867C}">
                  <a14:compatExt spid="_x0000_s211573"/>
                </a:ext>
                <a:ext uri="{FF2B5EF4-FFF2-40B4-BE49-F238E27FC236}">
                  <a16:creationId xmlns:a16="http://schemas.microsoft.com/office/drawing/2014/main" id="{70E96D01-8A5B-11FB-99B3-D68ADEAFF2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11574" name="Group Box 630" hidden="1">
              <a:extLst>
                <a:ext uri="{63B3BB69-23CF-44E3-9099-C40C66FF867C}">
                  <a14:compatExt spid="_x0000_s211574"/>
                </a:ext>
                <a:ext uri="{FF2B5EF4-FFF2-40B4-BE49-F238E27FC236}">
                  <a16:creationId xmlns:a16="http://schemas.microsoft.com/office/drawing/2014/main" id="{D04E8161-665E-3416-0DDA-170D0F54121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11575" name="Option Button 631" hidden="1">
              <a:extLst>
                <a:ext uri="{63B3BB69-23CF-44E3-9099-C40C66FF867C}">
                  <a14:compatExt spid="_x0000_s211575"/>
                </a:ext>
                <a:ext uri="{FF2B5EF4-FFF2-40B4-BE49-F238E27FC236}">
                  <a16:creationId xmlns:a16="http://schemas.microsoft.com/office/drawing/2014/main" id="{8936FD76-14D3-EA00-12AA-6A14E7F87E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11576" name="Option Button 632" hidden="1">
              <a:extLst>
                <a:ext uri="{63B3BB69-23CF-44E3-9099-C40C66FF867C}">
                  <a14:compatExt spid="_x0000_s211576"/>
                </a:ext>
                <a:ext uri="{FF2B5EF4-FFF2-40B4-BE49-F238E27FC236}">
                  <a16:creationId xmlns:a16="http://schemas.microsoft.com/office/drawing/2014/main" id="{B791FC22-2FC6-C2B1-FAAA-22226779BC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11577" name="Option Button 633" hidden="1">
              <a:extLst>
                <a:ext uri="{63B3BB69-23CF-44E3-9099-C40C66FF867C}">
                  <a14:compatExt spid="_x0000_s211577"/>
                </a:ext>
                <a:ext uri="{FF2B5EF4-FFF2-40B4-BE49-F238E27FC236}">
                  <a16:creationId xmlns:a16="http://schemas.microsoft.com/office/drawing/2014/main" id="{1568E2A7-CF4A-F26E-DDEE-791D8FD576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11578" name="Option Button 634" hidden="1">
              <a:extLst>
                <a:ext uri="{63B3BB69-23CF-44E3-9099-C40C66FF867C}">
                  <a14:compatExt spid="_x0000_s211578"/>
                </a:ext>
                <a:ext uri="{FF2B5EF4-FFF2-40B4-BE49-F238E27FC236}">
                  <a16:creationId xmlns:a16="http://schemas.microsoft.com/office/drawing/2014/main" id="{960D2375-AEB0-64C8-F57A-0DBEDE8810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11579" name="Group Box 635" hidden="1">
              <a:extLst>
                <a:ext uri="{63B3BB69-23CF-44E3-9099-C40C66FF867C}">
                  <a14:compatExt spid="_x0000_s211579"/>
                </a:ext>
                <a:ext uri="{FF2B5EF4-FFF2-40B4-BE49-F238E27FC236}">
                  <a16:creationId xmlns:a16="http://schemas.microsoft.com/office/drawing/2014/main" id="{755AAB2A-5CCA-09C2-E335-AFC5352243A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11580" name="Option Button 636" hidden="1">
              <a:extLst>
                <a:ext uri="{63B3BB69-23CF-44E3-9099-C40C66FF867C}">
                  <a14:compatExt spid="_x0000_s211580"/>
                </a:ext>
                <a:ext uri="{FF2B5EF4-FFF2-40B4-BE49-F238E27FC236}">
                  <a16:creationId xmlns:a16="http://schemas.microsoft.com/office/drawing/2014/main" id="{15EE3070-D703-E61D-5D88-5E2C176A06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11581" name="Option Button 637" hidden="1">
              <a:extLst>
                <a:ext uri="{63B3BB69-23CF-44E3-9099-C40C66FF867C}">
                  <a14:compatExt spid="_x0000_s211581"/>
                </a:ext>
                <a:ext uri="{FF2B5EF4-FFF2-40B4-BE49-F238E27FC236}">
                  <a16:creationId xmlns:a16="http://schemas.microsoft.com/office/drawing/2014/main" id="{37FA42EC-F443-2CB7-56D5-DFC8AF50D8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11582" name="Option Button 638" hidden="1">
              <a:extLst>
                <a:ext uri="{63B3BB69-23CF-44E3-9099-C40C66FF867C}">
                  <a14:compatExt spid="_x0000_s211582"/>
                </a:ext>
                <a:ext uri="{FF2B5EF4-FFF2-40B4-BE49-F238E27FC236}">
                  <a16:creationId xmlns:a16="http://schemas.microsoft.com/office/drawing/2014/main" id="{D5B3D8DC-8737-664F-F1C4-382A5D649F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11583" name="Option Button 639" hidden="1">
              <a:extLst>
                <a:ext uri="{63B3BB69-23CF-44E3-9099-C40C66FF867C}">
                  <a14:compatExt spid="_x0000_s211583"/>
                </a:ext>
                <a:ext uri="{FF2B5EF4-FFF2-40B4-BE49-F238E27FC236}">
                  <a16:creationId xmlns:a16="http://schemas.microsoft.com/office/drawing/2014/main" id="{8C2E4962-3F13-17F5-BCDF-5A620FA2E3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11584" name="Group Box 640" hidden="1">
              <a:extLst>
                <a:ext uri="{63B3BB69-23CF-44E3-9099-C40C66FF867C}">
                  <a14:compatExt spid="_x0000_s211584"/>
                </a:ext>
                <a:ext uri="{FF2B5EF4-FFF2-40B4-BE49-F238E27FC236}">
                  <a16:creationId xmlns:a16="http://schemas.microsoft.com/office/drawing/2014/main" id="{F51F0A3E-75CC-1806-96D7-0F7BF88CEA2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11585" name="Option Button 641" hidden="1">
              <a:extLst>
                <a:ext uri="{63B3BB69-23CF-44E3-9099-C40C66FF867C}">
                  <a14:compatExt spid="_x0000_s211585"/>
                </a:ext>
                <a:ext uri="{FF2B5EF4-FFF2-40B4-BE49-F238E27FC236}">
                  <a16:creationId xmlns:a16="http://schemas.microsoft.com/office/drawing/2014/main" id="{38840B64-2D49-7020-F43E-C6A78194A9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11586" name="Option Button 642" hidden="1">
              <a:extLst>
                <a:ext uri="{63B3BB69-23CF-44E3-9099-C40C66FF867C}">
                  <a14:compatExt spid="_x0000_s211586"/>
                </a:ext>
                <a:ext uri="{FF2B5EF4-FFF2-40B4-BE49-F238E27FC236}">
                  <a16:creationId xmlns:a16="http://schemas.microsoft.com/office/drawing/2014/main" id="{9775F3AB-A858-59AB-00B9-628057F73F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11587" name="Option Button 643" hidden="1">
              <a:extLst>
                <a:ext uri="{63B3BB69-23CF-44E3-9099-C40C66FF867C}">
                  <a14:compatExt spid="_x0000_s211587"/>
                </a:ext>
                <a:ext uri="{FF2B5EF4-FFF2-40B4-BE49-F238E27FC236}">
                  <a16:creationId xmlns:a16="http://schemas.microsoft.com/office/drawing/2014/main" id="{9A13F55D-7E0E-0A03-5EDE-943519BDB8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11588" name="Option Button 644" hidden="1">
              <a:extLst>
                <a:ext uri="{63B3BB69-23CF-44E3-9099-C40C66FF867C}">
                  <a14:compatExt spid="_x0000_s211588"/>
                </a:ext>
                <a:ext uri="{FF2B5EF4-FFF2-40B4-BE49-F238E27FC236}">
                  <a16:creationId xmlns:a16="http://schemas.microsoft.com/office/drawing/2014/main" id="{BFA781A3-5048-C868-37C4-370695DA4E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11589" name="Group Box 645" hidden="1">
              <a:extLst>
                <a:ext uri="{63B3BB69-23CF-44E3-9099-C40C66FF867C}">
                  <a14:compatExt spid="_x0000_s211589"/>
                </a:ext>
                <a:ext uri="{FF2B5EF4-FFF2-40B4-BE49-F238E27FC236}">
                  <a16:creationId xmlns:a16="http://schemas.microsoft.com/office/drawing/2014/main" id="{9F348F5B-3331-D6E8-BBF3-FD5372CB3FD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11969" name="Option Button 1" hidden="1">
              <a:extLst>
                <a:ext uri="{63B3BB69-23CF-44E3-9099-C40C66FF867C}">
                  <a14:compatExt spid="_x0000_s211969"/>
                </a:ext>
                <a:ext uri="{FF2B5EF4-FFF2-40B4-BE49-F238E27FC236}">
                  <a16:creationId xmlns:a16="http://schemas.microsoft.com/office/drawing/2014/main" id="{DDF04F70-9FBE-2696-ACE0-472B37AD8C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11970" name="Option Button 2" hidden="1">
              <a:extLst>
                <a:ext uri="{63B3BB69-23CF-44E3-9099-C40C66FF867C}">
                  <a14:compatExt spid="_x0000_s211970"/>
                </a:ext>
                <a:ext uri="{FF2B5EF4-FFF2-40B4-BE49-F238E27FC236}">
                  <a16:creationId xmlns:a16="http://schemas.microsoft.com/office/drawing/2014/main" id="{BEF498A2-74FA-0B6E-4E2D-44F3B82F31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11971" name="Option Button 3" hidden="1">
              <a:extLst>
                <a:ext uri="{63B3BB69-23CF-44E3-9099-C40C66FF867C}">
                  <a14:compatExt spid="_x0000_s211971"/>
                </a:ext>
                <a:ext uri="{FF2B5EF4-FFF2-40B4-BE49-F238E27FC236}">
                  <a16:creationId xmlns:a16="http://schemas.microsoft.com/office/drawing/2014/main" id="{ED73D254-3008-C323-BEDC-5714993D67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11972" name="Option Button 4" hidden="1">
              <a:extLst>
                <a:ext uri="{63B3BB69-23CF-44E3-9099-C40C66FF867C}">
                  <a14:compatExt spid="_x0000_s211972"/>
                </a:ext>
                <a:ext uri="{FF2B5EF4-FFF2-40B4-BE49-F238E27FC236}">
                  <a16:creationId xmlns:a16="http://schemas.microsoft.com/office/drawing/2014/main" id="{196DD433-8A59-7BD3-E921-F75075CC3E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11973" name="Group Box 5" hidden="1">
              <a:extLst>
                <a:ext uri="{63B3BB69-23CF-44E3-9099-C40C66FF867C}">
                  <a14:compatExt spid="_x0000_s211973"/>
                </a:ext>
                <a:ext uri="{FF2B5EF4-FFF2-40B4-BE49-F238E27FC236}">
                  <a16:creationId xmlns:a16="http://schemas.microsoft.com/office/drawing/2014/main" id="{3C89C9D4-52E3-939A-13AB-41B9796BEDD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11974" name="Option Button 6" hidden="1">
              <a:extLst>
                <a:ext uri="{63B3BB69-23CF-44E3-9099-C40C66FF867C}">
                  <a14:compatExt spid="_x0000_s211974"/>
                </a:ext>
                <a:ext uri="{FF2B5EF4-FFF2-40B4-BE49-F238E27FC236}">
                  <a16:creationId xmlns:a16="http://schemas.microsoft.com/office/drawing/2014/main" id="{301A5488-26D4-C853-F717-347A33C4CD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11975" name="Option Button 7" hidden="1">
              <a:extLst>
                <a:ext uri="{63B3BB69-23CF-44E3-9099-C40C66FF867C}">
                  <a14:compatExt spid="_x0000_s211975"/>
                </a:ext>
                <a:ext uri="{FF2B5EF4-FFF2-40B4-BE49-F238E27FC236}">
                  <a16:creationId xmlns:a16="http://schemas.microsoft.com/office/drawing/2014/main" id="{2B241895-5B4D-4FAC-B8F9-035C3C62D8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11976" name="Option Button 8" hidden="1">
              <a:extLst>
                <a:ext uri="{63B3BB69-23CF-44E3-9099-C40C66FF867C}">
                  <a14:compatExt spid="_x0000_s211976"/>
                </a:ext>
                <a:ext uri="{FF2B5EF4-FFF2-40B4-BE49-F238E27FC236}">
                  <a16:creationId xmlns:a16="http://schemas.microsoft.com/office/drawing/2014/main" id="{1EE74F66-8F25-919C-6F3F-64A71DD7C5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11977" name="Option Button 9" hidden="1">
              <a:extLst>
                <a:ext uri="{63B3BB69-23CF-44E3-9099-C40C66FF867C}">
                  <a14:compatExt spid="_x0000_s211977"/>
                </a:ext>
                <a:ext uri="{FF2B5EF4-FFF2-40B4-BE49-F238E27FC236}">
                  <a16:creationId xmlns:a16="http://schemas.microsoft.com/office/drawing/2014/main" id="{126359EE-5DE2-5493-1D83-916D6E1F05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11978" name="Group Box 10" hidden="1">
              <a:extLst>
                <a:ext uri="{63B3BB69-23CF-44E3-9099-C40C66FF867C}">
                  <a14:compatExt spid="_x0000_s211978"/>
                </a:ext>
                <a:ext uri="{FF2B5EF4-FFF2-40B4-BE49-F238E27FC236}">
                  <a16:creationId xmlns:a16="http://schemas.microsoft.com/office/drawing/2014/main" id="{BE129E61-8FB0-64E3-74AB-66DADE317F8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11979" name="Option Button 11" hidden="1">
              <a:extLst>
                <a:ext uri="{63B3BB69-23CF-44E3-9099-C40C66FF867C}">
                  <a14:compatExt spid="_x0000_s211979"/>
                </a:ext>
                <a:ext uri="{FF2B5EF4-FFF2-40B4-BE49-F238E27FC236}">
                  <a16:creationId xmlns:a16="http://schemas.microsoft.com/office/drawing/2014/main" id="{A1FFFE6A-6D78-09B6-3C50-11EEE580F1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11980" name="Option Button 12" hidden="1">
              <a:extLst>
                <a:ext uri="{63B3BB69-23CF-44E3-9099-C40C66FF867C}">
                  <a14:compatExt spid="_x0000_s211980"/>
                </a:ext>
                <a:ext uri="{FF2B5EF4-FFF2-40B4-BE49-F238E27FC236}">
                  <a16:creationId xmlns:a16="http://schemas.microsoft.com/office/drawing/2014/main" id="{46E46402-CC0A-B02C-751F-238297A67E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11981" name="Option Button 13" hidden="1">
              <a:extLst>
                <a:ext uri="{63B3BB69-23CF-44E3-9099-C40C66FF867C}">
                  <a14:compatExt spid="_x0000_s211981"/>
                </a:ext>
                <a:ext uri="{FF2B5EF4-FFF2-40B4-BE49-F238E27FC236}">
                  <a16:creationId xmlns:a16="http://schemas.microsoft.com/office/drawing/2014/main" id="{EB7C70BA-C688-4664-2E8F-8BFAA0065E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11982" name="Option Button 14" hidden="1">
              <a:extLst>
                <a:ext uri="{63B3BB69-23CF-44E3-9099-C40C66FF867C}">
                  <a14:compatExt spid="_x0000_s211982"/>
                </a:ext>
                <a:ext uri="{FF2B5EF4-FFF2-40B4-BE49-F238E27FC236}">
                  <a16:creationId xmlns:a16="http://schemas.microsoft.com/office/drawing/2014/main" id="{A8E52E88-F7E4-0A6D-1CD8-C1E854BA97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11983" name="Group Box 15" hidden="1">
              <a:extLst>
                <a:ext uri="{63B3BB69-23CF-44E3-9099-C40C66FF867C}">
                  <a14:compatExt spid="_x0000_s211983"/>
                </a:ext>
                <a:ext uri="{FF2B5EF4-FFF2-40B4-BE49-F238E27FC236}">
                  <a16:creationId xmlns:a16="http://schemas.microsoft.com/office/drawing/2014/main" id="{DD798B92-23B0-2844-7207-672B8777548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11984" name="Option Button 16" hidden="1">
              <a:extLst>
                <a:ext uri="{63B3BB69-23CF-44E3-9099-C40C66FF867C}">
                  <a14:compatExt spid="_x0000_s211984"/>
                </a:ext>
                <a:ext uri="{FF2B5EF4-FFF2-40B4-BE49-F238E27FC236}">
                  <a16:creationId xmlns:a16="http://schemas.microsoft.com/office/drawing/2014/main" id="{842C685D-E571-E7CB-574A-98599046B7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11985" name="Option Button 17" hidden="1">
              <a:extLst>
                <a:ext uri="{63B3BB69-23CF-44E3-9099-C40C66FF867C}">
                  <a14:compatExt spid="_x0000_s211985"/>
                </a:ext>
                <a:ext uri="{FF2B5EF4-FFF2-40B4-BE49-F238E27FC236}">
                  <a16:creationId xmlns:a16="http://schemas.microsoft.com/office/drawing/2014/main" id="{E843F6E5-5D3F-3D39-5C46-0297352793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11986" name="Option Button 18" hidden="1">
              <a:extLst>
                <a:ext uri="{63B3BB69-23CF-44E3-9099-C40C66FF867C}">
                  <a14:compatExt spid="_x0000_s211986"/>
                </a:ext>
                <a:ext uri="{FF2B5EF4-FFF2-40B4-BE49-F238E27FC236}">
                  <a16:creationId xmlns:a16="http://schemas.microsoft.com/office/drawing/2014/main" id="{B023E982-5D91-36EA-1B62-CB089648DC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11987" name="Option Button 19" hidden="1">
              <a:extLst>
                <a:ext uri="{63B3BB69-23CF-44E3-9099-C40C66FF867C}">
                  <a14:compatExt spid="_x0000_s211987"/>
                </a:ext>
                <a:ext uri="{FF2B5EF4-FFF2-40B4-BE49-F238E27FC236}">
                  <a16:creationId xmlns:a16="http://schemas.microsoft.com/office/drawing/2014/main" id="{3FC97CA3-9D39-D177-FD46-F2D2211B05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11988" name="Group Box 20" hidden="1">
              <a:extLst>
                <a:ext uri="{63B3BB69-23CF-44E3-9099-C40C66FF867C}">
                  <a14:compatExt spid="_x0000_s211988"/>
                </a:ext>
                <a:ext uri="{FF2B5EF4-FFF2-40B4-BE49-F238E27FC236}">
                  <a16:creationId xmlns:a16="http://schemas.microsoft.com/office/drawing/2014/main" id="{E3A8B50D-8EAB-9CAD-95F3-6C2F91CECED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11989" name="Option Button 21" hidden="1">
              <a:extLst>
                <a:ext uri="{63B3BB69-23CF-44E3-9099-C40C66FF867C}">
                  <a14:compatExt spid="_x0000_s211989"/>
                </a:ext>
                <a:ext uri="{FF2B5EF4-FFF2-40B4-BE49-F238E27FC236}">
                  <a16:creationId xmlns:a16="http://schemas.microsoft.com/office/drawing/2014/main" id="{DC515BBC-49A0-5E0B-F40F-62CFF62B98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11990" name="Option Button 22" hidden="1">
              <a:extLst>
                <a:ext uri="{63B3BB69-23CF-44E3-9099-C40C66FF867C}">
                  <a14:compatExt spid="_x0000_s211990"/>
                </a:ext>
                <a:ext uri="{FF2B5EF4-FFF2-40B4-BE49-F238E27FC236}">
                  <a16:creationId xmlns:a16="http://schemas.microsoft.com/office/drawing/2014/main" id="{00A6B820-0633-8581-35A2-4A600384A4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11991" name="Option Button 23" hidden="1">
              <a:extLst>
                <a:ext uri="{63B3BB69-23CF-44E3-9099-C40C66FF867C}">
                  <a14:compatExt spid="_x0000_s211991"/>
                </a:ext>
                <a:ext uri="{FF2B5EF4-FFF2-40B4-BE49-F238E27FC236}">
                  <a16:creationId xmlns:a16="http://schemas.microsoft.com/office/drawing/2014/main" id="{A9A62B3B-F35F-4278-1A93-4AEA270F0A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11992" name="Option Button 24" hidden="1">
              <a:extLst>
                <a:ext uri="{63B3BB69-23CF-44E3-9099-C40C66FF867C}">
                  <a14:compatExt spid="_x0000_s211992"/>
                </a:ext>
                <a:ext uri="{FF2B5EF4-FFF2-40B4-BE49-F238E27FC236}">
                  <a16:creationId xmlns:a16="http://schemas.microsoft.com/office/drawing/2014/main" id="{2A008192-5696-5237-59C5-A4805E20EF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11993" name="Group Box 25" hidden="1">
              <a:extLst>
                <a:ext uri="{63B3BB69-23CF-44E3-9099-C40C66FF867C}">
                  <a14:compatExt spid="_x0000_s211993"/>
                </a:ext>
                <a:ext uri="{FF2B5EF4-FFF2-40B4-BE49-F238E27FC236}">
                  <a16:creationId xmlns:a16="http://schemas.microsoft.com/office/drawing/2014/main" id="{DA0760E3-E586-B2EB-EDEF-47989086BA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11994" name="Option Button 26" hidden="1">
              <a:extLst>
                <a:ext uri="{63B3BB69-23CF-44E3-9099-C40C66FF867C}">
                  <a14:compatExt spid="_x0000_s211994"/>
                </a:ext>
                <a:ext uri="{FF2B5EF4-FFF2-40B4-BE49-F238E27FC236}">
                  <a16:creationId xmlns:a16="http://schemas.microsoft.com/office/drawing/2014/main" id="{C892CB83-EA1C-BE43-F4EF-22D30B1F7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11995" name="Option Button 27" hidden="1">
              <a:extLst>
                <a:ext uri="{63B3BB69-23CF-44E3-9099-C40C66FF867C}">
                  <a14:compatExt spid="_x0000_s211995"/>
                </a:ext>
                <a:ext uri="{FF2B5EF4-FFF2-40B4-BE49-F238E27FC236}">
                  <a16:creationId xmlns:a16="http://schemas.microsoft.com/office/drawing/2014/main" id="{2DA2E483-2243-3FCB-E895-F6CAFF11F9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11996" name="Option Button 28" hidden="1">
              <a:extLst>
                <a:ext uri="{63B3BB69-23CF-44E3-9099-C40C66FF867C}">
                  <a14:compatExt spid="_x0000_s211996"/>
                </a:ext>
                <a:ext uri="{FF2B5EF4-FFF2-40B4-BE49-F238E27FC236}">
                  <a16:creationId xmlns:a16="http://schemas.microsoft.com/office/drawing/2014/main" id="{30A42ABB-E7ED-135F-EEC4-E7ED4BDA0B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11997" name="Option Button 29" hidden="1">
              <a:extLst>
                <a:ext uri="{63B3BB69-23CF-44E3-9099-C40C66FF867C}">
                  <a14:compatExt spid="_x0000_s211997"/>
                </a:ext>
                <a:ext uri="{FF2B5EF4-FFF2-40B4-BE49-F238E27FC236}">
                  <a16:creationId xmlns:a16="http://schemas.microsoft.com/office/drawing/2014/main" id="{10EA2A1F-49AC-1BA4-D283-10FA5E4BFD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11998" name="Group Box 30" hidden="1">
              <a:extLst>
                <a:ext uri="{63B3BB69-23CF-44E3-9099-C40C66FF867C}">
                  <a14:compatExt spid="_x0000_s211998"/>
                </a:ext>
                <a:ext uri="{FF2B5EF4-FFF2-40B4-BE49-F238E27FC236}">
                  <a16:creationId xmlns:a16="http://schemas.microsoft.com/office/drawing/2014/main" id="{A69F8CA0-D152-659E-6094-09354C6DD46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11999" name="Option Button 31" hidden="1">
              <a:extLst>
                <a:ext uri="{63B3BB69-23CF-44E3-9099-C40C66FF867C}">
                  <a14:compatExt spid="_x0000_s211999"/>
                </a:ext>
                <a:ext uri="{FF2B5EF4-FFF2-40B4-BE49-F238E27FC236}">
                  <a16:creationId xmlns:a16="http://schemas.microsoft.com/office/drawing/2014/main" id="{A2166E0C-C8FF-62C0-BE98-FFEC43574C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12000" name="Option Button 32" hidden="1">
              <a:extLst>
                <a:ext uri="{63B3BB69-23CF-44E3-9099-C40C66FF867C}">
                  <a14:compatExt spid="_x0000_s212000"/>
                </a:ext>
                <a:ext uri="{FF2B5EF4-FFF2-40B4-BE49-F238E27FC236}">
                  <a16:creationId xmlns:a16="http://schemas.microsoft.com/office/drawing/2014/main" id="{80366C31-B42A-48D1-A74B-643EC51C09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12001" name="Option Button 33" hidden="1">
              <a:extLst>
                <a:ext uri="{63B3BB69-23CF-44E3-9099-C40C66FF867C}">
                  <a14:compatExt spid="_x0000_s212001"/>
                </a:ext>
                <a:ext uri="{FF2B5EF4-FFF2-40B4-BE49-F238E27FC236}">
                  <a16:creationId xmlns:a16="http://schemas.microsoft.com/office/drawing/2014/main" id="{F0298351-A9B0-4316-A10C-81498A274C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12002" name="Option Button 34" hidden="1">
              <a:extLst>
                <a:ext uri="{63B3BB69-23CF-44E3-9099-C40C66FF867C}">
                  <a14:compatExt spid="_x0000_s212002"/>
                </a:ext>
                <a:ext uri="{FF2B5EF4-FFF2-40B4-BE49-F238E27FC236}">
                  <a16:creationId xmlns:a16="http://schemas.microsoft.com/office/drawing/2014/main" id="{E22AF1A6-4819-9A77-A94C-C6CE69BA25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12003" name="Group Box 35" hidden="1">
              <a:extLst>
                <a:ext uri="{63B3BB69-23CF-44E3-9099-C40C66FF867C}">
                  <a14:compatExt spid="_x0000_s212003"/>
                </a:ext>
                <a:ext uri="{FF2B5EF4-FFF2-40B4-BE49-F238E27FC236}">
                  <a16:creationId xmlns:a16="http://schemas.microsoft.com/office/drawing/2014/main" id="{27B6AEB7-6CF1-32AC-2D4B-88C09E3FCB1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12004" name="Option Button 36" hidden="1">
              <a:extLst>
                <a:ext uri="{63B3BB69-23CF-44E3-9099-C40C66FF867C}">
                  <a14:compatExt spid="_x0000_s212004"/>
                </a:ext>
                <a:ext uri="{FF2B5EF4-FFF2-40B4-BE49-F238E27FC236}">
                  <a16:creationId xmlns:a16="http://schemas.microsoft.com/office/drawing/2014/main" id="{A1450AA0-72D4-9B96-FA66-22B8D4436E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12005" name="Option Button 37" hidden="1">
              <a:extLst>
                <a:ext uri="{63B3BB69-23CF-44E3-9099-C40C66FF867C}">
                  <a14:compatExt spid="_x0000_s212005"/>
                </a:ext>
                <a:ext uri="{FF2B5EF4-FFF2-40B4-BE49-F238E27FC236}">
                  <a16:creationId xmlns:a16="http://schemas.microsoft.com/office/drawing/2014/main" id="{F89B73DC-3F15-FC56-0F6C-9A4177ABB8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12006" name="Option Button 38" hidden="1">
              <a:extLst>
                <a:ext uri="{63B3BB69-23CF-44E3-9099-C40C66FF867C}">
                  <a14:compatExt spid="_x0000_s212006"/>
                </a:ext>
                <a:ext uri="{FF2B5EF4-FFF2-40B4-BE49-F238E27FC236}">
                  <a16:creationId xmlns:a16="http://schemas.microsoft.com/office/drawing/2014/main" id="{61349107-745F-91B2-FF8C-583407ED11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12007" name="Option Button 39" hidden="1">
              <a:extLst>
                <a:ext uri="{63B3BB69-23CF-44E3-9099-C40C66FF867C}">
                  <a14:compatExt spid="_x0000_s212007"/>
                </a:ext>
                <a:ext uri="{FF2B5EF4-FFF2-40B4-BE49-F238E27FC236}">
                  <a16:creationId xmlns:a16="http://schemas.microsoft.com/office/drawing/2014/main" id="{6539B001-7E88-10CE-96DD-45089E149E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12008" name="Group Box 40" hidden="1">
              <a:extLst>
                <a:ext uri="{63B3BB69-23CF-44E3-9099-C40C66FF867C}">
                  <a14:compatExt spid="_x0000_s212008"/>
                </a:ext>
                <a:ext uri="{FF2B5EF4-FFF2-40B4-BE49-F238E27FC236}">
                  <a16:creationId xmlns:a16="http://schemas.microsoft.com/office/drawing/2014/main" id="{D3D29F77-446B-CE19-C9CE-EEF0C2ECD4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12009" name="Option Button 41" hidden="1">
              <a:extLst>
                <a:ext uri="{63B3BB69-23CF-44E3-9099-C40C66FF867C}">
                  <a14:compatExt spid="_x0000_s212009"/>
                </a:ext>
                <a:ext uri="{FF2B5EF4-FFF2-40B4-BE49-F238E27FC236}">
                  <a16:creationId xmlns:a16="http://schemas.microsoft.com/office/drawing/2014/main" id="{7AC74519-ADE9-189B-B952-397A7D0B35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12010" name="Option Button 42" hidden="1">
              <a:extLst>
                <a:ext uri="{63B3BB69-23CF-44E3-9099-C40C66FF867C}">
                  <a14:compatExt spid="_x0000_s212010"/>
                </a:ext>
                <a:ext uri="{FF2B5EF4-FFF2-40B4-BE49-F238E27FC236}">
                  <a16:creationId xmlns:a16="http://schemas.microsoft.com/office/drawing/2014/main" id="{2380EBFA-F3C3-D8CE-A343-06D1AC9B42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12011" name="Option Button 43" hidden="1">
              <a:extLst>
                <a:ext uri="{63B3BB69-23CF-44E3-9099-C40C66FF867C}">
                  <a14:compatExt spid="_x0000_s212011"/>
                </a:ext>
                <a:ext uri="{FF2B5EF4-FFF2-40B4-BE49-F238E27FC236}">
                  <a16:creationId xmlns:a16="http://schemas.microsoft.com/office/drawing/2014/main" id="{D54BB2C9-9542-5715-9272-FB2A076D9E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12012" name="Option Button 44" hidden="1">
              <a:extLst>
                <a:ext uri="{63B3BB69-23CF-44E3-9099-C40C66FF867C}">
                  <a14:compatExt spid="_x0000_s212012"/>
                </a:ext>
                <a:ext uri="{FF2B5EF4-FFF2-40B4-BE49-F238E27FC236}">
                  <a16:creationId xmlns:a16="http://schemas.microsoft.com/office/drawing/2014/main" id="{95F5BA05-FDE5-4E66-4F3D-F49C67F12D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12013" name="Group Box 45" hidden="1">
              <a:extLst>
                <a:ext uri="{63B3BB69-23CF-44E3-9099-C40C66FF867C}">
                  <a14:compatExt spid="_x0000_s212013"/>
                </a:ext>
                <a:ext uri="{FF2B5EF4-FFF2-40B4-BE49-F238E27FC236}">
                  <a16:creationId xmlns:a16="http://schemas.microsoft.com/office/drawing/2014/main" id="{03653AE9-A971-2738-A279-2FF11AE0446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12014" name="Option Button 46" hidden="1">
              <a:extLst>
                <a:ext uri="{63B3BB69-23CF-44E3-9099-C40C66FF867C}">
                  <a14:compatExt spid="_x0000_s212014"/>
                </a:ext>
                <a:ext uri="{FF2B5EF4-FFF2-40B4-BE49-F238E27FC236}">
                  <a16:creationId xmlns:a16="http://schemas.microsoft.com/office/drawing/2014/main" id="{93E0B6FB-B98C-F57A-7768-F0F2C62F89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12015" name="Option Button 47" hidden="1">
              <a:extLst>
                <a:ext uri="{63B3BB69-23CF-44E3-9099-C40C66FF867C}">
                  <a14:compatExt spid="_x0000_s212015"/>
                </a:ext>
                <a:ext uri="{FF2B5EF4-FFF2-40B4-BE49-F238E27FC236}">
                  <a16:creationId xmlns:a16="http://schemas.microsoft.com/office/drawing/2014/main" id="{1F7F4250-F944-7BDE-D50D-09D74DE8AF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12016" name="Option Button 48" hidden="1">
              <a:extLst>
                <a:ext uri="{63B3BB69-23CF-44E3-9099-C40C66FF867C}">
                  <a14:compatExt spid="_x0000_s212016"/>
                </a:ext>
                <a:ext uri="{FF2B5EF4-FFF2-40B4-BE49-F238E27FC236}">
                  <a16:creationId xmlns:a16="http://schemas.microsoft.com/office/drawing/2014/main" id="{63D95B36-5744-A5D3-08F3-834E3A7FC2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12017" name="Option Button 49" hidden="1">
              <a:extLst>
                <a:ext uri="{63B3BB69-23CF-44E3-9099-C40C66FF867C}">
                  <a14:compatExt spid="_x0000_s212017"/>
                </a:ext>
                <a:ext uri="{FF2B5EF4-FFF2-40B4-BE49-F238E27FC236}">
                  <a16:creationId xmlns:a16="http://schemas.microsoft.com/office/drawing/2014/main" id="{A98E975B-0AFD-BF17-8328-DCA664294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12018" name="Group Box 50" hidden="1">
              <a:extLst>
                <a:ext uri="{63B3BB69-23CF-44E3-9099-C40C66FF867C}">
                  <a14:compatExt spid="_x0000_s212018"/>
                </a:ext>
                <a:ext uri="{FF2B5EF4-FFF2-40B4-BE49-F238E27FC236}">
                  <a16:creationId xmlns:a16="http://schemas.microsoft.com/office/drawing/2014/main" id="{E6523742-9A4C-4846-9AD7-BB291E19F08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12019" name="Option Button 51" hidden="1">
              <a:extLst>
                <a:ext uri="{63B3BB69-23CF-44E3-9099-C40C66FF867C}">
                  <a14:compatExt spid="_x0000_s212019"/>
                </a:ext>
                <a:ext uri="{FF2B5EF4-FFF2-40B4-BE49-F238E27FC236}">
                  <a16:creationId xmlns:a16="http://schemas.microsoft.com/office/drawing/2014/main" id="{A8C98577-502C-0371-BA58-D422FC5775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12020" name="Option Button 52" hidden="1">
              <a:extLst>
                <a:ext uri="{63B3BB69-23CF-44E3-9099-C40C66FF867C}">
                  <a14:compatExt spid="_x0000_s212020"/>
                </a:ext>
                <a:ext uri="{FF2B5EF4-FFF2-40B4-BE49-F238E27FC236}">
                  <a16:creationId xmlns:a16="http://schemas.microsoft.com/office/drawing/2014/main" id="{E52E05EF-4B77-AC01-7462-3F9F8AC5F8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12021" name="Option Button 53" hidden="1">
              <a:extLst>
                <a:ext uri="{63B3BB69-23CF-44E3-9099-C40C66FF867C}">
                  <a14:compatExt spid="_x0000_s212021"/>
                </a:ext>
                <a:ext uri="{FF2B5EF4-FFF2-40B4-BE49-F238E27FC236}">
                  <a16:creationId xmlns:a16="http://schemas.microsoft.com/office/drawing/2014/main" id="{BBD17272-BB51-2E1E-65BF-AC083D2701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12022" name="Option Button 54" hidden="1">
              <a:extLst>
                <a:ext uri="{63B3BB69-23CF-44E3-9099-C40C66FF867C}">
                  <a14:compatExt spid="_x0000_s212022"/>
                </a:ext>
                <a:ext uri="{FF2B5EF4-FFF2-40B4-BE49-F238E27FC236}">
                  <a16:creationId xmlns:a16="http://schemas.microsoft.com/office/drawing/2014/main" id="{07A0E423-465B-08DC-0D38-AC1DDB0190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12023" name="Group Box 55" hidden="1">
              <a:extLst>
                <a:ext uri="{63B3BB69-23CF-44E3-9099-C40C66FF867C}">
                  <a14:compatExt spid="_x0000_s212023"/>
                </a:ext>
                <a:ext uri="{FF2B5EF4-FFF2-40B4-BE49-F238E27FC236}">
                  <a16:creationId xmlns:a16="http://schemas.microsoft.com/office/drawing/2014/main" id="{98654B14-289A-2084-7F43-0C16503C842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12024" name="Option Button 56" hidden="1">
              <a:extLst>
                <a:ext uri="{63B3BB69-23CF-44E3-9099-C40C66FF867C}">
                  <a14:compatExt spid="_x0000_s212024"/>
                </a:ext>
                <a:ext uri="{FF2B5EF4-FFF2-40B4-BE49-F238E27FC236}">
                  <a16:creationId xmlns:a16="http://schemas.microsoft.com/office/drawing/2014/main" id="{4CABEC49-F080-F637-85F3-6BED746F98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12025" name="Option Button 57" hidden="1">
              <a:extLst>
                <a:ext uri="{63B3BB69-23CF-44E3-9099-C40C66FF867C}">
                  <a14:compatExt spid="_x0000_s212025"/>
                </a:ext>
                <a:ext uri="{FF2B5EF4-FFF2-40B4-BE49-F238E27FC236}">
                  <a16:creationId xmlns:a16="http://schemas.microsoft.com/office/drawing/2014/main" id="{A394A97B-1328-BB52-207A-B8AF1E8C82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12026" name="Option Button 58" hidden="1">
              <a:extLst>
                <a:ext uri="{63B3BB69-23CF-44E3-9099-C40C66FF867C}">
                  <a14:compatExt spid="_x0000_s212026"/>
                </a:ext>
                <a:ext uri="{FF2B5EF4-FFF2-40B4-BE49-F238E27FC236}">
                  <a16:creationId xmlns:a16="http://schemas.microsoft.com/office/drawing/2014/main" id="{3839B554-8153-D3FB-2B46-5333D1F96A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12027" name="Option Button 59" hidden="1">
              <a:extLst>
                <a:ext uri="{63B3BB69-23CF-44E3-9099-C40C66FF867C}">
                  <a14:compatExt spid="_x0000_s212027"/>
                </a:ext>
                <a:ext uri="{FF2B5EF4-FFF2-40B4-BE49-F238E27FC236}">
                  <a16:creationId xmlns:a16="http://schemas.microsoft.com/office/drawing/2014/main" id="{DC2A694F-D8AA-D0FD-34AD-640A720F74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12028" name="Group Box 60" hidden="1">
              <a:extLst>
                <a:ext uri="{63B3BB69-23CF-44E3-9099-C40C66FF867C}">
                  <a14:compatExt spid="_x0000_s212028"/>
                </a:ext>
                <a:ext uri="{FF2B5EF4-FFF2-40B4-BE49-F238E27FC236}">
                  <a16:creationId xmlns:a16="http://schemas.microsoft.com/office/drawing/2014/main" id="{0F623E2D-36B2-DC24-0B4A-47A8ED9DC81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12029" name="Option Button 61" hidden="1">
              <a:extLst>
                <a:ext uri="{63B3BB69-23CF-44E3-9099-C40C66FF867C}">
                  <a14:compatExt spid="_x0000_s212029"/>
                </a:ext>
                <a:ext uri="{FF2B5EF4-FFF2-40B4-BE49-F238E27FC236}">
                  <a16:creationId xmlns:a16="http://schemas.microsoft.com/office/drawing/2014/main" id="{7D4A5249-EDC7-B020-EDD7-C3F6DA6DD8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12030" name="Option Button 62" hidden="1">
              <a:extLst>
                <a:ext uri="{63B3BB69-23CF-44E3-9099-C40C66FF867C}">
                  <a14:compatExt spid="_x0000_s212030"/>
                </a:ext>
                <a:ext uri="{FF2B5EF4-FFF2-40B4-BE49-F238E27FC236}">
                  <a16:creationId xmlns:a16="http://schemas.microsoft.com/office/drawing/2014/main" id="{0E94847A-9C24-AFB1-8FC7-352C0A9FBD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12031" name="Option Button 63" hidden="1">
              <a:extLst>
                <a:ext uri="{63B3BB69-23CF-44E3-9099-C40C66FF867C}">
                  <a14:compatExt spid="_x0000_s212031"/>
                </a:ext>
                <a:ext uri="{FF2B5EF4-FFF2-40B4-BE49-F238E27FC236}">
                  <a16:creationId xmlns:a16="http://schemas.microsoft.com/office/drawing/2014/main" id="{5F72A2BD-5AB9-C9E4-B8BB-49902F56D8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12032" name="Option Button 64" hidden="1">
              <a:extLst>
                <a:ext uri="{63B3BB69-23CF-44E3-9099-C40C66FF867C}">
                  <a14:compatExt spid="_x0000_s212032"/>
                </a:ext>
                <a:ext uri="{FF2B5EF4-FFF2-40B4-BE49-F238E27FC236}">
                  <a16:creationId xmlns:a16="http://schemas.microsoft.com/office/drawing/2014/main" id="{A28B3F20-0B45-6AAC-B5C6-C8BA97D7CF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12033" name="Group Box 65" hidden="1">
              <a:extLst>
                <a:ext uri="{63B3BB69-23CF-44E3-9099-C40C66FF867C}">
                  <a14:compatExt spid="_x0000_s212033"/>
                </a:ext>
                <a:ext uri="{FF2B5EF4-FFF2-40B4-BE49-F238E27FC236}">
                  <a16:creationId xmlns:a16="http://schemas.microsoft.com/office/drawing/2014/main" id="{973F05AF-742C-E900-8FEE-E659BA663D9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12034" name="Option Button 66" hidden="1">
              <a:extLst>
                <a:ext uri="{63B3BB69-23CF-44E3-9099-C40C66FF867C}">
                  <a14:compatExt spid="_x0000_s212034"/>
                </a:ext>
                <a:ext uri="{FF2B5EF4-FFF2-40B4-BE49-F238E27FC236}">
                  <a16:creationId xmlns:a16="http://schemas.microsoft.com/office/drawing/2014/main" id="{458A4BFD-87DE-3325-7514-5B98F3F41E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12035" name="Option Button 67" hidden="1">
              <a:extLst>
                <a:ext uri="{63B3BB69-23CF-44E3-9099-C40C66FF867C}">
                  <a14:compatExt spid="_x0000_s212035"/>
                </a:ext>
                <a:ext uri="{FF2B5EF4-FFF2-40B4-BE49-F238E27FC236}">
                  <a16:creationId xmlns:a16="http://schemas.microsoft.com/office/drawing/2014/main" id="{9D5DEC5E-5DF1-8DC4-1AA4-0BAD1CD188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12036" name="Option Button 68" hidden="1">
              <a:extLst>
                <a:ext uri="{63B3BB69-23CF-44E3-9099-C40C66FF867C}">
                  <a14:compatExt spid="_x0000_s212036"/>
                </a:ext>
                <a:ext uri="{FF2B5EF4-FFF2-40B4-BE49-F238E27FC236}">
                  <a16:creationId xmlns:a16="http://schemas.microsoft.com/office/drawing/2014/main" id="{71145C01-3C1B-D76A-E9CE-E4CA2B5237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12037" name="Option Button 69" hidden="1">
              <a:extLst>
                <a:ext uri="{63B3BB69-23CF-44E3-9099-C40C66FF867C}">
                  <a14:compatExt spid="_x0000_s212037"/>
                </a:ext>
                <a:ext uri="{FF2B5EF4-FFF2-40B4-BE49-F238E27FC236}">
                  <a16:creationId xmlns:a16="http://schemas.microsoft.com/office/drawing/2014/main" id="{F897798A-68D8-260E-9F88-F518D94990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12038" name="Group Box 70" hidden="1">
              <a:extLst>
                <a:ext uri="{63B3BB69-23CF-44E3-9099-C40C66FF867C}">
                  <a14:compatExt spid="_x0000_s212038"/>
                </a:ext>
                <a:ext uri="{FF2B5EF4-FFF2-40B4-BE49-F238E27FC236}">
                  <a16:creationId xmlns:a16="http://schemas.microsoft.com/office/drawing/2014/main" id="{C89AD204-4C21-1473-5911-02E996D225D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12039" name="Option Button 71" hidden="1">
              <a:extLst>
                <a:ext uri="{63B3BB69-23CF-44E3-9099-C40C66FF867C}">
                  <a14:compatExt spid="_x0000_s212039"/>
                </a:ext>
                <a:ext uri="{FF2B5EF4-FFF2-40B4-BE49-F238E27FC236}">
                  <a16:creationId xmlns:a16="http://schemas.microsoft.com/office/drawing/2014/main" id="{A94E3964-EED2-6EF9-AC39-8CB4446295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12040" name="Option Button 72" hidden="1">
              <a:extLst>
                <a:ext uri="{63B3BB69-23CF-44E3-9099-C40C66FF867C}">
                  <a14:compatExt spid="_x0000_s212040"/>
                </a:ext>
                <a:ext uri="{FF2B5EF4-FFF2-40B4-BE49-F238E27FC236}">
                  <a16:creationId xmlns:a16="http://schemas.microsoft.com/office/drawing/2014/main" id="{709BE8E1-AE5A-6266-30D0-9FA7D5041C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12041" name="Option Button 73" hidden="1">
              <a:extLst>
                <a:ext uri="{63B3BB69-23CF-44E3-9099-C40C66FF867C}">
                  <a14:compatExt spid="_x0000_s212041"/>
                </a:ext>
                <a:ext uri="{FF2B5EF4-FFF2-40B4-BE49-F238E27FC236}">
                  <a16:creationId xmlns:a16="http://schemas.microsoft.com/office/drawing/2014/main" id="{9138056D-4670-FC6B-6595-E4577BAD59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12042" name="Option Button 74" hidden="1">
              <a:extLst>
                <a:ext uri="{63B3BB69-23CF-44E3-9099-C40C66FF867C}">
                  <a14:compatExt spid="_x0000_s212042"/>
                </a:ext>
                <a:ext uri="{FF2B5EF4-FFF2-40B4-BE49-F238E27FC236}">
                  <a16:creationId xmlns:a16="http://schemas.microsoft.com/office/drawing/2014/main" id="{E409AE50-FAD5-05CE-C04C-0AFC3B2BFF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12043" name="Group Box 75" hidden="1">
              <a:extLst>
                <a:ext uri="{63B3BB69-23CF-44E3-9099-C40C66FF867C}">
                  <a14:compatExt spid="_x0000_s212043"/>
                </a:ext>
                <a:ext uri="{FF2B5EF4-FFF2-40B4-BE49-F238E27FC236}">
                  <a16:creationId xmlns:a16="http://schemas.microsoft.com/office/drawing/2014/main" id="{7A2738F3-527A-3C9B-639F-ED1113D72D7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12044" name="Option Button 76" hidden="1">
              <a:extLst>
                <a:ext uri="{63B3BB69-23CF-44E3-9099-C40C66FF867C}">
                  <a14:compatExt spid="_x0000_s212044"/>
                </a:ext>
                <a:ext uri="{FF2B5EF4-FFF2-40B4-BE49-F238E27FC236}">
                  <a16:creationId xmlns:a16="http://schemas.microsoft.com/office/drawing/2014/main" id="{85D5C6A5-4438-4893-98AF-5D3BBA5985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12045" name="Option Button 77" hidden="1">
              <a:extLst>
                <a:ext uri="{63B3BB69-23CF-44E3-9099-C40C66FF867C}">
                  <a14:compatExt spid="_x0000_s212045"/>
                </a:ext>
                <a:ext uri="{FF2B5EF4-FFF2-40B4-BE49-F238E27FC236}">
                  <a16:creationId xmlns:a16="http://schemas.microsoft.com/office/drawing/2014/main" id="{56188099-CCA0-D443-FA55-A63B744F9E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12046" name="Option Button 78" hidden="1">
              <a:extLst>
                <a:ext uri="{63B3BB69-23CF-44E3-9099-C40C66FF867C}">
                  <a14:compatExt spid="_x0000_s212046"/>
                </a:ext>
                <a:ext uri="{FF2B5EF4-FFF2-40B4-BE49-F238E27FC236}">
                  <a16:creationId xmlns:a16="http://schemas.microsoft.com/office/drawing/2014/main" id="{7DAEE61F-46F7-13DE-969D-FCC80D2FF3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12047" name="Option Button 79" hidden="1">
              <a:extLst>
                <a:ext uri="{63B3BB69-23CF-44E3-9099-C40C66FF867C}">
                  <a14:compatExt spid="_x0000_s212047"/>
                </a:ext>
                <a:ext uri="{FF2B5EF4-FFF2-40B4-BE49-F238E27FC236}">
                  <a16:creationId xmlns:a16="http://schemas.microsoft.com/office/drawing/2014/main" id="{175EA3F8-0902-298F-6BF0-9BC4D69931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12048" name="Group Box 80" hidden="1">
              <a:extLst>
                <a:ext uri="{63B3BB69-23CF-44E3-9099-C40C66FF867C}">
                  <a14:compatExt spid="_x0000_s212048"/>
                </a:ext>
                <a:ext uri="{FF2B5EF4-FFF2-40B4-BE49-F238E27FC236}">
                  <a16:creationId xmlns:a16="http://schemas.microsoft.com/office/drawing/2014/main" id="{5E41B7FD-A1A9-92BD-5BEA-DB843498264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12049" name="Option Button 81" hidden="1">
              <a:extLst>
                <a:ext uri="{63B3BB69-23CF-44E3-9099-C40C66FF867C}">
                  <a14:compatExt spid="_x0000_s212049"/>
                </a:ext>
                <a:ext uri="{FF2B5EF4-FFF2-40B4-BE49-F238E27FC236}">
                  <a16:creationId xmlns:a16="http://schemas.microsoft.com/office/drawing/2014/main" id="{706EDD37-2BB1-D846-BBBB-489E45CD33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12050" name="Option Button 82" hidden="1">
              <a:extLst>
                <a:ext uri="{63B3BB69-23CF-44E3-9099-C40C66FF867C}">
                  <a14:compatExt spid="_x0000_s212050"/>
                </a:ext>
                <a:ext uri="{FF2B5EF4-FFF2-40B4-BE49-F238E27FC236}">
                  <a16:creationId xmlns:a16="http://schemas.microsoft.com/office/drawing/2014/main" id="{3C26E5C7-B862-098E-0B7D-D03832938E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12051" name="Option Button 83" hidden="1">
              <a:extLst>
                <a:ext uri="{63B3BB69-23CF-44E3-9099-C40C66FF867C}">
                  <a14:compatExt spid="_x0000_s212051"/>
                </a:ext>
                <a:ext uri="{FF2B5EF4-FFF2-40B4-BE49-F238E27FC236}">
                  <a16:creationId xmlns:a16="http://schemas.microsoft.com/office/drawing/2014/main" id="{EF6BF839-ED67-52B1-834A-9B8CC02628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12052" name="Option Button 84" hidden="1">
              <a:extLst>
                <a:ext uri="{63B3BB69-23CF-44E3-9099-C40C66FF867C}">
                  <a14:compatExt spid="_x0000_s212052"/>
                </a:ext>
                <a:ext uri="{FF2B5EF4-FFF2-40B4-BE49-F238E27FC236}">
                  <a16:creationId xmlns:a16="http://schemas.microsoft.com/office/drawing/2014/main" id="{8038E4A4-C52C-BEE2-C310-DFF673F335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12053" name="Group Box 85" hidden="1">
              <a:extLst>
                <a:ext uri="{63B3BB69-23CF-44E3-9099-C40C66FF867C}">
                  <a14:compatExt spid="_x0000_s212053"/>
                </a:ext>
                <a:ext uri="{FF2B5EF4-FFF2-40B4-BE49-F238E27FC236}">
                  <a16:creationId xmlns:a16="http://schemas.microsoft.com/office/drawing/2014/main" id="{F3206368-A879-8A81-DF4A-C95A1C9E8A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12054" name="Option Button 86" hidden="1">
              <a:extLst>
                <a:ext uri="{63B3BB69-23CF-44E3-9099-C40C66FF867C}">
                  <a14:compatExt spid="_x0000_s212054"/>
                </a:ext>
                <a:ext uri="{FF2B5EF4-FFF2-40B4-BE49-F238E27FC236}">
                  <a16:creationId xmlns:a16="http://schemas.microsoft.com/office/drawing/2014/main" id="{6DD0B711-3264-1643-D489-E99C4810B7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12055" name="Option Button 87" hidden="1">
              <a:extLst>
                <a:ext uri="{63B3BB69-23CF-44E3-9099-C40C66FF867C}">
                  <a14:compatExt spid="_x0000_s212055"/>
                </a:ext>
                <a:ext uri="{FF2B5EF4-FFF2-40B4-BE49-F238E27FC236}">
                  <a16:creationId xmlns:a16="http://schemas.microsoft.com/office/drawing/2014/main" id="{DEE4C51A-178F-F3DF-0E75-F55337C662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12056" name="Option Button 88" hidden="1">
              <a:extLst>
                <a:ext uri="{63B3BB69-23CF-44E3-9099-C40C66FF867C}">
                  <a14:compatExt spid="_x0000_s212056"/>
                </a:ext>
                <a:ext uri="{FF2B5EF4-FFF2-40B4-BE49-F238E27FC236}">
                  <a16:creationId xmlns:a16="http://schemas.microsoft.com/office/drawing/2014/main" id="{147ACFFE-C30D-693F-B64B-EBD5238416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12057" name="Option Button 89" hidden="1">
              <a:extLst>
                <a:ext uri="{63B3BB69-23CF-44E3-9099-C40C66FF867C}">
                  <a14:compatExt spid="_x0000_s212057"/>
                </a:ext>
                <a:ext uri="{FF2B5EF4-FFF2-40B4-BE49-F238E27FC236}">
                  <a16:creationId xmlns:a16="http://schemas.microsoft.com/office/drawing/2014/main" id="{FE9E836E-8603-D04C-CF49-2D8AB74D1F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12058" name="Group Box 90" hidden="1">
              <a:extLst>
                <a:ext uri="{63B3BB69-23CF-44E3-9099-C40C66FF867C}">
                  <a14:compatExt spid="_x0000_s212058"/>
                </a:ext>
                <a:ext uri="{FF2B5EF4-FFF2-40B4-BE49-F238E27FC236}">
                  <a16:creationId xmlns:a16="http://schemas.microsoft.com/office/drawing/2014/main" id="{41DD6DC2-EE48-2B9D-505D-DCDB6458C4A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12059" name="Option Button 91" hidden="1">
              <a:extLst>
                <a:ext uri="{63B3BB69-23CF-44E3-9099-C40C66FF867C}">
                  <a14:compatExt spid="_x0000_s212059"/>
                </a:ext>
                <a:ext uri="{FF2B5EF4-FFF2-40B4-BE49-F238E27FC236}">
                  <a16:creationId xmlns:a16="http://schemas.microsoft.com/office/drawing/2014/main" id="{08512CAD-549A-F718-B770-5F913B9D4A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12060" name="Option Button 92" hidden="1">
              <a:extLst>
                <a:ext uri="{63B3BB69-23CF-44E3-9099-C40C66FF867C}">
                  <a14:compatExt spid="_x0000_s212060"/>
                </a:ext>
                <a:ext uri="{FF2B5EF4-FFF2-40B4-BE49-F238E27FC236}">
                  <a16:creationId xmlns:a16="http://schemas.microsoft.com/office/drawing/2014/main" id="{60F5639D-B16D-F3D2-B33E-388FF5337E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12061" name="Option Button 93" hidden="1">
              <a:extLst>
                <a:ext uri="{63B3BB69-23CF-44E3-9099-C40C66FF867C}">
                  <a14:compatExt spid="_x0000_s212061"/>
                </a:ext>
                <a:ext uri="{FF2B5EF4-FFF2-40B4-BE49-F238E27FC236}">
                  <a16:creationId xmlns:a16="http://schemas.microsoft.com/office/drawing/2014/main" id="{6B5AFB03-5265-0624-0448-9649EA5A6D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12062" name="Option Button 94" hidden="1">
              <a:extLst>
                <a:ext uri="{63B3BB69-23CF-44E3-9099-C40C66FF867C}">
                  <a14:compatExt spid="_x0000_s212062"/>
                </a:ext>
                <a:ext uri="{FF2B5EF4-FFF2-40B4-BE49-F238E27FC236}">
                  <a16:creationId xmlns:a16="http://schemas.microsoft.com/office/drawing/2014/main" id="{8D8C40CE-BEB8-D3C2-C146-E766F052F8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12063" name="Group Box 95" hidden="1">
              <a:extLst>
                <a:ext uri="{63B3BB69-23CF-44E3-9099-C40C66FF867C}">
                  <a14:compatExt spid="_x0000_s212063"/>
                </a:ext>
                <a:ext uri="{FF2B5EF4-FFF2-40B4-BE49-F238E27FC236}">
                  <a16:creationId xmlns:a16="http://schemas.microsoft.com/office/drawing/2014/main" id="{A6F4D98D-D505-AE98-65E7-A4245C66AA4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12064" name="Option Button 96" hidden="1">
              <a:extLst>
                <a:ext uri="{63B3BB69-23CF-44E3-9099-C40C66FF867C}">
                  <a14:compatExt spid="_x0000_s212064"/>
                </a:ext>
                <a:ext uri="{FF2B5EF4-FFF2-40B4-BE49-F238E27FC236}">
                  <a16:creationId xmlns:a16="http://schemas.microsoft.com/office/drawing/2014/main" id="{B80D770D-5843-1681-C0A3-9234949A3C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12065" name="Option Button 97" hidden="1">
              <a:extLst>
                <a:ext uri="{63B3BB69-23CF-44E3-9099-C40C66FF867C}">
                  <a14:compatExt spid="_x0000_s212065"/>
                </a:ext>
                <a:ext uri="{FF2B5EF4-FFF2-40B4-BE49-F238E27FC236}">
                  <a16:creationId xmlns:a16="http://schemas.microsoft.com/office/drawing/2014/main" id="{93D65214-2FA4-3503-0615-40AB790E42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12066" name="Option Button 98" hidden="1">
              <a:extLst>
                <a:ext uri="{63B3BB69-23CF-44E3-9099-C40C66FF867C}">
                  <a14:compatExt spid="_x0000_s212066"/>
                </a:ext>
                <a:ext uri="{FF2B5EF4-FFF2-40B4-BE49-F238E27FC236}">
                  <a16:creationId xmlns:a16="http://schemas.microsoft.com/office/drawing/2014/main" id="{71DE39A9-335D-BD45-E037-7CF3640C84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12067" name="Option Button 99" hidden="1">
              <a:extLst>
                <a:ext uri="{63B3BB69-23CF-44E3-9099-C40C66FF867C}">
                  <a14:compatExt spid="_x0000_s212067"/>
                </a:ext>
                <a:ext uri="{FF2B5EF4-FFF2-40B4-BE49-F238E27FC236}">
                  <a16:creationId xmlns:a16="http://schemas.microsoft.com/office/drawing/2014/main" id="{EF24C721-2A87-B7BB-AE38-DDCC9FC3FC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12068" name="Group Box 100" hidden="1">
              <a:extLst>
                <a:ext uri="{63B3BB69-23CF-44E3-9099-C40C66FF867C}">
                  <a14:compatExt spid="_x0000_s212068"/>
                </a:ext>
                <a:ext uri="{FF2B5EF4-FFF2-40B4-BE49-F238E27FC236}">
                  <a16:creationId xmlns:a16="http://schemas.microsoft.com/office/drawing/2014/main" id="{37A58D3C-A9DD-276F-6AD0-49E6066C4FD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12069" name="Option Button 101" hidden="1">
              <a:extLst>
                <a:ext uri="{63B3BB69-23CF-44E3-9099-C40C66FF867C}">
                  <a14:compatExt spid="_x0000_s212069"/>
                </a:ext>
                <a:ext uri="{FF2B5EF4-FFF2-40B4-BE49-F238E27FC236}">
                  <a16:creationId xmlns:a16="http://schemas.microsoft.com/office/drawing/2014/main" id="{69087C42-FB21-7532-08DA-F3478C99A2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12070" name="Option Button 102" hidden="1">
              <a:extLst>
                <a:ext uri="{63B3BB69-23CF-44E3-9099-C40C66FF867C}">
                  <a14:compatExt spid="_x0000_s212070"/>
                </a:ext>
                <a:ext uri="{FF2B5EF4-FFF2-40B4-BE49-F238E27FC236}">
                  <a16:creationId xmlns:a16="http://schemas.microsoft.com/office/drawing/2014/main" id="{70E3E487-7CD4-EDC2-07A3-95BBAEA848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12071" name="Option Button 103" hidden="1">
              <a:extLst>
                <a:ext uri="{63B3BB69-23CF-44E3-9099-C40C66FF867C}">
                  <a14:compatExt spid="_x0000_s212071"/>
                </a:ext>
                <a:ext uri="{FF2B5EF4-FFF2-40B4-BE49-F238E27FC236}">
                  <a16:creationId xmlns:a16="http://schemas.microsoft.com/office/drawing/2014/main" id="{ABB02060-0230-9666-B413-7CB59C5C89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12072" name="Option Button 104" hidden="1">
              <a:extLst>
                <a:ext uri="{63B3BB69-23CF-44E3-9099-C40C66FF867C}">
                  <a14:compatExt spid="_x0000_s212072"/>
                </a:ext>
                <a:ext uri="{FF2B5EF4-FFF2-40B4-BE49-F238E27FC236}">
                  <a16:creationId xmlns:a16="http://schemas.microsoft.com/office/drawing/2014/main" id="{DC4664E5-BE27-F03A-0373-6792B87E2B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12073" name="Group Box 105" hidden="1">
              <a:extLst>
                <a:ext uri="{63B3BB69-23CF-44E3-9099-C40C66FF867C}">
                  <a14:compatExt spid="_x0000_s212073"/>
                </a:ext>
                <a:ext uri="{FF2B5EF4-FFF2-40B4-BE49-F238E27FC236}">
                  <a16:creationId xmlns:a16="http://schemas.microsoft.com/office/drawing/2014/main" id="{144C6CA4-BD53-A19E-9B21-8508113B65A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12074" name="Option Button 106" hidden="1">
              <a:extLst>
                <a:ext uri="{63B3BB69-23CF-44E3-9099-C40C66FF867C}">
                  <a14:compatExt spid="_x0000_s212074"/>
                </a:ext>
                <a:ext uri="{FF2B5EF4-FFF2-40B4-BE49-F238E27FC236}">
                  <a16:creationId xmlns:a16="http://schemas.microsoft.com/office/drawing/2014/main" id="{F3CE3BFA-9F1C-FDEF-BB09-7E8258431F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12075" name="Option Button 107" hidden="1">
              <a:extLst>
                <a:ext uri="{63B3BB69-23CF-44E3-9099-C40C66FF867C}">
                  <a14:compatExt spid="_x0000_s212075"/>
                </a:ext>
                <a:ext uri="{FF2B5EF4-FFF2-40B4-BE49-F238E27FC236}">
                  <a16:creationId xmlns:a16="http://schemas.microsoft.com/office/drawing/2014/main" id="{104970D1-8AC6-BCD4-250C-496AE72F05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12076" name="Option Button 108" hidden="1">
              <a:extLst>
                <a:ext uri="{63B3BB69-23CF-44E3-9099-C40C66FF867C}">
                  <a14:compatExt spid="_x0000_s212076"/>
                </a:ext>
                <a:ext uri="{FF2B5EF4-FFF2-40B4-BE49-F238E27FC236}">
                  <a16:creationId xmlns:a16="http://schemas.microsoft.com/office/drawing/2014/main" id="{C742D312-3F03-80EA-BEF7-DB2770E740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12077" name="Option Button 109" hidden="1">
              <a:extLst>
                <a:ext uri="{63B3BB69-23CF-44E3-9099-C40C66FF867C}">
                  <a14:compatExt spid="_x0000_s212077"/>
                </a:ext>
                <a:ext uri="{FF2B5EF4-FFF2-40B4-BE49-F238E27FC236}">
                  <a16:creationId xmlns:a16="http://schemas.microsoft.com/office/drawing/2014/main" id="{8F8E0EDD-31C9-6A39-8001-561AB447FB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12078" name="Group Box 110" hidden="1">
              <a:extLst>
                <a:ext uri="{63B3BB69-23CF-44E3-9099-C40C66FF867C}">
                  <a14:compatExt spid="_x0000_s212078"/>
                </a:ext>
                <a:ext uri="{FF2B5EF4-FFF2-40B4-BE49-F238E27FC236}">
                  <a16:creationId xmlns:a16="http://schemas.microsoft.com/office/drawing/2014/main" id="{9A7B448A-B7C3-E9E9-5E1C-63B84034E34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12079" name="Option Button 111" hidden="1">
              <a:extLst>
                <a:ext uri="{63B3BB69-23CF-44E3-9099-C40C66FF867C}">
                  <a14:compatExt spid="_x0000_s212079"/>
                </a:ext>
                <a:ext uri="{FF2B5EF4-FFF2-40B4-BE49-F238E27FC236}">
                  <a16:creationId xmlns:a16="http://schemas.microsoft.com/office/drawing/2014/main" id="{FAC9DF10-BB90-5A4B-0FEA-3814BE46A4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12080" name="Option Button 112" hidden="1">
              <a:extLst>
                <a:ext uri="{63B3BB69-23CF-44E3-9099-C40C66FF867C}">
                  <a14:compatExt spid="_x0000_s212080"/>
                </a:ext>
                <a:ext uri="{FF2B5EF4-FFF2-40B4-BE49-F238E27FC236}">
                  <a16:creationId xmlns:a16="http://schemas.microsoft.com/office/drawing/2014/main" id="{62CC5748-F23C-D8B6-8B54-2BEE60C275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12081" name="Option Button 113" hidden="1">
              <a:extLst>
                <a:ext uri="{63B3BB69-23CF-44E3-9099-C40C66FF867C}">
                  <a14:compatExt spid="_x0000_s212081"/>
                </a:ext>
                <a:ext uri="{FF2B5EF4-FFF2-40B4-BE49-F238E27FC236}">
                  <a16:creationId xmlns:a16="http://schemas.microsoft.com/office/drawing/2014/main" id="{886B5EC1-5D77-9F96-B891-A6402AE564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12082" name="Option Button 114" hidden="1">
              <a:extLst>
                <a:ext uri="{63B3BB69-23CF-44E3-9099-C40C66FF867C}">
                  <a14:compatExt spid="_x0000_s212082"/>
                </a:ext>
                <a:ext uri="{FF2B5EF4-FFF2-40B4-BE49-F238E27FC236}">
                  <a16:creationId xmlns:a16="http://schemas.microsoft.com/office/drawing/2014/main" id="{A25E1F6F-8AE2-3B96-FC26-5DBDFC2A30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12083" name="Group Box 115" hidden="1">
              <a:extLst>
                <a:ext uri="{63B3BB69-23CF-44E3-9099-C40C66FF867C}">
                  <a14:compatExt spid="_x0000_s212083"/>
                </a:ext>
                <a:ext uri="{FF2B5EF4-FFF2-40B4-BE49-F238E27FC236}">
                  <a16:creationId xmlns:a16="http://schemas.microsoft.com/office/drawing/2014/main" id="{08CC0473-6F51-00A6-B8E0-EB9B18CB091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12084" name="Option Button 116" hidden="1">
              <a:extLst>
                <a:ext uri="{63B3BB69-23CF-44E3-9099-C40C66FF867C}">
                  <a14:compatExt spid="_x0000_s212084"/>
                </a:ext>
                <a:ext uri="{FF2B5EF4-FFF2-40B4-BE49-F238E27FC236}">
                  <a16:creationId xmlns:a16="http://schemas.microsoft.com/office/drawing/2014/main" id="{9C146EAA-5FF7-65F7-EBD3-3866300DFC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12085" name="Option Button 117" hidden="1">
              <a:extLst>
                <a:ext uri="{63B3BB69-23CF-44E3-9099-C40C66FF867C}">
                  <a14:compatExt spid="_x0000_s212085"/>
                </a:ext>
                <a:ext uri="{FF2B5EF4-FFF2-40B4-BE49-F238E27FC236}">
                  <a16:creationId xmlns:a16="http://schemas.microsoft.com/office/drawing/2014/main" id="{A5C897AF-AC8F-34C5-F0EB-9D3D3B28B6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12086" name="Option Button 118" hidden="1">
              <a:extLst>
                <a:ext uri="{63B3BB69-23CF-44E3-9099-C40C66FF867C}">
                  <a14:compatExt spid="_x0000_s212086"/>
                </a:ext>
                <a:ext uri="{FF2B5EF4-FFF2-40B4-BE49-F238E27FC236}">
                  <a16:creationId xmlns:a16="http://schemas.microsoft.com/office/drawing/2014/main" id="{24F41A56-CC00-3A6B-10AF-6D51EFACA8D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12087" name="Option Button 119" hidden="1">
              <a:extLst>
                <a:ext uri="{63B3BB69-23CF-44E3-9099-C40C66FF867C}">
                  <a14:compatExt spid="_x0000_s212087"/>
                </a:ext>
                <a:ext uri="{FF2B5EF4-FFF2-40B4-BE49-F238E27FC236}">
                  <a16:creationId xmlns:a16="http://schemas.microsoft.com/office/drawing/2014/main" id="{8E9A6F3E-BBD9-CDDA-5C45-600D73820A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12088" name="Group Box 120" hidden="1">
              <a:extLst>
                <a:ext uri="{63B3BB69-23CF-44E3-9099-C40C66FF867C}">
                  <a14:compatExt spid="_x0000_s212088"/>
                </a:ext>
                <a:ext uri="{FF2B5EF4-FFF2-40B4-BE49-F238E27FC236}">
                  <a16:creationId xmlns:a16="http://schemas.microsoft.com/office/drawing/2014/main" id="{AA30F0AB-FAD6-40DE-8B84-69BB3B148B7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12089" name="Option Button 121" hidden="1">
              <a:extLst>
                <a:ext uri="{63B3BB69-23CF-44E3-9099-C40C66FF867C}">
                  <a14:compatExt spid="_x0000_s212089"/>
                </a:ext>
                <a:ext uri="{FF2B5EF4-FFF2-40B4-BE49-F238E27FC236}">
                  <a16:creationId xmlns:a16="http://schemas.microsoft.com/office/drawing/2014/main" id="{2630FCE8-751C-63FC-D191-159A4757A3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12090" name="Option Button 122" hidden="1">
              <a:extLst>
                <a:ext uri="{63B3BB69-23CF-44E3-9099-C40C66FF867C}">
                  <a14:compatExt spid="_x0000_s212090"/>
                </a:ext>
                <a:ext uri="{FF2B5EF4-FFF2-40B4-BE49-F238E27FC236}">
                  <a16:creationId xmlns:a16="http://schemas.microsoft.com/office/drawing/2014/main" id="{53D51A48-1926-6247-40D5-76C7B04520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12091" name="Option Button 123" hidden="1">
              <a:extLst>
                <a:ext uri="{63B3BB69-23CF-44E3-9099-C40C66FF867C}">
                  <a14:compatExt spid="_x0000_s212091"/>
                </a:ext>
                <a:ext uri="{FF2B5EF4-FFF2-40B4-BE49-F238E27FC236}">
                  <a16:creationId xmlns:a16="http://schemas.microsoft.com/office/drawing/2014/main" id="{DA8AD371-60FE-38FA-DBF1-DF60914926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12092" name="Option Button 124" hidden="1">
              <a:extLst>
                <a:ext uri="{63B3BB69-23CF-44E3-9099-C40C66FF867C}">
                  <a14:compatExt spid="_x0000_s212092"/>
                </a:ext>
                <a:ext uri="{FF2B5EF4-FFF2-40B4-BE49-F238E27FC236}">
                  <a16:creationId xmlns:a16="http://schemas.microsoft.com/office/drawing/2014/main" id="{94E4794C-4F7E-2714-86EF-0E5688EF4B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12093" name="Group Box 125" hidden="1">
              <a:extLst>
                <a:ext uri="{63B3BB69-23CF-44E3-9099-C40C66FF867C}">
                  <a14:compatExt spid="_x0000_s212093"/>
                </a:ext>
                <a:ext uri="{FF2B5EF4-FFF2-40B4-BE49-F238E27FC236}">
                  <a16:creationId xmlns:a16="http://schemas.microsoft.com/office/drawing/2014/main" id="{6499B105-3A40-7B3B-53D9-E4EA689D61E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12094" name="Option Button 126" hidden="1">
              <a:extLst>
                <a:ext uri="{63B3BB69-23CF-44E3-9099-C40C66FF867C}">
                  <a14:compatExt spid="_x0000_s212094"/>
                </a:ext>
                <a:ext uri="{FF2B5EF4-FFF2-40B4-BE49-F238E27FC236}">
                  <a16:creationId xmlns:a16="http://schemas.microsoft.com/office/drawing/2014/main" id="{405A6509-B003-C937-E13A-B358879273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12095" name="Option Button 127" hidden="1">
              <a:extLst>
                <a:ext uri="{63B3BB69-23CF-44E3-9099-C40C66FF867C}">
                  <a14:compatExt spid="_x0000_s212095"/>
                </a:ext>
                <a:ext uri="{FF2B5EF4-FFF2-40B4-BE49-F238E27FC236}">
                  <a16:creationId xmlns:a16="http://schemas.microsoft.com/office/drawing/2014/main" id="{674D572C-8E9C-2D7D-C9A9-45977A1FC1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12096" name="Option Button 128" hidden="1">
              <a:extLst>
                <a:ext uri="{63B3BB69-23CF-44E3-9099-C40C66FF867C}">
                  <a14:compatExt spid="_x0000_s212096"/>
                </a:ext>
                <a:ext uri="{FF2B5EF4-FFF2-40B4-BE49-F238E27FC236}">
                  <a16:creationId xmlns:a16="http://schemas.microsoft.com/office/drawing/2014/main" id="{5B36631D-32F1-0091-1410-1659B1478F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12097" name="Option Button 129" hidden="1">
              <a:extLst>
                <a:ext uri="{63B3BB69-23CF-44E3-9099-C40C66FF867C}">
                  <a14:compatExt spid="_x0000_s212097"/>
                </a:ext>
                <a:ext uri="{FF2B5EF4-FFF2-40B4-BE49-F238E27FC236}">
                  <a16:creationId xmlns:a16="http://schemas.microsoft.com/office/drawing/2014/main" id="{13984D46-DC59-BEF1-A318-74776BF4D8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12098" name="Group Box 130" hidden="1">
              <a:extLst>
                <a:ext uri="{63B3BB69-23CF-44E3-9099-C40C66FF867C}">
                  <a14:compatExt spid="_x0000_s212098"/>
                </a:ext>
                <a:ext uri="{FF2B5EF4-FFF2-40B4-BE49-F238E27FC236}">
                  <a16:creationId xmlns:a16="http://schemas.microsoft.com/office/drawing/2014/main" id="{12F0ADCC-B3FC-C0ED-427B-EA20869DFE0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12099" name="Option Button 131" hidden="1">
              <a:extLst>
                <a:ext uri="{63B3BB69-23CF-44E3-9099-C40C66FF867C}">
                  <a14:compatExt spid="_x0000_s212099"/>
                </a:ext>
                <a:ext uri="{FF2B5EF4-FFF2-40B4-BE49-F238E27FC236}">
                  <a16:creationId xmlns:a16="http://schemas.microsoft.com/office/drawing/2014/main" id="{D5C2BAF8-3783-C484-D84D-48F49425D6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12100" name="Option Button 132" hidden="1">
              <a:extLst>
                <a:ext uri="{63B3BB69-23CF-44E3-9099-C40C66FF867C}">
                  <a14:compatExt spid="_x0000_s212100"/>
                </a:ext>
                <a:ext uri="{FF2B5EF4-FFF2-40B4-BE49-F238E27FC236}">
                  <a16:creationId xmlns:a16="http://schemas.microsoft.com/office/drawing/2014/main" id="{D22A06D2-6DB9-4C17-64C8-EA6F573997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12101" name="Option Button 133" hidden="1">
              <a:extLst>
                <a:ext uri="{63B3BB69-23CF-44E3-9099-C40C66FF867C}">
                  <a14:compatExt spid="_x0000_s212101"/>
                </a:ext>
                <a:ext uri="{FF2B5EF4-FFF2-40B4-BE49-F238E27FC236}">
                  <a16:creationId xmlns:a16="http://schemas.microsoft.com/office/drawing/2014/main" id="{9B2CA5F1-0B17-9D97-08B3-75BAF770F7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12102" name="Option Button 134" hidden="1">
              <a:extLst>
                <a:ext uri="{63B3BB69-23CF-44E3-9099-C40C66FF867C}">
                  <a14:compatExt spid="_x0000_s212102"/>
                </a:ext>
                <a:ext uri="{FF2B5EF4-FFF2-40B4-BE49-F238E27FC236}">
                  <a16:creationId xmlns:a16="http://schemas.microsoft.com/office/drawing/2014/main" id="{C712FA92-B04B-3231-09A1-980712A40F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12103" name="Group Box 135" hidden="1">
              <a:extLst>
                <a:ext uri="{63B3BB69-23CF-44E3-9099-C40C66FF867C}">
                  <a14:compatExt spid="_x0000_s212103"/>
                </a:ext>
                <a:ext uri="{FF2B5EF4-FFF2-40B4-BE49-F238E27FC236}">
                  <a16:creationId xmlns:a16="http://schemas.microsoft.com/office/drawing/2014/main" id="{1B622200-6139-7D48-502B-AFA4E803536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12104" name="Option Button 136" hidden="1">
              <a:extLst>
                <a:ext uri="{63B3BB69-23CF-44E3-9099-C40C66FF867C}">
                  <a14:compatExt spid="_x0000_s212104"/>
                </a:ext>
                <a:ext uri="{FF2B5EF4-FFF2-40B4-BE49-F238E27FC236}">
                  <a16:creationId xmlns:a16="http://schemas.microsoft.com/office/drawing/2014/main" id="{E3BD856A-86F1-6E96-7C69-4DA37E0B08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12105" name="Option Button 137" hidden="1">
              <a:extLst>
                <a:ext uri="{63B3BB69-23CF-44E3-9099-C40C66FF867C}">
                  <a14:compatExt spid="_x0000_s212105"/>
                </a:ext>
                <a:ext uri="{FF2B5EF4-FFF2-40B4-BE49-F238E27FC236}">
                  <a16:creationId xmlns:a16="http://schemas.microsoft.com/office/drawing/2014/main" id="{228B413D-656B-E8FE-2060-B80B629088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12106" name="Option Button 138" hidden="1">
              <a:extLst>
                <a:ext uri="{63B3BB69-23CF-44E3-9099-C40C66FF867C}">
                  <a14:compatExt spid="_x0000_s212106"/>
                </a:ext>
                <a:ext uri="{FF2B5EF4-FFF2-40B4-BE49-F238E27FC236}">
                  <a16:creationId xmlns:a16="http://schemas.microsoft.com/office/drawing/2014/main" id="{B873DC68-E69C-0DFD-DF78-0E81A3D259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12107" name="Option Button 139" hidden="1">
              <a:extLst>
                <a:ext uri="{63B3BB69-23CF-44E3-9099-C40C66FF867C}">
                  <a14:compatExt spid="_x0000_s212107"/>
                </a:ext>
                <a:ext uri="{FF2B5EF4-FFF2-40B4-BE49-F238E27FC236}">
                  <a16:creationId xmlns:a16="http://schemas.microsoft.com/office/drawing/2014/main" id="{50199380-8904-4230-8838-2088474118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12108" name="Group Box 140" hidden="1">
              <a:extLst>
                <a:ext uri="{63B3BB69-23CF-44E3-9099-C40C66FF867C}">
                  <a14:compatExt spid="_x0000_s212108"/>
                </a:ext>
                <a:ext uri="{FF2B5EF4-FFF2-40B4-BE49-F238E27FC236}">
                  <a16:creationId xmlns:a16="http://schemas.microsoft.com/office/drawing/2014/main" id="{BBB73561-F79A-E066-F60E-8777D3CC107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12109" name="Option Button 141" hidden="1">
              <a:extLst>
                <a:ext uri="{63B3BB69-23CF-44E3-9099-C40C66FF867C}">
                  <a14:compatExt spid="_x0000_s212109"/>
                </a:ext>
                <a:ext uri="{FF2B5EF4-FFF2-40B4-BE49-F238E27FC236}">
                  <a16:creationId xmlns:a16="http://schemas.microsoft.com/office/drawing/2014/main" id="{81DD3CAD-F233-2137-420C-46B78E8F56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12110" name="Option Button 142" hidden="1">
              <a:extLst>
                <a:ext uri="{63B3BB69-23CF-44E3-9099-C40C66FF867C}">
                  <a14:compatExt spid="_x0000_s212110"/>
                </a:ext>
                <a:ext uri="{FF2B5EF4-FFF2-40B4-BE49-F238E27FC236}">
                  <a16:creationId xmlns:a16="http://schemas.microsoft.com/office/drawing/2014/main" id="{BA79BC96-AB71-F916-4DE1-EBDEC3E056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12111" name="Option Button 143" hidden="1">
              <a:extLst>
                <a:ext uri="{63B3BB69-23CF-44E3-9099-C40C66FF867C}">
                  <a14:compatExt spid="_x0000_s212111"/>
                </a:ext>
                <a:ext uri="{FF2B5EF4-FFF2-40B4-BE49-F238E27FC236}">
                  <a16:creationId xmlns:a16="http://schemas.microsoft.com/office/drawing/2014/main" id="{35C6221B-E1BE-3CFB-5079-2B3445C6F6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12112" name="Option Button 144" hidden="1">
              <a:extLst>
                <a:ext uri="{63B3BB69-23CF-44E3-9099-C40C66FF867C}">
                  <a14:compatExt spid="_x0000_s212112"/>
                </a:ext>
                <a:ext uri="{FF2B5EF4-FFF2-40B4-BE49-F238E27FC236}">
                  <a16:creationId xmlns:a16="http://schemas.microsoft.com/office/drawing/2014/main" id="{6CB5F07A-853A-2DA1-16DD-BF82620D3E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12113" name="Group Box 145" hidden="1">
              <a:extLst>
                <a:ext uri="{63B3BB69-23CF-44E3-9099-C40C66FF867C}">
                  <a14:compatExt spid="_x0000_s212113"/>
                </a:ext>
                <a:ext uri="{FF2B5EF4-FFF2-40B4-BE49-F238E27FC236}">
                  <a16:creationId xmlns:a16="http://schemas.microsoft.com/office/drawing/2014/main" id="{9BB4B6BB-E5F1-A746-D74B-37823ACBAB0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12114" name="Option Button 146" hidden="1">
              <a:extLst>
                <a:ext uri="{63B3BB69-23CF-44E3-9099-C40C66FF867C}">
                  <a14:compatExt spid="_x0000_s212114"/>
                </a:ext>
                <a:ext uri="{FF2B5EF4-FFF2-40B4-BE49-F238E27FC236}">
                  <a16:creationId xmlns:a16="http://schemas.microsoft.com/office/drawing/2014/main" id="{1E64F251-B87B-0DCC-5E52-7EADAA03D8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12115" name="Option Button 147" hidden="1">
              <a:extLst>
                <a:ext uri="{63B3BB69-23CF-44E3-9099-C40C66FF867C}">
                  <a14:compatExt spid="_x0000_s212115"/>
                </a:ext>
                <a:ext uri="{FF2B5EF4-FFF2-40B4-BE49-F238E27FC236}">
                  <a16:creationId xmlns:a16="http://schemas.microsoft.com/office/drawing/2014/main" id="{06A169D2-0BCF-68B9-1004-6C13B8E684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12116" name="Option Button 148" hidden="1">
              <a:extLst>
                <a:ext uri="{63B3BB69-23CF-44E3-9099-C40C66FF867C}">
                  <a14:compatExt spid="_x0000_s212116"/>
                </a:ext>
                <a:ext uri="{FF2B5EF4-FFF2-40B4-BE49-F238E27FC236}">
                  <a16:creationId xmlns:a16="http://schemas.microsoft.com/office/drawing/2014/main" id="{0B90DD16-9665-0501-A4DE-A32CD7D726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12117" name="Option Button 149" hidden="1">
              <a:extLst>
                <a:ext uri="{63B3BB69-23CF-44E3-9099-C40C66FF867C}">
                  <a14:compatExt spid="_x0000_s212117"/>
                </a:ext>
                <a:ext uri="{FF2B5EF4-FFF2-40B4-BE49-F238E27FC236}">
                  <a16:creationId xmlns:a16="http://schemas.microsoft.com/office/drawing/2014/main" id="{C448F0D6-BCAE-0FBC-1FE3-2F5BDE5DA3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12118" name="Group Box 150" hidden="1">
              <a:extLst>
                <a:ext uri="{63B3BB69-23CF-44E3-9099-C40C66FF867C}">
                  <a14:compatExt spid="_x0000_s212118"/>
                </a:ext>
                <a:ext uri="{FF2B5EF4-FFF2-40B4-BE49-F238E27FC236}">
                  <a16:creationId xmlns:a16="http://schemas.microsoft.com/office/drawing/2014/main" id="{D2AE53B8-FADA-5920-3F9A-09F4F60FFF2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12119" name="Option Button 151" hidden="1">
              <a:extLst>
                <a:ext uri="{63B3BB69-23CF-44E3-9099-C40C66FF867C}">
                  <a14:compatExt spid="_x0000_s212119"/>
                </a:ext>
                <a:ext uri="{FF2B5EF4-FFF2-40B4-BE49-F238E27FC236}">
                  <a16:creationId xmlns:a16="http://schemas.microsoft.com/office/drawing/2014/main" id="{4CB666B2-B1A7-921B-F26E-2A4030EBAE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12120" name="Option Button 152" hidden="1">
              <a:extLst>
                <a:ext uri="{63B3BB69-23CF-44E3-9099-C40C66FF867C}">
                  <a14:compatExt spid="_x0000_s212120"/>
                </a:ext>
                <a:ext uri="{FF2B5EF4-FFF2-40B4-BE49-F238E27FC236}">
                  <a16:creationId xmlns:a16="http://schemas.microsoft.com/office/drawing/2014/main" id="{014C678E-BBEE-0BE9-7383-365ADE75D0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12121" name="Option Button 153" hidden="1">
              <a:extLst>
                <a:ext uri="{63B3BB69-23CF-44E3-9099-C40C66FF867C}">
                  <a14:compatExt spid="_x0000_s212121"/>
                </a:ext>
                <a:ext uri="{FF2B5EF4-FFF2-40B4-BE49-F238E27FC236}">
                  <a16:creationId xmlns:a16="http://schemas.microsoft.com/office/drawing/2014/main" id="{56B07E2C-701F-3513-7B21-D10445E8C5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12122" name="Option Button 154" hidden="1">
              <a:extLst>
                <a:ext uri="{63B3BB69-23CF-44E3-9099-C40C66FF867C}">
                  <a14:compatExt spid="_x0000_s212122"/>
                </a:ext>
                <a:ext uri="{FF2B5EF4-FFF2-40B4-BE49-F238E27FC236}">
                  <a16:creationId xmlns:a16="http://schemas.microsoft.com/office/drawing/2014/main" id="{739E489C-B099-F352-90DE-416A569987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12123" name="Group Box 155" hidden="1">
              <a:extLst>
                <a:ext uri="{63B3BB69-23CF-44E3-9099-C40C66FF867C}">
                  <a14:compatExt spid="_x0000_s212123"/>
                </a:ext>
                <a:ext uri="{FF2B5EF4-FFF2-40B4-BE49-F238E27FC236}">
                  <a16:creationId xmlns:a16="http://schemas.microsoft.com/office/drawing/2014/main" id="{A6363A55-2A40-9016-CD94-CE19FA73CD0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12124" name="Option Button 156" hidden="1">
              <a:extLst>
                <a:ext uri="{63B3BB69-23CF-44E3-9099-C40C66FF867C}">
                  <a14:compatExt spid="_x0000_s212124"/>
                </a:ext>
                <a:ext uri="{FF2B5EF4-FFF2-40B4-BE49-F238E27FC236}">
                  <a16:creationId xmlns:a16="http://schemas.microsoft.com/office/drawing/2014/main" id="{F259F4A5-4D80-B0F0-6937-14DB2694B8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12125" name="Option Button 157" hidden="1">
              <a:extLst>
                <a:ext uri="{63B3BB69-23CF-44E3-9099-C40C66FF867C}">
                  <a14:compatExt spid="_x0000_s212125"/>
                </a:ext>
                <a:ext uri="{FF2B5EF4-FFF2-40B4-BE49-F238E27FC236}">
                  <a16:creationId xmlns:a16="http://schemas.microsoft.com/office/drawing/2014/main" id="{DB1FAC9C-2FD8-D18D-5E6A-C36ABB1748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12126" name="Option Button 158" hidden="1">
              <a:extLst>
                <a:ext uri="{63B3BB69-23CF-44E3-9099-C40C66FF867C}">
                  <a14:compatExt spid="_x0000_s212126"/>
                </a:ext>
                <a:ext uri="{FF2B5EF4-FFF2-40B4-BE49-F238E27FC236}">
                  <a16:creationId xmlns:a16="http://schemas.microsoft.com/office/drawing/2014/main" id="{EE9F5219-6759-1F75-B507-A92C860350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12127" name="Option Button 159" hidden="1">
              <a:extLst>
                <a:ext uri="{63B3BB69-23CF-44E3-9099-C40C66FF867C}">
                  <a14:compatExt spid="_x0000_s212127"/>
                </a:ext>
                <a:ext uri="{FF2B5EF4-FFF2-40B4-BE49-F238E27FC236}">
                  <a16:creationId xmlns:a16="http://schemas.microsoft.com/office/drawing/2014/main" id="{774B297D-461A-8490-8B96-6DAFB05503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12128" name="Group Box 160" hidden="1">
              <a:extLst>
                <a:ext uri="{63B3BB69-23CF-44E3-9099-C40C66FF867C}">
                  <a14:compatExt spid="_x0000_s212128"/>
                </a:ext>
                <a:ext uri="{FF2B5EF4-FFF2-40B4-BE49-F238E27FC236}">
                  <a16:creationId xmlns:a16="http://schemas.microsoft.com/office/drawing/2014/main" id="{ED1518CB-43E6-408F-DBAE-F45759DD391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12129" name="Option Button 161" hidden="1">
              <a:extLst>
                <a:ext uri="{63B3BB69-23CF-44E3-9099-C40C66FF867C}">
                  <a14:compatExt spid="_x0000_s212129"/>
                </a:ext>
                <a:ext uri="{FF2B5EF4-FFF2-40B4-BE49-F238E27FC236}">
                  <a16:creationId xmlns:a16="http://schemas.microsoft.com/office/drawing/2014/main" id="{BBCE470E-E582-A7E5-3943-C9BECE3B34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12130" name="Option Button 162" hidden="1">
              <a:extLst>
                <a:ext uri="{63B3BB69-23CF-44E3-9099-C40C66FF867C}">
                  <a14:compatExt spid="_x0000_s212130"/>
                </a:ext>
                <a:ext uri="{FF2B5EF4-FFF2-40B4-BE49-F238E27FC236}">
                  <a16:creationId xmlns:a16="http://schemas.microsoft.com/office/drawing/2014/main" id="{C4A6732F-1229-BB4C-B760-B7FB67BAAE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12131" name="Option Button 163" hidden="1">
              <a:extLst>
                <a:ext uri="{63B3BB69-23CF-44E3-9099-C40C66FF867C}">
                  <a14:compatExt spid="_x0000_s212131"/>
                </a:ext>
                <a:ext uri="{FF2B5EF4-FFF2-40B4-BE49-F238E27FC236}">
                  <a16:creationId xmlns:a16="http://schemas.microsoft.com/office/drawing/2014/main" id="{299F9126-4B13-C24A-B431-76FCB19498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12132" name="Option Button 164" hidden="1">
              <a:extLst>
                <a:ext uri="{63B3BB69-23CF-44E3-9099-C40C66FF867C}">
                  <a14:compatExt spid="_x0000_s212132"/>
                </a:ext>
                <a:ext uri="{FF2B5EF4-FFF2-40B4-BE49-F238E27FC236}">
                  <a16:creationId xmlns:a16="http://schemas.microsoft.com/office/drawing/2014/main" id="{C134E269-CFD4-6045-88FD-17C26BEAAF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12133" name="Group Box 165" hidden="1">
              <a:extLst>
                <a:ext uri="{63B3BB69-23CF-44E3-9099-C40C66FF867C}">
                  <a14:compatExt spid="_x0000_s212133"/>
                </a:ext>
                <a:ext uri="{FF2B5EF4-FFF2-40B4-BE49-F238E27FC236}">
                  <a16:creationId xmlns:a16="http://schemas.microsoft.com/office/drawing/2014/main" id="{8703C5D4-C7D4-8CB2-35F6-AB8E28D7951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12134" name="Option Button 166" hidden="1">
              <a:extLst>
                <a:ext uri="{63B3BB69-23CF-44E3-9099-C40C66FF867C}">
                  <a14:compatExt spid="_x0000_s212134"/>
                </a:ext>
                <a:ext uri="{FF2B5EF4-FFF2-40B4-BE49-F238E27FC236}">
                  <a16:creationId xmlns:a16="http://schemas.microsoft.com/office/drawing/2014/main" id="{826EDE87-9393-DF62-AAAC-3D89C74FF5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12135" name="Option Button 167" hidden="1">
              <a:extLst>
                <a:ext uri="{63B3BB69-23CF-44E3-9099-C40C66FF867C}">
                  <a14:compatExt spid="_x0000_s212135"/>
                </a:ext>
                <a:ext uri="{FF2B5EF4-FFF2-40B4-BE49-F238E27FC236}">
                  <a16:creationId xmlns:a16="http://schemas.microsoft.com/office/drawing/2014/main" id="{DB3C6AE3-98BF-9C85-F151-0AF28AD0F9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12136" name="Option Button 168" hidden="1">
              <a:extLst>
                <a:ext uri="{63B3BB69-23CF-44E3-9099-C40C66FF867C}">
                  <a14:compatExt spid="_x0000_s212136"/>
                </a:ext>
                <a:ext uri="{FF2B5EF4-FFF2-40B4-BE49-F238E27FC236}">
                  <a16:creationId xmlns:a16="http://schemas.microsoft.com/office/drawing/2014/main" id="{79390B04-BA55-CFFB-30DB-672DF59D2B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12137" name="Option Button 169" hidden="1">
              <a:extLst>
                <a:ext uri="{63B3BB69-23CF-44E3-9099-C40C66FF867C}">
                  <a14:compatExt spid="_x0000_s212137"/>
                </a:ext>
                <a:ext uri="{FF2B5EF4-FFF2-40B4-BE49-F238E27FC236}">
                  <a16:creationId xmlns:a16="http://schemas.microsoft.com/office/drawing/2014/main" id="{4A07B761-8EE0-F0C1-8078-C45B5FBDF0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12138" name="Group Box 170" hidden="1">
              <a:extLst>
                <a:ext uri="{63B3BB69-23CF-44E3-9099-C40C66FF867C}">
                  <a14:compatExt spid="_x0000_s212138"/>
                </a:ext>
                <a:ext uri="{FF2B5EF4-FFF2-40B4-BE49-F238E27FC236}">
                  <a16:creationId xmlns:a16="http://schemas.microsoft.com/office/drawing/2014/main" id="{3A7341CF-07C2-BDDD-C1DE-0971492B4A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12139" name="Option Button 171" hidden="1">
              <a:extLst>
                <a:ext uri="{63B3BB69-23CF-44E3-9099-C40C66FF867C}">
                  <a14:compatExt spid="_x0000_s212139"/>
                </a:ext>
                <a:ext uri="{FF2B5EF4-FFF2-40B4-BE49-F238E27FC236}">
                  <a16:creationId xmlns:a16="http://schemas.microsoft.com/office/drawing/2014/main" id="{FAED0348-DF11-62C9-4304-17E32A0E5F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12140" name="Option Button 172" hidden="1">
              <a:extLst>
                <a:ext uri="{63B3BB69-23CF-44E3-9099-C40C66FF867C}">
                  <a14:compatExt spid="_x0000_s212140"/>
                </a:ext>
                <a:ext uri="{FF2B5EF4-FFF2-40B4-BE49-F238E27FC236}">
                  <a16:creationId xmlns:a16="http://schemas.microsoft.com/office/drawing/2014/main" id="{EB421185-0EED-D402-454E-C7A446665C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12141" name="Option Button 173" hidden="1">
              <a:extLst>
                <a:ext uri="{63B3BB69-23CF-44E3-9099-C40C66FF867C}">
                  <a14:compatExt spid="_x0000_s212141"/>
                </a:ext>
                <a:ext uri="{FF2B5EF4-FFF2-40B4-BE49-F238E27FC236}">
                  <a16:creationId xmlns:a16="http://schemas.microsoft.com/office/drawing/2014/main" id="{B25BE6C0-168F-470F-6098-FFC36AB13F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12142" name="Option Button 174" hidden="1">
              <a:extLst>
                <a:ext uri="{63B3BB69-23CF-44E3-9099-C40C66FF867C}">
                  <a14:compatExt spid="_x0000_s212142"/>
                </a:ext>
                <a:ext uri="{FF2B5EF4-FFF2-40B4-BE49-F238E27FC236}">
                  <a16:creationId xmlns:a16="http://schemas.microsoft.com/office/drawing/2014/main" id="{F2977CEF-72C4-42EF-8714-75865D5B49A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12143" name="Group Box 175" hidden="1">
              <a:extLst>
                <a:ext uri="{63B3BB69-23CF-44E3-9099-C40C66FF867C}">
                  <a14:compatExt spid="_x0000_s212143"/>
                </a:ext>
                <a:ext uri="{FF2B5EF4-FFF2-40B4-BE49-F238E27FC236}">
                  <a16:creationId xmlns:a16="http://schemas.microsoft.com/office/drawing/2014/main" id="{6C098793-401F-A499-6541-4E4F15D4642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12144" name="Option Button 176" hidden="1">
              <a:extLst>
                <a:ext uri="{63B3BB69-23CF-44E3-9099-C40C66FF867C}">
                  <a14:compatExt spid="_x0000_s212144"/>
                </a:ext>
                <a:ext uri="{FF2B5EF4-FFF2-40B4-BE49-F238E27FC236}">
                  <a16:creationId xmlns:a16="http://schemas.microsoft.com/office/drawing/2014/main" id="{2720376A-6D13-2976-F3DC-2CD9D1CEA2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12145" name="Option Button 177" hidden="1">
              <a:extLst>
                <a:ext uri="{63B3BB69-23CF-44E3-9099-C40C66FF867C}">
                  <a14:compatExt spid="_x0000_s212145"/>
                </a:ext>
                <a:ext uri="{FF2B5EF4-FFF2-40B4-BE49-F238E27FC236}">
                  <a16:creationId xmlns:a16="http://schemas.microsoft.com/office/drawing/2014/main" id="{DFC3A269-1C8D-5292-B64F-4F0D7A324E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12146" name="Option Button 178" hidden="1">
              <a:extLst>
                <a:ext uri="{63B3BB69-23CF-44E3-9099-C40C66FF867C}">
                  <a14:compatExt spid="_x0000_s212146"/>
                </a:ext>
                <a:ext uri="{FF2B5EF4-FFF2-40B4-BE49-F238E27FC236}">
                  <a16:creationId xmlns:a16="http://schemas.microsoft.com/office/drawing/2014/main" id="{2C165C5F-B4AC-1110-A6B1-AEAB3CF0AF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12147" name="Option Button 179" hidden="1">
              <a:extLst>
                <a:ext uri="{63B3BB69-23CF-44E3-9099-C40C66FF867C}">
                  <a14:compatExt spid="_x0000_s212147"/>
                </a:ext>
                <a:ext uri="{FF2B5EF4-FFF2-40B4-BE49-F238E27FC236}">
                  <a16:creationId xmlns:a16="http://schemas.microsoft.com/office/drawing/2014/main" id="{205F4ADE-8340-51DE-0F70-D33BF9E25E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12148" name="Group Box 180" hidden="1">
              <a:extLst>
                <a:ext uri="{63B3BB69-23CF-44E3-9099-C40C66FF867C}">
                  <a14:compatExt spid="_x0000_s212148"/>
                </a:ext>
                <a:ext uri="{FF2B5EF4-FFF2-40B4-BE49-F238E27FC236}">
                  <a16:creationId xmlns:a16="http://schemas.microsoft.com/office/drawing/2014/main" id="{9BE1F845-DA24-4C98-2E5B-0D564FD1E0F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12149" name="Option Button 181" hidden="1">
              <a:extLst>
                <a:ext uri="{63B3BB69-23CF-44E3-9099-C40C66FF867C}">
                  <a14:compatExt spid="_x0000_s212149"/>
                </a:ext>
                <a:ext uri="{FF2B5EF4-FFF2-40B4-BE49-F238E27FC236}">
                  <a16:creationId xmlns:a16="http://schemas.microsoft.com/office/drawing/2014/main" id="{4393B105-AEB6-CFDC-EAEE-2BF3236A65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12150" name="Option Button 182" hidden="1">
              <a:extLst>
                <a:ext uri="{63B3BB69-23CF-44E3-9099-C40C66FF867C}">
                  <a14:compatExt spid="_x0000_s212150"/>
                </a:ext>
                <a:ext uri="{FF2B5EF4-FFF2-40B4-BE49-F238E27FC236}">
                  <a16:creationId xmlns:a16="http://schemas.microsoft.com/office/drawing/2014/main" id="{4E8364E4-B065-12C0-3687-1934BBC4D5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12151" name="Option Button 183" hidden="1">
              <a:extLst>
                <a:ext uri="{63B3BB69-23CF-44E3-9099-C40C66FF867C}">
                  <a14:compatExt spid="_x0000_s212151"/>
                </a:ext>
                <a:ext uri="{FF2B5EF4-FFF2-40B4-BE49-F238E27FC236}">
                  <a16:creationId xmlns:a16="http://schemas.microsoft.com/office/drawing/2014/main" id="{99C13307-946A-B504-B5CF-2DD8DEBE61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12152" name="Option Button 184" hidden="1">
              <a:extLst>
                <a:ext uri="{63B3BB69-23CF-44E3-9099-C40C66FF867C}">
                  <a14:compatExt spid="_x0000_s212152"/>
                </a:ext>
                <a:ext uri="{FF2B5EF4-FFF2-40B4-BE49-F238E27FC236}">
                  <a16:creationId xmlns:a16="http://schemas.microsoft.com/office/drawing/2014/main" id="{93D17772-3083-3D03-030D-94E5C16A88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12153" name="Group Box 185" hidden="1">
              <a:extLst>
                <a:ext uri="{63B3BB69-23CF-44E3-9099-C40C66FF867C}">
                  <a14:compatExt spid="_x0000_s212153"/>
                </a:ext>
                <a:ext uri="{FF2B5EF4-FFF2-40B4-BE49-F238E27FC236}">
                  <a16:creationId xmlns:a16="http://schemas.microsoft.com/office/drawing/2014/main" id="{F9BACC71-5E6A-2FBD-5EFD-B43D32393B1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12154" name="Option Button 186" hidden="1">
              <a:extLst>
                <a:ext uri="{63B3BB69-23CF-44E3-9099-C40C66FF867C}">
                  <a14:compatExt spid="_x0000_s212154"/>
                </a:ext>
                <a:ext uri="{FF2B5EF4-FFF2-40B4-BE49-F238E27FC236}">
                  <a16:creationId xmlns:a16="http://schemas.microsoft.com/office/drawing/2014/main" id="{80FFAD16-FC99-8443-6DB6-A47D891B16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12155" name="Option Button 187" hidden="1">
              <a:extLst>
                <a:ext uri="{63B3BB69-23CF-44E3-9099-C40C66FF867C}">
                  <a14:compatExt spid="_x0000_s212155"/>
                </a:ext>
                <a:ext uri="{FF2B5EF4-FFF2-40B4-BE49-F238E27FC236}">
                  <a16:creationId xmlns:a16="http://schemas.microsoft.com/office/drawing/2014/main" id="{2E2AE613-9906-5B5E-F831-3D58A63322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12156" name="Option Button 188" hidden="1">
              <a:extLst>
                <a:ext uri="{63B3BB69-23CF-44E3-9099-C40C66FF867C}">
                  <a14:compatExt spid="_x0000_s212156"/>
                </a:ext>
                <a:ext uri="{FF2B5EF4-FFF2-40B4-BE49-F238E27FC236}">
                  <a16:creationId xmlns:a16="http://schemas.microsoft.com/office/drawing/2014/main" id="{13ED8739-75BE-91A2-B462-232AFD773D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12157" name="Option Button 189" hidden="1">
              <a:extLst>
                <a:ext uri="{63B3BB69-23CF-44E3-9099-C40C66FF867C}">
                  <a14:compatExt spid="_x0000_s212157"/>
                </a:ext>
                <a:ext uri="{FF2B5EF4-FFF2-40B4-BE49-F238E27FC236}">
                  <a16:creationId xmlns:a16="http://schemas.microsoft.com/office/drawing/2014/main" id="{0EEA3A34-7F19-31F9-0B1D-5ECD50B8B7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12158" name="Group Box 190" hidden="1">
              <a:extLst>
                <a:ext uri="{63B3BB69-23CF-44E3-9099-C40C66FF867C}">
                  <a14:compatExt spid="_x0000_s212158"/>
                </a:ext>
                <a:ext uri="{FF2B5EF4-FFF2-40B4-BE49-F238E27FC236}">
                  <a16:creationId xmlns:a16="http://schemas.microsoft.com/office/drawing/2014/main" id="{C56174BC-434E-A944-BB0B-205A4B579B5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12159" name="Option Button 191" hidden="1">
              <a:extLst>
                <a:ext uri="{63B3BB69-23CF-44E3-9099-C40C66FF867C}">
                  <a14:compatExt spid="_x0000_s212159"/>
                </a:ext>
                <a:ext uri="{FF2B5EF4-FFF2-40B4-BE49-F238E27FC236}">
                  <a16:creationId xmlns:a16="http://schemas.microsoft.com/office/drawing/2014/main" id="{0D7C7FBE-E4BF-29F6-6F15-75FCFB2C19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12160" name="Option Button 192" hidden="1">
              <a:extLst>
                <a:ext uri="{63B3BB69-23CF-44E3-9099-C40C66FF867C}">
                  <a14:compatExt spid="_x0000_s212160"/>
                </a:ext>
                <a:ext uri="{FF2B5EF4-FFF2-40B4-BE49-F238E27FC236}">
                  <a16:creationId xmlns:a16="http://schemas.microsoft.com/office/drawing/2014/main" id="{FC2DAE66-B8FD-C30A-6AB2-FF39BF63DA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12161" name="Option Button 193" hidden="1">
              <a:extLst>
                <a:ext uri="{63B3BB69-23CF-44E3-9099-C40C66FF867C}">
                  <a14:compatExt spid="_x0000_s212161"/>
                </a:ext>
                <a:ext uri="{FF2B5EF4-FFF2-40B4-BE49-F238E27FC236}">
                  <a16:creationId xmlns:a16="http://schemas.microsoft.com/office/drawing/2014/main" id="{92402834-25D2-F4E0-967F-BEAFB5CD3E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12162" name="Option Button 194" hidden="1">
              <a:extLst>
                <a:ext uri="{63B3BB69-23CF-44E3-9099-C40C66FF867C}">
                  <a14:compatExt spid="_x0000_s212162"/>
                </a:ext>
                <a:ext uri="{FF2B5EF4-FFF2-40B4-BE49-F238E27FC236}">
                  <a16:creationId xmlns:a16="http://schemas.microsoft.com/office/drawing/2014/main" id="{79F58D54-86FF-965E-141B-6DD36F2C89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12163" name="Group Box 195" hidden="1">
              <a:extLst>
                <a:ext uri="{63B3BB69-23CF-44E3-9099-C40C66FF867C}">
                  <a14:compatExt spid="_x0000_s212163"/>
                </a:ext>
                <a:ext uri="{FF2B5EF4-FFF2-40B4-BE49-F238E27FC236}">
                  <a16:creationId xmlns:a16="http://schemas.microsoft.com/office/drawing/2014/main" id="{00D76308-3704-87E8-AC77-385ACABD788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12164" name="Option Button 196" hidden="1">
              <a:extLst>
                <a:ext uri="{63B3BB69-23CF-44E3-9099-C40C66FF867C}">
                  <a14:compatExt spid="_x0000_s212164"/>
                </a:ext>
                <a:ext uri="{FF2B5EF4-FFF2-40B4-BE49-F238E27FC236}">
                  <a16:creationId xmlns:a16="http://schemas.microsoft.com/office/drawing/2014/main" id="{B555DB3E-AFDA-509B-30ED-3BFE1790FA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12165" name="Option Button 197" hidden="1">
              <a:extLst>
                <a:ext uri="{63B3BB69-23CF-44E3-9099-C40C66FF867C}">
                  <a14:compatExt spid="_x0000_s212165"/>
                </a:ext>
                <a:ext uri="{FF2B5EF4-FFF2-40B4-BE49-F238E27FC236}">
                  <a16:creationId xmlns:a16="http://schemas.microsoft.com/office/drawing/2014/main" id="{31C42618-39F6-F5A6-73BA-B9A79D2658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12166" name="Option Button 198" hidden="1">
              <a:extLst>
                <a:ext uri="{63B3BB69-23CF-44E3-9099-C40C66FF867C}">
                  <a14:compatExt spid="_x0000_s212166"/>
                </a:ext>
                <a:ext uri="{FF2B5EF4-FFF2-40B4-BE49-F238E27FC236}">
                  <a16:creationId xmlns:a16="http://schemas.microsoft.com/office/drawing/2014/main" id="{F425617B-B176-FC64-7DCE-93066ADC5F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12167" name="Option Button 199" hidden="1">
              <a:extLst>
                <a:ext uri="{63B3BB69-23CF-44E3-9099-C40C66FF867C}">
                  <a14:compatExt spid="_x0000_s212167"/>
                </a:ext>
                <a:ext uri="{FF2B5EF4-FFF2-40B4-BE49-F238E27FC236}">
                  <a16:creationId xmlns:a16="http://schemas.microsoft.com/office/drawing/2014/main" id="{748C402B-C181-D468-F61E-73E7E83E9B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12168" name="Group Box 200" hidden="1">
              <a:extLst>
                <a:ext uri="{63B3BB69-23CF-44E3-9099-C40C66FF867C}">
                  <a14:compatExt spid="_x0000_s212168"/>
                </a:ext>
                <a:ext uri="{FF2B5EF4-FFF2-40B4-BE49-F238E27FC236}">
                  <a16:creationId xmlns:a16="http://schemas.microsoft.com/office/drawing/2014/main" id="{5081F627-4124-119F-5535-E72B00CD0B9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12169" name="Option Button 201" hidden="1">
              <a:extLst>
                <a:ext uri="{63B3BB69-23CF-44E3-9099-C40C66FF867C}">
                  <a14:compatExt spid="_x0000_s212169"/>
                </a:ext>
                <a:ext uri="{FF2B5EF4-FFF2-40B4-BE49-F238E27FC236}">
                  <a16:creationId xmlns:a16="http://schemas.microsoft.com/office/drawing/2014/main" id="{0A03D50E-2F66-5E87-CA6E-76362FAB6C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12170" name="Option Button 202" hidden="1">
              <a:extLst>
                <a:ext uri="{63B3BB69-23CF-44E3-9099-C40C66FF867C}">
                  <a14:compatExt spid="_x0000_s212170"/>
                </a:ext>
                <a:ext uri="{FF2B5EF4-FFF2-40B4-BE49-F238E27FC236}">
                  <a16:creationId xmlns:a16="http://schemas.microsoft.com/office/drawing/2014/main" id="{FF271430-B7E9-69C8-13C3-A38B624985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12171" name="Option Button 203" hidden="1">
              <a:extLst>
                <a:ext uri="{63B3BB69-23CF-44E3-9099-C40C66FF867C}">
                  <a14:compatExt spid="_x0000_s212171"/>
                </a:ext>
                <a:ext uri="{FF2B5EF4-FFF2-40B4-BE49-F238E27FC236}">
                  <a16:creationId xmlns:a16="http://schemas.microsoft.com/office/drawing/2014/main" id="{56B90124-537A-29CE-F8B8-D1EDBF1B4C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12172" name="Option Button 204" hidden="1">
              <a:extLst>
                <a:ext uri="{63B3BB69-23CF-44E3-9099-C40C66FF867C}">
                  <a14:compatExt spid="_x0000_s212172"/>
                </a:ext>
                <a:ext uri="{FF2B5EF4-FFF2-40B4-BE49-F238E27FC236}">
                  <a16:creationId xmlns:a16="http://schemas.microsoft.com/office/drawing/2014/main" id="{7D1808ED-2FB7-27D4-B62F-D54C5968D1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12173" name="Group Box 205" hidden="1">
              <a:extLst>
                <a:ext uri="{63B3BB69-23CF-44E3-9099-C40C66FF867C}">
                  <a14:compatExt spid="_x0000_s212173"/>
                </a:ext>
                <a:ext uri="{FF2B5EF4-FFF2-40B4-BE49-F238E27FC236}">
                  <a16:creationId xmlns:a16="http://schemas.microsoft.com/office/drawing/2014/main" id="{0213EDA4-D98E-76CF-F69D-7C63AF27174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12174" name="Option Button 206" hidden="1">
              <a:extLst>
                <a:ext uri="{63B3BB69-23CF-44E3-9099-C40C66FF867C}">
                  <a14:compatExt spid="_x0000_s212174"/>
                </a:ext>
                <a:ext uri="{FF2B5EF4-FFF2-40B4-BE49-F238E27FC236}">
                  <a16:creationId xmlns:a16="http://schemas.microsoft.com/office/drawing/2014/main" id="{1562440D-B712-8659-155A-1DD7A217D7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12175" name="Option Button 207" hidden="1">
              <a:extLst>
                <a:ext uri="{63B3BB69-23CF-44E3-9099-C40C66FF867C}">
                  <a14:compatExt spid="_x0000_s212175"/>
                </a:ext>
                <a:ext uri="{FF2B5EF4-FFF2-40B4-BE49-F238E27FC236}">
                  <a16:creationId xmlns:a16="http://schemas.microsoft.com/office/drawing/2014/main" id="{392769D7-C3FA-7A79-137F-33CDCD1376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12176" name="Option Button 208" hidden="1">
              <a:extLst>
                <a:ext uri="{63B3BB69-23CF-44E3-9099-C40C66FF867C}">
                  <a14:compatExt spid="_x0000_s212176"/>
                </a:ext>
                <a:ext uri="{FF2B5EF4-FFF2-40B4-BE49-F238E27FC236}">
                  <a16:creationId xmlns:a16="http://schemas.microsoft.com/office/drawing/2014/main" id="{27FDC79F-660F-4307-C4DA-FF827FF3B2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12177" name="Option Button 209" hidden="1">
              <a:extLst>
                <a:ext uri="{63B3BB69-23CF-44E3-9099-C40C66FF867C}">
                  <a14:compatExt spid="_x0000_s212177"/>
                </a:ext>
                <a:ext uri="{FF2B5EF4-FFF2-40B4-BE49-F238E27FC236}">
                  <a16:creationId xmlns:a16="http://schemas.microsoft.com/office/drawing/2014/main" id="{BCF12EC2-758B-7570-57AD-DAB5D70AEC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12178" name="Group Box 210" hidden="1">
              <a:extLst>
                <a:ext uri="{63B3BB69-23CF-44E3-9099-C40C66FF867C}">
                  <a14:compatExt spid="_x0000_s212178"/>
                </a:ext>
                <a:ext uri="{FF2B5EF4-FFF2-40B4-BE49-F238E27FC236}">
                  <a16:creationId xmlns:a16="http://schemas.microsoft.com/office/drawing/2014/main" id="{AFA88A62-80A7-4054-1FBE-82967AD4F15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12179" name="Option Button 211" hidden="1">
              <a:extLst>
                <a:ext uri="{63B3BB69-23CF-44E3-9099-C40C66FF867C}">
                  <a14:compatExt spid="_x0000_s212179"/>
                </a:ext>
                <a:ext uri="{FF2B5EF4-FFF2-40B4-BE49-F238E27FC236}">
                  <a16:creationId xmlns:a16="http://schemas.microsoft.com/office/drawing/2014/main" id="{4A5BEF69-6671-860F-BAF1-7596779008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12180" name="Option Button 212" hidden="1">
              <a:extLst>
                <a:ext uri="{63B3BB69-23CF-44E3-9099-C40C66FF867C}">
                  <a14:compatExt spid="_x0000_s212180"/>
                </a:ext>
                <a:ext uri="{FF2B5EF4-FFF2-40B4-BE49-F238E27FC236}">
                  <a16:creationId xmlns:a16="http://schemas.microsoft.com/office/drawing/2014/main" id="{66F197D8-3C92-34AA-6A59-31698C641F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12181" name="Option Button 213" hidden="1">
              <a:extLst>
                <a:ext uri="{63B3BB69-23CF-44E3-9099-C40C66FF867C}">
                  <a14:compatExt spid="_x0000_s212181"/>
                </a:ext>
                <a:ext uri="{FF2B5EF4-FFF2-40B4-BE49-F238E27FC236}">
                  <a16:creationId xmlns:a16="http://schemas.microsoft.com/office/drawing/2014/main" id="{D008AEFD-6BF1-9BBF-63C3-DC1681CE56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12182" name="Option Button 214" hidden="1">
              <a:extLst>
                <a:ext uri="{63B3BB69-23CF-44E3-9099-C40C66FF867C}">
                  <a14:compatExt spid="_x0000_s212182"/>
                </a:ext>
                <a:ext uri="{FF2B5EF4-FFF2-40B4-BE49-F238E27FC236}">
                  <a16:creationId xmlns:a16="http://schemas.microsoft.com/office/drawing/2014/main" id="{AFD67909-85A5-C390-60CF-2645EE76C4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12183" name="Group Box 215" hidden="1">
              <a:extLst>
                <a:ext uri="{63B3BB69-23CF-44E3-9099-C40C66FF867C}">
                  <a14:compatExt spid="_x0000_s212183"/>
                </a:ext>
                <a:ext uri="{FF2B5EF4-FFF2-40B4-BE49-F238E27FC236}">
                  <a16:creationId xmlns:a16="http://schemas.microsoft.com/office/drawing/2014/main" id="{1C9DBA21-40A4-C157-280C-F3FF728F165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12184" name="Option Button 216" hidden="1">
              <a:extLst>
                <a:ext uri="{63B3BB69-23CF-44E3-9099-C40C66FF867C}">
                  <a14:compatExt spid="_x0000_s212184"/>
                </a:ext>
                <a:ext uri="{FF2B5EF4-FFF2-40B4-BE49-F238E27FC236}">
                  <a16:creationId xmlns:a16="http://schemas.microsoft.com/office/drawing/2014/main" id="{23E6A881-DCCD-A528-0662-9B6E992B54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12185" name="Option Button 217" hidden="1">
              <a:extLst>
                <a:ext uri="{63B3BB69-23CF-44E3-9099-C40C66FF867C}">
                  <a14:compatExt spid="_x0000_s212185"/>
                </a:ext>
                <a:ext uri="{FF2B5EF4-FFF2-40B4-BE49-F238E27FC236}">
                  <a16:creationId xmlns:a16="http://schemas.microsoft.com/office/drawing/2014/main" id="{F464289E-1F96-DD5C-077A-4C08591A6A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12186" name="Option Button 218" hidden="1">
              <a:extLst>
                <a:ext uri="{63B3BB69-23CF-44E3-9099-C40C66FF867C}">
                  <a14:compatExt spid="_x0000_s212186"/>
                </a:ext>
                <a:ext uri="{FF2B5EF4-FFF2-40B4-BE49-F238E27FC236}">
                  <a16:creationId xmlns:a16="http://schemas.microsoft.com/office/drawing/2014/main" id="{B0C021E1-43AD-C95B-12F4-DF3B0980B4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12187" name="Option Button 219" hidden="1">
              <a:extLst>
                <a:ext uri="{63B3BB69-23CF-44E3-9099-C40C66FF867C}">
                  <a14:compatExt spid="_x0000_s212187"/>
                </a:ext>
                <a:ext uri="{FF2B5EF4-FFF2-40B4-BE49-F238E27FC236}">
                  <a16:creationId xmlns:a16="http://schemas.microsoft.com/office/drawing/2014/main" id="{3D0A7763-BDA1-9775-2C19-B393938122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12188" name="Group Box 220" hidden="1">
              <a:extLst>
                <a:ext uri="{63B3BB69-23CF-44E3-9099-C40C66FF867C}">
                  <a14:compatExt spid="_x0000_s212188"/>
                </a:ext>
                <a:ext uri="{FF2B5EF4-FFF2-40B4-BE49-F238E27FC236}">
                  <a16:creationId xmlns:a16="http://schemas.microsoft.com/office/drawing/2014/main" id="{DA8FD56D-D62B-0340-C859-621E9FE4A86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12189" name="Option Button 221" hidden="1">
              <a:extLst>
                <a:ext uri="{63B3BB69-23CF-44E3-9099-C40C66FF867C}">
                  <a14:compatExt spid="_x0000_s212189"/>
                </a:ext>
                <a:ext uri="{FF2B5EF4-FFF2-40B4-BE49-F238E27FC236}">
                  <a16:creationId xmlns:a16="http://schemas.microsoft.com/office/drawing/2014/main" id="{44FE619F-2482-3DAF-F1C0-0CE5627FA6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12190" name="Option Button 222" hidden="1">
              <a:extLst>
                <a:ext uri="{63B3BB69-23CF-44E3-9099-C40C66FF867C}">
                  <a14:compatExt spid="_x0000_s212190"/>
                </a:ext>
                <a:ext uri="{FF2B5EF4-FFF2-40B4-BE49-F238E27FC236}">
                  <a16:creationId xmlns:a16="http://schemas.microsoft.com/office/drawing/2014/main" id="{554B6D6A-B157-E802-E720-42E40CDE93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12191" name="Option Button 223" hidden="1">
              <a:extLst>
                <a:ext uri="{63B3BB69-23CF-44E3-9099-C40C66FF867C}">
                  <a14:compatExt spid="_x0000_s212191"/>
                </a:ext>
                <a:ext uri="{FF2B5EF4-FFF2-40B4-BE49-F238E27FC236}">
                  <a16:creationId xmlns:a16="http://schemas.microsoft.com/office/drawing/2014/main" id="{F1DED542-4E67-56E4-D673-5900D5E993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12192" name="Option Button 224" hidden="1">
              <a:extLst>
                <a:ext uri="{63B3BB69-23CF-44E3-9099-C40C66FF867C}">
                  <a14:compatExt spid="_x0000_s212192"/>
                </a:ext>
                <a:ext uri="{FF2B5EF4-FFF2-40B4-BE49-F238E27FC236}">
                  <a16:creationId xmlns:a16="http://schemas.microsoft.com/office/drawing/2014/main" id="{0F668C43-E919-17CF-DEBB-4CB8991D56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12193" name="Group Box 225" hidden="1">
              <a:extLst>
                <a:ext uri="{63B3BB69-23CF-44E3-9099-C40C66FF867C}">
                  <a14:compatExt spid="_x0000_s212193"/>
                </a:ext>
                <a:ext uri="{FF2B5EF4-FFF2-40B4-BE49-F238E27FC236}">
                  <a16:creationId xmlns:a16="http://schemas.microsoft.com/office/drawing/2014/main" id="{F5FF8A06-9DC4-23ED-4DA5-575876AF024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12194" name="Option Button 226" hidden="1">
              <a:extLst>
                <a:ext uri="{63B3BB69-23CF-44E3-9099-C40C66FF867C}">
                  <a14:compatExt spid="_x0000_s212194"/>
                </a:ext>
                <a:ext uri="{FF2B5EF4-FFF2-40B4-BE49-F238E27FC236}">
                  <a16:creationId xmlns:a16="http://schemas.microsoft.com/office/drawing/2014/main" id="{80B11210-B1CB-A246-8BE9-3868D771EA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12195" name="Option Button 227" hidden="1">
              <a:extLst>
                <a:ext uri="{63B3BB69-23CF-44E3-9099-C40C66FF867C}">
                  <a14:compatExt spid="_x0000_s212195"/>
                </a:ext>
                <a:ext uri="{FF2B5EF4-FFF2-40B4-BE49-F238E27FC236}">
                  <a16:creationId xmlns:a16="http://schemas.microsoft.com/office/drawing/2014/main" id="{94488DCD-EA23-3CB6-5C6E-56C0EBA046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12196" name="Option Button 228" hidden="1">
              <a:extLst>
                <a:ext uri="{63B3BB69-23CF-44E3-9099-C40C66FF867C}">
                  <a14:compatExt spid="_x0000_s212196"/>
                </a:ext>
                <a:ext uri="{FF2B5EF4-FFF2-40B4-BE49-F238E27FC236}">
                  <a16:creationId xmlns:a16="http://schemas.microsoft.com/office/drawing/2014/main" id="{525FAC60-64E9-5967-E9C4-83345D13F9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12197" name="Option Button 229" hidden="1">
              <a:extLst>
                <a:ext uri="{63B3BB69-23CF-44E3-9099-C40C66FF867C}">
                  <a14:compatExt spid="_x0000_s212197"/>
                </a:ext>
                <a:ext uri="{FF2B5EF4-FFF2-40B4-BE49-F238E27FC236}">
                  <a16:creationId xmlns:a16="http://schemas.microsoft.com/office/drawing/2014/main" id="{E17FF5E1-E639-450E-CFE9-E777ABE13E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12198" name="Group Box 230" hidden="1">
              <a:extLst>
                <a:ext uri="{63B3BB69-23CF-44E3-9099-C40C66FF867C}">
                  <a14:compatExt spid="_x0000_s212198"/>
                </a:ext>
                <a:ext uri="{FF2B5EF4-FFF2-40B4-BE49-F238E27FC236}">
                  <a16:creationId xmlns:a16="http://schemas.microsoft.com/office/drawing/2014/main" id="{88627580-4E08-65ED-F6C9-C009BB426F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12199" name="Option Button 231" hidden="1">
              <a:extLst>
                <a:ext uri="{63B3BB69-23CF-44E3-9099-C40C66FF867C}">
                  <a14:compatExt spid="_x0000_s212199"/>
                </a:ext>
                <a:ext uri="{FF2B5EF4-FFF2-40B4-BE49-F238E27FC236}">
                  <a16:creationId xmlns:a16="http://schemas.microsoft.com/office/drawing/2014/main" id="{A59CF046-CE32-0B75-834E-F12BA2A7DA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12200" name="Option Button 232" hidden="1">
              <a:extLst>
                <a:ext uri="{63B3BB69-23CF-44E3-9099-C40C66FF867C}">
                  <a14:compatExt spid="_x0000_s212200"/>
                </a:ext>
                <a:ext uri="{FF2B5EF4-FFF2-40B4-BE49-F238E27FC236}">
                  <a16:creationId xmlns:a16="http://schemas.microsoft.com/office/drawing/2014/main" id="{D3ED32F1-3F06-5A9B-2401-AF8D112B32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12201" name="Option Button 233" hidden="1">
              <a:extLst>
                <a:ext uri="{63B3BB69-23CF-44E3-9099-C40C66FF867C}">
                  <a14:compatExt spid="_x0000_s212201"/>
                </a:ext>
                <a:ext uri="{FF2B5EF4-FFF2-40B4-BE49-F238E27FC236}">
                  <a16:creationId xmlns:a16="http://schemas.microsoft.com/office/drawing/2014/main" id="{BDD0CF74-71DB-55C9-F484-16F7BF20E9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12202" name="Option Button 234" hidden="1">
              <a:extLst>
                <a:ext uri="{63B3BB69-23CF-44E3-9099-C40C66FF867C}">
                  <a14:compatExt spid="_x0000_s212202"/>
                </a:ext>
                <a:ext uri="{FF2B5EF4-FFF2-40B4-BE49-F238E27FC236}">
                  <a16:creationId xmlns:a16="http://schemas.microsoft.com/office/drawing/2014/main" id="{2525B0A3-6661-B01F-FDE1-B8631517A0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12203" name="Group Box 235" hidden="1">
              <a:extLst>
                <a:ext uri="{63B3BB69-23CF-44E3-9099-C40C66FF867C}">
                  <a14:compatExt spid="_x0000_s212203"/>
                </a:ext>
                <a:ext uri="{FF2B5EF4-FFF2-40B4-BE49-F238E27FC236}">
                  <a16:creationId xmlns:a16="http://schemas.microsoft.com/office/drawing/2014/main" id="{7B5FBC00-2807-4E3B-ED6D-56FCCB032A2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12204" name="Option Button 236" hidden="1">
              <a:extLst>
                <a:ext uri="{63B3BB69-23CF-44E3-9099-C40C66FF867C}">
                  <a14:compatExt spid="_x0000_s212204"/>
                </a:ext>
                <a:ext uri="{FF2B5EF4-FFF2-40B4-BE49-F238E27FC236}">
                  <a16:creationId xmlns:a16="http://schemas.microsoft.com/office/drawing/2014/main" id="{5B6B057E-52F7-0705-3D49-1244DD8E88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12205" name="Option Button 237" hidden="1">
              <a:extLst>
                <a:ext uri="{63B3BB69-23CF-44E3-9099-C40C66FF867C}">
                  <a14:compatExt spid="_x0000_s212205"/>
                </a:ext>
                <a:ext uri="{FF2B5EF4-FFF2-40B4-BE49-F238E27FC236}">
                  <a16:creationId xmlns:a16="http://schemas.microsoft.com/office/drawing/2014/main" id="{0D9D8B67-42C1-2115-BB22-B35F787470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12206" name="Option Button 238" hidden="1">
              <a:extLst>
                <a:ext uri="{63B3BB69-23CF-44E3-9099-C40C66FF867C}">
                  <a14:compatExt spid="_x0000_s212206"/>
                </a:ext>
                <a:ext uri="{FF2B5EF4-FFF2-40B4-BE49-F238E27FC236}">
                  <a16:creationId xmlns:a16="http://schemas.microsoft.com/office/drawing/2014/main" id="{DCBC3EF3-33D4-BC33-193B-7A71CFCBD9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12207" name="Option Button 239" hidden="1">
              <a:extLst>
                <a:ext uri="{63B3BB69-23CF-44E3-9099-C40C66FF867C}">
                  <a14:compatExt spid="_x0000_s212207"/>
                </a:ext>
                <a:ext uri="{FF2B5EF4-FFF2-40B4-BE49-F238E27FC236}">
                  <a16:creationId xmlns:a16="http://schemas.microsoft.com/office/drawing/2014/main" id="{4E0F8D54-B694-E080-A56B-BF9644797F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12208" name="Group Box 240" hidden="1">
              <a:extLst>
                <a:ext uri="{63B3BB69-23CF-44E3-9099-C40C66FF867C}">
                  <a14:compatExt spid="_x0000_s212208"/>
                </a:ext>
                <a:ext uri="{FF2B5EF4-FFF2-40B4-BE49-F238E27FC236}">
                  <a16:creationId xmlns:a16="http://schemas.microsoft.com/office/drawing/2014/main" id="{702EF9A8-4D4D-888D-837F-AA4B81BBC48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12209" name="Option Button 241" hidden="1">
              <a:extLst>
                <a:ext uri="{63B3BB69-23CF-44E3-9099-C40C66FF867C}">
                  <a14:compatExt spid="_x0000_s212209"/>
                </a:ext>
                <a:ext uri="{FF2B5EF4-FFF2-40B4-BE49-F238E27FC236}">
                  <a16:creationId xmlns:a16="http://schemas.microsoft.com/office/drawing/2014/main" id="{BB35FD99-1815-C94A-39C5-24C49048ED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12210" name="Option Button 242" hidden="1">
              <a:extLst>
                <a:ext uri="{63B3BB69-23CF-44E3-9099-C40C66FF867C}">
                  <a14:compatExt spid="_x0000_s212210"/>
                </a:ext>
                <a:ext uri="{FF2B5EF4-FFF2-40B4-BE49-F238E27FC236}">
                  <a16:creationId xmlns:a16="http://schemas.microsoft.com/office/drawing/2014/main" id="{289CC9D3-E995-DC30-1166-6BC409C24E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12211" name="Option Button 243" hidden="1">
              <a:extLst>
                <a:ext uri="{63B3BB69-23CF-44E3-9099-C40C66FF867C}">
                  <a14:compatExt spid="_x0000_s212211"/>
                </a:ext>
                <a:ext uri="{FF2B5EF4-FFF2-40B4-BE49-F238E27FC236}">
                  <a16:creationId xmlns:a16="http://schemas.microsoft.com/office/drawing/2014/main" id="{AC3179C7-3D6D-453A-5B77-B45F7FD202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12212" name="Option Button 244" hidden="1">
              <a:extLst>
                <a:ext uri="{63B3BB69-23CF-44E3-9099-C40C66FF867C}">
                  <a14:compatExt spid="_x0000_s212212"/>
                </a:ext>
                <a:ext uri="{FF2B5EF4-FFF2-40B4-BE49-F238E27FC236}">
                  <a16:creationId xmlns:a16="http://schemas.microsoft.com/office/drawing/2014/main" id="{0E29CF72-11A7-67EB-8D52-49D32E0A41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12213" name="Group Box 245" hidden="1">
              <a:extLst>
                <a:ext uri="{63B3BB69-23CF-44E3-9099-C40C66FF867C}">
                  <a14:compatExt spid="_x0000_s212213"/>
                </a:ext>
                <a:ext uri="{FF2B5EF4-FFF2-40B4-BE49-F238E27FC236}">
                  <a16:creationId xmlns:a16="http://schemas.microsoft.com/office/drawing/2014/main" id="{4994F442-0D57-76CF-FD55-B8C3981634E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12214" name="Option Button 246" hidden="1">
              <a:extLst>
                <a:ext uri="{63B3BB69-23CF-44E3-9099-C40C66FF867C}">
                  <a14:compatExt spid="_x0000_s212214"/>
                </a:ext>
                <a:ext uri="{FF2B5EF4-FFF2-40B4-BE49-F238E27FC236}">
                  <a16:creationId xmlns:a16="http://schemas.microsoft.com/office/drawing/2014/main" id="{A881200A-982C-1066-BA88-858853C0EF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12215" name="Option Button 247" hidden="1">
              <a:extLst>
                <a:ext uri="{63B3BB69-23CF-44E3-9099-C40C66FF867C}">
                  <a14:compatExt spid="_x0000_s212215"/>
                </a:ext>
                <a:ext uri="{FF2B5EF4-FFF2-40B4-BE49-F238E27FC236}">
                  <a16:creationId xmlns:a16="http://schemas.microsoft.com/office/drawing/2014/main" id="{1B22075F-F354-E02F-A7FF-C9C9D8ADE6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12216" name="Option Button 248" hidden="1">
              <a:extLst>
                <a:ext uri="{63B3BB69-23CF-44E3-9099-C40C66FF867C}">
                  <a14:compatExt spid="_x0000_s212216"/>
                </a:ext>
                <a:ext uri="{FF2B5EF4-FFF2-40B4-BE49-F238E27FC236}">
                  <a16:creationId xmlns:a16="http://schemas.microsoft.com/office/drawing/2014/main" id="{80BD355A-037C-84DA-2FB2-36572482E0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12217" name="Option Button 249" hidden="1">
              <a:extLst>
                <a:ext uri="{63B3BB69-23CF-44E3-9099-C40C66FF867C}">
                  <a14:compatExt spid="_x0000_s212217"/>
                </a:ext>
                <a:ext uri="{FF2B5EF4-FFF2-40B4-BE49-F238E27FC236}">
                  <a16:creationId xmlns:a16="http://schemas.microsoft.com/office/drawing/2014/main" id="{FCA1F767-8B7C-D5C7-6078-5FEF546ED3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12218" name="Group Box 250" hidden="1">
              <a:extLst>
                <a:ext uri="{63B3BB69-23CF-44E3-9099-C40C66FF867C}">
                  <a14:compatExt spid="_x0000_s212218"/>
                </a:ext>
                <a:ext uri="{FF2B5EF4-FFF2-40B4-BE49-F238E27FC236}">
                  <a16:creationId xmlns:a16="http://schemas.microsoft.com/office/drawing/2014/main" id="{068D725B-B8A7-41B4-4273-422DCD82F7C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12219" name="Option Button 251" hidden="1">
              <a:extLst>
                <a:ext uri="{63B3BB69-23CF-44E3-9099-C40C66FF867C}">
                  <a14:compatExt spid="_x0000_s212219"/>
                </a:ext>
                <a:ext uri="{FF2B5EF4-FFF2-40B4-BE49-F238E27FC236}">
                  <a16:creationId xmlns:a16="http://schemas.microsoft.com/office/drawing/2014/main" id="{9D07960C-BB94-29EA-7757-FC93C16394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12220" name="Option Button 252" hidden="1">
              <a:extLst>
                <a:ext uri="{63B3BB69-23CF-44E3-9099-C40C66FF867C}">
                  <a14:compatExt spid="_x0000_s212220"/>
                </a:ext>
                <a:ext uri="{FF2B5EF4-FFF2-40B4-BE49-F238E27FC236}">
                  <a16:creationId xmlns:a16="http://schemas.microsoft.com/office/drawing/2014/main" id="{B20F3CAF-BE0F-A4D4-37CC-B1DC5A57B5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12221" name="Option Button 253" hidden="1">
              <a:extLst>
                <a:ext uri="{63B3BB69-23CF-44E3-9099-C40C66FF867C}">
                  <a14:compatExt spid="_x0000_s212221"/>
                </a:ext>
                <a:ext uri="{FF2B5EF4-FFF2-40B4-BE49-F238E27FC236}">
                  <a16:creationId xmlns:a16="http://schemas.microsoft.com/office/drawing/2014/main" id="{1F9E2547-2EBC-2DAC-1A22-73931221E0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12222" name="Option Button 254" hidden="1">
              <a:extLst>
                <a:ext uri="{63B3BB69-23CF-44E3-9099-C40C66FF867C}">
                  <a14:compatExt spid="_x0000_s212222"/>
                </a:ext>
                <a:ext uri="{FF2B5EF4-FFF2-40B4-BE49-F238E27FC236}">
                  <a16:creationId xmlns:a16="http://schemas.microsoft.com/office/drawing/2014/main" id="{8F2D7AF3-AE9A-D707-6A95-52D55FCA46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12223" name="Group Box 255" hidden="1">
              <a:extLst>
                <a:ext uri="{63B3BB69-23CF-44E3-9099-C40C66FF867C}">
                  <a14:compatExt spid="_x0000_s212223"/>
                </a:ext>
                <a:ext uri="{FF2B5EF4-FFF2-40B4-BE49-F238E27FC236}">
                  <a16:creationId xmlns:a16="http://schemas.microsoft.com/office/drawing/2014/main" id="{E1BE91BB-AFED-0437-3850-099D7D020AC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12224" name="Option Button 256" hidden="1">
              <a:extLst>
                <a:ext uri="{63B3BB69-23CF-44E3-9099-C40C66FF867C}">
                  <a14:compatExt spid="_x0000_s212224"/>
                </a:ext>
                <a:ext uri="{FF2B5EF4-FFF2-40B4-BE49-F238E27FC236}">
                  <a16:creationId xmlns:a16="http://schemas.microsoft.com/office/drawing/2014/main" id="{D8F3B717-8663-A919-A612-904A1ECDCF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12225" name="Option Button 257" hidden="1">
              <a:extLst>
                <a:ext uri="{63B3BB69-23CF-44E3-9099-C40C66FF867C}">
                  <a14:compatExt spid="_x0000_s212225"/>
                </a:ext>
                <a:ext uri="{FF2B5EF4-FFF2-40B4-BE49-F238E27FC236}">
                  <a16:creationId xmlns:a16="http://schemas.microsoft.com/office/drawing/2014/main" id="{7DD338C0-F78E-A3C1-EAED-4799F7FFB5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12226" name="Option Button 258" hidden="1">
              <a:extLst>
                <a:ext uri="{63B3BB69-23CF-44E3-9099-C40C66FF867C}">
                  <a14:compatExt spid="_x0000_s212226"/>
                </a:ext>
                <a:ext uri="{FF2B5EF4-FFF2-40B4-BE49-F238E27FC236}">
                  <a16:creationId xmlns:a16="http://schemas.microsoft.com/office/drawing/2014/main" id="{F8672190-419A-E25B-F4CE-3F231E21FC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12227" name="Option Button 259" hidden="1">
              <a:extLst>
                <a:ext uri="{63B3BB69-23CF-44E3-9099-C40C66FF867C}">
                  <a14:compatExt spid="_x0000_s212227"/>
                </a:ext>
                <a:ext uri="{FF2B5EF4-FFF2-40B4-BE49-F238E27FC236}">
                  <a16:creationId xmlns:a16="http://schemas.microsoft.com/office/drawing/2014/main" id="{FD952A0F-750D-53FD-8B45-419C7C67BB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12228" name="Group Box 260" hidden="1">
              <a:extLst>
                <a:ext uri="{63B3BB69-23CF-44E3-9099-C40C66FF867C}">
                  <a14:compatExt spid="_x0000_s212228"/>
                </a:ext>
                <a:ext uri="{FF2B5EF4-FFF2-40B4-BE49-F238E27FC236}">
                  <a16:creationId xmlns:a16="http://schemas.microsoft.com/office/drawing/2014/main" id="{8B0A56A3-C8D5-EB91-AF5C-8E973CF4249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12229" name="Option Button 261" hidden="1">
              <a:extLst>
                <a:ext uri="{63B3BB69-23CF-44E3-9099-C40C66FF867C}">
                  <a14:compatExt spid="_x0000_s212229"/>
                </a:ext>
                <a:ext uri="{FF2B5EF4-FFF2-40B4-BE49-F238E27FC236}">
                  <a16:creationId xmlns:a16="http://schemas.microsoft.com/office/drawing/2014/main" id="{1582927D-0E3B-0C63-899F-7DC22687E8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12230" name="Option Button 262" hidden="1">
              <a:extLst>
                <a:ext uri="{63B3BB69-23CF-44E3-9099-C40C66FF867C}">
                  <a14:compatExt spid="_x0000_s212230"/>
                </a:ext>
                <a:ext uri="{FF2B5EF4-FFF2-40B4-BE49-F238E27FC236}">
                  <a16:creationId xmlns:a16="http://schemas.microsoft.com/office/drawing/2014/main" id="{69A507D6-1F17-791B-5E11-E7BE32F4EC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12231" name="Option Button 263" hidden="1">
              <a:extLst>
                <a:ext uri="{63B3BB69-23CF-44E3-9099-C40C66FF867C}">
                  <a14:compatExt spid="_x0000_s212231"/>
                </a:ext>
                <a:ext uri="{FF2B5EF4-FFF2-40B4-BE49-F238E27FC236}">
                  <a16:creationId xmlns:a16="http://schemas.microsoft.com/office/drawing/2014/main" id="{B19770B1-98F6-7225-D125-F174510D8B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12232" name="Option Button 264" hidden="1">
              <a:extLst>
                <a:ext uri="{63B3BB69-23CF-44E3-9099-C40C66FF867C}">
                  <a14:compatExt spid="_x0000_s212232"/>
                </a:ext>
                <a:ext uri="{FF2B5EF4-FFF2-40B4-BE49-F238E27FC236}">
                  <a16:creationId xmlns:a16="http://schemas.microsoft.com/office/drawing/2014/main" id="{E894AA22-76D5-1229-D535-872D99075B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12233" name="Group Box 265" hidden="1">
              <a:extLst>
                <a:ext uri="{63B3BB69-23CF-44E3-9099-C40C66FF867C}">
                  <a14:compatExt spid="_x0000_s212233"/>
                </a:ext>
                <a:ext uri="{FF2B5EF4-FFF2-40B4-BE49-F238E27FC236}">
                  <a16:creationId xmlns:a16="http://schemas.microsoft.com/office/drawing/2014/main" id="{EC9F6265-11CA-BE1B-E077-4D1C47CBA1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12234" name="Option Button 266" hidden="1">
              <a:extLst>
                <a:ext uri="{63B3BB69-23CF-44E3-9099-C40C66FF867C}">
                  <a14:compatExt spid="_x0000_s212234"/>
                </a:ext>
                <a:ext uri="{FF2B5EF4-FFF2-40B4-BE49-F238E27FC236}">
                  <a16:creationId xmlns:a16="http://schemas.microsoft.com/office/drawing/2014/main" id="{F9540B1C-2E22-C1AF-2303-7CCC3F1C0A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12235" name="Option Button 267" hidden="1">
              <a:extLst>
                <a:ext uri="{63B3BB69-23CF-44E3-9099-C40C66FF867C}">
                  <a14:compatExt spid="_x0000_s212235"/>
                </a:ext>
                <a:ext uri="{FF2B5EF4-FFF2-40B4-BE49-F238E27FC236}">
                  <a16:creationId xmlns:a16="http://schemas.microsoft.com/office/drawing/2014/main" id="{E448FC1D-D8D0-6EBC-FDDC-3FD91E81CE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12236" name="Option Button 268" hidden="1">
              <a:extLst>
                <a:ext uri="{63B3BB69-23CF-44E3-9099-C40C66FF867C}">
                  <a14:compatExt spid="_x0000_s212236"/>
                </a:ext>
                <a:ext uri="{FF2B5EF4-FFF2-40B4-BE49-F238E27FC236}">
                  <a16:creationId xmlns:a16="http://schemas.microsoft.com/office/drawing/2014/main" id="{E7017E4D-38C0-287A-8944-A07A8E7F3F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12237" name="Option Button 269" hidden="1">
              <a:extLst>
                <a:ext uri="{63B3BB69-23CF-44E3-9099-C40C66FF867C}">
                  <a14:compatExt spid="_x0000_s212237"/>
                </a:ext>
                <a:ext uri="{FF2B5EF4-FFF2-40B4-BE49-F238E27FC236}">
                  <a16:creationId xmlns:a16="http://schemas.microsoft.com/office/drawing/2014/main" id="{9D6CCE74-3F26-6C1A-5A8A-F15A97B74C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12238" name="Group Box 270" hidden="1">
              <a:extLst>
                <a:ext uri="{63B3BB69-23CF-44E3-9099-C40C66FF867C}">
                  <a14:compatExt spid="_x0000_s212238"/>
                </a:ext>
                <a:ext uri="{FF2B5EF4-FFF2-40B4-BE49-F238E27FC236}">
                  <a16:creationId xmlns:a16="http://schemas.microsoft.com/office/drawing/2014/main" id="{8C3D312A-BF36-784C-BDA9-6D70B75E3CF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12239" name="Option Button 271" hidden="1">
              <a:extLst>
                <a:ext uri="{63B3BB69-23CF-44E3-9099-C40C66FF867C}">
                  <a14:compatExt spid="_x0000_s212239"/>
                </a:ext>
                <a:ext uri="{FF2B5EF4-FFF2-40B4-BE49-F238E27FC236}">
                  <a16:creationId xmlns:a16="http://schemas.microsoft.com/office/drawing/2014/main" id="{08DD6BF1-E742-3570-F41B-B98341B20D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12240" name="Option Button 272" hidden="1">
              <a:extLst>
                <a:ext uri="{63B3BB69-23CF-44E3-9099-C40C66FF867C}">
                  <a14:compatExt spid="_x0000_s212240"/>
                </a:ext>
                <a:ext uri="{FF2B5EF4-FFF2-40B4-BE49-F238E27FC236}">
                  <a16:creationId xmlns:a16="http://schemas.microsoft.com/office/drawing/2014/main" id="{44040E6F-F8B8-0D1C-95D4-9AF18A8159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12241" name="Option Button 273" hidden="1">
              <a:extLst>
                <a:ext uri="{63B3BB69-23CF-44E3-9099-C40C66FF867C}">
                  <a14:compatExt spid="_x0000_s212241"/>
                </a:ext>
                <a:ext uri="{FF2B5EF4-FFF2-40B4-BE49-F238E27FC236}">
                  <a16:creationId xmlns:a16="http://schemas.microsoft.com/office/drawing/2014/main" id="{854A65AC-C0B0-A387-5442-B8FA47A08E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12242" name="Option Button 274" hidden="1">
              <a:extLst>
                <a:ext uri="{63B3BB69-23CF-44E3-9099-C40C66FF867C}">
                  <a14:compatExt spid="_x0000_s212242"/>
                </a:ext>
                <a:ext uri="{FF2B5EF4-FFF2-40B4-BE49-F238E27FC236}">
                  <a16:creationId xmlns:a16="http://schemas.microsoft.com/office/drawing/2014/main" id="{186BD766-CFA4-449D-EDAF-D19359C4DB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12243" name="Group Box 275" hidden="1">
              <a:extLst>
                <a:ext uri="{63B3BB69-23CF-44E3-9099-C40C66FF867C}">
                  <a14:compatExt spid="_x0000_s212243"/>
                </a:ext>
                <a:ext uri="{FF2B5EF4-FFF2-40B4-BE49-F238E27FC236}">
                  <a16:creationId xmlns:a16="http://schemas.microsoft.com/office/drawing/2014/main" id="{C188351F-C8C1-C4FE-0367-3F1566043C0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12244" name="Option Button 276" hidden="1">
              <a:extLst>
                <a:ext uri="{63B3BB69-23CF-44E3-9099-C40C66FF867C}">
                  <a14:compatExt spid="_x0000_s212244"/>
                </a:ext>
                <a:ext uri="{FF2B5EF4-FFF2-40B4-BE49-F238E27FC236}">
                  <a16:creationId xmlns:a16="http://schemas.microsoft.com/office/drawing/2014/main" id="{2EFBA332-9B75-AFAB-1DC2-031C0F43DE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12245" name="Option Button 277" hidden="1">
              <a:extLst>
                <a:ext uri="{63B3BB69-23CF-44E3-9099-C40C66FF867C}">
                  <a14:compatExt spid="_x0000_s212245"/>
                </a:ext>
                <a:ext uri="{FF2B5EF4-FFF2-40B4-BE49-F238E27FC236}">
                  <a16:creationId xmlns:a16="http://schemas.microsoft.com/office/drawing/2014/main" id="{7B0502E7-5C42-E1D5-870A-8761813B92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12246" name="Option Button 278" hidden="1">
              <a:extLst>
                <a:ext uri="{63B3BB69-23CF-44E3-9099-C40C66FF867C}">
                  <a14:compatExt spid="_x0000_s212246"/>
                </a:ext>
                <a:ext uri="{FF2B5EF4-FFF2-40B4-BE49-F238E27FC236}">
                  <a16:creationId xmlns:a16="http://schemas.microsoft.com/office/drawing/2014/main" id="{98D7B4C1-C3CC-EBC4-CAC1-2B9EFD6856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12247" name="Option Button 279" hidden="1">
              <a:extLst>
                <a:ext uri="{63B3BB69-23CF-44E3-9099-C40C66FF867C}">
                  <a14:compatExt spid="_x0000_s212247"/>
                </a:ext>
                <a:ext uri="{FF2B5EF4-FFF2-40B4-BE49-F238E27FC236}">
                  <a16:creationId xmlns:a16="http://schemas.microsoft.com/office/drawing/2014/main" id="{E1B37071-1F6F-A67B-FA02-3482914A9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12248" name="Group Box 280" hidden="1">
              <a:extLst>
                <a:ext uri="{63B3BB69-23CF-44E3-9099-C40C66FF867C}">
                  <a14:compatExt spid="_x0000_s212248"/>
                </a:ext>
                <a:ext uri="{FF2B5EF4-FFF2-40B4-BE49-F238E27FC236}">
                  <a16:creationId xmlns:a16="http://schemas.microsoft.com/office/drawing/2014/main" id="{E95A1D44-8603-9F08-16B5-2A543AEE05D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12249" name="Option Button 281" hidden="1">
              <a:extLst>
                <a:ext uri="{63B3BB69-23CF-44E3-9099-C40C66FF867C}">
                  <a14:compatExt spid="_x0000_s212249"/>
                </a:ext>
                <a:ext uri="{FF2B5EF4-FFF2-40B4-BE49-F238E27FC236}">
                  <a16:creationId xmlns:a16="http://schemas.microsoft.com/office/drawing/2014/main" id="{9F8631E6-818C-7383-F55B-9B1FE86514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12250" name="Option Button 282" hidden="1">
              <a:extLst>
                <a:ext uri="{63B3BB69-23CF-44E3-9099-C40C66FF867C}">
                  <a14:compatExt spid="_x0000_s212250"/>
                </a:ext>
                <a:ext uri="{FF2B5EF4-FFF2-40B4-BE49-F238E27FC236}">
                  <a16:creationId xmlns:a16="http://schemas.microsoft.com/office/drawing/2014/main" id="{29FE80E7-7A62-2DFD-C3E3-A5EEA509C3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12251" name="Option Button 283" hidden="1">
              <a:extLst>
                <a:ext uri="{63B3BB69-23CF-44E3-9099-C40C66FF867C}">
                  <a14:compatExt spid="_x0000_s212251"/>
                </a:ext>
                <a:ext uri="{FF2B5EF4-FFF2-40B4-BE49-F238E27FC236}">
                  <a16:creationId xmlns:a16="http://schemas.microsoft.com/office/drawing/2014/main" id="{62CDA629-F285-BE42-14C4-ECCC27EFDA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12252" name="Option Button 284" hidden="1">
              <a:extLst>
                <a:ext uri="{63B3BB69-23CF-44E3-9099-C40C66FF867C}">
                  <a14:compatExt spid="_x0000_s212252"/>
                </a:ext>
                <a:ext uri="{FF2B5EF4-FFF2-40B4-BE49-F238E27FC236}">
                  <a16:creationId xmlns:a16="http://schemas.microsoft.com/office/drawing/2014/main" id="{14559379-DBDB-7B50-986C-4E977A30CF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12253" name="Group Box 285" hidden="1">
              <a:extLst>
                <a:ext uri="{63B3BB69-23CF-44E3-9099-C40C66FF867C}">
                  <a14:compatExt spid="_x0000_s212253"/>
                </a:ext>
                <a:ext uri="{FF2B5EF4-FFF2-40B4-BE49-F238E27FC236}">
                  <a16:creationId xmlns:a16="http://schemas.microsoft.com/office/drawing/2014/main" id="{9D285E61-1AEB-F5EF-F461-EC0698045B8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12254" name="Option Button 286" hidden="1">
              <a:extLst>
                <a:ext uri="{63B3BB69-23CF-44E3-9099-C40C66FF867C}">
                  <a14:compatExt spid="_x0000_s212254"/>
                </a:ext>
                <a:ext uri="{FF2B5EF4-FFF2-40B4-BE49-F238E27FC236}">
                  <a16:creationId xmlns:a16="http://schemas.microsoft.com/office/drawing/2014/main" id="{91BE3963-DB5B-F89B-915A-CE5F79A6D1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12255" name="Option Button 287" hidden="1">
              <a:extLst>
                <a:ext uri="{63B3BB69-23CF-44E3-9099-C40C66FF867C}">
                  <a14:compatExt spid="_x0000_s212255"/>
                </a:ext>
                <a:ext uri="{FF2B5EF4-FFF2-40B4-BE49-F238E27FC236}">
                  <a16:creationId xmlns:a16="http://schemas.microsoft.com/office/drawing/2014/main" id="{C96AF788-DF80-23A0-1A75-5013DCE505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12256" name="Option Button 288" hidden="1">
              <a:extLst>
                <a:ext uri="{63B3BB69-23CF-44E3-9099-C40C66FF867C}">
                  <a14:compatExt spid="_x0000_s212256"/>
                </a:ext>
                <a:ext uri="{FF2B5EF4-FFF2-40B4-BE49-F238E27FC236}">
                  <a16:creationId xmlns:a16="http://schemas.microsoft.com/office/drawing/2014/main" id="{AC55C890-34A3-5FB0-7787-75E29C16E7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12257" name="Option Button 289" hidden="1">
              <a:extLst>
                <a:ext uri="{63B3BB69-23CF-44E3-9099-C40C66FF867C}">
                  <a14:compatExt spid="_x0000_s212257"/>
                </a:ext>
                <a:ext uri="{FF2B5EF4-FFF2-40B4-BE49-F238E27FC236}">
                  <a16:creationId xmlns:a16="http://schemas.microsoft.com/office/drawing/2014/main" id="{059FDFE0-D206-8EBE-A832-E211275168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12258" name="Group Box 290" hidden="1">
              <a:extLst>
                <a:ext uri="{63B3BB69-23CF-44E3-9099-C40C66FF867C}">
                  <a14:compatExt spid="_x0000_s212258"/>
                </a:ext>
                <a:ext uri="{FF2B5EF4-FFF2-40B4-BE49-F238E27FC236}">
                  <a16:creationId xmlns:a16="http://schemas.microsoft.com/office/drawing/2014/main" id="{A13EF3CD-994B-24D3-2BE9-EC4007CD8CF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12259" name="Option Button 291" hidden="1">
              <a:extLst>
                <a:ext uri="{63B3BB69-23CF-44E3-9099-C40C66FF867C}">
                  <a14:compatExt spid="_x0000_s212259"/>
                </a:ext>
                <a:ext uri="{FF2B5EF4-FFF2-40B4-BE49-F238E27FC236}">
                  <a16:creationId xmlns:a16="http://schemas.microsoft.com/office/drawing/2014/main" id="{60D0E4E5-B65F-B40B-B413-CD6F816E12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12260" name="Option Button 292" hidden="1">
              <a:extLst>
                <a:ext uri="{63B3BB69-23CF-44E3-9099-C40C66FF867C}">
                  <a14:compatExt spid="_x0000_s212260"/>
                </a:ext>
                <a:ext uri="{FF2B5EF4-FFF2-40B4-BE49-F238E27FC236}">
                  <a16:creationId xmlns:a16="http://schemas.microsoft.com/office/drawing/2014/main" id="{B3E2A6E1-9A19-3956-EBBD-F695C8760C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12261" name="Option Button 293" hidden="1">
              <a:extLst>
                <a:ext uri="{63B3BB69-23CF-44E3-9099-C40C66FF867C}">
                  <a14:compatExt spid="_x0000_s212261"/>
                </a:ext>
                <a:ext uri="{FF2B5EF4-FFF2-40B4-BE49-F238E27FC236}">
                  <a16:creationId xmlns:a16="http://schemas.microsoft.com/office/drawing/2014/main" id="{875D7D2F-6D42-6285-694B-76E3A36CCD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12262" name="Option Button 294" hidden="1">
              <a:extLst>
                <a:ext uri="{63B3BB69-23CF-44E3-9099-C40C66FF867C}">
                  <a14:compatExt spid="_x0000_s212262"/>
                </a:ext>
                <a:ext uri="{FF2B5EF4-FFF2-40B4-BE49-F238E27FC236}">
                  <a16:creationId xmlns:a16="http://schemas.microsoft.com/office/drawing/2014/main" id="{43D1436B-9B8D-A871-3060-DCC56E50FB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12263" name="Group Box 295" hidden="1">
              <a:extLst>
                <a:ext uri="{63B3BB69-23CF-44E3-9099-C40C66FF867C}">
                  <a14:compatExt spid="_x0000_s212263"/>
                </a:ext>
                <a:ext uri="{FF2B5EF4-FFF2-40B4-BE49-F238E27FC236}">
                  <a16:creationId xmlns:a16="http://schemas.microsoft.com/office/drawing/2014/main" id="{57C8E113-662F-1B35-A774-1B631376CA3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12264" name="Option Button 296" hidden="1">
              <a:extLst>
                <a:ext uri="{63B3BB69-23CF-44E3-9099-C40C66FF867C}">
                  <a14:compatExt spid="_x0000_s212264"/>
                </a:ext>
                <a:ext uri="{FF2B5EF4-FFF2-40B4-BE49-F238E27FC236}">
                  <a16:creationId xmlns:a16="http://schemas.microsoft.com/office/drawing/2014/main" id="{ABC5127D-55CA-918D-99D5-1B4FD71B21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12265" name="Option Button 297" hidden="1">
              <a:extLst>
                <a:ext uri="{63B3BB69-23CF-44E3-9099-C40C66FF867C}">
                  <a14:compatExt spid="_x0000_s212265"/>
                </a:ext>
                <a:ext uri="{FF2B5EF4-FFF2-40B4-BE49-F238E27FC236}">
                  <a16:creationId xmlns:a16="http://schemas.microsoft.com/office/drawing/2014/main" id="{9AD34AC1-72A4-DD84-8BAE-4C8121B6E8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12266" name="Option Button 298" hidden="1">
              <a:extLst>
                <a:ext uri="{63B3BB69-23CF-44E3-9099-C40C66FF867C}">
                  <a14:compatExt spid="_x0000_s212266"/>
                </a:ext>
                <a:ext uri="{FF2B5EF4-FFF2-40B4-BE49-F238E27FC236}">
                  <a16:creationId xmlns:a16="http://schemas.microsoft.com/office/drawing/2014/main" id="{5F26045A-A2B7-74C1-FFAA-64B2E9B251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12267" name="Option Button 299" hidden="1">
              <a:extLst>
                <a:ext uri="{63B3BB69-23CF-44E3-9099-C40C66FF867C}">
                  <a14:compatExt spid="_x0000_s212267"/>
                </a:ext>
                <a:ext uri="{FF2B5EF4-FFF2-40B4-BE49-F238E27FC236}">
                  <a16:creationId xmlns:a16="http://schemas.microsoft.com/office/drawing/2014/main" id="{B4A7DDBC-0595-2476-69E0-4DB3167A48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12268" name="Group Box 300" hidden="1">
              <a:extLst>
                <a:ext uri="{63B3BB69-23CF-44E3-9099-C40C66FF867C}">
                  <a14:compatExt spid="_x0000_s212268"/>
                </a:ext>
                <a:ext uri="{FF2B5EF4-FFF2-40B4-BE49-F238E27FC236}">
                  <a16:creationId xmlns:a16="http://schemas.microsoft.com/office/drawing/2014/main" id="{17831194-AE5C-F725-6D4C-802E26B129D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12269" name="Option Button 301" hidden="1">
              <a:extLst>
                <a:ext uri="{63B3BB69-23CF-44E3-9099-C40C66FF867C}">
                  <a14:compatExt spid="_x0000_s212269"/>
                </a:ext>
                <a:ext uri="{FF2B5EF4-FFF2-40B4-BE49-F238E27FC236}">
                  <a16:creationId xmlns:a16="http://schemas.microsoft.com/office/drawing/2014/main" id="{BB94ED80-BCFB-A01E-3701-1D67DDFA1B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12270" name="Option Button 302" hidden="1">
              <a:extLst>
                <a:ext uri="{63B3BB69-23CF-44E3-9099-C40C66FF867C}">
                  <a14:compatExt spid="_x0000_s212270"/>
                </a:ext>
                <a:ext uri="{FF2B5EF4-FFF2-40B4-BE49-F238E27FC236}">
                  <a16:creationId xmlns:a16="http://schemas.microsoft.com/office/drawing/2014/main" id="{8EF4C215-A350-5773-605B-2406CF9C8C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12271" name="Option Button 303" hidden="1">
              <a:extLst>
                <a:ext uri="{63B3BB69-23CF-44E3-9099-C40C66FF867C}">
                  <a14:compatExt spid="_x0000_s212271"/>
                </a:ext>
                <a:ext uri="{FF2B5EF4-FFF2-40B4-BE49-F238E27FC236}">
                  <a16:creationId xmlns:a16="http://schemas.microsoft.com/office/drawing/2014/main" id="{39F905F7-C684-F3A4-727C-282E600652C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12272" name="Option Button 304" hidden="1">
              <a:extLst>
                <a:ext uri="{63B3BB69-23CF-44E3-9099-C40C66FF867C}">
                  <a14:compatExt spid="_x0000_s212272"/>
                </a:ext>
                <a:ext uri="{FF2B5EF4-FFF2-40B4-BE49-F238E27FC236}">
                  <a16:creationId xmlns:a16="http://schemas.microsoft.com/office/drawing/2014/main" id="{B802369C-E48D-AAEB-74E4-C832D2A277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12273" name="Group Box 305" hidden="1">
              <a:extLst>
                <a:ext uri="{63B3BB69-23CF-44E3-9099-C40C66FF867C}">
                  <a14:compatExt spid="_x0000_s212273"/>
                </a:ext>
                <a:ext uri="{FF2B5EF4-FFF2-40B4-BE49-F238E27FC236}">
                  <a16:creationId xmlns:a16="http://schemas.microsoft.com/office/drawing/2014/main" id="{168A4B86-BBC8-1345-3357-0035D0DED35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12274" name="Option Button 306" hidden="1">
              <a:extLst>
                <a:ext uri="{63B3BB69-23CF-44E3-9099-C40C66FF867C}">
                  <a14:compatExt spid="_x0000_s212274"/>
                </a:ext>
                <a:ext uri="{FF2B5EF4-FFF2-40B4-BE49-F238E27FC236}">
                  <a16:creationId xmlns:a16="http://schemas.microsoft.com/office/drawing/2014/main" id="{48215902-5983-D5E3-528C-8B8674FA2B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12275" name="Option Button 307" hidden="1">
              <a:extLst>
                <a:ext uri="{63B3BB69-23CF-44E3-9099-C40C66FF867C}">
                  <a14:compatExt spid="_x0000_s212275"/>
                </a:ext>
                <a:ext uri="{FF2B5EF4-FFF2-40B4-BE49-F238E27FC236}">
                  <a16:creationId xmlns:a16="http://schemas.microsoft.com/office/drawing/2014/main" id="{665CC208-1D60-5EA9-13BF-62849ACC1E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12276" name="Option Button 308" hidden="1">
              <a:extLst>
                <a:ext uri="{63B3BB69-23CF-44E3-9099-C40C66FF867C}">
                  <a14:compatExt spid="_x0000_s212276"/>
                </a:ext>
                <a:ext uri="{FF2B5EF4-FFF2-40B4-BE49-F238E27FC236}">
                  <a16:creationId xmlns:a16="http://schemas.microsoft.com/office/drawing/2014/main" id="{9AD78006-EBC3-879E-54B3-EA408F3E51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12277" name="Option Button 309" hidden="1">
              <a:extLst>
                <a:ext uri="{63B3BB69-23CF-44E3-9099-C40C66FF867C}">
                  <a14:compatExt spid="_x0000_s212277"/>
                </a:ext>
                <a:ext uri="{FF2B5EF4-FFF2-40B4-BE49-F238E27FC236}">
                  <a16:creationId xmlns:a16="http://schemas.microsoft.com/office/drawing/2014/main" id="{DF3E8290-B26B-3CAC-DDF7-0FBF544741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12278" name="Group Box 310" hidden="1">
              <a:extLst>
                <a:ext uri="{63B3BB69-23CF-44E3-9099-C40C66FF867C}">
                  <a14:compatExt spid="_x0000_s212278"/>
                </a:ext>
                <a:ext uri="{FF2B5EF4-FFF2-40B4-BE49-F238E27FC236}">
                  <a16:creationId xmlns:a16="http://schemas.microsoft.com/office/drawing/2014/main" id="{3DC3D039-9BC9-033C-5B8E-8A2469120FE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12279" name="Option Button 311" hidden="1">
              <a:extLst>
                <a:ext uri="{63B3BB69-23CF-44E3-9099-C40C66FF867C}">
                  <a14:compatExt spid="_x0000_s212279"/>
                </a:ext>
                <a:ext uri="{FF2B5EF4-FFF2-40B4-BE49-F238E27FC236}">
                  <a16:creationId xmlns:a16="http://schemas.microsoft.com/office/drawing/2014/main" id="{16713195-BD0B-BF8A-2EED-9E49B5185A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12280" name="Option Button 312" hidden="1">
              <a:extLst>
                <a:ext uri="{63B3BB69-23CF-44E3-9099-C40C66FF867C}">
                  <a14:compatExt spid="_x0000_s212280"/>
                </a:ext>
                <a:ext uri="{FF2B5EF4-FFF2-40B4-BE49-F238E27FC236}">
                  <a16:creationId xmlns:a16="http://schemas.microsoft.com/office/drawing/2014/main" id="{DD1B7782-B199-C7E9-059F-25F45EB8D7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12281" name="Option Button 313" hidden="1">
              <a:extLst>
                <a:ext uri="{63B3BB69-23CF-44E3-9099-C40C66FF867C}">
                  <a14:compatExt spid="_x0000_s212281"/>
                </a:ext>
                <a:ext uri="{FF2B5EF4-FFF2-40B4-BE49-F238E27FC236}">
                  <a16:creationId xmlns:a16="http://schemas.microsoft.com/office/drawing/2014/main" id="{1238CE57-D5EB-A4ED-B77A-BDA458ECC1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12282" name="Option Button 314" hidden="1">
              <a:extLst>
                <a:ext uri="{63B3BB69-23CF-44E3-9099-C40C66FF867C}">
                  <a14:compatExt spid="_x0000_s212282"/>
                </a:ext>
                <a:ext uri="{FF2B5EF4-FFF2-40B4-BE49-F238E27FC236}">
                  <a16:creationId xmlns:a16="http://schemas.microsoft.com/office/drawing/2014/main" id="{5BED4CFA-552C-DF51-7B13-8FF4996199E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12283" name="Group Box 315" hidden="1">
              <a:extLst>
                <a:ext uri="{63B3BB69-23CF-44E3-9099-C40C66FF867C}">
                  <a14:compatExt spid="_x0000_s212283"/>
                </a:ext>
                <a:ext uri="{FF2B5EF4-FFF2-40B4-BE49-F238E27FC236}">
                  <a16:creationId xmlns:a16="http://schemas.microsoft.com/office/drawing/2014/main" id="{5AC4E499-494B-96D6-BCDE-140216F94EF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12284" name="Option Button 316" hidden="1">
              <a:extLst>
                <a:ext uri="{63B3BB69-23CF-44E3-9099-C40C66FF867C}">
                  <a14:compatExt spid="_x0000_s212284"/>
                </a:ext>
                <a:ext uri="{FF2B5EF4-FFF2-40B4-BE49-F238E27FC236}">
                  <a16:creationId xmlns:a16="http://schemas.microsoft.com/office/drawing/2014/main" id="{C17A6BDB-DA51-0B43-855C-2FD3841601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12285" name="Option Button 317" hidden="1">
              <a:extLst>
                <a:ext uri="{63B3BB69-23CF-44E3-9099-C40C66FF867C}">
                  <a14:compatExt spid="_x0000_s212285"/>
                </a:ext>
                <a:ext uri="{FF2B5EF4-FFF2-40B4-BE49-F238E27FC236}">
                  <a16:creationId xmlns:a16="http://schemas.microsoft.com/office/drawing/2014/main" id="{699B8B8E-C839-11B7-B3F9-97278A95BE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12286" name="Option Button 318" hidden="1">
              <a:extLst>
                <a:ext uri="{63B3BB69-23CF-44E3-9099-C40C66FF867C}">
                  <a14:compatExt spid="_x0000_s212286"/>
                </a:ext>
                <a:ext uri="{FF2B5EF4-FFF2-40B4-BE49-F238E27FC236}">
                  <a16:creationId xmlns:a16="http://schemas.microsoft.com/office/drawing/2014/main" id="{B47B4596-3EA7-06C6-43D8-91810086F6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12287" name="Option Button 319" hidden="1">
              <a:extLst>
                <a:ext uri="{63B3BB69-23CF-44E3-9099-C40C66FF867C}">
                  <a14:compatExt spid="_x0000_s212287"/>
                </a:ext>
                <a:ext uri="{FF2B5EF4-FFF2-40B4-BE49-F238E27FC236}">
                  <a16:creationId xmlns:a16="http://schemas.microsoft.com/office/drawing/2014/main" id="{F3927CFA-3FC7-7B33-BF60-3F8A15C9BE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12288" name="Group Box 320" hidden="1">
              <a:extLst>
                <a:ext uri="{63B3BB69-23CF-44E3-9099-C40C66FF867C}">
                  <a14:compatExt spid="_x0000_s212288"/>
                </a:ext>
                <a:ext uri="{FF2B5EF4-FFF2-40B4-BE49-F238E27FC236}">
                  <a16:creationId xmlns:a16="http://schemas.microsoft.com/office/drawing/2014/main" id="{ED47C8D0-BC08-6E13-7EB0-0FE082EE219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12289" name="Option Button 321" hidden="1">
              <a:extLst>
                <a:ext uri="{63B3BB69-23CF-44E3-9099-C40C66FF867C}">
                  <a14:compatExt spid="_x0000_s212289"/>
                </a:ext>
                <a:ext uri="{FF2B5EF4-FFF2-40B4-BE49-F238E27FC236}">
                  <a16:creationId xmlns:a16="http://schemas.microsoft.com/office/drawing/2014/main" id="{7B7C4B2D-E402-BADF-AFB7-68F7A6E2F3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12290" name="Option Button 322" hidden="1">
              <a:extLst>
                <a:ext uri="{63B3BB69-23CF-44E3-9099-C40C66FF867C}">
                  <a14:compatExt spid="_x0000_s212290"/>
                </a:ext>
                <a:ext uri="{FF2B5EF4-FFF2-40B4-BE49-F238E27FC236}">
                  <a16:creationId xmlns:a16="http://schemas.microsoft.com/office/drawing/2014/main" id="{EBB46DD9-B6C9-719E-F97D-86E0B089AA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12291" name="Option Button 323" hidden="1">
              <a:extLst>
                <a:ext uri="{63B3BB69-23CF-44E3-9099-C40C66FF867C}">
                  <a14:compatExt spid="_x0000_s212291"/>
                </a:ext>
                <a:ext uri="{FF2B5EF4-FFF2-40B4-BE49-F238E27FC236}">
                  <a16:creationId xmlns:a16="http://schemas.microsoft.com/office/drawing/2014/main" id="{9C43BA80-014D-C062-DA02-E55D799E21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12292" name="Option Button 324" hidden="1">
              <a:extLst>
                <a:ext uri="{63B3BB69-23CF-44E3-9099-C40C66FF867C}">
                  <a14:compatExt spid="_x0000_s212292"/>
                </a:ext>
                <a:ext uri="{FF2B5EF4-FFF2-40B4-BE49-F238E27FC236}">
                  <a16:creationId xmlns:a16="http://schemas.microsoft.com/office/drawing/2014/main" id="{3A40405F-7A44-08DF-8847-2DF42ACDE3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12293" name="Group Box 325" hidden="1">
              <a:extLst>
                <a:ext uri="{63B3BB69-23CF-44E3-9099-C40C66FF867C}">
                  <a14:compatExt spid="_x0000_s212293"/>
                </a:ext>
                <a:ext uri="{FF2B5EF4-FFF2-40B4-BE49-F238E27FC236}">
                  <a16:creationId xmlns:a16="http://schemas.microsoft.com/office/drawing/2014/main" id="{D0D352CE-5993-76E0-77BF-0A496CEF522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12294" name="Option Button 326" hidden="1">
              <a:extLst>
                <a:ext uri="{63B3BB69-23CF-44E3-9099-C40C66FF867C}">
                  <a14:compatExt spid="_x0000_s212294"/>
                </a:ext>
                <a:ext uri="{FF2B5EF4-FFF2-40B4-BE49-F238E27FC236}">
                  <a16:creationId xmlns:a16="http://schemas.microsoft.com/office/drawing/2014/main" id="{37561D8A-6FEC-A59A-6AC3-897BC6990F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12295" name="Option Button 327" hidden="1">
              <a:extLst>
                <a:ext uri="{63B3BB69-23CF-44E3-9099-C40C66FF867C}">
                  <a14:compatExt spid="_x0000_s212295"/>
                </a:ext>
                <a:ext uri="{FF2B5EF4-FFF2-40B4-BE49-F238E27FC236}">
                  <a16:creationId xmlns:a16="http://schemas.microsoft.com/office/drawing/2014/main" id="{3F3FCC94-6117-5FC1-DBA0-6BA702B13D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12296" name="Option Button 328" hidden="1">
              <a:extLst>
                <a:ext uri="{63B3BB69-23CF-44E3-9099-C40C66FF867C}">
                  <a14:compatExt spid="_x0000_s212296"/>
                </a:ext>
                <a:ext uri="{FF2B5EF4-FFF2-40B4-BE49-F238E27FC236}">
                  <a16:creationId xmlns:a16="http://schemas.microsoft.com/office/drawing/2014/main" id="{743A746D-C8F2-BD77-F802-780F48361D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12297" name="Option Button 329" hidden="1">
              <a:extLst>
                <a:ext uri="{63B3BB69-23CF-44E3-9099-C40C66FF867C}">
                  <a14:compatExt spid="_x0000_s212297"/>
                </a:ext>
                <a:ext uri="{FF2B5EF4-FFF2-40B4-BE49-F238E27FC236}">
                  <a16:creationId xmlns:a16="http://schemas.microsoft.com/office/drawing/2014/main" id="{C0B2CDA3-0458-6587-21CD-1659E0FA67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12298" name="Group Box 330" hidden="1">
              <a:extLst>
                <a:ext uri="{63B3BB69-23CF-44E3-9099-C40C66FF867C}">
                  <a14:compatExt spid="_x0000_s212298"/>
                </a:ext>
                <a:ext uri="{FF2B5EF4-FFF2-40B4-BE49-F238E27FC236}">
                  <a16:creationId xmlns:a16="http://schemas.microsoft.com/office/drawing/2014/main" id="{50B54196-E275-64C9-0975-305B57D886A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12299" name="Option Button 331" hidden="1">
              <a:extLst>
                <a:ext uri="{63B3BB69-23CF-44E3-9099-C40C66FF867C}">
                  <a14:compatExt spid="_x0000_s212299"/>
                </a:ext>
                <a:ext uri="{FF2B5EF4-FFF2-40B4-BE49-F238E27FC236}">
                  <a16:creationId xmlns:a16="http://schemas.microsoft.com/office/drawing/2014/main" id="{E8CB86A3-4CAD-4560-37ED-E316EF9733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12300" name="Option Button 332" hidden="1">
              <a:extLst>
                <a:ext uri="{63B3BB69-23CF-44E3-9099-C40C66FF867C}">
                  <a14:compatExt spid="_x0000_s212300"/>
                </a:ext>
                <a:ext uri="{FF2B5EF4-FFF2-40B4-BE49-F238E27FC236}">
                  <a16:creationId xmlns:a16="http://schemas.microsoft.com/office/drawing/2014/main" id="{70EEF810-4BB0-5283-62D8-187CD555FF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12301" name="Option Button 333" hidden="1">
              <a:extLst>
                <a:ext uri="{63B3BB69-23CF-44E3-9099-C40C66FF867C}">
                  <a14:compatExt spid="_x0000_s212301"/>
                </a:ext>
                <a:ext uri="{FF2B5EF4-FFF2-40B4-BE49-F238E27FC236}">
                  <a16:creationId xmlns:a16="http://schemas.microsoft.com/office/drawing/2014/main" id="{0D8B64DB-5032-0B0F-2EF6-F9BE70D9F5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12302" name="Option Button 334" hidden="1">
              <a:extLst>
                <a:ext uri="{63B3BB69-23CF-44E3-9099-C40C66FF867C}">
                  <a14:compatExt spid="_x0000_s212302"/>
                </a:ext>
                <a:ext uri="{FF2B5EF4-FFF2-40B4-BE49-F238E27FC236}">
                  <a16:creationId xmlns:a16="http://schemas.microsoft.com/office/drawing/2014/main" id="{DB0F45CB-40D9-1B38-499D-EC35609A0E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12303" name="Group Box 335" hidden="1">
              <a:extLst>
                <a:ext uri="{63B3BB69-23CF-44E3-9099-C40C66FF867C}">
                  <a14:compatExt spid="_x0000_s212303"/>
                </a:ext>
                <a:ext uri="{FF2B5EF4-FFF2-40B4-BE49-F238E27FC236}">
                  <a16:creationId xmlns:a16="http://schemas.microsoft.com/office/drawing/2014/main" id="{C068DF72-2FC4-CCB7-85AC-9CAA35D63DC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12304" name="Option Button 336" hidden="1">
              <a:extLst>
                <a:ext uri="{63B3BB69-23CF-44E3-9099-C40C66FF867C}">
                  <a14:compatExt spid="_x0000_s212304"/>
                </a:ext>
                <a:ext uri="{FF2B5EF4-FFF2-40B4-BE49-F238E27FC236}">
                  <a16:creationId xmlns:a16="http://schemas.microsoft.com/office/drawing/2014/main" id="{AC55DE65-59FF-C3AD-9806-E0F0857A03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12305" name="Option Button 337" hidden="1">
              <a:extLst>
                <a:ext uri="{63B3BB69-23CF-44E3-9099-C40C66FF867C}">
                  <a14:compatExt spid="_x0000_s212305"/>
                </a:ext>
                <a:ext uri="{FF2B5EF4-FFF2-40B4-BE49-F238E27FC236}">
                  <a16:creationId xmlns:a16="http://schemas.microsoft.com/office/drawing/2014/main" id="{106B8927-170F-25CF-BA4B-138557BC60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12306" name="Option Button 338" hidden="1">
              <a:extLst>
                <a:ext uri="{63B3BB69-23CF-44E3-9099-C40C66FF867C}">
                  <a14:compatExt spid="_x0000_s212306"/>
                </a:ext>
                <a:ext uri="{FF2B5EF4-FFF2-40B4-BE49-F238E27FC236}">
                  <a16:creationId xmlns:a16="http://schemas.microsoft.com/office/drawing/2014/main" id="{348F70C6-491A-2C3A-AC9B-D318751C3B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12307" name="Option Button 339" hidden="1">
              <a:extLst>
                <a:ext uri="{63B3BB69-23CF-44E3-9099-C40C66FF867C}">
                  <a14:compatExt spid="_x0000_s212307"/>
                </a:ext>
                <a:ext uri="{FF2B5EF4-FFF2-40B4-BE49-F238E27FC236}">
                  <a16:creationId xmlns:a16="http://schemas.microsoft.com/office/drawing/2014/main" id="{74BCC5A7-4CDA-C602-5D57-57E8406DA4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12308" name="Group Box 340" hidden="1">
              <a:extLst>
                <a:ext uri="{63B3BB69-23CF-44E3-9099-C40C66FF867C}">
                  <a14:compatExt spid="_x0000_s212308"/>
                </a:ext>
                <a:ext uri="{FF2B5EF4-FFF2-40B4-BE49-F238E27FC236}">
                  <a16:creationId xmlns:a16="http://schemas.microsoft.com/office/drawing/2014/main" id="{6DDF135A-8A65-34DD-342D-0755B842523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12309" name="Option Button 341" hidden="1">
              <a:extLst>
                <a:ext uri="{63B3BB69-23CF-44E3-9099-C40C66FF867C}">
                  <a14:compatExt spid="_x0000_s212309"/>
                </a:ext>
                <a:ext uri="{FF2B5EF4-FFF2-40B4-BE49-F238E27FC236}">
                  <a16:creationId xmlns:a16="http://schemas.microsoft.com/office/drawing/2014/main" id="{6BAE2017-2875-E1AC-272F-C3AC0402A8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12310" name="Option Button 342" hidden="1">
              <a:extLst>
                <a:ext uri="{63B3BB69-23CF-44E3-9099-C40C66FF867C}">
                  <a14:compatExt spid="_x0000_s212310"/>
                </a:ext>
                <a:ext uri="{FF2B5EF4-FFF2-40B4-BE49-F238E27FC236}">
                  <a16:creationId xmlns:a16="http://schemas.microsoft.com/office/drawing/2014/main" id="{50689585-1D82-9FCB-F257-015F61E653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12311" name="Option Button 343" hidden="1">
              <a:extLst>
                <a:ext uri="{63B3BB69-23CF-44E3-9099-C40C66FF867C}">
                  <a14:compatExt spid="_x0000_s212311"/>
                </a:ext>
                <a:ext uri="{FF2B5EF4-FFF2-40B4-BE49-F238E27FC236}">
                  <a16:creationId xmlns:a16="http://schemas.microsoft.com/office/drawing/2014/main" id="{A98FB61C-73E1-B132-A7BB-C7023D32DC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12312" name="Option Button 344" hidden="1">
              <a:extLst>
                <a:ext uri="{63B3BB69-23CF-44E3-9099-C40C66FF867C}">
                  <a14:compatExt spid="_x0000_s212312"/>
                </a:ext>
                <a:ext uri="{FF2B5EF4-FFF2-40B4-BE49-F238E27FC236}">
                  <a16:creationId xmlns:a16="http://schemas.microsoft.com/office/drawing/2014/main" id="{9657EB1E-513B-CDFB-BC71-4FD7A003F7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12313" name="Group Box 345" hidden="1">
              <a:extLst>
                <a:ext uri="{63B3BB69-23CF-44E3-9099-C40C66FF867C}">
                  <a14:compatExt spid="_x0000_s212313"/>
                </a:ext>
                <a:ext uri="{FF2B5EF4-FFF2-40B4-BE49-F238E27FC236}">
                  <a16:creationId xmlns:a16="http://schemas.microsoft.com/office/drawing/2014/main" id="{B9F4A6FA-DF66-AEE6-8A3B-F0C3921E1E9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12314" name="Option Button 346" hidden="1">
              <a:extLst>
                <a:ext uri="{63B3BB69-23CF-44E3-9099-C40C66FF867C}">
                  <a14:compatExt spid="_x0000_s212314"/>
                </a:ext>
                <a:ext uri="{FF2B5EF4-FFF2-40B4-BE49-F238E27FC236}">
                  <a16:creationId xmlns:a16="http://schemas.microsoft.com/office/drawing/2014/main" id="{3189D49C-0466-32A7-8F48-4BBE5C1840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12315" name="Option Button 347" hidden="1">
              <a:extLst>
                <a:ext uri="{63B3BB69-23CF-44E3-9099-C40C66FF867C}">
                  <a14:compatExt spid="_x0000_s212315"/>
                </a:ext>
                <a:ext uri="{FF2B5EF4-FFF2-40B4-BE49-F238E27FC236}">
                  <a16:creationId xmlns:a16="http://schemas.microsoft.com/office/drawing/2014/main" id="{D196EB44-531E-C202-C2D1-F2E5BD9156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12316" name="Option Button 348" hidden="1">
              <a:extLst>
                <a:ext uri="{63B3BB69-23CF-44E3-9099-C40C66FF867C}">
                  <a14:compatExt spid="_x0000_s212316"/>
                </a:ext>
                <a:ext uri="{FF2B5EF4-FFF2-40B4-BE49-F238E27FC236}">
                  <a16:creationId xmlns:a16="http://schemas.microsoft.com/office/drawing/2014/main" id="{A3860D28-C876-4668-0383-9677B978CE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12317" name="Option Button 349" hidden="1">
              <a:extLst>
                <a:ext uri="{63B3BB69-23CF-44E3-9099-C40C66FF867C}">
                  <a14:compatExt spid="_x0000_s212317"/>
                </a:ext>
                <a:ext uri="{FF2B5EF4-FFF2-40B4-BE49-F238E27FC236}">
                  <a16:creationId xmlns:a16="http://schemas.microsoft.com/office/drawing/2014/main" id="{1701C938-4675-578D-50CF-360B4007CF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12318" name="Group Box 350" hidden="1">
              <a:extLst>
                <a:ext uri="{63B3BB69-23CF-44E3-9099-C40C66FF867C}">
                  <a14:compatExt spid="_x0000_s212318"/>
                </a:ext>
                <a:ext uri="{FF2B5EF4-FFF2-40B4-BE49-F238E27FC236}">
                  <a16:creationId xmlns:a16="http://schemas.microsoft.com/office/drawing/2014/main" id="{323C2106-58CB-FC9C-5340-D1BBFA604EA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12319" name="Option Button 351" hidden="1">
              <a:extLst>
                <a:ext uri="{63B3BB69-23CF-44E3-9099-C40C66FF867C}">
                  <a14:compatExt spid="_x0000_s212319"/>
                </a:ext>
                <a:ext uri="{FF2B5EF4-FFF2-40B4-BE49-F238E27FC236}">
                  <a16:creationId xmlns:a16="http://schemas.microsoft.com/office/drawing/2014/main" id="{D4361FB5-574F-7447-A7D9-C3892841A3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12320" name="Option Button 352" hidden="1">
              <a:extLst>
                <a:ext uri="{63B3BB69-23CF-44E3-9099-C40C66FF867C}">
                  <a14:compatExt spid="_x0000_s212320"/>
                </a:ext>
                <a:ext uri="{FF2B5EF4-FFF2-40B4-BE49-F238E27FC236}">
                  <a16:creationId xmlns:a16="http://schemas.microsoft.com/office/drawing/2014/main" id="{76ED2EB1-062E-8FEF-1AAF-0CB9A99A3A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12321" name="Option Button 353" hidden="1">
              <a:extLst>
                <a:ext uri="{63B3BB69-23CF-44E3-9099-C40C66FF867C}">
                  <a14:compatExt spid="_x0000_s212321"/>
                </a:ext>
                <a:ext uri="{FF2B5EF4-FFF2-40B4-BE49-F238E27FC236}">
                  <a16:creationId xmlns:a16="http://schemas.microsoft.com/office/drawing/2014/main" id="{F58F5391-F2DD-3AA0-C041-2D9D21F85E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12322" name="Option Button 354" hidden="1">
              <a:extLst>
                <a:ext uri="{63B3BB69-23CF-44E3-9099-C40C66FF867C}">
                  <a14:compatExt spid="_x0000_s212322"/>
                </a:ext>
                <a:ext uri="{FF2B5EF4-FFF2-40B4-BE49-F238E27FC236}">
                  <a16:creationId xmlns:a16="http://schemas.microsoft.com/office/drawing/2014/main" id="{CABECD76-420C-070C-0E61-7736AE76C5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12323" name="Group Box 355" hidden="1">
              <a:extLst>
                <a:ext uri="{63B3BB69-23CF-44E3-9099-C40C66FF867C}">
                  <a14:compatExt spid="_x0000_s212323"/>
                </a:ext>
                <a:ext uri="{FF2B5EF4-FFF2-40B4-BE49-F238E27FC236}">
                  <a16:creationId xmlns:a16="http://schemas.microsoft.com/office/drawing/2014/main" id="{8783226D-FDDA-DF44-6910-E36AD4D3EAA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12324" name="Option Button 356" hidden="1">
              <a:extLst>
                <a:ext uri="{63B3BB69-23CF-44E3-9099-C40C66FF867C}">
                  <a14:compatExt spid="_x0000_s212324"/>
                </a:ext>
                <a:ext uri="{FF2B5EF4-FFF2-40B4-BE49-F238E27FC236}">
                  <a16:creationId xmlns:a16="http://schemas.microsoft.com/office/drawing/2014/main" id="{A08EB6C9-6B05-BE0F-852D-A7CA71A767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12325" name="Option Button 357" hidden="1">
              <a:extLst>
                <a:ext uri="{63B3BB69-23CF-44E3-9099-C40C66FF867C}">
                  <a14:compatExt spid="_x0000_s212325"/>
                </a:ext>
                <a:ext uri="{FF2B5EF4-FFF2-40B4-BE49-F238E27FC236}">
                  <a16:creationId xmlns:a16="http://schemas.microsoft.com/office/drawing/2014/main" id="{EF7D3E50-2F15-9123-5052-B7FC0A3D6F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12326" name="Option Button 358" hidden="1">
              <a:extLst>
                <a:ext uri="{63B3BB69-23CF-44E3-9099-C40C66FF867C}">
                  <a14:compatExt spid="_x0000_s212326"/>
                </a:ext>
                <a:ext uri="{FF2B5EF4-FFF2-40B4-BE49-F238E27FC236}">
                  <a16:creationId xmlns:a16="http://schemas.microsoft.com/office/drawing/2014/main" id="{B5B852FC-92B5-3CD4-043C-58509A773A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12327" name="Option Button 359" hidden="1">
              <a:extLst>
                <a:ext uri="{63B3BB69-23CF-44E3-9099-C40C66FF867C}">
                  <a14:compatExt spid="_x0000_s212327"/>
                </a:ext>
                <a:ext uri="{FF2B5EF4-FFF2-40B4-BE49-F238E27FC236}">
                  <a16:creationId xmlns:a16="http://schemas.microsoft.com/office/drawing/2014/main" id="{22547721-24F9-BC88-74FF-B319FBCA32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12328" name="Group Box 360" hidden="1">
              <a:extLst>
                <a:ext uri="{63B3BB69-23CF-44E3-9099-C40C66FF867C}">
                  <a14:compatExt spid="_x0000_s212328"/>
                </a:ext>
                <a:ext uri="{FF2B5EF4-FFF2-40B4-BE49-F238E27FC236}">
                  <a16:creationId xmlns:a16="http://schemas.microsoft.com/office/drawing/2014/main" id="{7D5131E2-0C8A-345E-31F8-85AAC0CC414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12329" name="Option Button 361" hidden="1">
              <a:extLst>
                <a:ext uri="{63B3BB69-23CF-44E3-9099-C40C66FF867C}">
                  <a14:compatExt spid="_x0000_s212329"/>
                </a:ext>
                <a:ext uri="{FF2B5EF4-FFF2-40B4-BE49-F238E27FC236}">
                  <a16:creationId xmlns:a16="http://schemas.microsoft.com/office/drawing/2014/main" id="{2FF890C2-8D2A-503D-6570-0B032542BD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12330" name="Option Button 362" hidden="1">
              <a:extLst>
                <a:ext uri="{63B3BB69-23CF-44E3-9099-C40C66FF867C}">
                  <a14:compatExt spid="_x0000_s212330"/>
                </a:ext>
                <a:ext uri="{FF2B5EF4-FFF2-40B4-BE49-F238E27FC236}">
                  <a16:creationId xmlns:a16="http://schemas.microsoft.com/office/drawing/2014/main" id="{430A90F2-4642-C86F-8A8D-272370AF7C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12331" name="Option Button 363" hidden="1">
              <a:extLst>
                <a:ext uri="{63B3BB69-23CF-44E3-9099-C40C66FF867C}">
                  <a14:compatExt spid="_x0000_s212331"/>
                </a:ext>
                <a:ext uri="{FF2B5EF4-FFF2-40B4-BE49-F238E27FC236}">
                  <a16:creationId xmlns:a16="http://schemas.microsoft.com/office/drawing/2014/main" id="{BBF1DBB8-F604-D713-EDC8-8F4F2F5BAE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12332" name="Option Button 364" hidden="1">
              <a:extLst>
                <a:ext uri="{63B3BB69-23CF-44E3-9099-C40C66FF867C}">
                  <a14:compatExt spid="_x0000_s212332"/>
                </a:ext>
                <a:ext uri="{FF2B5EF4-FFF2-40B4-BE49-F238E27FC236}">
                  <a16:creationId xmlns:a16="http://schemas.microsoft.com/office/drawing/2014/main" id="{CFDA87B1-D5BF-FBA1-54A3-4AEF02569D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12333" name="Group Box 365" hidden="1">
              <a:extLst>
                <a:ext uri="{63B3BB69-23CF-44E3-9099-C40C66FF867C}">
                  <a14:compatExt spid="_x0000_s212333"/>
                </a:ext>
                <a:ext uri="{FF2B5EF4-FFF2-40B4-BE49-F238E27FC236}">
                  <a16:creationId xmlns:a16="http://schemas.microsoft.com/office/drawing/2014/main" id="{6BF0F0BC-5317-76C6-A761-F7ECB0B94C2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12334" name="Option Button 366" hidden="1">
              <a:extLst>
                <a:ext uri="{63B3BB69-23CF-44E3-9099-C40C66FF867C}">
                  <a14:compatExt spid="_x0000_s212334"/>
                </a:ext>
                <a:ext uri="{FF2B5EF4-FFF2-40B4-BE49-F238E27FC236}">
                  <a16:creationId xmlns:a16="http://schemas.microsoft.com/office/drawing/2014/main" id="{7B3D67DD-0B72-8884-98A1-B33DEEC671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12335" name="Option Button 367" hidden="1">
              <a:extLst>
                <a:ext uri="{63B3BB69-23CF-44E3-9099-C40C66FF867C}">
                  <a14:compatExt spid="_x0000_s212335"/>
                </a:ext>
                <a:ext uri="{FF2B5EF4-FFF2-40B4-BE49-F238E27FC236}">
                  <a16:creationId xmlns:a16="http://schemas.microsoft.com/office/drawing/2014/main" id="{96FDF959-7F50-DAC0-17EC-A2B3E1563C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12336" name="Option Button 368" hidden="1">
              <a:extLst>
                <a:ext uri="{63B3BB69-23CF-44E3-9099-C40C66FF867C}">
                  <a14:compatExt spid="_x0000_s212336"/>
                </a:ext>
                <a:ext uri="{FF2B5EF4-FFF2-40B4-BE49-F238E27FC236}">
                  <a16:creationId xmlns:a16="http://schemas.microsoft.com/office/drawing/2014/main" id="{E4F51EBA-9F9D-AC20-0501-E5BE3BAC95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12337" name="Option Button 369" hidden="1">
              <a:extLst>
                <a:ext uri="{63B3BB69-23CF-44E3-9099-C40C66FF867C}">
                  <a14:compatExt spid="_x0000_s212337"/>
                </a:ext>
                <a:ext uri="{FF2B5EF4-FFF2-40B4-BE49-F238E27FC236}">
                  <a16:creationId xmlns:a16="http://schemas.microsoft.com/office/drawing/2014/main" id="{2F5C4F8A-D7D5-A7B9-4F53-10AD6B077C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12338" name="Group Box 370" hidden="1">
              <a:extLst>
                <a:ext uri="{63B3BB69-23CF-44E3-9099-C40C66FF867C}">
                  <a14:compatExt spid="_x0000_s212338"/>
                </a:ext>
                <a:ext uri="{FF2B5EF4-FFF2-40B4-BE49-F238E27FC236}">
                  <a16:creationId xmlns:a16="http://schemas.microsoft.com/office/drawing/2014/main" id="{6FD76F0F-DEF2-2F50-55C1-9CEFEC8C066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12339" name="Option Button 371" hidden="1">
              <a:extLst>
                <a:ext uri="{63B3BB69-23CF-44E3-9099-C40C66FF867C}">
                  <a14:compatExt spid="_x0000_s212339"/>
                </a:ext>
                <a:ext uri="{FF2B5EF4-FFF2-40B4-BE49-F238E27FC236}">
                  <a16:creationId xmlns:a16="http://schemas.microsoft.com/office/drawing/2014/main" id="{D92935B1-00AA-12D1-A811-F4901D5469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12340" name="Option Button 372" hidden="1">
              <a:extLst>
                <a:ext uri="{63B3BB69-23CF-44E3-9099-C40C66FF867C}">
                  <a14:compatExt spid="_x0000_s212340"/>
                </a:ext>
                <a:ext uri="{FF2B5EF4-FFF2-40B4-BE49-F238E27FC236}">
                  <a16:creationId xmlns:a16="http://schemas.microsoft.com/office/drawing/2014/main" id="{6958551D-BC23-CC2A-541B-F2B446D772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12341" name="Option Button 373" hidden="1">
              <a:extLst>
                <a:ext uri="{63B3BB69-23CF-44E3-9099-C40C66FF867C}">
                  <a14:compatExt spid="_x0000_s212341"/>
                </a:ext>
                <a:ext uri="{FF2B5EF4-FFF2-40B4-BE49-F238E27FC236}">
                  <a16:creationId xmlns:a16="http://schemas.microsoft.com/office/drawing/2014/main" id="{68C0B181-A797-C729-A98D-EB1B380C75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12342" name="Option Button 374" hidden="1">
              <a:extLst>
                <a:ext uri="{63B3BB69-23CF-44E3-9099-C40C66FF867C}">
                  <a14:compatExt spid="_x0000_s212342"/>
                </a:ext>
                <a:ext uri="{FF2B5EF4-FFF2-40B4-BE49-F238E27FC236}">
                  <a16:creationId xmlns:a16="http://schemas.microsoft.com/office/drawing/2014/main" id="{A4D6E3F3-C13C-4B58-8C36-9C1CB30249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12343" name="Group Box 375" hidden="1">
              <a:extLst>
                <a:ext uri="{63B3BB69-23CF-44E3-9099-C40C66FF867C}">
                  <a14:compatExt spid="_x0000_s212343"/>
                </a:ext>
                <a:ext uri="{FF2B5EF4-FFF2-40B4-BE49-F238E27FC236}">
                  <a16:creationId xmlns:a16="http://schemas.microsoft.com/office/drawing/2014/main" id="{FCBEF7A8-483C-C74F-13BF-E4EEB0C5036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12344" name="Option Button 376" hidden="1">
              <a:extLst>
                <a:ext uri="{63B3BB69-23CF-44E3-9099-C40C66FF867C}">
                  <a14:compatExt spid="_x0000_s212344"/>
                </a:ext>
                <a:ext uri="{FF2B5EF4-FFF2-40B4-BE49-F238E27FC236}">
                  <a16:creationId xmlns:a16="http://schemas.microsoft.com/office/drawing/2014/main" id="{D6C3FBB7-4266-4163-1555-4ED399309C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12345" name="Option Button 377" hidden="1">
              <a:extLst>
                <a:ext uri="{63B3BB69-23CF-44E3-9099-C40C66FF867C}">
                  <a14:compatExt spid="_x0000_s212345"/>
                </a:ext>
                <a:ext uri="{FF2B5EF4-FFF2-40B4-BE49-F238E27FC236}">
                  <a16:creationId xmlns:a16="http://schemas.microsoft.com/office/drawing/2014/main" id="{4D4CFB24-65AB-C9FB-9151-B93A40BE32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12346" name="Option Button 378" hidden="1">
              <a:extLst>
                <a:ext uri="{63B3BB69-23CF-44E3-9099-C40C66FF867C}">
                  <a14:compatExt spid="_x0000_s212346"/>
                </a:ext>
                <a:ext uri="{FF2B5EF4-FFF2-40B4-BE49-F238E27FC236}">
                  <a16:creationId xmlns:a16="http://schemas.microsoft.com/office/drawing/2014/main" id="{16842B10-2F13-1C62-FE7E-03A7D166FD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12347" name="Option Button 379" hidden="1">
              <a:extLst>
                <a:ext uri="{63B3BB69-23CF-44E3-9099-C40C66FF867C}">
                  <a14:compatExt spid="_x0000_s212347"/>
                </a:ext>
                <a:ext uri="{FF2B5EF4-FFF2-40B4-BE49-F238E27FC236}">
                  <a16:creationId xmlns:a16="http://schemas.microsoft.com/office/drawing/2014/main" id="{7B8CDD1E-99E1-2266-F3C5-F720B3F4B9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12348" name="Group Box 380" hidden="1">
              <a:extLst>
                <a:ext uri="{63B3BB69-23CF-44E3-9099-C40C66FF867C}">
                  <a14:compatExt spid="_x0000_s212348"/>
                </a:ext>
                <a:ext uri="{FF2B5EF4-FFF2-40B4-BE49-F238E27FC236}">
                  <a16:creationId xmlns:a16="http://schemas.microsoft.com/office/drawing/2014/main" id="{0F6D9EDD-1EFF-6AD3-146C-EF711A06800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12349" name="Option Button 381" hidden="1">
              <a:extLst>
                <a:ext uri="{63B3BB69-23CF-44E3-9099-C40C66FF867C}">
                  <a14:compatExt spid="_x0000_s212349"/>
                </a:ext>
                <a:ext uri="{FF2B5EF4-FFF2-40B4-BE49-F238E27FC236}">
                  <a16:creationId xmlns:a16="http://schemas.microsoft.com/office/drawing/2014/main" id="{13C06FF1-55B5-BB28-8A62-F24C32ED86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12350" name="Option Button 382" hidden="1">
              <a:extLst>
                <a:ext uri="{63B3BB69-23CF-44E3-9099-C40C66FF867C}">
                  <a14:compatExt spid="_x0000_s212350"/>
                </a:ext>
                <a:ext uri="{FF2B5EF4-FFF2-40B4-BE49-F238E27FC236}">
                  <a16:creationId xmlns:a16="http://schemas.microsoft.com/office/drawing/2014/main" id="{3DD85415-CD3B-6C32-621D-9C539F8276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12351" name="Option Button 383" hidden="1">
              <a:extLst>
                <a:ext uri="{63B3BB69-23CF-44E3-9099-C40C66FF867C}">
                  <a14:compatExt spid="_x0000_s212351"/>
                </a:ext>
                <a:ext uri="{FF2B5EF4-FFF2-40B4-BE49-F238E27FC236}">
                  <a16:creationId xmlns:a16="http://schemas.microsoft.com/office/drawing/2014/main" id="{4053C4BE-6144-7CCA-54B8-D6408274A5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12352" name="Option Button 384" hidden="1">
              <a:extLst>
                <a:ext uri="{63B3BB69-23CF-44E3-9099-C40C66FF867C}">
                  <a14:compatExt spid="_x0000_s212352"/>
                </a:ext>
                <a:ext uri="{FF2B5EF4-FFF2-40B4-BE49-F238E27FC236}">
                  <a16:creationId xmlns:a16="http://schemas.microsoft.com/office/drawing/2014/main" id="{7FF1096D-8430-3696-CFDB-AE318CBC49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12353" name="Group Box 385" hidden="1">
              <a:extLst>
                <a:ext uri="{63B3BB69-23CF-44E3-9099-C40C66FF867C}">
                  <a14:compatExt spid="_x0000_s212353"/>
                </a:ext>
                <a:ext uri="{FF2B5EF4-FFF2-40B4-BE49-F238E27FC236}">
                  <a16:creationId xmlns:a16="http://schemas.microsoft.com/office/drawing/2014/main" id="{E90E2242-EE20-61E7-3F5F-3DE08DA59C0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12354" name="Option Button 386" hidden="1">
              <a:extLst>
                <a:ext uri="{63B3BB69-23CF-44E3-9099-C40C66FF867C}">
                  <a14:compatExt spid="_x0000_s212354"/>
                </a:ext>
                <a:ext uri="{FF2B5EF4-FFF2-40B4-BE49-F238E27FC236}">
                  <a16:creationId xmlns:a16="http://schemas.microsoft.com/office/drawing/2014/main" id="{BDD444E6-C97A-C14A-E40E-348AD9E16B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12355" name="Option Button 387" hidden="1">
              <a:extLst>
                <a:ext uri="{63B3BB69-23CF-44E3-9099-C40C66FF867C}">
                  <a14:compatExt spid="_x0000_s212355"/>
                </a:ext>
                <a:ext uri="{FF2B5EF4-FFF2-40B4-BE49-F238E27FC236}">
                  <a16:creationId xmlns:a16="http://schemas.microsoft.com/office/drawing/2014/main" id="{CCF5F5F0-3728-5DA0-964F-D826E6B969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12356" name="Option Button 388" hidden="1">
              <a:extLst>
                <a:ext uri="{63B3BB69-23CF-44E3-9099-C40C66FF867C}">
                  <a14:compatExt spid="_x0000_s212356"/>
                </a:ext>
                <a:ext uri="{FF2B5EF4-FFF2-40B4-BE49-F238E27FC236}">
                  <a16:creationId xmlns:a16="http://schemas.microsoft.com/office/drawing/2014/main" id="{BD22CBCD-2572-53BB-4317-8C5488EBCE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12357" name="Option Button 389" hidden="1">
              <a:extLst>
                <a:ext uri="{63B3BB69-23CF-44E3-9099-C40C66FF867C}">
                  <a14:compatExt spid="_x0000_s212357"/>
                </a:ext>
                <a:ext uri="{FF2B5EF4-FFF2-40B4-BE49-F238E27FC236}">
                  <a16:creationId xmlns:a16="http://schemas.microsoft.com/office/drawing/2014/main" id="{1C652EDB-A48E-638C-35F3-6BA6E2E55E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12358" name="Group Box 390" hidden="1">
              <a:extLst>
                <a:ext uri="{63B3BB69-23CF-44E3-9099-C40C66FF867C}">
                  <a14:compatExt spid="_x0000_s212358"/>
                </a:ext>
                <a:ext uri="{FF2B5EF4-FFF2-40B4-BE49-F238E27FC236}">
                  <a16:creationId xmlns:a16="http://schemas.microsoft.com/office/drawing/2014/main" id="{00FCB77C-F53B-E50C-465C-21B8D960B5F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12359" name="Option Button 391" hidden="1">
              <a:extLst>
                <a:ext uri="{63B3BB69-23CF-44E3-9099-C40C66FF867C}">
                  <a14:compatExt spid="_x0000_s212359"/>
                </a:ext>
                <a:ext uri="{FF2B5EF4-FFF2-40B4-BE49-F238E27FC236}">
                  <a16:creationId xmlns:a16="http://schemas.microsoft.com/office/drawing/2014/main" id="{94C158A0-994A-4079-1858-6AB4E2AC8D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12360" name="Option Button 392" hidden="1">
              <a:extLst>
                <a:ext uri="{63B3BB69-23CF-44E3-9099-C40C66FF867C}">
                  <a14:compatExt spid="_x0000_s212360"/>
                </a:ext>
                <a:ext uri="{FF2B5EF4-FFF2-40B4-BE49-F238E27FC236}">
                  <a16:creationId xmlns:a16="http://schemas.microsoft.com/office/drawing/2014/main" id="{1D3445F4-62FC-47F9-65D8-D379018A9B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12361" name="Option Button 393" hidden="1">
              <a:extLst>
                <a:ext uri="{63B3BB69-23CF-44E3-9099-C40C66FF867C}">
                  <a14:compatExt spid="_x0000_s212361"/>
                </a:ext>
                <a:ext uri="{FF2B5EF4-FFF2-40B4-BE49-F238E27FC236}">
                  <a16:creationId xmlns:a16="http://schemas.microsoft.com/office/drawing/2014/main" id="{CB91DF24-108F-09EF-1C48-C2A2704711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12362" name="Option Button 394" hidden="1">
              <a:extLst>
                <a:ext uri="{63B3BB69-23CF-44E3-9099-C40C66FF867C}">
                  <a14:compatExt spid="_x0000_s212362"/>
                </a:ext>
                <a:ext uri="{FF2B5EF4-FFF2-40B4-BE49-F238E27FC236}">
                  <a16:creationId xmlns:a16="http://schemas.microsoft.com/office/drawing/2014/main" id="{F63706D2-CF78-49BA-4BEC-40B23EADF5F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12363" name="Group Box 395" hidden="1">
              <a:extLst>
                <a:ext uri="{63B3BB69-23CF-44E3-9099-C40C66FF867C}">
                  <a14:compatExt spid="_x0000_s212363"/>
                </a:ext>
                <a:ext uri="{FF2B5EF4-FFF2-40B4-BE49-F238E27FC236}">
                  <a16:creationId xmlns:a16="http://schemas.microsoft.com/office/drawing/2014/main" id="{F7FDF47A-CF7E-DB3C-4374-32CB7F8ECBD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12364" name="Option Button 396" hidden="1">
              <a:extLst>
                <a:ext uri="{63B3BB69-23CF-44E3-9099-C40C66FF867C}">
                  <a14:compatExt spid="_x0000_s212364"/>
                </a:ext>
                <a:ext uri="{FF2B5EF4-FFF2-40B4-BE49-F238E27FC236}">
                  <a16:creationId xmlns:a16="http://schemas.microsoft.com/office/drawing/2014/main" id="{075A0FDB-84EB-78B3-B92F-9DD926910E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12365" name="Option Button 397" hidden="1">
              <a:extLst>
                <a:ext uri="{63B3BB69-23CF-44E3-9099-C40C66FF867C}">
                  <a14:compatExt spid="_x0000_s212365"/>
                </a:ext>
                <a:ext uri="{FF2B5EF4-FFF2-40B4-BE49-F238E27FC236}">
                  <a16:creationId xmlns:a16="http://schemas.microsoft.com/office/drawing/2014/main" id="{66C25FB7-128E-570A-5F55-77024CC786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12366" name="Option Button 398" hidden="1">
              <a:extLst>
                <a:ext uri="{63B3BB69-23CF-44E3-9099-C40C66FF867C}">
                  <a14:compatExt spid="_x0000_s212366"/>
                </a:ext>
                <a:ext uri="{FF2B5EF4-FFF2-40B4-BE49-F238E27FC236}">
                  <a16:creationId xmlns:a16="http://schemas.microsoft.com/office/drawing/2014/main" id="{EC9710D9-52D4-A4EA-AFC1-DDFBE7AC41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12367" name="Option Button 399" hidden="1">
              <a:extLst>
                <a:ext uri="{63B3BB69-23CF-44E3-9099-C40C66FF867C}">
                  <a14:compatExt spid="_x0000_s212367"/>
                </a:ext>
                <a:ext uri="{FF2B5EF4-FFF2-40B4-BE49-F238E27FC236}">
                  <a16:creationId xmlns:a16="http://schemas.microsoft.com/office/drawing/2014/main" id="{72FEE533-DBD8-5F87-85BF-7D9101BB80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12368" name="Group Box 400" hidden="1">
              <a:extLst>
                <a:ext uri="{63B3BB69-23CF-44E3-9099-C40C66FF867C}">
                  <a14:compatExt spid="_x0000_s212368"/>
                </a:ext>
                <a:ext uri="{FF2B5EF4-FFF2-40B4-BE49-F238E27FC236}">
                  <a16:creationId xmlns:a16="http://schemas.microsoft.com/office/drawing/2014/main" id="{BA3E5E22-5220-CF32-5B4E-C046FB5D1A3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12369" name="Option Button 401" hidden="1">
              <a:extLst>
                <a:ext uri="{63B3BB69-23CF-44E3-9099-C40C66FF867C}">
                  <a14:compatExt spid="_x0000_s212369"/>
                </a:ext>
                <a:ext uri="{FF2B5EF4-FFF2-40B4-BE49-F238E27FC236}">
                  <a16:creationId xmlns:a16="http://schemas.microsoft.com/office/drawing/2014/main" id="{69F8DEA0-DB6E-3886-B0F3-560312C6B6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12370" name="Option Button 402" hidden="1">
              <a:extLst>
                <a:ext uri="{63B3BB69-23CF-44E3-9099-C40C66FF867C}">
                  <a14:compatExt spid="_x0000_s212370"/>
                </a:ext>
                <a:ext uri="{FF2B5EF4-FFF2-40B4-BE49-F238E27FC236}">
                  <a16:creationId xmlns:a16="http://schemas.microsoft.com/office/drawing/2014/main" id="{8B6845F3-1F57-247E-5A51-C23470072D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12371" name="Option Button 403" hidden="1">
              <a:extLst>
                <a:ext uri="{63B3BB69-23CF-44E3-9099-C40C66FF867C}">
                  <a14:compatExt spid="_x0000_s212371"/>
                </a:ext>
                <a:ext uri="{FF2B5EF4-FFF2-40B4-BE49-F238E27FC236}">
                  <a16:creationId xmlns:a16="http://schemas.microsoft.com/office/drawing/2014/main" id="{29608A60-B313-0B5A-3331-57D8B39DFB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12372" name="Option Button 404" hidden="1">
              <a:extLst>
                <a:ext uri="{63B3BB69-23CF-44E3-9099-C40C66FF867C}">
                  <a14:compatExt spid="_x0000_s212372"/>
                </a:ext>
                <a:ext uri="{FF2B5EF4-FFF2-40B4-BE49-F238E27FC236}">
                  <a16:creationId xmlns:a16="http://schemas.microsoft.com/office/drawing/2014/main" id="{B4B4FA45-0B27-8931-6502-E3F8625F2A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12373" name="Group Box 405" hidden="1">
              <a:extLst>
                <a:ext uri="{63B3BB69-23CF-44E3-9099-C40C66FF867C}">
                  <a14:compatExt spid="_x0000_s212373"/>
                </a:ext>
                <a:ext uri="{FF2B5EF4-FFF2-40B4-BE49-F238E27FC236}">
                  <a16:creationId xmlns:a16="http://schemas.microsoft.com/office/drawing/2014/main" id="{326A6CBF-C6A7-7016-3E1E-272E8B96A92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12374" name="Option Button 406" hidden="1">
              <a:extLst>
                <a:ext uri="{63B3BB69-23CF-44E3-9099-C40C66FF867C}">
                  <a14:compatExt spid="_x0000_s212374"/>
                </a:ext>
                <a:ext uri="{FF2B5EF4-FFF2-40B4-BE49-F238E27FC236}">
                  <a16:creationId xmlns:a16="http://schemas.microsoft.com/office/drawing/2014/main" id="{EC9CDA57-4D67-210C-0195-305DFCE208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12375" name="Option Button 407" hidden="1">
              <a:extLst>
                <a:ext uri="{63B3BB69-23CF-44E3-9099-C40C66FF867C}">
                  <a14:compatExt spid="_x0000_s212375"/>
                </a:ext>
                <a:ext uri="{FF2B5EF4-FFF2-40B4-BE49-F238E27FC236}">
                  <a16:creationId xmlns:a16="http://schemas.microsoft.com/office/drawing/2014/main" id="{80F80AC0-68A3-080A-CEAB-45C058EB32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12376" name="Option Button 408" hidden="1">
              <a:extLst>
                <a:ext uri="{63B3BB69-23CF-44E3-9099-C40C66FF867C}">
                  <a14:compatExt spid="_x0000_s212376"/>
                </a:ext>
                <a:ext uri="{FF2B5EF4-FFF2-40B4-BE49-F238E27FC236}">
                  <a16:creationId xmlns:a16="http://schemas.microsoft.com/office/drawing/2014/main" id="{D0976D91-1C78-354F-7603-07BF400310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12377" name="Option Button 409" hidden="1">
              <a:extLst>
                <a:ext uri="{63B3BB69-23CF-44E3-9099-C40C66FF867C}">
                  <a14:compatExt spid="_x0000_s212377"/>
                </a:ext>
                <a:ext uri="{FF2B5EF4-FFF2-40B4-BE49-F238E27FC236}">
                  <a16:creationId xmlns:a16="http://schemas.microsoft.com/office/drawing/2014/main" id="{D274EDB7-D14A-8796-49FF-A0A37F9857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12378" name="Group Box 410" hidden="1">
              <a:extLst>
                <a:ext uri="{63B3BB69-23CF-44E3-9099-C40C66FF867C}">
                  <a14:compatExt spid="_x0000_s212378"/>
                </a:ext>
                <a:ext uri="{FF2B5EF4-FFF2-40B4-BE49-F238E27FC236}">
                  <a16:creationId xmlns:a16="http://schemas.microsoft.com/office/drawing/2014/main" id="{5A842961-B569-133E-4931-FAFA83BC3F9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12379" name="Option Button 411" hidden="1">
              <a:extLst>
                <a:ext uri="{63B3BB69-23CF-44E3-9099-C40C66FF867C}">
                  <a14:compatExt spid="_x0000_s212379"/>
                </a:ext>
                <a:ext uri="{FF2B5EF4-FFF2-40B4-BE49-F238E27FC236}">
                  <a16:creationId xmlns:a16="http://schemas.microsoft.com/office/drawing/2014/main" id="{AA7ABEBF-FEC8-D8E8-C3C3-5988B63CB5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12380" name="Option Button 412" hidden="1">
              <a:extLst>
                <a:ext uri="{63B3BB69-23CF-44E3-9099-C40C66FF867C}">
                  <a14:compatExt spid="_x0000_s212380"/>
                </a:ext>
                <a:ext uri="{FF2B5EF4-FFF2-40B4-BE49-F238E27FC236}">
                  <a16:creationId xmlns:a16="http://schemas.microsoft.com/office/drawing/2014/main" id="{396B040E-4B5A-4098-812D-41320D2D03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12381" name="Option Button 413" hidden="1">
              <a:extLst>
                <a:ext uri="{63B3BB69-23CF-44E3-9099-C40C66FF867C}">
                  <a14:compatExt spid="_x0000_s212381"/>
                </a:ext>
                <a:ext uri="{FF2B5EF4-FFF2-40B4-BE49-F238E27FC236}">
                  <a16:creationId xmlns:a16="http://schemas.microsoft.com/office/drawing/2014/main" id="{1451E992-5F80-9C23-1DB5-B4FEFB580B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12382" name="Option Button 414" hidden="1">
              <a:extLst>
                <a:ext uri="{63B3BB69-23CF-44E3-9099-C40C66FF867C}">
                  <a14:compatExt spid="_x0000_s212382"/>
                </a:ext>
                <a:ext uri="{FF2B5EF4-FFF2-40B4-BE49-F238E27FC236}">
                  <a16:creationId xmlns:a16="http://schemas.microsoft.com/office/drawing/2014/main" id="{ABECC6F4-F48D-310E-D20C-7670F5B5CB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12383" name="Group Box 415" hidden="1">
              <a:extLst>
                <a:ext uri="{63B3BB69-23CF-44E3-9099-C40C66FF867C}">
                  <a14:compatExt spid="_x0000_s212383"/>
                </a:ext>
                <a:ext uri="{FF2B5EF4-FFF2-40B4-BE49-F238E27FC236}">
                  <a16:creationId xmlns:a16="http://schemas.microsoft.com/office/drawing/2014/main" id="{FFFED57F-4824-3EE1-653E-260D1ADBE55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12384" name="Option Button 416" hidden="1">
              <a:extLst>
                <a:ext uri="{63B3BB69-23CF-44E3-9099-C40C66FF867C}">
                  <a14:compatExt spid="_x0000_s212384"/>
                </a:ext>
                <a:ext uri="{FF2B5EF4-FFF2-40B4-BE49-F238E27FC236}">
                  <a16:creationId xmlns:a16="http://schemas.microsoft.com/office/drawing/2014/main" id="{324E278C-4EAF-333E-2DCC-05EA4F4A56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12385" name="Option Button 417" hidden="1">
              <a:extLst>
                <a:ext uri="{63B3BB69-23CF-44E3-9099-C40C66FF867C}">
                  <a14:compatExt spid="_x0000_s212385"/>
                </a:ext>
                <a:ext uri="{FF2B5EF4-FFF2-40B4-BE49-F238E27FC236}">
                  <a16:creationId xmlns:a16="http://schemas.microsoft.com/office/drawing/2014/main" id="{651D6810-710A-08E8-5F8A-74B2D439B5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12386" name="Option Button 418" hidden="1">
              <a:extLst>
                <a:ext uri="{63B3BB69-23CF-44E3-9099-C40C66FF867C}">
                  <a14:compatExt spid="_x0000_s212386"/>
                </a:ext>
                <a:ext uri="{FF2B5EF4-FFF2-40B4-BE49-F238E27FC236}">
                  <a16:creationId xmlns:a16="http://schemas.microsoft.com/office/drawing/2014/main" id="{B0531F54-A701-D2AC-CB8B-850E349FC8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12387" name="Option Button 419" hidden="1">
              <a:extLst>
                <a:ext uri="{63B3BB69-23CF-44E3-9099-C40C66FF867C}">
                  <a14:compatExt spid="_x0000_s212387"/>
                </a:ext>
                <a:ext uri="{FF2B5EF4-FFF2-40B4-BE49-F238E27FC236}">
                  <a16:creationId xmlns:a16="http://schemas.microsoft.com/office/drawing/2014/main" id="{C183C51C-5716-6701-86E7-D519F63BDF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12388" name="Group Box 420" hidden="1">
              <a:extLst>
                <a:ext uri="{63B3BB69-23CF-44E3-9099-C40C66FF867C}">
                  <a14:compatExt spid="_x0000_s212388"/>
                </a:ext>
                <a:ext uri="{FF2B5EF4-FFF2-40B4-BE49-F238E27FC236}">
                  <a16:creationId xmlns:a16="http://schemas.microsoft.com/office/drawing/2014/main" id="{C27BE660-DB3D-A2D8-00A7-F39C90D5E34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12389" name="Option Button 421" hidden="1">
              <a:extLst>
                <a:ext uri="{63B3BB69-23CF-44E3-9099-C40C66FF867C}">
                  <a14:compatExt spid="_x0000_s212389"/>
                </a:ext>
                <a:ext uri="{FF2B5EF4-FFF2-40B4-BE49-F238E27FC236}">
                  <a16:creationId xmlns:a16="http://schemas.microsoft.com/office/drawing/2014/main" id="{6ACD882D-D110-5D1F-0407-4CEC6968B4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12390" name="Option Button 422" hidden="1">
              <a:extLst>
                <a:ext uri="{63B3BB69-23CF-44E3-9099-C40C66FF867C}">
                  <a14:compatExt spid="_x0000_s212390"/>
                </a:ext>
                <a:ext uri="{FF2B5EF4-FFF2-40B4-BE49-F238E27FC236}">
                  <a16:creationId xmlns:a16="http://schemas.microsoft.com/office/drawing/2014/main" id="{83EB8742-6C61-92E5-7507-AF4051444A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12391" name="Option Button 423" hidden="1">
              <a:extLst>
                <a:ext uri="{63B3BB69-23CF-44E3-9099-C40C66FF867C}">
                  <a14:compatExt spid="_x0000_s212391"/>
                </a:ext>
                <a:ext uri="{FF2B5EF4-FFF2-40B4-BE49-F238E27FC236}">
                  <a16:creationId xmlns:a16="http://schemas.microsoft.com/office/drawing/2014/main" id="{944C1FC6-801F-71BA-8869-2D6F3F9F28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12392" name="Option Button 424" hidden="1">
              <a:extLst>
                <a:ext uri="{63B3BB69-23CF-44E3-9099-C40C66FF867C}">
                  <a14:compatExt spid="_x0000_s212392"/>
                </a:ext>
                <a:ext uri="{FF2B5EF4-FFF2-40B4-BE49-F238E27FC236}">
                  <a16:creationId xmlns:a16="http://schemas.microsoft.com/office/drawing/2014/main" id="{92C754A0-D41C-D2C9-E006-1CC0B7E7EF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12393" name="Group Box 425" hidden="1">
              <a:extLst>
                <a:ext uri="{63B3BB69-23CF-44E3-9099-C40C66FF867C}">
                  <a14:compatExt spid="_x0000_s212393"/>
                </a:ext>
                <a:ext uri="{FF2B5EF4-FFF2-40B4-BE49-F238E27FC236}">
                  <a16:creationId xmlns:a16="http://schemas.microsoft.com/office/drawing/2014/main" id="{43EE1454-0853-FA19-C743-184C4874782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12394" name="Option Button 426" hidden="1">
              <a:extLst>
                <a:ext uri="{63B3BB69-23CF-44E3-9099-C40C66FF867C}">
                  <a14:compatExt spid="_x0000_s212394"/>
                </a:ext>
                <a:ext uri="{FF2B5EF4-FFF2-40B4-BE49-F238E27FC236}">
                  <a16:creationId xmlns:a16="http://schemas.microsoft.com/office/drawing/2014/main" id="{DDBAC110-C673-0D7B-7D17-1F88E957D3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12395" name="Option Button 427" hidden="1">
              <a:extLst>
                <a:ext uri="{63B3BB69-23CF-44E3-9099-C40C66FF867C}">
                  <a14:compatExt spid="_x0000_s212395"/>
                </a:ext>
                <a:ext uri="{FF2B5EF4-FFF2-40B4-BE49-F238E27FC236}">
                  <a16:creationId xmlns:a16="http://schemas.microsoft.com/office/drawing/2014/main" id="{34BC35AC-B107-916C-31A7-719AA68E3C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12396" name="Option Button 428" hidden="1">
              <a:extLst>
                <a:ext uri="{63B3BB69-23CF-44E3-9099-C40C66FF867C}">
                  <a14:compatExt spid="_x0000_s212396"/>
                </a:ext>
                <a:ext uri="{FF2B5EF4-FFF2-40B4-BE49-F238E27FC236}">
                  <a16:creationId xmlns:a16="http://schemas.microsoft.com/office/drawing/2014/main" id="{42EB9F67-9B25-7D7C-5B1D-EB69D57F2C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12397" name="Option Button 429" hidden="1">
              <a:extLst>
                <a:ext uri="{63B3BB69-23CF-44E3-9099-C40C66FF867C}">
                  <a14:compatExt spid="_x0000_s212397"/>
                </a:ext>
                <a:ext uri="{FF2B5EF4-FFF2-40B4-BE49-F238E27FC236}">
                  <a16:creationId xmlns:a16="http://schemas.microsoft.com/office/drawing/2014/main" id="{6D3920D0-3FDB-F1A6-3CF6-4BB659272A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12398" name="Group Box 430" hidden="1">
              <a:extLst>
                <a:ext uri="{63B3BB69-23CF-44E3-9099-C40C66FF867C}">
                  <a14:compatExt spid="_x0000_s212398"/>
                </a:ext>
                <a:ext uri="{FF2B5EF4-FFF2-40B4-BE49-F238E27FC236}">
                  <a16:creationId xmlns:a16="http://schemas.microsoft.com/office/drawing/2014/main" id="{8151F3E8-3D73-48A6-98B7-B485B44F026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12399" name="Option Button 431" hidden="1">
              <a:extLst>
                <a:ext uri="{63B3BB69-23CF-44E3-9099-C40C66FF867C}">
                  <a14:compatExt spid="_x0000_s212399"/>
                </a:ext>
                <a:ext uri="{FF2B5EF4-FFF2-40B4-BE49-F238E27FC236}">
                  <a16:creationId xmlns:a16="http://schemas.microsoft.com/office/drawing/2014/main" id="{C3030A5F-C6A6-8560-8FC7-43E4A5355F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12400" name="Option Button 432" hidden="1">
              <a:extLst>
                <a:ext uri="{63B3BB69-23CF-44E3-9099-C40C66FF867C}">
                  <a14:compatExt spid="_x0000_s212400"/>
                </a:ext>
                <a:ext uri="{FF2B5EF4-FFF2-40B4-BE49-F238E27FC236}">
                  <a16:creationId xmlns:a16="http://schemas.microsoft.com/office/drawing/2014/main" id="{BD1C12FF-B16F-FB9F-3398-7D61821FE0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12401" name="Option Button 433" hidden="1">
              <a:extLst>
                <a:ext uri="{63B3BB69-23CF-44E3-9099-C40C66FF867C}">
                  <a14:compatExt spid="_x0000_s212401"/>
                </a:ext>
                <a:ext uri="{FF2B5EF4-FFF2-40B4-BE49-F238E27FC236}">
                  <a16:creationId xmlns:a16="http://schemas.microsoft.com/office/drawing/2014/main" id="{7C3D2C89-F5F5-3E9A-3C51-3E87D4FFF6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12402" name="Option Button 434" hidden="1">
              <a:extLst>
                <a:ext uri="{63B3BB69-23CF-44E3-9099-C40C66FF867C}">
                  <a14:compatExt spid="_x0000_s212402"/>
                </a:ext>
                <a:ext uri="{FF2B5EF4-FFF2-40B4-BE49-F238E27FC236}">
                  <a16:creationId xmlns:a16="http://schemas.microsoft.com/office/drawing/2014/main" id="{747C5836-C8CF-1FCD-2B0E-7F96CB585C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12403" name="Group Box 435" hidden="1">
              <a:extLst>
                <a:ext uri="{63B3BB69-23CF-44E3-9099-C40C66FF867C}">
                  <a14:compatExt spid="_x0000_s212403"/>
                </a:ext>
                <a:ext uri="{FF2B5EF4-FFF2-40B4-BE49-F238E27FC236}">
                  <a16:creationId xmlns:a16="http://schemas.microsoft.com/office/drawing/2014/main" id="{5E33751B-65E3-B047-3BFA-3FBD1529F61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12404" name="Option Button 436" hidden="1">
              <a:extLst>
                <a:ext uri="{63B3BB69-23CF-44E3-9099-C40C66FF867C}">
                  <a14:compatExt spid="_x0000_s212404"/>
                </a:ext>
                <a:ext uri="{FF2B5EF4-FFF2-40B4-BE49-F238E27FC236}">
                  <a16:creationId xmlns:a16="http://schemas.microsoft.com/office/drawing/2014/main" id="{8610C100-5B7B-BBFC-04F7-1F082B9B34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12405" name="Option Button 437" hidden="1">
              <a:extLst>
                <a:ext uri="{63B3BB69-23CF-44E3-9099-C40C66FF867C}">
                  <a14:compatExt spid="_x0000_s212405"/>
                </a:ext>
                <a:ext uri="{FF2B5EF4-FFF2-40B4-BE49-F238E27FC236}">
                  <a16:creationId xmlns:a16="http://schemas.microsoft.com/office/drawing/2014/main" id="{9EE03183-015A-6DFB-278A-03DD7A7571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12406" name="Option Button 438" hidden="1">
              <a:extLst>
                <a:ext uri="{63B3BB69-23CF-44E3-9099-C40C66FF867C}">
                  <a14:compatExt spid="_x0000_s212406"/>
                </a:ext>
                <a:ext uri="{FF2B5EF4-FFF2-40B4-BE49-F238E27FC236}">
                  <a16:creationId xmlns:a16="http://schemas.microsoft.com/office/drawing/2014/main" id="{670B8E16-0771-6409-DD38-E7DEA2F0D3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12407" name="Option Button 439" hidden="1">
              <a:extLst>
                <a:ext uri="{63B3BB69-23CF-44E3-9099-C40C66FF867C}">
                  <a14:compatExt spid="_x0000_s212407"/>
                </a:ext>
                <a:ext uri="{FF2B5EF4-FFF2-40B4-BE49-F238E27FC236}">
                  <a16:creationId xmlns:a16="http://schemas.microsoft.com/office/drawing/2014/main" id="{31BB411F-C99D-1C0B-5658-78FF9B8A02A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12408" name="Group Box 440" hidden="1">
              <a:extLst>
                <a:ext uri="{63B3BB69-23CF-44E3-9099-C40C66FF867C}">
                  <a14:compatExt spid="_x0000_s212408"/>
                </a:ext>
                <a:ext uri="{FF2B5EF4-FFF2-40B4-BE49-F238E27FC236}">
                  <a16:creationId xmlns:a16="http://schemas.microsoft.com/office/drawing/2014/main" id="{4F1B181E-2A5A-A454-6B0A-61C0E1D6C1F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12409" name="Option Button 441" hidden="1">
              <a:extLst>
                <a:ext uri="{63B3BB69-23CF-44E3-9099-C40C66FF867C}">
                  <a14:compatExt spid="_x0000_s212409"/>
                </a:ext>
                <a:ext uri="{FF2B5EF4-FFF2-40B4-BE49-F238E27FC236}">
                  <a16:creationId xmlns:a16="http://schemas.microsoft.com/office/drawing/2014/main" id="{B60716E8-6A0E-E606-BB4F-9C5F4FF721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12410" name="Option Button 442" hidden="1">
              <a:extLst>
                <a:ext uri="{63B3BB69-23CF-44E3-9099-C40C66FF867C}">
                  <a14:compatExt spid="_x0000_s212410"/>
                </a:ext>
                <a:ext uri="{FF2B5EF4-FFF2-40B4-BE49-F238E27FC236}">
                  <a16:creationId xmlns:a16="http://schemas.microsoft.com/office/drawing/2014/main" id="{4E8BD7B5-9400-835E-162F-0FD3735A9C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12411" name="Option Button 443" hidden="1">
              <a:extLst>
                <a:ext uri="{63B3BB69-23CF-44E3-9099-C40C66FF867C}">
                  <a14:compatExt spid="_x0000_s212411"/>
                </a:ext>
                <a:ext uri="{FF2B5EF4-FFF2-40B4-BE49-F238E27FC236}">
                  <a16:creationId xmlns:a16="http://schemas.microsoft.com/office/drawing/2014/main" id="{B704B33B-A37F-4F46-C9EC-A8ACDF49FB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12412" name="Option Button 444" hidden="1">
              <a:extLst>
                <a:ext uri="{63B3BB69-23CF-44E3-9099-C40C66FF867C}">
                  <a14:compatExt spid="_x0000_s212412"/>
                </a:ext>
                <a:ext uri="{FF2B5EF4-FFF2-40B4-BE49-F238E27FC236}">
                  <a16:creationId xmlns:a16="http://schemas.microsoft.com/office/drawing/2014/main" id="{3BE6C24D-F86A-EBD8-7B4E-A44870F5EC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12413" name="Group Box 445" hidden="1">
              <a:extLst>
                <a:ext uri="{63B3BB69-23CF-44E3-9099-C40C66FF867C}">
                  <a14:compatExt spid="_x0000_s212413"/>
                </a:ext>
                <a:ext uri="{FF2B5EF4-FFF2-40B4-BE49-F238E27FC236}">
                  <a16:creationId xmlns:a16="http://schemas.microsoft.com/office/drawing/2014/main" id="{DBD3E4A5-30EB-14F4-6D3F-C6A54FDC998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12414" name="Option Button 446" hidden="1">
              <a:extLst>
                <a:ext uri="{63B3BB69-23CF-44E3-9099-C40C66FF867C}">
                  <a14:compatExt spid="_x0000_s212414"/>
                </a:ext>
                <a:ext uri="{FF2B5EF4-FFF2-40B4-BE49-F238E27FC236}">
                  <a16:creationId xmlns:a16="http://schemas.microsoft.com/office/drawing/2014/main" id="{54D0F615-4911-06D0-B25C-720FD065D5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12415" name="Option Button 447" hidden="1">
              <a:extLst>
                <a:ext uri="{63B3BB69-23CF-44E3-9099-C40C66FF867C}">
                  <a14:compatExt spid="_x0000_s212415"/>
                </a:ext>
                <a:ext uri="{FF2B5EF4-FFF2-40B4-BE49-F238E27FC236}">
                  <a16:creationId xmlns:a16="http://schemas.microsoft.com/office/drawing/2014/main" id="{78CEA8E3-4A12-5F59-2DAB-B113763436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12416" name="Option Button 448" hidden="1">
              <a:extLst>
                <a:ext uri="{63B3BB69-23CF-44E3-9099-C40C66FF867C}">
                  <a14:compatExt spid="_x0000_s212416"/>
                </a:ext>
                <a:ext uri="{FF2B5EF4-FFF2-40B4-BE49-F238E27FC236}">
                  <a16:creationId xmlns:a16="http://schemas.microsoft.com/office/drawing/2014/main" id="{3F6BBB05-3DA4-716F-AF11-CFAFD979AC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12417" name="Option Button 449" hidden="1">
              <a:extLst>
                <a:ext uri="{63B3BB69-23CF-44E3-9099-C40C66FF867C}">
                  <a14:compatExt spid="_x0000_s212417"/>
                </a:ext>
                <a:ext uri="{FF2B5EF4-FFF2-40B4-BE49-F238E27FC236}">
                  <a16:creationId xmlns:a16="http://schemas.microsoft.com/office/drawing/2014/main" id="{829772C6-AECB-3761-DC92-855B03AAD4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12418" name="Group Box 450" hidden="1">
              <a:extLst>
                <a:ext uri="{63B3BB69-23CF-44E3-9099-C40C66FF867C}">
                  <a14:compatExt spid="_x0000_s212418"/>
                </a:ext>
                <a:ext uri="{FF2B5EF4-FFF2-40B4-BE49-F238E27FC236}">
                  <a16:creationId xmlns:a16="http://schemas.microsoft.com/office/drawing/2014/main" id="{6CF67CC9-0ADB-2907-9D93-69987553286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12419" name="Option Button 451" hidden="1">
              <a:extLst>
                <a:ext uri="{63B3BB69-23CF-44E3-9099-C40C66FF867C}">
                  <a14:compatExt spid="_x0000_s212419"/>
                </a:ext>
                <a:ext uri="{FF2B5EF4-FFF2-40B4-BE49-F238E27FC236}">
                  <a16:creationId xmlns:a16="http://schemas.microsoft.com/office/drawing/2014/main" id="{504CEF05-35E1-6948-3DFC-935696F8EB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12420" name="Option Button 452" hidden="1">
              <a:extLst>
                <a:ext uri="{63B3BB69-23CF-44E3-9099-C40C66FF867C}">
                  <a14:compatExt spid="_x0000_s212420"/>
                </a:ext>
                <a:ext uri="{FF2B5EF4-FFF2-40B4-BE49-F238E27FC236}">
                  <a16:creationId xmlns:a16="http://schemas.microsoft.com/office/drawing/2014/main" id="{DE26AE40-3BE9-0B48-1FA9-242548F3AE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12421" name="Option Button 453" hidden="1">
              <a:extLst>
                <a:ext uri="{63B3BB69-23CF-44E3-9099-C40C66FF867C}">
                  <a14:compatExt spid="_x0000_s212421"/>
                </a:ext>
                <a:ext uri="{FF2B5EF4-FFF2-40B4-BE49-F238E27FC236}">
                  <a16:creationId xmlns:a16="http://schemas.microsoft.com/office/drawing/2014/main" id="{8CBA0F19-92C7-22C7-11C6-AA223B7486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12422" name="Option Button 454" hidden="1">
              <a:extLst>
                <a:ext uri="{63B3BB69-23CF-44E3-9099-C40C66FF867C}">
                  <a14:compatExt spid="_x0000_s212422"/>
                </a:ext>
                <a:ext uri="{FF2B5EF4-FFF2-40B4-BE49-F238E27FC236}">
                  <a16:creationId xmlns:a16="http://schemas.microsoft.com/office/drawing/2014/main" id="{2910CF68-8C9E-281E-52DA-AF0AF227C3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12423" name="Group Box 455" hidden="1">
              <a:extLst>
                <a:ext uri="{63B3BB69-23CF-44E3-9099-C40C66FF867C}">
                  <a14:compatExt spid="_x0000_s212423"/>
                </a:ext>
                <a:ext uri="{FF2B5EF4-FFF2-40B4-BE49-F238E27FC236}">
                  <a16:creationId xmlns:a16="http://schemas.microsoft.com/office/drawing/2014/main" id="{2D3ABA04-C059-4D48-5B68-5997E5BB9C7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12424" name="Option Button 456" hidden="1">
              <a:extLst>
                <a:ext uri="{63B3BB69-23CF-44E3-9099-C40C66FF867C}">
                  <a14:compatExt spid="_x0000_s212424"/>
                </a:ext>
                <a:ext uri="{FF2B5EF4-FFF2-40B4-BE49-F238E27FC236}">
                  <a16:creationId xmlns:a16="http://schemas.microsoft.com/office/drawing/2014/main" id="{A3C51E9B-B237-366E-0CE9-1A703EC4EA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12425" name="Option Button 457" hidden="1">
              <a:extLst>
                <a:ext uri="{63B3BB69-23CF-44E3-9099-C40C66FF867C}">
                  <a14:compatExt spid="_x0000_s212425"/>
                </a:ext>
                <a:ext uri="{FF2B5EF4-FFF2-40B4-BE49-F238E27FC236}">
                  <a16:creationId xmlns:a16="http://schemas.microsoft.com/office/drawing/2014/main" id="{B33C80B3-1C3D-747C-3D92-DC273DDDD6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12426" name="Option Button 458" hidden="1">
              <a:extLst>
                <a:ext uri="{63B3BB69-23CF-44E3-9099-C40C66FF867C}">
                  <a14:compatExt spid="_x0000_s212426"/>
                </a:ext>
                <a:ext uri="{FF2B5EF4-FFF2-40B4-BE49-F238E27FC236}">
                  <a16:creationId xmlns:a16="http://schemas.microsoft.com/office/drawing/2014/main" id="{4536D7A9-3E5F-8082-40EA-B7B8DCF5D6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12427" name="Option Button 459" hidden="1">
              <a:extLst>
                <a:ext uri="{63B3BB69-23CF-44E3-9099-C40C66FF867C}">
                  <a14:compatExt spid="_x0000_s212427"/>
                </a:ext>
                <a:ext uri="{FF2B5EF4-FFF2-40B4-BE49-F238E27FC236}">
                  <a16:creationId xmlns:a16="http://schemas.microsoft.com/office/drawing/2014/main" id="{D642A69A-F07D-3145-3CD4-2B04751837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12428" name="Group Box 460" hidden="1">
              <a:extLst>
                <a:ext uri="{63B3BB69-23CF-44E3-9099-C40C66FF867C}">
                  <a14:compatExt spid="_x0000_s212428"/>
                </a:ext>
                <a:ext uri="{FF2B5EF4-FFF2-40B4-BE49-F238E27FC236}">
                  <a16:creationId xmlns:a16="http://schemas.microsoft.com/office/drawing/2014/main" id="{D86A474E-5DC3-3308-CFB6-CDE02EB3502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12429" name="Option Button 461" hidden="1">
              <a:extLst>
                <a:ext uri="{63B3BB69-23CF-44E3-9099-C40C66FF867C}">
                  <a14:compatExt spid="_x0000_s212429"/>
                </a:ext>
                <a:ext uri="{FF2B5EF4-FFF2-40B4-BE49-F238E27FC236}">
                  <a16:creationId xmlns:a16="http://schemas.microsoft.com/office/drawing/2014/main" id="{4A2D1205-7F0A-2F65-76CB-2B8D7ECB2B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12430" name="Option Button 462" hidden="1">
              <a:extLst>
                <a:ext uri="{63B3BB69-23CF-44E3-9099-C40C66FF867C}">
                  <a14:compatExt spid="_x0000_s212430"/>
                </a:ext>
                <a:ext uri="{FF2B5EF4-FFF2-40B4-BE49-F238E27FC236}">
                  <a16:creationId xmlns:a16="http://schemas.microsoft.com/office/drawing/2014/main" id="{29B150D5-71D3-E29C-F407-791D233A7F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12431" name="Option Button 463" hidden="1">
              <a:extLst>
                <a:ext uri="{63B3BB69-23CF-44E3-9099-C40C66FF867C}">
                  <a14:compatExt spid="_x0000_s212431"/>
                </a:ext>
                <a:ext uri="{FF2B5EF4-FFF2-40B4-BE49-F238E27FC236}">
                  <a16:creationId xmlns:a16="http://schemas.microsoft.com/office/drawing/2014/main" id="{A88D1DD0-A668-BF15-8629-433AEF9648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12432" name="Option Button 464" hidden="1">
              <a:extLst>
                <a:ext uri="{63B3BB69-23CF-44E3-9099-C40C66FF867C}">
                  <a14:compatExt spid="_x0000_s212432"/>
                </a:ext>
                <a:ext uri="{FF2B5EF4-FFF2-40B4-BE49-F238E27FC236}">
                  <a16:creationId xmlns:a16="http://schemas.microsoft.com/office/drawing/2014/main" id="{22A5CDE5-F062-A359-F8A0-69FF1D2BE4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12433" name="Group Box 465" hidden="1">
              <a:extLst>
                <a:ext uri="{63B3BB69-23CF-44E3-9099-C40C66FF867C}">
                  <a14:compatExt spid="_x0000_s212433"/>
                </a:ext>
                <a:ext uri="{FF2B5EF4-FFF2-40B4-BE49-F238E27FC236}">
                  <a16:creationId xmlns:a16="http://schemas.microsoft.com/office/drawing/2014/main" id="{4AAD2B01-5E69-00BA-ED44-5B894A4674F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12434" name="Option Button 466" hidden="1">
              <a:extLst>
                <a:ext uri="{63B3BB69-23CF-44E3-9099-C40C66FF867C}">
                  <a14:compatExt spid="_x0000_s212434"/>
                </a:ext>
                <a:ext uri="{FF2B5EF4-FFF2-40B4-BE49-F238E27FC236}">
                  <a16:creationId xmlns:a16="http://schemas.microsoft.com/office/drawing/2014/main" id="{2C29C445-4749-CB04-A3C4-81DB14FE3A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12435" name="Option Button 467" hidden="1">
              <a:extLst>
                <a:ext uri="{63B3BB69-23CF-44E3-9099-C40C66FF867C}">
                  <a14:compatExt spid="_x0000_s212435"/>
                </a:ext>
                <a:ext uri="{FF2B5EF4-FFF2-40B4-BE49-F238E27FC236}">
                  <a16:creationId xmlns:a16="http://schemas.microsoft.com/office/drawing/2014/main" id="{7B1F3AFA-379C-0C9F-EBCF-49BC06DFC7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12436" name="Option Button 468" hidden="1">
              <a:extLst>
                <a:ext uri="{63B3BB69-23CF-44E3-9099-C40C66FF867C}">
                  <a14:compatExt spid="_x0000_s212436"/>
                </a:ext>
                <a:ext uri="{FF2B5EF4-FFF2-40B4-BE49-F238E27FC236}">
                  <a16:creationId xmlns:a16="http://schemas.microsoft.com/office/drawing/2014/main" id="{B7CA9A91-C189-D988-B158-A3FD97E6A5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12437" name="Option Button 469" hidden="1">
              <a:extLst>
                <a:ext uri="{63B3BB69-23CF-44E3-9099-C40C66FF867C}">
                  <a14:compatExt spid="_x0000_s212437"/>
                </a:ext>
                <a:ext uri="{FF2B5EF4-FFF2-40B4-BE49-F238E27FC236}">
                  <a16:creationId xmlns:a16="http://schemas.microsoft.com/office/drawing/2014/main" id="{1C6D0717-1D5D-86D2-662E-35AC6FE647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12438" name="Group Box 470" hidden="1">
              <a:extLst>
                <a:ext uri="{63B3BB69-23CF-44E3-9099-C40C66FF867C}">
                  <a14:compatExt spid="_x0000_s212438"/>
                </a:ext>
                <a:ext uri="{FF2B5EF4-FFF2-40B4-BE49-F238E27FC236}">
                  <a16:creationId xmlns:a16="http://schemas.microsoft.com/office/drawing/2014/main" id="{EA408F16-85B6-11AC-2C32-F6657811A13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12439" name="Option Button 471" hidden="1">
              <a:extLst>
                <a:ext uri="{63B3BB69-23CF-44E3-9099-C40C66FF867C}">
                  <a14:compatExt spid="_x0000_s212439"/>
                </a:ext>
                <a:ext uri="{FF2B5EF4-FFF2-40B4-BE49-F238E27FC236}">
                  <a16:creationId xmlns:a16="http://schemas.microsoft.com/office/drawing/2014/main" id="{5CC48428-8447-1521-AF55-87404FC574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12440" name="Option Button 472" hidden="1">
              <a:extLst>
                <a:ext uri="{63B3BB69-23CF-44E3-9099-C40C66FF867C}">
                  <a14:compatExt spid="_x0000_s212440"/>
                </a:ext>
                <a:ext uri="{FF2B5EF4-FFF2-40B4-BE49-F238E27FC236}">
                  <a16:creationId xmlns:a16="http://schemas.microsoft.com/office/drawing/2014/main" id="{8E589B2F-5786-FB25-5408-94A6DF1312B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12441" name="Option Button 473" hidden="1">
              <a:extLst>
                <a:ext uri="{63B3BB69-23CF-44E3-9099-C40C66FF867C}">
                  <a14:compatExt spid="_x0000_s212441"/>
                </a:ext>
                <a:ext uri="{FF2B5EF4-FFF2-40B4-BE49-F238E27FC236}">
                  <a16:creationId xmlns:a16="http://schemas.microsoft.com/office/drawing/2014/main" id="{10C1D420-327F-4E2B-E51E-CDB7CCF912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12442" name="Option Button 474" hidden="1">
              <a:extLst>
                <a:ext uri="{63B3BB69-23CF-44E3-9099-C40C66FF867C}">
                  <a14:compatExt spid="_x0000_s212442"/>
                </a:ext>
                <a:ext uri="{FF2B5EF4-FFF2-40B4-BE49-F238E27FC236}">
                  <a16:creationId xmlns:a16="http://schemas.microsoft.com/office/drawing/2014/main" id="{9C8BAFC4-B2CE-FA64-6E6B-F379A14D7D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12443" name="Group Box 475" hidden="1">
              <a:extLst>
                <a:ext uri="{63B3BB69-23CF-44E3-9099-C40C66FF867C}">
                  <a14:compatExt spid="_x0000_s212443"/>
                </a:ext>
                <a:ext uri="{FF2B5EF4-FFF2-40B4-BE49-F238E27FC236}">
                  <a16:creationId xmlns:a16="http://schemas.microsoft.com/office/drawing/2014/main" id="{44C75889-DA51-1018-6FD7-8FBEA7FD071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12444" name="Option Button 476" hidden="1">
              <a:extLst>
                <a:ext uri="{63B3BB69-23CF-44E3-9099-C40C66FF867C}">
                  <a14:compatExt spid="_x0000_s212444"/>
                </a:ext>
                <a:ext uri="{FF2B5EF4-FFF2-40B4-BE49-F238E27FC236}">
                  <a16:creationId xmlns:a16="http://schemas.microsoft.com/office/drawing/2014/main" id="{1B4C12E1-9A06-70E5-B896-4A5EA1B38E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12445" name="Option Button 477" hidden="1">
              <a:extLst>
                <a:ext uri="{63B3BB69-23CF-44E3-9099-C40C66FF867C}">
                  <a14:compatExt spid="_x0000_s212445"/>
                </a:ext>
                <a:ext uri="{FF2B5EF4-FFF2-40B4-BE49-F238E27FC236}">
                  <a16:creationId xmlns:a16="http://schemas.microsoft.com/office/drawing/2014/main" id="{7B8E1CBB-82AE-2A8E-CC69-6891FFA0A9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12446" name="Option Button 478" hidden="1">
              <a:extLst>
                <a:ext uri="{63B3BB69-23CF-44E3-9099-C40C66FF867C}">
                  <a14:compatExt spid="_x0000_s212446"/>
                </a:ext>
                <a:ext uri="{FF2B5EF4-FFF2-40B4-BE49-F238E27FC236}">
                  <a16:creationId xmlns:a16="http://schemas.microsoft.com/office/drawing/2014/main" id="{B59E6613-CD89-8413-6876-37426CF0043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12447" name="Option Button 479" hidden="1">
              <a:extLst>
                <a:ext uri="{63B3BB69-23CF-44E3-9099-C40C66FF867C}">
                  <a14:compatExt spid="_x0000_s212447"/>
                </a:ext>
                <a:ext uri="{FF2B5EF4-FFF2-40B4-BE49-F238E27FC236}">
                  <a16:creationId xmlns:a16="http://schemas.microsoft.com/office/drawing/2014/main" id="{CB5039A4-9739-1FEF-B4FA-0AA3BE0AB2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12448" name="Group Box 480" hidden="1">
              <a:extLst>
                <a:ext uri="{63B3BB69-23CF-44E3-9099-C40C66FF867C}">
                  <a14:compatExt spid="_x0000_s212448"/>
                </a:ext>
                <a:ext uri="{FF2B5EF4-FFF2-40B4-BE49-F238E27FC236}">
                  <a16:creationId xmlns:a16="http://schemas.microsoft.com/office/drawing/2014/main" id="{20D7E1A9-EAAC-406D-4DB6-CE31225AEF2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12449" name="Option Button 481" hidden="1">
              <a:extLst>
                <a:ext uri="{63B3BB69-23CF-44E3-9099-C40C66FF867C}">
                  <a14:compatExt spid="_x0000_s212449"/>
                </a:ext>
                <a:ext uri="{FF2B5EF4-FFF2-40B4-BE49-F238E27FC236}">
                  <a16:creationId xmlns:a16="http://schemas.microsoft.com/office/drawing/2014/main" id="{B4EF828E-DC56-7C3A-5FC9-60ACF23BAB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12450" name="Option Button 482" hidden="1">
              <a:extLst>
                <a:ext uri="{63B3BB69-23CF-44E3-9099-C40C66FF867C}">
                  <a14:compatExt spid="_x0000_s212450"/>
                </a:ext>
                <a:ext uri="{FF2B5EF4-FFF2-40B4-BE49-F238E27FC236}">
                  <a16:creationId xmlns:a16="http://schemas.microsoft.com/office/drawing/2014/main" id="{FD8EFB0A-4734-7914-539D-B2B031643B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12451" name="Option Button 483" hidden="1">
              <a:extLst>
                <a:ext uri="{63B3BB69-23CF-44E3-9099-C40C66FF867C}">
                  <a14:compatExt spid="_x0000_s212451"/>
                </a:ext>
                <a:ext uri="{FF2B5EF4-FFF2-40B4-BE49-F238E27FC236}">
                  <a16:creationId xmlns:a16="http://schemas.microsoft.com/office/drawing/2014/main" id="{3BCFF086-D752-D43E-EE0A-96DEDC2576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12452" name="Option Button 484" hidden="1">
              <a:extLst>
                <a:ext uri="{63B3BB69-23CF-44E3-9099-C40C66FF867C}">
                  <a14:compatExt spid="_x0000_s212452"/>
                </a:ext>
                <a:ext uri="{FF2B5EF4-FFF2-40B4-BE49-F238E27FC236}">
                  <a16:creationId xmlns:a16="http://schemas.microsoft.com/office/drawing/2014/main" id="{64097937-E4CD-726F-4332-007A409DA9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12453" name="Group Box 485" hidden="1">
              <a:extLst>
                <a:ext uri="{63B3BB69-23CF-44E3-9099-C40C66FF867C}">
                  <a14:compatExt spid="_x0000_s212453"/>
                </a:ext>
                <a:ext uri="{FF2B5EF4-FFF2-40B4-BE49-F238E27FC236}">
                  <a16:creationId xmlns:a16="http://schemas.microsoft.com/office/drawing/2014/main" id="{09CD97C0-A1BF-1C9F-8DFC-737988F7F10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12454" name="Option Button 486" hidden="1">
              <a:extLst>
                <a:ext uri="{63B3BB69-23CF-44E3-9099-C40C66FF867C}">
                  <a14:compatExt spid="_x0000_s212454"/>
                </a:ext>
                <a:ext uri="{FF2B5EF4-FFF2-40B4-BE49-F238E27FC236}">
                  <a16:creationId xmlns:a16="http://schemas.microsoft.com/office/drawing/2014/main" id="{C4DDDD31-523F-D9C8-60F7-EA607A81B6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12455" name="Option Button 487" hidden="1">
              <a:extLst>
                <a:ext uri="{63B3BB69-23CF-44E3-9099-C40C66FF867C}">
                  <a14:compatExt spid="_x0000_s212455"/>
                </a:ext>
                <a:ext uri="{FF2B5EF4-FFF2-40B4-BE49-F238E27FC236}">
                  <a16:creationId xmlns:a16="http://schemas.microsoft.com/office/drawing/2014/main" id="{9CB431E2-2BAF-DD1A-175B-CFFCCFAFCE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12456" name="Option Button 488" hidden="1">
              <a:extLst>
                <a:ext uri="{63B3BB69-23CF-44E3-9099-C40C66FF867C}">
                  <a14:compatExt spid="_x0000_s212456"/>
                </a:ext>
                <a:ext uri="{FF2B5EF4-FFF2-40B4-BE49-F238E27FC236}">
                  <a16:creationId xmlns:a16="http://schemas.microsoft.com/office/drawing/2014/main" id="{315A5EAE-37E1-C632-11F2-691F7B5BAD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12457" name="Option Button 489" hidden="1">
              <a:extLst>
                <a:ext uri="{63B3BB69-23CF-44E3-9099-C40C66FF867C}">
                  <a14:compatExt spid="_x0000_s212457"/>
                </a:ext>
                <a:ext uri="{FF2B5EF4-FFF2-40B4-BE49-F238E27FC236}">
                  <a16:creationId xmlns:a16="http://schemas.microsoft.com/office/drawing/2014/main" id="{6588A1F6-2AEE-79F7-C1E5-1ED0F016FE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12458" name="Group Box 490" hidden="1">
              <a:extLst>
                <a:ext uri="{63B3BB69-23CF-44E3-9099-C40C66FF867C}">
                  <a14:compatExt spid="_x0000_s212458"/>
                </a:ext>
                <a:ext uri="{FF2B5EF4-FFF2-40B4-BE49-F238E27FC236}">
                  <a16:creationId xmlns:a16="http://schemas.microsoft.com/office/drawing/2014/main" id="{D630A87E-D297-0744-B5A6-3C0D13BC094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12459" name="Option Button 491" hidden="1">
              <a:extLst>
                <a:ext uri="{63B3BB69-23CF-44E3-9099-C40C66FF867C}">
                  <a14:compatExt spid="_x0000_s212459"/>
                </a:ext>
                <a:ext uri="{FF2B5EF4-FFF2-40B4-BE49-F238E27FC236}">
                  <a16:creationId xmlns:a16="http://schemas.microsoft.com/office/drawing/2014/main" id="{AE1FDAD7-EF0E-2671-7C7A-9890B0A367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12460" name="Option Button 492" hidden="1">
              <a:extLst>
                <a:ext uri="{63B3BB69-23CF-44E3-9099-C40C66FF867C}">
                  <a14:compatExt spid="_x0000_s212460"/>
                </a:ext>
                <a:ext uri="{FF2B5EF4-FFF2-40B4-BE49-F238E27FC236}">
                  <a16:creationId xmlns:a16="http://schemas.microsoft.com/office/drawing/2014/main" id="{5A70D1C8-D614-ABB5-A693-B9E3504710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12461" name="Option Button 493" hidden="1">
              <a:extLst>
                <a:ext uri="{63B3BB69-23CF-44E3-9099-C40C66FF867C}">
                  <a14:compatExt spid="_x0000_s212461"/>
                </a:ext>
                <a:ext uri="{FF2B5EF4-FFF2-40B4-BE49-F238E27FC236}">
                  <a16:creationId xmlns:a16="http://schemas.microsoft.com/office/drawing/2014/main" id="{701D45FD-2B42-3A87-8CEF-970359CE9B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12462" name="Option Button 494" hidden="1">
              <a:extLst>
                <a:ext uri="{63B3BB69-23CF-44E3-9099-C40C66FF867C}">
                  <a14:compatExt spid="_x0000_s212462"/>
                </a:ext>
                <a:ext uri="{FF2B5EF4-FFF2-40B4-BE49-F238E27FC236}">
                  <a16:creationId xmlns:a16="http://schemas.microsoft.com/office/drawing/2014/main" id="{A9894B85-C414-B331-42A7-88CCD66DCA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12463" name="Group Box 495" hidden="1">
              <a:extLst>
                <a:ext uri="{63B3BB69-23CF-44E3-9099-C40C66FF867C}">
                  <a14:compatExt spid="_x0000_s212463"/>
                </a:ext>
                <a:ext uri="{FF2B5EF4-FFF2-40B4-BE49-F238E27FC236}">
                  <a16:creationId xmlns:a16="http://schemas.microsoft.com/office/drawing/2014/main" id="{745714F4-3F97-2A74-097D-990A9FDB7FF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12464" name="Option Button 496" hidden="1">
              <a:extLst>
                <a:ext uri="{63B3BB69-23CF-44E3-9099-C40C66FF867C}">
                  <a14:compatExt spid="_x0000_s212464"/>
                </a:ext>
                <a:ext uri="{FF2B5EF4-FFF2-40B4-BE49-F238E27FC236}">
                  <a16:creationId xmlns:a16="http://schemas.microsoft.com/office/drawing/2014/main" id="{75881B40-FDDC-5936-D126-68A622C706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12465" name="Option Button 497" hidden="1">
              <a:extLst>
                <a:ext uri="{63B3BB69-23CF-44E3-9099-C40C66FF867C}">
                  <a14:compatExt spid="_x0000_s212465"/>
                </a:ext>
                <a:ext uri="{FF2B5EF4-FFF2-40B4-BE49-F238E27FC236}">
                  <a16:creationId xmlns:a16="http://schemas.microsoft.com/office/drawing/2014/main" id="{0166B3A1-0E77-4B92-7B32-C508744A41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12466" name="Option Button 498" hidden="1">
              <a:extLst>
                <a:ext uri="{63B3BB69-23CF-44E3-9099-C40C66FF867C}">
                  <a14:compatExt spid="_x0000_s212466"/>
                </a:ext>
                <a:ext uri="{FF2B5EF4-FFF2-40B4-BE49-F238E27FC236}">
                  <a16:creationId xmlns:a16="http://schemas.microsoft.com/office/drawing/2014/main" id="{970B4A79-EDED-CD84-E94E-7E237F39FA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12467" name="Option Button 499" hidden="1">
              <a:extLst>
                <a:ext uri="{63B3BB69-23CF-44E3-9099-C40C66FF867C}">
                  <a14:compatExt spid="_x0000_s212467"/>
                </a:ext>
                <a:ext uri="{FF2B5EF4-FFF2-40B4-BE49-F238E27FC236}">
                  <a16:creationId xmlns:a16="http://schemas.microsoft.com/office/drawing/2014/main" id="{7FB5F924-3757-955E-04DC-B7B3ECAB3F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12468" name="Group Box 500" hidden="1">
              <a:extLst>
                <a:ext uri="{63B3BB69-23CF-44E3-9099-C40C66FF867C}">
                  <a14:compatExt spid="_x0000_s212468"/>
                </a:ext>
                <a:ext uri="{FF2B5EF4-FFF2-40B4-BE49-F238E27FC236}">
                  <a16:creationId xmlns:a16="http://schemas.microsoft.com/office/drawing/2014/main" id="{0398BC0F-E423-239D-ECC8-22905EBD1FD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12469" name="Option Button 501" hidden="1">
              <a:extLst>
                <a:ext uri="{63B3BB69-23CF-44E3-9099-C40C66FF867C}">
                  <a14:compatExt spid="_x0000_s212469"/>
                </a:ext>
                <a:ext uri="{FF2B5EF4-FFF2-40B4-BE49-F238E27FC236}">
                  <a16:creationId xmlns:a16="http://schemas.microsoft.com/office/drawing/2014/main" id="{8EEB5BF8-B91D-876A-B47A-F1F9DFC4E5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12470" name="Option Button 502" hidden="1">
              <a:extLst>
                <a:ext uri="{63B3BB69-23CF-44E3-9099-C40C66FF867C}">
                  <a14:compatExt spid="_x0000_s212470"/>
                </a:ext>
                <a:ext uri="{FF2B5EF4-FFF2-40B4-BE49-F238E27FC236}">
                  <a16:creationId xmlns:a16="http://schemas.microsoft.com/office/drawing/2014/main" id="{316BDBFA-BB0B-76CB-2B39-C77C3ED4E5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12471" name="Option Button 503" hidden="1">
              <a:extLst>
                <a:ext uri="{63B3BB69-23CF-44E3-9099-C40C66FF867C}">
                  <a14:compatExt spid="_x0000_s212471"/>
                </a:ext>
                <a:ext uri="{FF2B5EF4-FFF2-40B4-BE49-F238E27FC236}">
                  <a16:creationId xmlns:a16="http://schemas.microsoft.com/office/drawing/2014/main" id="{9EB3049D-07C5-AADB-82E1-E721AA5B06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12472" name="Option Button 504" hidden="1">
              <a:extLst>
                <a:ext uri="{63B3BB69-23CF-44E3-9099-C40C66FF867C}">
                  <a14:compatExt spid="_x0000_s212472"/>
                </a:ext>
                <a:ext uri="{FF2B5EF4-FFF2-40B4-BE49-F238E27FC236}">
                  <a16:creationId xmlns:a16="http://schemas.microsoft.com/office/drawing/2014/main" id="{B3703618-51DC-E9D5-2300-83EC1FC531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12473" name="Group Box 505" hidden="1">
              <a:extLst>
                <a:ext uri="{63B3BB69-23CF-44E3-9099-C40C66FF867C}">
                  <a14:compatExt spid="_x0000_s212473"/>
                </a:ext>
                <a:ext uri="{FF2B5EF4-FFF2-40B4-BE49-F238E27FC236}">
                  <a16:creationId xmlns:a16="http://schemas.microsoft.com/office/drawing/2014/main" id="{5FB3B037-A3A6-5BAD-3272-C1781A5C724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12474" name="Option Button 506" hidden="1">
              <a:extLst>
                <a:ext uri="{63B3BB69-23CF-44E3-9099-C40C66FF867C}">
                  <a14:compatExt spid="_x0000_s212474"/>
                </a:ext>
                <a:ext uri="{FF2B5EF4-FFF2-40B4-BE49-F238E27FC236}">
                  <a16:creationId xmlns:a16="http://schemas.microsoft.com/office/drawing/2014/main" id="{E33644C3-1DBD-CCCE-68B4-8005085135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12475" name="Option Button 507" hidden="1">
              <a:extLst>
                <a:ext uri="{63B3BB69-23CF-44E3-9099-C40C66FF867C}">
                  <a14:compatExt spid="_x0000_s212475"/>
                </a:ext>
                <a:ext uri="{FF2B5EF4-FFF2-40B4-BE49-F238E27FC236}">
                  <a16:creationId xmlns:a16="http://schemas.microsoft.com/office/drawing/2014/main" id="{C23A80CB-35A8-D678-6C41-AC66DBA08A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12476" name="Option Button 508" hidden="1">
              <a:extLst>
                <a:ext uri="{63B3BB69-23CF-44E3-9099-C40C66FF867C}">
                  <a14:compatExt spid="_x0000_s212476"/>
                </a:ext>
                <a:ext uri="{FF2B5EF4-FFF2-40B4-BE49-F238E27FC236}">
                  <a16:creationId xmlns:a16="http://schemas.microsoft.com/office/drawing/2014/main" id="{9CC8F347-C739-EA39-65D1-31094F247F5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12477" name="Option Button 509" hidden="1">
              <a:extLst>
                <a:ext uri="{63B3BB69-23CF-44E3-9099-C40C66FF867C}">
                  <a14:compatExt spid="_x0000_s212477"/>
                </a:ext>
                <a:ext uri="{FF2B5EF4-FFF2-40B4-BE49-F238E27FC236}">
                  <a16:creationId xmlns:a16="http://schemas.microsoft.com/office/drawing/2014/main" id="{DA00CBB9-FCBC-D5FE-2434-1750841DB2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12478" name="Group Box 510" hidden="1">
              <a:extLst>
                <a:ext uri="{63B3BB69-23CF-44E3-9099-C40C66FF867C}">
                  <a14:compatExt spid="_x0000_s212478"/>
                </a:ext>
                <a:ext uri="{FF2B5EF4-FFF2-40B4-BE49-F238E27FC236}">
                  <a16:creationId xmlns:a16="http://schemas.microsoft.com/office/drawing/2014/main" id="{0A3E909B-D706-A4D5-C0AF-18AA85920DD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12479" name="Option Button 511" hidden="1">
              <a:extLst>
                <a:ext uri="{63B3BB69-23CF-44E3-9099-C40C66FF867C}">
                  <a14:compatExt spid="_x0000_s212479"/>
                </a:ext>
                <a:ext uri="{FF2B5EF4-FFF2-40B4-BE49-F238E27FC236}">
                  <a16:creationId xmlns:a16="http://schemas.microsoft.com/office/drawing/2014/main" id="{4A4FCA27-8889-A32A-EBAF-2E1537E438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12480" name="Option Button 512" hidden="1">
              <a:extLst>
                <a:ext uri="{63B3BB69-23CF-44E3-9099-C40C66FF867C}">
                  <a14:compatExt spid="_x0000_s212480"/>
                </a:ext>
                <a:ext uri="{FF2B5EF4-FFF2-40B4-BE49-F238E27FC236}">
                  <a16:creationId xmlns:a16="http://schemas.microsoft.com/office/drawing/2014/main" id="{6D9A7DCE-C3F9-D03F-6905-B06C9AF9B2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12481" name="Option Button 513" hidden="1">
              <a:extLst>
                <a:ext uri="{63B3BB69-23CF-44E3-9099-C40C66FF867C}">
                  <a14:compatExt spid="_x0000_s212481"/>
                </a:ext>
                <a:ext uri="{FF2B5EF4-FFF2-40B4-BE49-F238E27FC236}">
                  <a16:creationId xmlns:a16="http://schemas.microsoft.com/office/drawing/2014/main" id="{04DD554B-6F30-669F-50B3-5BD958641D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12482" name="Option Button 514" hidden="1">
              <a:extLst>
                <a:ext uri="{63B3BB69-23CF-44E3-9099-C40C66FF867C}">
                  <a14:compatExt spid="_x0000_s212482"/>
                </a:ext>
                <a:ext uri="{FF2B5EF4-FFF2-40B4-BE49-F238E27FC236}">
                  <a16:creationId xmlns:a16="http://schemas.microsoft.com/office/drawing/2014/main" id="{8971A601-3920-D23C-FCB1-CC4CD7A766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12483" name="Group Box 515" hidden="1">
              <a:extLst>
                <a:ext uri="{63B3BB69-23CF-44E3-9099-C40C66FF867C}">
                  <a14:compatExt spid="_x0000_s212483"/>
                </a:ext>
                <a:ext uri="{FF2B5EF4-FFF2-40B4-BE49-F238E27FC236}">
                  <a16:creationId xmlns:a16="http://schemas.microsoft.com/office/drawing/2014/main" id="{7386F893-EE7C-A906-6F00-5FE41FADD9C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12484" name="Option Button 516" hidden="1">
              <a:extLst>
                <a:ext uri="{63B3BB69-23CF-44E3-9099-C40C66FF867C}">
                  <a14:compatExt spid="_x0000_s212484"/>
                </a:ext>
                <a:ext uri="{FF2B5EF4-FFF2-40B4-BE49-F238E27FC236}">
                  <a16:creationId xmlns:a16="http://schemas.microsoft.com/office/drawing/2014/main" id="{8C882B0F-5B8A-6195-26CC-DAD74D3BDD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12485" name="Option Button 517" hidden="1">
              <a:extLst>
                <a:ext uri="{63B3BB69-23CF-44E3-9099-C40C66FF867C}">
                  <a14:compatExt spid="_x0000_s212485"/>
                </a:ext>
                <a:ext uri="{FF2B5EF4-FFF2-40B4-BE49-F238E27FC236}">
                  <a16:creationId xmlns:a16="http://schemas.microsoft.com/office/drawing/2014/main" id="{29D5A48F-C05F-94EF-DF3D-7882C3960B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12486" name="Option Button 518" hidden="1">
              <a:extLst>
                <a:ext uri="{63B3BB69-23CF-44E3-9099-C40C66FF867C}">
                  <a14:compatExt spid="_x0000_s212486"/>
                </a:ext>
                <a:ext uri="{FF2B5EF4-FFF2-40B4-BE49-F238E27FC236}">
                  <a16:creationId xmlns:a16="http://schemas.microsoft.com/office/drawing/2014/main" id="{11400ABE-7F9B-8480-3E8D-86B1455F37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12487" name="Option Button 519" hidden="1">
              <a:extLst>
                <a:ext uri="{63B3BB69-23CF-44E3-9099-C40C66FF867C}">
                  <a14:compatExt spid="_x0000_s212487"/>
                </a:ext>
                <a:ext uri="{FF2B5EF4-FFF2-40B4-BE49-F238E27FC236}">
                  <a16:creationId xmlns:a16="http://schemas.microsoft.com/office/drawing/2014/main" id="{8F45391B-18B8-71C4-3625-42742214BA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12488" name="Group Box 520" hidden="1">
              <a:extLst>
                <a:ext uri="{63B3BB69-23CF-44E3-9099-C40C66FF867C}">
                  <a14:compatExt spid="_x0000_s212488"/>
                </a:ext>
                <a:ext uri="{FF2B5EF4-FFF2-40B4-BE49-F238E27FC236}">
                  <a16:creationId xmlns:a16="http://schemas.microsoft.com/office/drawing/2014/main" id="{43748015-751B-990E-C64F-FAF130B8B90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12489" name="Option Button 521" hidden="1">
              <a:extLst>
                <a:ext uri="{63B3BB69-23CF-44E3-9099-C40C66FF867C}">
                  <a14:compatExt spid="_x0000_s212489"/>
                </a:ext>
                <a:ext uri="{FF2B5EF4-FFF2-40B4-BE49-F238E27FC236}">
                  <a16:creationId xmlns:a16="http://schemas.microsoft.com/office/drawing/2014/main" id="{26CA096C-F0EC-B5D8-6622-E876B206B0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12490" name="Option Button 522" hidden="1">
              <a:extLst>
                <a:ext uri="{63B3BB69-23CF-44E3-9099-C40C66FF867C}">
                  <a14:compatExt spid="_x0000_s212490"/>
                </a:ext>
                <a:ext uri="{FF2B5EF4-FFF2-40B4-BE49-F238E27FC236}">
                  <a16:creationId xmlns:a16="http://schemas.microsoft.com/office/drawing/2014/main" id="{E35F8FF4-BB0F-F213-AD80-3E7E4081FC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12491" name="Option Button 523" hidden="1">
              <a:extLst>
                <a:ext uri="{63B3BB69-23CF-44E3-9099-C40C66FF867C}">
                  <a14:compatExt spid="_x0000_s212491"/>
                </a:ext>
                <a:ext uri="{FF2B5EF4-FFF2-40B4-BE49-F238E27FC236}">
                  <a16:creationId xmlns:a16="http://schemas.microsoft.com/office/drawing/2014/main" id="{436CDDF0-0F02-697B-5CC0-8825E987EB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12492" name="Option Button 524" hidden="1">
              <a:extLst>
                <a:ext uri="{63B3BB69-23CF-44E3-9099-C40C66FF867C}">
                  <a14:compatExt spid="_x0000_s212492"/>
                </a:ext>
                <a:ext uri="{FF2B5EF4-FFF2-40B4-BE49-F238E27FC236}">
                  <a16:creationId xmlns:a16="http://schemas.microsoft.com/office/drawing/2014/main" id="{0AD406EF-F49E-1D1A-0B4B-753268CB5DF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12493" name="Group Box 525" hidden="1">
              <a:extLst>
                <a:ext uri="{63B3BB69-23CF-44E3-9099-C40C66FF867C}">
                  <a14:compatExt spid="_x0000_s212493"/>
                </a:ext>
                <a:ext uri="{FF2B5EF4-FFF2-40B4-BE49-F238E27FC236}">
                  <a16:creationId xmlns:a16="http://schemas.microsoft.com/office/drawing/2014/main" id="{687D85D0-42CE-A0F9-1F6B-33C7D424DCC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12494" name="Option Button 526" hidden="1">
              <a:extLst>
                <a:ext uri="{63B3BB69-23CF-44E3-9099-C40C66FF867C}">
                  <a14:compatExt spid="_x0000_s212494"/>
                </a:ext>
                <a:ext uri="{FF2B5EF4-FFF2-40B4-BE49-F238E27FC236}">
                  <a16:creationId xmlns:a16="http://schemas.microsoft.com/office/drawing/2014/main" id="{7420BC95-F07F-231C-4196-EC3CB7BE73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12495" name="Option Button 527" hidden="1">
              <a:extLst>
                <a:ext uri="{63B3BB69-23CF-44E3-9099-C40C66FF867C}">
                  <a14:compatExt spid="_x0000_s212495"/>
                </a:ext>
                <a:ext uri="{FF2B5EF4-FFF2-40B4-BE49-F238E27FC236}">
                  <a16:creationId xmlns:a16="http://schemas.microsoft.com/office/drawing/2014/main" id="{92F768AC-1B90-3FA5-3A80-7A0768F086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12496" name="Option Button 528" hidden="1">
              <a:extLst>
                <a:ext uri="{63B3BB69-23CF-44E3-9099-C40C66FF867C}">
                  <a14:compatExt spid="_x0000_s212496"/>
                </a:ext>
                <a:ext uri="{FF2B5EF4-FFF2-40B4-BE49-F238E27FC236}">
                  <a16:creationId xmlns:a16="http://schemas.microsoft.com/office/drawing/2014/main" id="{9D21BFC7-6F28-A857-E53E-D5BD4EF63E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12497" name="Option Button 529" hidden="1">
              <a:extLst>
                <a:ext uri="{63B3BB69-23CF-44E3-9099-C40C66FF867C}">
                  <a14:compatExt spid="_x0000_s212497"/>
                </a:ext>
                <a:ext uri="{FF2B5EF4-FFF2-40B4-BE49-F238E27FC236}">
                  <a16:creationId xmlns:a16="http://schemas.microsoft.com/office/drawing/2014/main" id="{DF5B1A05-17E2-DE6B-69AB-EAF1139B0D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12498" name="Group Box 530" hidden="1">
              <a:extLst>
                <a:ext uri="{63B3BB69-23CF-44E3-9099-C40C66FF867C}">
                  <a14:compatExt spid="_x0000_s212498"/>
                </a:ext>
                <a:ext uri="{FF2B5EF4-FFF2-40B4-BE49-F238E27FC236}">
                  <a16:creationId xmlns:a16="http://schemas.microsoft.com/office/drawing/2014/main" id="{FD9831E9-9D6B-EC02-2189-4A54A0AED3C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12499" name="Option Button 531" hidden="1">
              <a:extLst>
                <a:ext uri="{63B3BB69-23CF-44E3-9099-C40C66FF867C}">
                  <a14:compatExt spid="_x0000_s212499"/>
                </a:ext>
                <a:ext uri="{FF2B5EF4-FFF2-40B4-BE49-F238E27FC236}">
                  <a16:creationId xmlns:a16="http://schemas.microsoft.com/office/drawing/2014/main" id="{CD77F938-A7F8-BDE8-C9BD-2ECEFEAD82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12500" name="Option Button 532" hidden="1">
              <a:extLst>
                <a:ext uri="{63B3BB69-23CF-44E3-9099-C40C66FF867C}">
                  <a14:compatExt spid="_x0000_s212500"/>
                </a:ext>
                <a:ext uri="{FF2B5EF4-FFF2-40B4-BE49-F238E27FC236}">
                  <a16:creationId xmlns:a16="http://schemas.microsoft.com/office/drawing/2014/main" id="{F136F115-1464-F4C5-7B44-BDB7175CAA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12501" name="Option Button 533" hidden="1">
              <a:extLst>
                <a:ext uri="{63B3BB69-23CF-44E3-9099-C40C66FF867C}">
                  <a14:compatExt spid="_x0000_s212501"/>
                </a:ext>
                <a:ext uri="{FF2B5EF4-FFF2-40B4-BE49-F238E27FC236}">
                  <a16:creationId xmlns:a16="http://schemas.microsoft.com/office/drawing/2014/main" id="{F77361C0-CA27-CFC3-493E-24217B1359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12502" name="Option Button 534" hidden="1">
              <a:extLst>
                <a:ext uri="{63B3BB69-23CF-44E3-9099-C40C66FF867C}">
                  <a14:compatExt spid="_x0000_s212502"/>
                </a:ext>
                <a:ext uri="{FF2B5EF4-FFF2-40B4-BE49-F238E27FC236}">
                  <a16:creationId xmlns:a16="http://schemas.microsoft.com/office/drawing/2014/main" id="{91BB7642-345D-1E90-3A49-46F26C43C2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12503" name="Group Box 535" hidden="1">
              <a:extLst>
                <a:ext uri="{63B3BB69-23CF-44E3-9099-C40C66FF867C}">
                  <a14:compatExt spid="_x0000_s212503"/>
                </a:ext>
                <a:ext uri="{FF2B5EF4-FFF2-40B4-BE49-F238E27FC236}">
                  <a16:creationId xmlns:a16="http://schemas.microsoft.com/office/drawing/2014/main" id="{5BD24D78-17E1-ADD2-9B15-5B0371417D2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12504" name="Option Button 536" hidden="1">
              <a:extLst>
                <a:ext uri="{63B3BB69-23CF-44E3-9099-C40C66FF867C}">
                  <a14:compatExt spid="_x0000_s212504"/>
                </a:ext>
                <a:ext uri="{FF2B5EF4-FFF2-40B4-BE49-F238E27FC236}">
                  <a16:creationId xmlns:a16="http://schemas.microsoft.com/office/drawing/2014/main" id="{3EE910AA-35B6-509C-9DD6-7973AFCD31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12505" name="Option Button 537" hidden="1">
              <a:extLst>
                <a:ext uri="{63B3BB69-23CF-44E3-9099-C40C66FF867C}">
                  <a14:compatExt spid="_x0000_s212505"/>
                </a:ext>
                <a:ext uri="{FF2B5EF4-FFF2-40B4-BE49-F238E27FC236}">
                  <a16:creationId xmlns:a16="http://schemas.microsoft.com/office/drawing/2014/main" id="{E9D79258-2A79-8BBA-8696-413FAF17B1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12506" name="Option Button 538" hidden="1">
              <a:extLst>
                <a:ext uri="{63B3BB69-23CF-44E3-9099-C40C66FF867C}">
                  <a14:compatExt spid="_x0000_s212506"/>
                </a:ext>
                <a:ext uri="{FF2B5EF4-FFF2-40B4-BE49-F238E27FC236}">
                  <a16:creationId xmlns:a16="http://schemas.microsoft.com/office/drawing/2014/main" id="{A1407B0E-0566-80B4-7324-30A248BF5A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12507" name="Option Button 539" hidden="1">
              <a:extLst>
                <a:ext uri="{63B3BB69-23CF-44E3-9099-C40C66FF867C}">
                  <a14:compatExt spid="_x0000_s212507"/>
                </a:ext>
                <a:ext uri="{FF2B5EF4-FFF2-40B4-BE49-F238E27FC236}">
                  <a16:creationId xmlns:a16="http://schemas.microsoft.com/office/drawing/2014/main" id="{29D96151-39AE-E05E-7965-B2C016A817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12508" name="Group Box 540" hidden="1">
              <a:extLst>
                <a:ext uri="{63B3BB69-23CF-44E3-9099-C40C66FF867C}">
                  <a14:compatExt spid="_x0000_s212508"/>
                </a:ext>
                <a:ext uri="{FF2B5EF4-FFF2-40B4-BE49-F238E27FC236}">
                  <a16:creationId xmlns:a16="http://schemas.microsoft.com/office/drawing/2014/main" id="{BA354F5E-3577-8339-20A5-78E152C02E2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12509" name="Option Button 541" hidden="1">
              <a:extLst>
                <a:ext uri="{63B3BB69-23CF-44E3-9099-C40C66FF867C}">
                  <a14:compatExt spid="_x0000_s212509"/>
                </a:ext>
                <a:ext uri="{FF2B5EF4-FFF2-40B4-BE49-F238E27FC236}">
                  <a16:creationId xmlns:a16="http://schemas.microsoft.com/office/drawing/2014/main" id="{EACAF1BB-72F2-BC34-9320-E1316D841D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12510" name="Option Button 542" hidden="1">
              <a:extLst>
                <a:ext uri="{63B3BB69-23CF-44E3-9099-C40C66FF867C}">
                  <a14:compatExt spid="_x0000_s212510"/>
                </a:ext>
                <a:ext uri="{FF2B5EF4-FFF2-40B4-BE49-F238E27FC236}">
                  <a16:creationId xmlns:a16="http://schemas.microsoft.com/office/drawing/2014/main" id="{447F4780-253A-5D0E-B152-EA73AA69AA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12511" name="Option Button 543" hidden="1">
              <a:extLst>
                <a:ext uri="{63B3BB69-23CF-44E3-9099-C40C66FF867C}">
                  <a14:compatExt spid="_x0000_s212511"/>
                </a:ext>
                <a:ext uri="{FF2B5EF4-FFF2-40B4-BE49-F238E27FC236}">
                  <a16:creationId xmlns:a16="http://schemas.microsoft.com/office/drawing/2014/main" id="{FD162DD4-BAC2-BB29-60B7-133D5E39BF0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12512" name="Option Button 544" hidden="1">
              <a:extLst>
                <a:ext uri="{63B3BB69-23CF-44E3-9099-C40C66FF867C}">
                  <a14:compatExt spid="_x0000_s212512"/>
                </a:ext>
                <a:ext uri="{FF2B5EF4-FFF2-40B4-BE49-F238E27FC236}">
                  <a16:creationId xmlns:a16="http://schemas.microsoft.com/office/drawing/2014/main" id="{72CDCE24-3332-3EF6-D40F-657273B517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12513" name="Group Box 545" hidden="1">
              <a:extLst>
                <a:ext uri="{63B3BB69-23CF-44E3-9099-C40C66FF867C}">
                  <a14:compatExt spid="_x0000_s212513"/>
                </a:ext>
                <a:ext uri="{FF2B5EF4-FFF2-40B4-BE49-F238E27FC236}">
                  <a16:creationId xmlns:a16="http://schemas.microsoft.com/office/drawing/2014/main" id="{DA058BD2-310A-043C-15BB-348A785E4AA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12514" name="Option Button 546" hidden="1">
              <a:extLst>
                <a:ext uri="{63B3BB69-23CF-44E3-9099-C40C66FF867C}">
                  <a14:compatExt spid="_x0000_s212514"/>
                </a:ext>
                <a:ext uri="{FF2B5EF4-FFF2-40B4-BE49-F238E27FC236}">
                  <a16:creationId xmlns:a16="http://schemas.microsoft.com/office/drawing/2014/main" id="{B43E3090-CE95-1578-9732-B9BEFF758D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12515" name="Option Button 547" hidden="1">
              <a:extLst>
                <a:ext uri="{63B3BB69-23CF-44E3-9099-C40C66FF867C}">
                  <a14:compatExt spid="_x0000_s212515"/>
                </a:ext>
                <a:ext uri="{FF2B5EF4-FFF2-40B4-BE49-F238E27FC236}">
                  <a16:creationId xmlns:a16="http://schemas.microsoft.com/office/drawing/2014/main" id="{08CD3674-3B39-E140-5E6B-0F440CB056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12516" name="Option Button 548" hidden="1">
              <a:extLst>
                <a:ext uri="{63B3BB69-23CF-44E3-9099-C40C66FF867C}">
                  <a14:compatExt spid="_x0000_s212516"/>
                </a:ext>
                <a:ext uri="{FF2B5EF4-FFF2-40B4-BE49-F238E27FC236}">
                  <a16:creationId xmlns:a16="http://schemas.microsoft.com/office/drawing/2014/main" id="{B7C4F463-7636-D38D-032C-39C2638F6D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12517" name="Option Button 549" hidden="1">
              <a:extLst>
                <a:ext uri="{63B3BB69-23CF-44E3-9099-C40C66FF867C}">
                  <a14:compatExt spid="_x0000_s212517"/>
                </a:ext>
                <a:ext uri="{FF2B5EF4-FFF2-40B4-BE49-F238E27FC236}">
                  <a16:creationId xmlns:a16="http://schemas.microsoft.com/office/drawing/2014/main" id="{D1248BD8-141C-D6BA-8492-4CFC000F24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12518" name="Group Box 550" hidden="1">
              <a:extLst>
                <a:ext uri="{63B3BB69-23CF-44E3-9099-C40C66FF867C}">
                  <a14:compatExt spid="_x0000_s212518"/>
                </a:ext>
                <a:ext uri="{FF2B5EF4-FFF2-40B4-BE49-F238E27FC236}">
                  <a16:creationId xmlns:a16="http://schemas.microsoft.com/office/drawing/2014/main" id="{20738BCF-849E-6B0B-91E5-7DF659594C9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12519" name="Option Button 551" hidden="1">
              <a:extLst>
                <a:ext uri="{63B3BB69-23CF-44E3-9099-C40C66FF867C}">
                  <a14:compatExt spid="_x0000_s212519"/>
                </a:ext>
                <a:ext uri="{FF2B5EF4-FFF2-40B4-BE49-F238E27FC236}">
                  <a16:creationId xmlns:a16="http://schemas.microsoft.com/office/drawing/2014/main" id="{A651379C-E9FD-A4C3-AA30-F8553D4C3B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12520" name="Option Button 552" hidden="1">
              <a:extLst>
                <a:ext uri="{63B3BB69-23CF-44E3-9099-C40C66FF867C}">
                  <a14:compatExt spid="_x0000_s212520"/>
                </a:ext>
                <a:ext uri="{FF2B5EF4-FFF2-40B4-BE49-F238E27FC236}">
                  <a16:creationId xmlns:a16="http://schemas.microsoft.com/office/drawing/2014/main" id="{268229BC-CA13-B5F5-541D-769767DEAA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12521" name="Option Button 553" hidden="1">
              <a:extLst>
                <a:ext uri="{63B3BB69-23CF-44E3-9099-C40C66FF867C}">
                  <a14:compatExt spid="_x0000_s212521"/>
                </a:ext>
                <a:ext uri="{FF2B5EF4-FFF2-40B4-BE49-F238E27FC236}">
                  <a16:creationId xmlns:a16="http://schemas.microsoft.com/office/drawing/2014/main" id="{AE597C00-32CA-CB18-16DC-707509D7FF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12522" name="Option Button 554" hidden="1">
              <a:extLst>
                <a:ext uri="{63B3BB69-23CF-44E3-9099-C40C66FF867C}">
                  <a14:compatExt spid="_x0000_s212522"/>
                </a:ext>
                <a:ext uri="{FF2B5EF4-FFF2-40B4-BE49-F238E27FC236}">
                  <a16:creationId xmlns:a16="http://schemas.microsoft.com/office/drawing/2014/main" id="{9ED86393-EF4E-9158-E1CE-7A505BF9FD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12523" name="Group Box 555" hidden="1">
              <a:extLst>
                <a:ext uri="{63B3BB69-23CF-44E3-9099-C40C66FF867C}">
                  <a14:compatExt spid="_x0000_s212523"/>
                </a:ext>
                <a:ext uri="{FF2B5EF4-FFF2-40B4-BE49-F238E27FC236}">
                  <a16:creationId xmlns:a16="http://schemas.microsoft.com/office/drawing/2014/main" id="{BDCFED99-72D7-0D29-89A0-F414BE6BD07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12524" name="Option Button 556" hidden="1">
              <a:extLst>
                <a:ext uri="{63B3BB69-23CF-44E3-9099-C40C66FF867C}">
                  <a14:compatExt spid="_x0000_s212524"/>
                </a:ext>
                <a:ext uri="{FF2B5EF4-FFF2-40B4-BE49-F238E27FC236}">
                  <a16:creationId xmlns:a16="http://schemas.microsoft.com/office/drawing/2014/main" id="{89350689-68C2-B3EC-79DB-D35F94EE6A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12525" name="Option Button 557" hidden="1">
              <a:extLst>
                <a:ext uri="{63B3BB69-23CF-44E3-9099-C40C66FF867C}">
                  <a14:compatExt spid="_x0000_s212525"/>
                </a:ext>
                <a:ext uri="{FF2B5EF4-FFF2-40B4-BE49-F238E27FC236}">
                  <a16:creationId xmlns:a16="http://schemas.microsoft.com/office/drawing/2014/main" id="{D81CFCFC-1E9E-4A23-0EC7-7F9C04105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12526" name="Option Button 558" hidden="1">
              <a:extLst>
                <a:ext uri="{63B3BB69-23CF-44E3-9099-C40C66FF867C}">
                  <a14:compatExt spid="_x0000_s212526"/>
                </a:ext>
                <a:ext uri="{FF2B5EF4-FFF2-40B4-BE49-F238E27FC236}">
                  <a16:creationId xmlns:a16="http://schemas.microsoft.com/office/drawing/2014/main" id="{184B140F-71DB-1FCB-030C-21C567C334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12527" name="Option Button 559" hidden="1">
              <a:extLst>
                <a:ext uri="{63B3BB69-23CF-44E3-9099-C40C66FF867C}">
                  <a14:compatExt spid="_x0000_s212527"/>
                </a:ext>
                <a:ext uri="{FF2B5EF4-FFF2-40B4-BE49-F238E27FC236}">
                  <a16:creationId xmlns:a16="http://schemas.microsoft.com/office/drawing/2014/main" id="{BE3D5059-EFA6-CADE-A497-D54C7C22FD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12528" name="Group Box 560" hidden="1">
              <a:extLst>
                <a:ext uri="{63B3BB69-23CF-44E3-9099-C40C66FF867C}">
                  <a14:compatExt spid="_x0000_s212528"/>
                </a:ext>
                <a:ext uri="{FF2B5EF4-FFF2-40B4-BE49-F238E27FC236}">
                  <a16:creationId xmlns:a16="http://schemas.microsoft.com/office/drawing/2014/main" id="{FCAE4046-549F-8AD2-90AF-8F7C47A5B5A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12529" name="Option Button 561" hidden="1">
              <a:extLst>
                <a:ext uri="{63B3BB69-23CF-44E3-9099-C40C66FF867C}">
                  <a14:compatExt spid="_x0000_s212529"/>
                </a:ext>
                <a:ext uri="{FF2B5EF4-FFF2-40B4-BE49-F238E27FC236}">
                  <a16:creationId xmlns:a16="http://schemas.microsoft.com/office/drawing/2014/main" id="{863C03C4-0783-D531-DC1C-E4A0D556DF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12530" name="Option Button 562" hidden="1">
              <a:extLst>
                <a:ext uri="{63B3BB69-23CF-44E3-9099-C40C66FF867C}">
                  <a14:compatExt spid="_x0000_s212530"/>
                </a:ext>
                <a:ext uri="{FF2B5EF4-FFF2-40B4-BE49-F238E27FC236}">
                  <a16:creationId xmlns:a16="http://schemas.microsoft.com/office/drawing/2014/main" id="{CF2A2C28-A161-90CB-7057-24732E343C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12531" name="Option Button 563" hidden="1">
              <a:extLst>
                <a:ext uri="{63B3BB69-23CF-44E3-9099-C40C66FF867C}">
                  <a14:compatExt spid="_x0000_s212531"/>
                </a:ext>
                <a:ext uri="{FF2B5EF4-FFF2-40B4-BE49-F238E27FC236}">
                  <a16:creationId xmlns:a16="http://schemas.microsoft.com/office/drawing/2014/main" id="{14C6FAFD-E00A-421B-A8C9-9D22B8CF9D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12532" name="Option Button 564" hidden="1">
              <a:extLst>
                <a:ext uri="{63B3BB69-23CF-44E3-9099-C40C66FF867C}">
                  <a14:compatExt spid="_x0000_s212532"/>
                </a:ext>
                <a:ext uri="{FF2B5EF4-FFF2-40B4-BE49-F238E27FC236}">
                  <a16:creationId xmlns:a16="http://schemas.microsoft.com/office/drawing/2014/main" id="{673B3062-5081-7256-5915-3ED5D9089D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12533" name="Group Box 565" hidden="1">
              <a:extLst>
                <a:ext uri="{63B3BB69-23CF-44E3-9099-C40C66FF867C}">
                  <a14:compatExt spid="_x0000_s212533"/>
                </a:ext>
                <a:ext uri="{FF2B5EF4-FFF2-40B4-BE49-F238E27FC236}">
                  <a16:creationId xmlns:a16="http://schemas.microsoft.com/office/drawing/2014/main" id="{1A6BE8AE-04A2-09B7-CD1F-27F676F0178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12534" name="Option Button 566" hidden="1">
              <a:extLst>
                <a:ext uri="{63B3BB69-23CF-44E3-9099-C40C66FF867C}">
                  <a14:compatExt spid="_x0000_s212534"/>
                </a:ext>
                <a:ext uri="{FF2B5EF4-FFF2-40B4-BE49-F238E27FC236}">
                  <a16:creationId xmlns:a16="http://schemas.microsoft.com/office/drawing/2014/main" id="{078B6B01-016A-FA49-3B87-04B96A7A63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12535" name="Option Button 567" hidden="1">
              <a:extLst>
                <a:ext uri="{63B3BB69-23CF-44E3-9099-C40C66FF867C}">
                  <a14:compatExt spid="_x0000_s212535"/>
                </a:ext>
                <a:ext uri="{FF2B5EF4-FFF2-40B4-BE49-F238E27FC236}">
                  <a16:creationId xmlns:a16="http://schemas.microsoft.com/office/drawing/2014/main" id="{18522E87-09E3-22E0-A1DC-29A9566409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12536" name="Option Button 568" hidden="1">
              <a:extLst>
                <a:ext uri="{63B3BB69-23CF-44E3-9099-C40C66FF867C}">
                  <a14:compatExt spid="_x0000_s212536"/>
                </a:ext>
                <a:ext uri="{FF2B5EF4-FFF2-40B4-BE49-F238E27FC236}">
                  <a16:creationId xmlns:a16="http://schemas.microsoft.com/office/drawing/2014/main" id="{2B02C054-D5E8-89B1-0629-FDD5B7453A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12537" name="Option Button 569" hidden="1">
              <a:extLst>
                <a:ext uri="{63B3BB69-23CF-44E3-9099-C40C66FF867C}">
                  <a14:compatExt spid="_x0000_s212537"/>
                </a:ext>
                <a:ext uri="{FF2B5EF4-FFF2-40B4-BE49-F238E27FC236}">
                  <a16:creationId xmlns:a16="http://schemas.microsoft.com/office/drawing/2014/main" id="{4B0BD2DB-7F90-3D68-E204-783F7E9FE3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12538" name="Group Box 570" hidden="1">
              <a:extLst>
                <a:ext uri="{63B3BB69-23CF-44E3-9099-C40C66FF867C}">
                  <a14:compatExt spid="_x0000_s212538"/>
                </a:ext>
                <a:ext uri="{FF2B5EF4-FFF2-40B4-BE49-F238E27FC236}">
                  <a16:creationId xmlns:a16="http://schemas.microsoft.com/office/drawing/2014/main" id="{C080A23A-CCC2-38F2-75D8-C2A1B482284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12539" name="Option Button 571" hidden="1">
              <a:extLst>
                <a:ext uri="{63B3BB69-23CF-44E3-9099-C40C66FF867C}">
                  <a14:compatExt spid="_x0000_s212539"/>
                </a:ext>
                <a:ext uri="{FF2B5EF4-FFF2-40B4-BE49-F238E27FC236}">
                  <a16:creationId xmlns:a16="http://schemas.microsoft.com/office/drawing/2014/main" id="{394C605B-406E-7F3C-1A6C-27F2F3F5D8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12540" name="Option Button 572" hidden="1">
              <a:extLst>
                <a:ext uri="{63B3BB69-23CF-44E3-9099-C40C66FF867C}">
                  <a14:compatExt spid="_x0000_s212540"/>
                </a:ext>
                <a:ext uri="{FF2B5EF4-FFF2-40B4-BE49-F238E27FC236}">
                  <a16:creationId xmlns:a16="http://schemas.microsoft.com/office/drawing/2014/main" id="{4989E2F5-E9AD-D6A0-90AC-EFBD6593A5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12541" name="Option Button 573" hidden="1">
              <a:extLst>
                <a:ext uri="{63B3BB69-23CF-44E3-9099-C40C66FF867C}">
                  <a14:compatExt spid="_x0000_s212541"/>
                </a:ext>
                <a:ext uri="{FF2B5EF4-FFF2-40B4-BE49-F238E27FC236}">
                  <a16:creationId xmlns:a16="http://schemas.microsoft.com/office/drawing/2014/main" id="{630C88B3-0D8B-55CD-1527-A30DB7EF92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12542" name="Option Button 574" hidden="1">
              <a:extLst>
                <a:ext uri="{63B3BB69-23CF-44E3-9099-C40C66FF867C}">
                  <a14:compatExt spid="_x0000_s212542"/>
                </a:ext>
                <a:ext uri="{FF2B5EF4-FFF2-40B4-BE49-F238E27FC236}">
                  <a16:creationId xmlns:a16="http://schemas.microsoft.com/office/drawing/2014/main" id="{43A97A4A-756F-DD8F-6714-1211810C0A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12543" name="Group Box 575" hidden="1">
              <a:extLst>
                <a:ext uri="{63B3BB69-23CF-44E3-9099-C40C66FF867C}">
                  <a14:compatExt spid="_x0000_s212543"/>
                </a:ext>
                <a:ext uri="{FF2B5EF4-FFF2-40B4-BE49-F238E27FC236}">
                  <a16:creationId xmlns:a16="http://schemas.microsoft.com/office/drawing/2014/main" id="{44DA1380-95E9-7F32-4EE3-D9022C411F8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12544" name="Option Button 576" hidden="1">
              <a:extLst>
                <a:ext uri="{63B3BB69-23CF-44E3-9099-C40C66FF867C}">
                  <a14:compatExt spid="_x0000_s212544"/>
                </a:ext>
                <a:ext uri="{FF2B5EF4-FFF2-40B4-BE49-F238E27FC236}">
                  <a16:creationId xmlns:a16="http://schemas.microsoft.com/office/drawing/2014/main" id="{779E7A42-A868-5B12-2844-660AEAB7EA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12545" name="Option Button 577" hidden="1">
              <a:extLst>
                <a:ext uri="{63B3BB69-23CF-44E3-9099-C40C66FF867C}">
                  <a14:compatExt spid="_x0000_s212545"/>
                </a:ext>
                <a:ext uri="{FF2B5EF4-FFF2-40B4-BE49-F238E27FC236}">
                  <a16:creationId xmlns:a16="http://schemas.microsoft.com/office/drawing/2014/main" id="{7C42C26B-EA18-9677-5AEB-70ECBCF435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12546" name="Option Button 578" hidden="1">
              <a:extLst>
                <a:ext uri="{63B3BB69-23CF-44E3-9099-C40C66FF867C}">
                  <a14:compatExt spid="_x0000_s212546"/>
                </a:ext>
                <a:ext uri="{FF2B5EF4-FFF2-40B4-BE49-F238E27FC236}">
                  <a16:creationId xmlns:a16="http://schemas.microsoft.com/office/drawing/2014/main" id="{BBE56A2E-EAD3-2A7C-47CB-80E3947B6A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12547" name="Option Button 579" hidden="1">
              <a:extLst>
                <a:ext uri="{63B3BB69-23CF-44E3-9099-C40C66FF867C}">
                  <a14:compatExt spid="_x0000_s212547"/>
                </a:ext>
                <a:ext uri="{FF2B5EF4-FFF2-40B4-BE49-F238E27FC236}">
                  <a16:creationId xmlns:a16="http://schemas.microsoft.com/office/drawing/2014/main" id="{ACDF3634-FA9B-701F-FAA3-B8A7930274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12548" name="Group Box 580" hidden="1">
              <a:extLst>
                <a:ext uri="{63B3BB69-23CF-44E3-9099-C40C66FF867C}">
                  <a14:compatExt spid="_x0000_s212548"/>
                </a:ext>
                <a:ext uri="{FF2B5EF4-FFF2-40B4-BE49-F238E27FC236}">
                  <a16:creationId xmlns:a16="http://schemas.microsoft.com/office/drawing/2014/main" id="{A0D45276-597B-8919-1BE1-296566C50B3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12549" name="Option Button 581" hidden="1">
              <a:extLst>
                <a:ext uri="{63B3BB69-23CF-44E3-9099-C40C66FF867C}">
                  <a14:compatExt spid="_x0000_s212549"/>
                </a:ext>
                <a:ext uri="{FF2B5EF4-FFF2-40B4-BE49-F238E27FC236}">
                  <a16:creationId xmlns:a16="http://schemas.microsoft.com/office/drawing/2014/main" id="{EB0AF9B7-21EC-C29C-8561-1B61EA2301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12550" name="Option Button 582" hidden="1">
              <a:extLst>
                <a:ext uri="{63B3BB69-23CF-44E3-9099-C40C66FF867C}">
                  <a14:compatExt spid="_x0000_s212550"/>
                </a:ext>
                <a:ext uri="{FF2B5EF4-FFF2-40B4-BE49-F238E27FC236}">
                  <a16:creationId xmlns:a16="http://schemas.microsoft.com/office/drawing/2014/main" id="{4233B22C-1A83-3B6E-E6A2-A29A79AE3A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12551" name="Option Button 583" hidden="1">
              <a:extLst>
                <a:ext uri="{63B3BB69-23CF-44E3-9099-C40C66FF867C}">
                  <a14:compatExt spid="_x0000_s212551"/>
                </a:ext>
                <a:ext uri="{FF2B5EF4-FFF2-40B4-BE49-F238E27FC236}">
                  <a16:creationId xmlns:a16="http://schemas.microsoft.com/office/drawing/2014/main" id="{603FA25A-296A-4D16-451C-E68883A85E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12552" name="Option Button 584" hidden="1">
              <a:extLst>
                <a:ext uri="{63B3BB69-23CF-44E3-9099-C40C66FF867C}">
                  <a14:compatExt spid="_x0000_s212552"/>
                </a:ext>
                <a:ext uri="{FF2B5EF4-FFF2-40B4-BE49-F238E27FC236}">
                  <a16:creationId xmlns:a16="http://schemas.microsoft.com/office/drawing/2014/main" id="{AAC89DAE-132B-D0E5-B70A-448E2FE861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12553" name="Group Box 585" hidden="1">
              <a:extLst>
                <a:ext uri="{63B3BB69-23CF-44E3-9099-C40C66FF867C}">
                  <a14:compatExt spid="_x0000_s212553"/>
                </a:ext>
                <a:ext uri="{FF2B5EF4-FFF2-40B4-BE49-F238E27FC236}">
                  <a16:creationId xmlns:a16="http://schemas.microsoft.com/office/drawing/2014/main" id="{EB31D2E5-1864-0824-14B7-4D813354AB5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12554" name="Option Button 586" hidden="1">
              <a:extLst>
                <a:ext uri="{63B3BB69-23CF-44E3-9099-C40C66FF867C}">
                  <a14:compatExt spid="_x0000_s212554"/>
                </a:ext>
                <a:ext uri="{FF2B5EF4-FFF2-40B4-BE49-F238E27FC236}">
                  <a16:creationId xmlns:a16="http://schemas.microsoft.com/office/drawing/2014/main" id="{4F9EADD2-4C9E-A003-E8A0-850F4F0802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12555" name="Option Button 587" hidden="1">
              <a:extLst>
                <a:ext uri="{63B3BB69-23CF-44E3-9099-C40C66FF867C}">
                  <a14:compatExt spid="_x0000_s212555"/>
                </a:ext>
                <a:ext uri="{FF2B5EF4-FFF2-40B4-BE49-F238E27FC236}">
                  <a16:creationId xmlns:a16="http://schemas.microsoft.com/office/drawing/2014/main" id="{133E8908-808F-B046-726E-7A9FDDA612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12556" name="Option Button 588" hidden="1">
              <a:extLst>
                <a:ext uri="{63B3BB69-23CF-44E3-9099-C40C66FF867C}">
                  <a14:compatExt spid="_x0000_s212556"/>
                </a:ext>
                <a:ext uri="{FF2B5EF4-FFF2-40B4-BE49-F238E27FC236}">
                  <a16:creationId xmlns:a16="http://schemas.microsoft.com/office/drawing/2014/main" id="{7C4C2EB1-510A-1708-BABA-F8C31F87A9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12557" name="Option Button 589" hidden="1">
              <a:extLst>
                <a:ext uri="{63B3BB69-23CF-44E3-9099-C40C66FF867C}">
                  <a14:compatExt spid="_x0000_s212557"/>
                </a:ext>
                <a:ext uri="{FF2B5EF4-FFF2-40B4-BE49-F238E27FC236}">
                  <a16:creationId xmlns:a16="http://schemas.microsoft.com/office/drawing/2014/main" id="{5DDE0A7B-EB56-57D8-AE7F-6E724089D6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12558" name="Group Box 590" hidden="1">
              <a:extLst>
                <a:ext uri="{63B3BB69-23CF-44E3-9099-C40C66FF867C}">
                  <a14:compatExt spid="_x0000_s212558"/>
                </a:ext>
                <a:ext uri="{FF2B5EF4-FFF2-40B4-BE49-F238E27FC236}">
                  <a16:creationId xmlns:a16="http://schemas.microsoft.com/office/drawing/2014/main" id="{3BEC47FD-B574-02C9-87F4-EDAB41562D3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12559" name="Option Button 591" hidden="1">
              <a:extLst>
                <a:ext uri="{63B3BB69-23CF-44E3-9099-C40C66FF867C}">
                  <a14:compatExt spid="_x0000_s212559"/>
                </a:ext>
                <a:ext uri="{FF2B5EF4-FFF2-40B4-BE49-F238E27FC236}">
                  <a16:creationId xmlns:a16="http://schemas.microsoft.com/office/drawing/2014/main" id="{A7260459-3978-AA17-96E4-961F23C8C8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12560" name="Option Button 592" hidden="1">
              <a:extLst>
                <a:ext uri="{63B3BB69-23CF-44E3-9099-C40C66FF867C}">
                  <a14:compatExt spid="_x0000_s212560"/>
                </a:ext>
                <a:ext uri="{FF2B5EF4-FFF2-40B4-BE49-F238E27FC236}">
                  <a16:creationId xmlns:a16="http://schemas.microsoft.com/office/drawing/2014/main" id="{33203850-FC15-8E1C-DAF9-D4C45B15E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12561" name="Option Button 593" hidden="1">
              <a:extLst>
                <a:ext uri="{63B3BB69-23CF-44E3-9099-C40C66FF867C}">
                  <a14:compatExt spid="_x0000_s212561"/>
                </a:ext>
                <a:ext uri="{FF2B5EF4-FFF2-40B4-BE49-F238E27FC236}">
                  <a16:creationId xmlns:a16="http://schemas.microsoft.com/office/drawing/2014/main" id="{D855A725-E4D6-1831-E077-8B8987441B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12562" name="Option Button 594" hidden="1">
              <a:extLst>
                <a:ext uri="{63B3BB69-23CF-44E3-9099-C40C66FF867C}">
                  <a14:compatExt spid="_x0000_s212562"/>
                </a:ext>
                <a:ext uri="{FF2B5EF4-FFF2-40B4-BE49-F238E27FC236}">
                  <a16:creationId xmlns:a16="http://schemas.microsoft.com/office/drawing/2014/main" id="{9D954B4C-2045-FEA1-9B1A-55DA2D9431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12563" name="Group Box 595" hidden="1">
              <a:extLst>
                <a:ext uri="{63B3BB69-23CF-44E3-9099-C40C66FF867C}">
                  <a14:compatExt spid="_x0000_s212563"/>
                </a:ext>
                <a:ext uri="{FF2B5EF4-FFF2-40B4-BE49-F238E27FC236}">
                  <a16:creationId xmlns:a16="http://schemas.microsoft.com/office/drawing/2014/main" id="{DA25B605-1C5C-8E22-84A5-BA5877DAD51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12564" name="Option Button 596" hidden="1">
              <a:extLst>
                <a:ext uri="{63B3BB69-23CF-44E3-9099-C40C66FF867C}">
                  <a14:compatExt spid="_x0000_s212564"/>
                </a:ext>
                <a:ext uri="{FF2B5EF4-FFF2-40B4-BE49-F238E27FC236}">
                  <a16:creationId xmlns:a16="http://schemas.microsoft.com/office/drawing/2014/main" id="{F4571169-BCFE-C68D-957B-59F74BEA5A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12565" name="Option Button 597" hidden="1">
              <a:extLst>
                <a:ext uri="{63B3BB69-23CF-44E3-9099-C40C66FF867C}">
                  <a14:compatExt spid="_x0000_s212565"/>
                </a:ext>
                <a:ext uri="{FF2B5EF4-FFF2-40B4-BE49-F238E27FC236}">
                  <a16:creationId xmlns:a16="http://schemas.microsoft.com/office/drawing/2014/main" id="{704DE353-A9AA-6B19-FB92-C7C6AAE3D4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12566" name="Option Button 598" hidden="1">
              <a:extLst>
                <a:ext uri="{63B3BB69-23CF-44E3-9099-C40C66FF867C}">
                  <a14:compatExt spid="_x0000_s212566"/>
                </a:ext>
                <a:ext uri="{FF2B5EF4-FFF2-40B4-BE49-F238E27FC236}">
                  <a16:creationId xmlns:a16="http://schemas.microsoft.com/office/drawing/2014/main" id="{F548BA62-2131-D1D8-80BD-41C7B4E605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12567" name="Option Button 599" hidden="1">
              <a:extLst>
                <a:ext uri="{63B3BB69-23CF-44E3-9099-C40C66FF867C}">
                  <a14:compatExt spid="_x0000_s212567"/>
                </a:ext>
                <a:ext uri="{FF2B5EF4-FFF2-40B4-BE49-F238E27FC236}">
                  <a16:creationId xmlns:a16="http://schemas.microsoft.com/office/drawing/2014/main" id="{CBBC2BCD-A51E-1D63-FC68-39F1ED42F37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12568" name="Group Box 600" hidden="1">
              <a:extLst>
                <a:ext uri="{63B3BB69-23CF-44E3-9099-C40C66FF867C}">
                  <a14:compatExt spid="_x0000_s212568"/>
                </a:ext>
                <a:ext uri="{FF2B5EF4-FFF2-40B4-BE49-F238E27FC236}">
                  <a16:creationId xmlns:a16="http://schemas.microsoft.com/office/drawing/2014/main" id="{F3346695-DE52-6899-7A66-C93353CC6D8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12569" name="Option Button 601" hidden="1">
              <a:extLst>
                <a:ext uri="{63B3BB69-23CF-44E3-9099-C40C66FF867C}">
                  <a14:compatExt spid="_x0000_s212569"/>
                </a:ext>
                <a:ext uri="{FF2B5EF4-FFF2-40B4-BE49-F238E27FC236}">
                  <a16:creationId xmlns:a16="http://schemas.microsoft.com/office/drawing/2014/main" id="{8CAEF7EC-500B-4A31-CD10-07782D9085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12570" name="Option Button 602" hidden="1">
              <a:extLst>
                <a:ext uri="{63B3BB69-23CF-44E3-9099-C40C66FF867C}">
                  <a14:compatExt spid="_x0000_s212570"/>
                </a:ext>
                <a:ext uri="{FF2B5EF4-FFF2-40B4-BE49-F238E27FC236}">
                  <a16:creationId xmlns:a16="http://schemas.microsoft.com/office/drawing/2014/main" id="{24589BF2-0B0E-F97B-48E8-1A105AD44B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12571" name="Option Button 603" hidden="1">
              <a:extLst>
                <a:ext uri="{63B3BB69-23CF-44E3-9099-C40C66FF867C}">
                  <a14:compatExt spid="_x0000_s212571"/>
                </a:ext>
                <a:ext uri="{FF2B5EF4-FFF2-40B4-BE49-F238E27FC236}">
                  <a16:creationId xmlns:a16="http://schemas.microsoft.com/office/drawing/2014/main" id="{7A1CBC83-BC8A-2B35-43A2-02C9C6C844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12572" name="Option Button 604" hidden="1">
              <a:extLst>
                <a:ext uri="{63B3BB69-23CF-44E3-9099-C40C66FF867C}">
                  <a14:compatExt spid="_x0000_s212572"/>
                </a:ext>
                <a:ext uri="{FF2B5EF4-FFF2-40B4-BE49-F238E27FC236}">
                  <a16:creationId xmlns:a16="http://schemas.microsoft.com/office/drawing/2014/main" id="{F344F458-4CE5-DABE-B331-8F22170425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12573" name="Group Box 605" hidden="1">
              <a:extLst>
                <a:ext uri="{63B3BB69-23CF-44E3-9099-C40C66FF867C}">
                  <a14:compatExt spid="_x0000_s212573"/>
                </a:ext>
                <a:ext uri="{FF2B5EF4-FFF2-40B4-BE49-F238E27FC236}">
                  <a16:creationId xmlns:a16="http://schemas.microsoft.com/office/drawing/2014/main" id="{1D38526B-441B-2B01-D96F-3A81753DB90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12574" name="Option Button 606" hidden="1">
              <a:extLst>
                <a:ext uri="{63B3BB69-23CF-44E3-9099-C40C66FF867C}">
                  <a14:compatExt spid="_x0000_s212574"/>
                </a:ext>
                <a:ext uri="{FF2B5EF4-FFF2-40B4-BE49-F238E27FC236}">
                  <a16:creationId xmlns:a16="http://schemas.microsoft.com/office/drawing/2014/main" id="{C76BF661-F1A6-93A6-00F2-062E6CB64F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12575" name="Option Button 607" hidden="1">
              <a:extLst>
                <a:ext uri="{63B3BB69-23CF-44E3-9099-C40C66FF867C}">
                  <a14:compatExt spid="_x0000_s212575"/>
                </a:ext>
                <a:ext uri="{FF2B5EF4-FFF2-40B4-BE49-F238E27FC236}">
                  <a16:creationId xmlns:a16="http://schemas.microsoft.com/office/drawing/2014/main" id="{DDD23491-92F2-D35F-102D-6933B1669E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12576" name="Option Button 608" hidden="1">
              <a:extLst>
                <a:ext uri="{63B3BB69-23CF-44E3-9099-C40C66FF867C}">
                  <a14:compatExt spid="_x0000_s212576"/>
                </a:ext>
                <a:ext uri="{FF2B5EF4-FFF2-40B4-BE49-F238E27FC236}">
                  <a16:creationId xmlns:a16="http://schemas.microsoft.com/office/drawing/2014/main" id="{283CFC3A-5F96-CED8-0718-AC379C9425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12577" name="Option Button 609" hidden="1">
              <a:extLst>
                <a:ext uri="{63B3BB69-23CF-44E3-9099-C40C66FF867C}">
                  <a14:compatExt spid="_x0000_s212577"/>
                </a:ext>
                <a:ext uri="{FF2B5EF4-FFF2-40B4-BE49-F238E27FC236}">
                  <a16:creationId xmlns:a16="http://schemas.microsoft.com/office/drawing/2014/main" id="{D1B01478-226D-FEAA-BC84-F3A306CFE0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12578" name="Group Box 610" hidden="1">
              <a:extLst>
                <a:ext uri="{63B3BB69-23CF-44E3-9099-C40C66FF867C}">
                  <a14:compatExt spid="_x0000_s212578"/>
                </a:ext>
                <a:ext uri="{FF2B5EF4-FFF2-40B4-BE49-F238E27FC236}">
                  <a16:creationId xmlns:a16="http://schemas.microsoft.com/office/drawing/2014/main" id="{3542AB61-D665-B8F1-7A96-29CFF9435C9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12579" name="Option Button 611" hidden="1">
              <a:extLst>
                <a:ext uri="{63B3BB69-23CF-44E3-9099-C40C66FF867C}">
                  <a14:compatExt spid="_x0000_s212579"/>
                </a:ext>
                <a:ext uri="{FF2B5EF4-FFF2-40B4-BE49-F238E27FC236}">
                  <a16:creationId xmlns:a16="http://schemas.microsoft.com/office/drawing/2014/main" id="{2E90816F-5985-D077-B064-57EA91C25D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12580" name="Option Button 612" hidden="1">
              <a:extLst>
                <a:ext uri="{63B3BB69-23CF-44E3-9099-C40C66FF867C}">
                  <a14:compatExt spid="_x0000_s212580"/>
                </a:ext>
                <a:ext uri="{FF2B5EF4-FFF2-40B4-BE49-F238E27FC236}">
                  <a16:creationId xmlns:a16="http://schemas.microsoft.com/office/drawing/2014/main" id="{5E70CEF5-15FB-4ABD-1C80-E775CA6D63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12581" name="Option Button 613" hidden="1">
              <a:extLst>
                <a:ext uri="{63B3BB69-23CF-44E3-9099-C40C66FF867C}">
                  <a14:compatExt spid="_x0000_s212581"/>
                </a:ext>
                <a:ext uri="{FF2B5EF4-FFF2-40B4-BE49-F238E27FC236}">
                  <a16:creationId xmlns:a16="http://schemas.microsoft.com/office/drawing/2014/main" id="{DAD26FCC-0F80-0FF5-A221-B5A83DD168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12582" name="Option Button 614" hidden="1">
              <a:extLst>
                <a:ext uri="{63B3BB69-23CF-44E3-9099-C40C66FF867C}">
                  <a14:compatExt spid="_x0000_s212582"/>
                </a:ext>
                <a:ext uri="{FF2B5EF4-FFF2-40B4-BE49-F238E27FC236}">
                  <a16:creationId xmlns:a16="http://schemas.microsoft.com/office/drawing/2014/main" id="{F278324E-EBE0-1756-04DC-B53BDDB986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12583" name="Group Box 615" hidden="1">
              <a:extLst>
                <a:ext uri="{63B3BB69-23CF-44E3-9099-C40C66FF867C}">
                  <a14:compatExt spid="_x0000_s212583"/>
                </a:ext>
                <a:ext uri="{FF2B5EF4-FFF2-40B4-BE49-F238E27FC236}">
                  <a16:creationId xmlns:a16="http://schemas.microsoft.com/office/drawing/2014/main" id="{47918D0D-B009-1875-1C53-DC901AE8FFD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12584" name="Option Button 616" hidden="1">
              <a:extLst>
                <a:ext uri="{63B3BB69-23CF-44E3-9099-C40C66FF867C}">
                  <a14:compatExt spid="_x0000_s212584"/>
                </a:ext>
                <a:ext uri="{FF2B5EF4-FFF2-40B4-BE49-F238E27FC236}">
                  <a16:creationId xmlns:a16="http://schemas.microsoft.com/office/drawing/2014/main" id="{A19073CE-57DC-14D3-34ED-005AC215E7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12585" name="Option Button 617" hidden="1">
              <a:extLst>
                <a:ext uri="{63B3BB69-23CF-44E3-9099-C40C66FF867C}">
                  <a14:compatExt spid="_x0000_s212585"/>
                </a:ext>
                <a:ext uri="{FF2B5EF4-FFF2-40B4-BE49-F238E27FC236}">
                  <a16:creationId xmlns:a16="http://schemas.microsoft.com/office/drawing/2014/main" id="{D0B1CB52-CCB9-D61D-942D-901C1EDEAC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12586" name="Option Button 618" hidden="1">
              <a:extLst>
                <a:ext uri="{63B3BB69-23CF-44E3-9099-C40C66FF867C}">
                  <a14:compatExt spid="_x0000_s212586"/>
                </a:ext>
                <a:ext uri="{FF2B5EF4-FFF2-40B4-BE49-F238E27FC236}">
                  <a16:creationId xmlns:a16="http://schemas.microsoft.com/office/drawing/2014/main" id="{8157D6C8-E4A2-9F39-CDA1-17BF341075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12587" name="Option Button 619" hidden="1">
              <a:extLst>
                <a:ext uri="{63B3BB69-23CF-44E3-9099-C40C66FF867C}">
                  <a14:compatExt spid="_x0000_s212587"/>
                </a:ext>
                <a:ext uri="{FF2B5EF4-FFF2-40B4-BE49-F238E27FC236}">
                  <a16:creationId xmlns:a16="http://schemas.microsoft.com/office/drawing/2014/main" id="{C09AC365-9013-106C-BCA8-6BFCBF420F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12588" name="Group Box 620" hidden="1">
              <a:extLst>
                <a:ext uri="{63B3BB69-23CF-44E3-9099-C40C66FF867C}">
                  <a14:compatExt spid="_x0000_s212588"/>
                </a:ext>
                <a:ext uri="{FF2B5EF4-FFF2-40B4-BE49-F238E27FC236}">
                  <a16:creationId xmlns:a16="http://schemas.microsoft.com/office/drawing/2014/main" id="{190A9169-A381-9361-BC84-CC66AC137B7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12589" name="Option Button 621" hidden="1">
              <a:extLst>
                <a:ext uri="{63B3BB69-23CF-44E3-9099-C40C66FF867C}">
                  <a14:compatExt spid="_x0000_s212589"/>
                </a:ext>
                <a:ext uri="{FF2B5EF4-FFF2-40B4-BE49-F238E27FC236}">
                  <a16:creationId xmlns:a16="http://schemas.microsoft.com/office/drawing/2014/main" id="{EF31C317-8F0D-F7E8-FB2E-748DC04E0A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12590" name="Option Button 622" hidden="1">
              <a:extLst>
                <a:ext uri="{63B3BB69-23CF-44E3-9099-C40C66FF867C}">
                  <a14:compatExt spid="_x0000_s212590"/>
                </a:ext>
                <a:ext uri="{FF2B5EF4-FFF2-40B4-BE49-F238E27FC236}">
                  <a16:creationId xmlns:a16="http://schemas.microsoft.com/office/drawing/2014/main" id="{378E8A7F-DEFA-E268-1E43-E92CB1DCC4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12591" name="Option Button 623" hidden="1">
              <a:extLst>
                <a:ext uri="{63B3BB69-23CF-44E3-9099-C40C66FF867C}">
                  <a14:compatExt spid="_x0000_s212591"/>
                </a:ext>
                <a:ext uri="{FF2B5EF4-FFF2-40B4-BE49-F238E27FC236}">
                  <a16:creationId xmlns:a16="http://schemas.microsoft.com/office/drawing/2014/main" id="{023AE42F-8E8D-F0F7-5799-9021D1FFF7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12592" name="Option Button 624" hidden="1">
              <a:extLst>
                <a:ext uri="{63B3BB69-23CF-44E3-9099-C40C66FF867C}">
                  <a14:compatExt spid="_x0000_s212592"/>
                </a:ext>
                <a:ext uri="{FF2B5EF4-FFF2-40B4-BE49-F238E27FC236}">
                  <a16:creationId xmlns:a16="http://schemas.microsoft.com/office/drawing/2014/main" id="{9E9FA329-58FA-9BF1-1B40-8B582A9C64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12593" name="Group Box 625" hidden="1">
              <a:extLst>
                <a:ext uri="{63B3BB69-23CF-44E3-9099-C40C66FF867C}">
                  <a14:compatExt spid="_x0000_s212593"/>
                </a:ext>
                <a:ext uri="{FF2B5EF4-FFF2-40B4-BE49-F238E27FC236}">
                  <a16:creationId xmlns:a16="http://schemas.microsoft.com/office/drawing/2014/main" id="{41BE401E-8B0C-8D8D-6D49-AAFB30AC7B4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12594" name="Option Button 626" hidden="1">
              <a:extLst>
                <a:ext uri="{63B3BB69-23CF-44E3-9099-C40C66FF867C}">
                  <a14:compatExt spid="_x0000_s212594"/>
                </a:ext>
                <a:ext uri="{FF2B5EF4-FFF2-40B4-BE49-F238E27FC236}">
                  <a16:creationId xmlns:a16="http://schemas.microsoft.com/office/drawing/2014/main" id="{0F102D11-7DDD-9A94-E9E9-8E94D6849A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12595" name="Option Button 627" hidden="1">
              <a:extLst>
                <a:ext uri="{63B3BB69-23CF-44E3-9099-C40C66FF867C}">
                  <a14:compatExt spid="_x0000_s212595"/>
                </a:ext>
                <a:ext uri="{FF2B5EF4-FFF2-40B4-BE49-F238E27FC236}">
                  <a16:creationId xmlns:a16="http://schemas.microsoft.com/office/drawing/2014/main" id="{B0EA61B2-F4F3-118A-02A7-1CD9500BF6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12596" name="Option Button 628" hidden="1">
              <a:extLst>
                <a:ext uri="{63B3BB69-23CF-44E3-9099-C40C66FF867C}">
                  <a14:compatExt spid="_x0000_s212596"/>
                </a:ext>
                <a:ext uri="{FF2B5EF4-FFF2-40B4-BE49-F238E27FC236}">
                  <a16:creationId xmlns:a16="http://schemas.microsoft.com/office/drawing/2014/main" id="{E0DFDCE7-9A66-6986-C1F2-D642D021D7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12597" name="Option Button 629" hidden="1">
              <a:extLst>
                <a:ext uri="{63B3BB69-23CF-44E3-9099-C40C66FF867C}">
                  <a14:compatExt spid="_x0000_s212597"/>
                </a:ext>
                <a:ext uri="{FF2B5EF4-FFF2-40B4-BE49-F238E27FC236}">
                  <a16:creationId xmlns:a16="http://schemas.microsoft.com/office/drawing/2014/main" id="{7673E153-BC07-1BD6-BACC-7FE269CE75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12598" name="Group Box 630" hidden="1">
              <a:extLst>
                <a:ext uri="{63B3BB69-23CF-44E3-9099-C40C66FF867C}">
                  <a14:compatExt spid="_x0000_s212598"/>
                </a:ext>
                <a:ext uri="{FF2B5EF4-FFF2-40B4-BE49-F238E27FC236}">
                  <a16:creationId xmlns:a16="http://schemas.microsoft.com/office/drawing/2014/main" id="{0A7830F3-CA34-218F-F039-011CB0FEDE0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12599" name="Option Button 631" hidden="1">
              <a:extLst>
                <a:ext uri="{63B3BB69-23CF-44E3-9099-C40C66FF867C}">
                  <a14:compatExt spid="_x0000_s212599"/>
                </a:ext>
                <a:ext uri="{FF2B5EF4-FFF2-40B4-BE49-F238E27FC236}">
                  <a16:creationId xmlns:a16="http://schemas.microsoft.com/office/drawing/2014/main" id="{5290CF07-482F-9E02-3684-DCCC1CA8EB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12600" name="Option Button 632" hidden="1">
              <a:extLst>
                <a:ext uri="{63B3BB69-23CF-44E3-9099-C40C66FF867C}">
                  <a14:compatExt spid="_x0000_s212600"/>
                </a:ext>
                <a:ext uri="{FF2B5EF4-FFF2-40B4-BE49-F238E27FC236}">
                  <a16:creationId xmlns:a16="http://schemas.microsoft.com/office/drawing/2014/main" id="{10B991C0-1946-7F9E-F559-3EA7F95F32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12601" name="Option Button 633" hidden="1">
              <a:extLst>
                <a:ext uri="{63B3BB69-23CF-44E3-9099-C40C66FF867C}">
                  <a14:compatExt spid="_x0000_s212601"/>
                </a:ext>
                <a:ext uri="{FF2B5EF4-FFF2-40B4-BE49-F238E27FC236}">
                  <a16:creationId xmlns:a16="http://schemas.microsoft.com/office/drawing/2014/main" id="{7DEA1706-C340-DCCA-4424-B9C8572A5F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12602" name="Option Button 634" hidden="1">
              <a:extLst>
                <a:ext uri="{63B3BB69-23CF-44E3-9099-C40C66FF867C}">
                  <a14:compatExt spid="_x0000_s212602"/>
                </a:ext>
                <a:ext uri="{FF2B5EF4-FFF2-40B4-BE49-F238E27FC236}">
                  <a16:creationId xmlns:a16="http://schemas.microsoft.com/office/drawing/2014/main" id="{EFDFD1D2-2DEE-1079-A129-E79F0912D9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12603" name="Group Box 635" hidden="1">
              <a:extLst>
                <a:ext uri="{63B3BB69-23CF-44E3-9099-C40C66FF867C}">
                  <a14:compatExt spid="_x0000_s212603"/>
                </a:ext>
                <a:ext uri="{FF2B5EF4-FFF2-40B4-BE49-F238E27FC236}">
                  <a16:creationId xmlns:a16="http://schemas.microsoft.com/office/drawing/2014/main" id="{C66446A0-08E1-1415-B491-67818284711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12604" name="Option Button 636" hidden="1">
              <a:extLst>
                <a:ext uri="{63B3BB69-23CF-44E3-9099-C40C66FF867C}">
                  <a14:compatExt spid="_x0000_s212604"/>
                </a:ext>
                <a:ext uri="{FF2B5EF4-FFF2-40B4-BE49-F238E27FC236}">
                  <a16:creationId xmlns:a16="http://schemas.microsoft.com/office/drawing/2014/main" id="{9FA9FEC4-489A-894F-8EA4-684EACCF4F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12605" name="Option Button 637" hidden="1">
              <a:extLst>
                <a:ext uri="{63B3BB69-23CF-44E3-9099-C40C66FF867C}">
                  <a14:compatExt spid="_x0000_s212605"/>
                </a:ext>
                <a:ext uri="{FF2B5EF4-FFF2-40B4-BE49-F238E27FC236}">
                  <a16:creationId xmlns:a16="http://schemas.microsoft.com/office/drawing/2014/main" id="{7A0A6CD2-2089-604F-0103-11851E2602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12606" name="Option Button 638" hidden="1">
              <a:extLst>
                <a:ext uri="{63B3BB69-23CF-44E3-9099-C40C66FF867C}">
                  <a14:compatExt spid="_x0000_s212606"/>
                </a:ext>
                <a:ext uri="{FF2B5EF4-FFF2-40B4-BE49-F238E27FC236}">
                  <a16:creationId xmlns:a16="http://schemas.microsoft.com/office/drawing/2014/main" id="{9FCA0EE3-9BF7-40FD-5438-EA647AEBF6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12607" name="Option Button 639" hidden="1">
              <a:extLst>
                <a:ext uri="{63B3BB69-23CF-44E3-9099-C40C66FF867C}">
                  <a14:compatExt spid="_x0000_s212607"/>
                </a:ext>
                <a:ext uri="{FF2B5EF4-FFF2-40B4-BE49-F238E27FC236}">
                  <a16:creationId xmlns:a16="http://schemas.microsoft.com/office/drawing/2014/main" id="{6EF99DD1-B89D-5276-C18F-DF6B80C448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12608" name="Group Box 640" hidden="1">
              <a:extLst>
                <a:ext uri="{63B3BB69-23CF-44E3-9099-C40C66FF867C}">
                  <a14:compatExt spid="_x0000_s212608"/>
                </a:ext>
                <a:ext uri="{FF2B5EF4-FFF2-40B4-BE49-F238E27FC236}">
                  <a16:creationId xmlns:a16="http://schemas.microsoft.com/office/drawing/2014/main" id="{E067949B-C069-E2DF-E906-988C357DC0A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12609" name="Option Button 641" hidden="1">
              <a:extLst>
                <a:ext uri="{63B3BB69-23CF-44E3-9099-C40C66FF867C}">
                  <a14:compatExt spid="_x0000_s212609"/>
                </a:ext>
                <a:ext uri="{FF2B5EF4-FFF2-40B4-BE49-F238E27FC236}">
                  <a16:creationId xmlns:a16="http://schemas.microsoft.com/office/drawing/2014/main" id="{F2C292E0-3B65-B85E-4EC5-3DBEA1EC9AC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12610" name="Option Button 642" hidden="1">
              <a:extLst>
                <a:ext uri="{63B3BB69-23CF-44E3-9099-C40C66FF867C}">
                  <a14:compatExt spid="_x0000_s212610"/>
                </a:ext>
                <a:ext uri="{FF2B5EF4-FFF2-40B4-BE49-F238E27FC236}">
                  <a16:creationId xmlns:a16="http://schemas.microsoft.com/office/drawing/2014/main" id="{2210CD1A-1816-0FF3-4D84-9D3B6609C7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12611" name="Option Button 643" hidden="1">
              <a:extLst>
                <a:ext uri="{63B3BB69-23CF-44E3-9099-C40C66FF867C}">
                  <a14:compatExt spid="_x0000_s212611"/>
                </a:ext>
                <a:ext uri="{FF2B5EF4-FFF2-40B4-BE49-F238E27FC236}">
                  <a16:creationId xmlns:a16="http://schemas.microsoft.com/office/drawing/2014/main" id="{D6AEC19D-2B11-8BE4-1F5A-F83D09E52A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12612" name="Option Button 644" hidden="1">
              <a:extLst>
                <a:ext uri="{63B3BB69-23CF-44E3-9099-C40C66FF867C}">
                  <a14:compatExt spid="_x0000_s212612"/>
                </a:ext>
                <a:ext uri="{FF2B5EF4-FFF2-40B4-BE49-F238E27FC236}">
                  <a16:creationId xmlns:a16="http://schemas.microsoft.com/office/drawing/2014/main" id="{50ED30DD-067B-107E-151C-870D45FB5C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12613" name="Group Box 645" hidden="1">
              <a:extLst>
                <a:ext uri="{63B3BB69-23CF-44E3-9099-C40C66FF867C}">
                  <a14:compatExt spid="_x0000_s212613"/>
                </a:ext>
                <a:ext uri="{FF2B5EF4-FFF2-40B4-BE49-F238E27FC236}">
                  <a16:creationId xmlns:a16="http://schemas.microsoft.com/office/drawing/2014/main" id="{3D870409-EBAD-7643-0BA0-3712B5F22F9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66675</xdr:colOff>
          <xdr:row>10</xdr:row>
          <xdr:rowOff>57150</xdr:rowOff>
        </xdr:from>
        <xdr:to>
          <xdr:col>4</xdr:col>
          <xdr:colOff>333375</xdr:colOff>
          <xdr:row>10</xdr:row>
          <xdr:rowOff>190500</xdr:rowOff>
        </xdr:to>
        <xdr:sp macro="" textlink="">
          <xdr:nvSpPr>
            <xdr:cNvPr id="212993" name="Option Button 1" hidden="1">
              <a:extLst>
                <a:ext uri="{63B3BB69-23CF-44E3-9099-C40C66FF867C}">
                  <a14:compatExt spid="_x0000_s212993"/>
                </a:ext>
                <a:ext uri="{FF2B5EF4-FFF2-40B4-BE49-F238E27FC236}">
                  <a16:creationId xmlns:a16="http://schemas.microsoft.com/office/drawing/2014/main" id="{200F146F-F44A-B44F-F906-6DEFC8D75F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xdr:row>
          <xdr:rowOff>57150</xdr:rowOff>
        </xdr:from>
        <xdr:to>
          <xdr:col>4</xdr:col>
          <xdr:colOff>600075</xdr:colOff>
          <xdr:row>10</xdr:row>
          <xdr:rowOff>190500</xdr:rowOff>
        </xdr:to>
        <xdr:sp macro="" textlink="">
          <xdr:nvSpPr>
            <xdr:cNvPr id="212994" name="Option Button 2" hidden="1">
              <a:extLst>
                <a:ext uri="{63B3BB69-23CF-44E3-9099-C40C66FF867C}">
                  <a14:compatExt spid="_x0000_s212994"/>
                </a:ext>
                <a:ext uri="{FF2B5EF4-FFF2-40B4-BE49-F238E27FC236}">
                  <a16:creationId xmlns:a16="http://schemas.microsoft.com/office/drawing/2014/main" id="{99872875-DC10-0CA5-E42F-3F13D0A2BE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xdr:row>
          <xdr:rowOff>57150</xdr:rowOff>
        </xdr:from>
        <xdr:to>
          <xdr:col>4</xdr:col>
          <xdr:colOff>866775</xdr:colOff>
          <xdr:row>10</xdr:row>
          <xdr:rowOff>190500</xdr:rowOff>
        </xdr:to>
        <xdr:sp macro="" textlink="">
          <xdr:nvSpPr>
            <xdr:cNvPr id="212995" name="Option Button 3" hidden="1">
              <a:extLst>
                <a:ext uri="{63B3BB69-23CF-44E3-9099-C40C66FF867C}">
                  <a14:compatExt spid="_x0000_s212995"/>
                </a:ext>
                <a:ext uri="{FF2B5EF4-FFF2-40B4-BE49-F238E27FC236}">
                  <a16:creationId xmlns:a16="http://schemas.microsoft.com/office/drawing/2014/main" id="{E63B2E8C-8AE7-325D-AF9A-C18550AACB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xdr:row>
          <xdr:rowOff>57150</xdr:rowOff>
        </xdr:from>
        <xdr:to>
          <xdr:col>4</xdr:col>
          <xdr:colOff>1133475</xdr:colOff>
          <xdr:row>10</xdr:row>
          <xdr:rowOff>190500</xdr:rowOff>
        </xdr:to>
        <xdr:sp macro="" textlink="">
          <xdr:nvSpPr>
            <xdr:cNvPr id="212996" name="Option Button 4" hidden="1">
              <a:extLst>
                <a:ext uri="{63B3BB69-23CF-44E3-9099-C40C66FF867C}">
                  <a14:compatExt spid="_x0000_s212996"/>
                </a:ext>
                <a:ext uri="{FF2B5EF4-FFF2-40B4-BE49-F238E27FC236}">
                  <a16:creationId xmlns:a16="http://schemas.microsoft.com/office/drawing/2014/main" id="{C633A87D-4F3C-8AA4-03B2-0BAA04E808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xdr:row>
          <xdr:rowOff>28575</xdr:rowOff>
        </xdr:from>
        <xdr:to>
          <xdr:col>4</xdr:col>
          <xdr:colOff>1190625</xdr:colOff>
          <xdr:row>10</xdr:row>
          <xdr:rowOff>219075</xdr:rowOff>
        </xdr:to>
        <xdr:sp macro="" textlink="">
          <xdr:nvSpPr>
            <xdr:cNvPr id="212997" name="Group Box 5" hidden="1">
              <a:extLst>
                <a:ext uri="{63B3BB69-23CF-44E3-9099-C40C66FF867C}">
                  <a14:compatExt spid="_x0000_s212997"/>
                </a:ext>
                <a:ext uri="{FF2B5EF4-FFF2-40B4-BE49-F238E27FC236}">
                  <a16:creationId xmlns:a16="http://schemas.microsoft.com/office/drawing/2014/main" id="{59FA876B-51A9-64E6-1509-F7B3AFB7FCE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11</xdr:row>
          <xdr:rowOff>47625</xdr:rowOff>
        </xdr:from>
        <xdr:to>
          <xdr:col>4</xdr:col>
          <xdr:colOff>333375</xdr:colOff>
          <xdr:row>11</xdr:row>
          <xdr:rowOff>180975</xdr:rowOff>
        </xdr:to>
        <xdr:sp macro="" textlink="">
          <xdr:nvSpPr>
            <xdr:cNvPr id="212998" name="Option Button 6" hidden="1">
              <a:extLst>
                <a:ext uri="{63B3BB69-23CF-44E3-9099-C40C66FF867C}">
                  <a14:compatExt spid="_x0000_s212998"/>
                </a:ext>
                <a:ext uri="{FF2B5EF4-FFF2-40B4-BE49-F238E27FC236}">
                  <a16:creationId xmlns:a16="http://schemas.microsoft.com/office/drawing/2014/main" id="{F1028E30-B151-2E43-B0B0-1115F2CCBE6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11</xdr:row>
          <xdr:rowOff>47625</xdr:rowOff>
        </xdr:from>
        <xdr:to>
          <xdr:col>4</xdr:col>
          <xdr:colOff>600075</xdr:colOff>
          <xdr:row>11</xdr:row>
          <xdr:rowOff>180975</xdr:rowOff>
        </xdr:to>
        <xdr:sp macro="" textlink="">
          <xdr:nvSpPr>
            <xdr:cNvPr id="212999" name="Option Button 7" hidden="1">
              <a:extLst>
                <a:ext uri="{63B3BB69-23CF-44E3-9099-C40C66FF867C}">
                  <a14:compatExt spid="_x0000_s212999"/>
                </a:ext>
                <a:ext uri="{FF2B5EF4-FFF2-40B4-BE49-F238E27FC236}">
                  <a16:creationId xmlns:a16="http://schemas.microsoft.com/office/drawing/2014/main" id="{148D6226-FFDC-3287-6763-8500F85AA3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11</xdr:row>
          <xdr:rowOff>47625</xdr:rowOff>
        </xdr:from>
        <xdr:to>
          <xdr:col>4</xdr:col>
          <xdr:colOff>866775</xdr:colOff>
          <xdr:row>11</xdr:row>
          <xdr:rowOff>180975</xdr:rowOff>
        </xdr:to>
        <xdr:sp macro="" textlink="">
          <xdr:nvSpPr>
            <xdr:cNvPr id="213000" name="Option Button 8" hidden="1">
              <a:extLst>
                <a:ext uri="{63B3BB69-23CF-44E3-9099-C40C66FF867C}">
                  <a14:compatExt spid="_x0000_s213000"/>
                </a:ext>
                <a:ext uri="{FF2B5EF4-FFF2-40B4-BE49-F238E27FC236}">
                  <a16:creationId xmlns:a16="http://schemas.microsoft.com/office/drawing/2014/main" id="{11FAA0B3-4C1B-00DC-2C11-BA92053E8CE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11</xdr:row>
          <xdr:rowOff>47625</xdr:rowOff>
        </xdr:from>
        <xdr:to>
          <xdr:col>4</xdr:col>
          <xdr:colOff>1133475</xdr:colOff>
          <xdr:row>11</xdr:row>
          <xdr:rowOff>180975</xdr:rowOff>
        </xdr:to>
        <xdr:sp macro="" textlink="">
          <xdr:nvSpPr>
            <xdr:cNvPr id="213001" name="Option Button 9" hidden="1">
              <a:extLst>
                <a:ext uri="{63B3BB69-23CF-44E3-9099-C40C66FF867C}">
                  <a14:compatExt spid="_x0000_s213001"/>
                </a:ext>
                <a:ext uri="{FF2B5EF4-FFF2-40B4-BE49-F238E27FC236}">
                  <a16:creationId xmlns:a16="http://schemas.microsoft.com/office/drawing/2014/main" id="{41800D3C-900A-058B-9AAE-AED2B9CD53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11</xdr:row>
          <xdr:rowOff>19050</xdr:rowOff>
        </xdr:from>
        <xdr:to>
          <xdr:col>4</xdr:col>
          <xdr:colOff>1190625</xdr:colOff>
          <xdr:row>11</xdr:row>
          <xdr:rowOff>209550</xdr:rowOff>
        </xdr:to>
        <xdr:sp macro="" textlink="">
          <xdr:nvSpPr>
            <xdr:cNvPr id="213002" name="Group Box 10" hidden="1">
              <a:extLst>
                <a:ext uri="{63B3BB69-23CF-44E3-9099-C40C66FF867C}">
                  <a14:compatExt spid="_x0000_s213002"/>
                </a:ext>
                <a:ext uri="{FF2B5EF4-FFF2-40B4-BE49-F238E27FC236}">
                  <a16:creationId xmlns:a16="http://schemas.microsoft.com/office/drawing/2014/main" id="{04072375-2683-A090-CFFD-D8EC2F9958F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12</xdr:row>
          <xdr:rowOff>47625</xdr:rowOff>
        </xdr:from>
        <xdr:to>
          <xdr:col>4</xdr:col>
          <xdr:colOff>333375</xdr:colOff>
          <xdr:row>12</xdr:row>
          <xdr:rowOff>180975</xdr:rowOff>
        </xdr:to>
        <xdr:sp macro="" textlink="">
          <xdr:nvSpPr>
            <xdr:cNvPr id="213003" name="Option Button 11" hidden="1">
              <a:extLst>
                <a:ext uri="{63B3BB69-23CF-44E3-9099-C40C66FF867C}">
                  <a14:compatExt spid="_x0000_s213003"/>
                </a:ext>
                <a:ext uri="{FF2B5EF4-FFF2-40B4-BE49-F238E27FC236}">
                  <a16:creationId xmlns:a16="http://schemas.microsoft.com/office/drawing/2014/main" id="{6DB7DE19-8186-F90C-D4D9-F1363A5E1F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12</xdr:row>
          <xdr:rowOff>47625</xdr:rowOff>
        </xdr:from>
        <xdr:to>
          <xdr:col>4</xdr:col>
          <xdr:colOff>600075</xdr:colOff>
          <xdr:row>12</xdr:row>
          <xdr:rowOff>180975</xdr:rowOff>
        </xdr:to>
        <xdr:sp macro="" textlink="">
          <xdr:nvSpPr>
            <xdr:cNvPr id="213004" name="Option Button 12" hidden="1">
              <a:extLst>
                <a:ext uri="{63B3BB69-23CF-44E3-9099-C40C66FF867C}">
                  <a14:compatExt spid="_x0000_s213004"/>
                </a:ext>
                <a:ext uri="{FF2B5EF4-FFF2-40B4-BE49-F238E27FC236}">
                  <a16:creationId xmlns:a16="http://schemas.microsoft.com/office/drawing/2014/main" id="{F8DA3987-60BE-8341-9F7E-3106A8FBA5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12</xdr:row>
          <xdr:rowOff>47625</xdr:rowOff>
        </xdr:from>
        <xdr:to>
          <xdr:col>4</xdr:col>
          <xdr:colOff>866775</xdr:colOff>
          <xdr:row>12</xdr:row>
          <xdr:rowOff>180975</xdr:rowOff>
        </xdr:to>
        <xdr:sp macro="" textlink="">
          <xdr:nvSpPr>
            <xdr:cNvPr id="213005" name="Option Button 13" hidden="1">
              <a:extLst>
                <a:ext uri="{63B3BB69-23CF-44E3-9099-C40C66FF867C}">
                  <a14:compatExt spid="_x0000_s213005"/>
                </a:ext>
                <a:ext uri="{FF2B5EF4-FFF2-40B4-BE49-F238E27FC236}">
                  <a16:creationId xmlns:a16="http://schemas.microsoft.com/office/drawing/2014/main" id="{E6C6BB23-C6AB-8607-37FA-1760915DA3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12</xdr:row>
          <xdr:rowOff>47625</xdr:rowOff>
        </xdr:from>
        <xdr:to>
          <xdr:col>4</xdr:col>
          <xdr:colOff>1133475</xdr:colOff>
          <xdr:row>12</xdr:row>
          <xdr:rowOff>180975</xdr:rowOff>
        </xdr:to>
        <xdr:sp macro="" textlink="">
          <xdr:nvSpPr>
            <xdr:cNvPr id="213006" name="Option Button 14" hidden="1">
              <a:extLst>
                <a:ext uri="{63B3BB69-23CF-44E3-9099-C40C66FF867C}">
                  <a14:compatExt spid="_x0000_s213006"/>
                </a:ext>
                <a:ext uri="{FF2B5EF4-FFF2-40B4-BE49-F238E27FC236}">
                  <a16:creationId xmlns:a16="http://schemas.microsoft.com/office/drawing/2014/main" id="{DF40192C-DA13-57D0-59F4-2EA9CF4344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12</xdr:row>
          <xdr:rowOff>19050</xdr:rowOff>
        </xdr:from>
        <xdr:to>
          <xdr:col>4</xdr:col>
          <xdr:colOff>1190625</xdr:colOff>
          <xdr:row>12</xdr:row>
          <xdr:rowOff>209550</xdr:rowOff>
        </xdr:to>
        <xdr:sp macro="" textlink="">
          <xdr:nvSpPr>
            <xdr:cNvPr id="213007" name="Group Box 15" hidden="1">
              <a:extLst>
                <a:ext uri="{63B3BB69-23CF-44E3-9099-C40C66FF867C}">
                  <a14:compatExt spid="_x0000_s213007"/>
                </a:ext>
                <a:ext uri="{FF2B5EF4-FFF2-40B4-BE49-F238E27FC236}">
                  <a16:creationId xmlns:a16="http://schemas.microsoft.com/office/drawing/2014/main" id="{8551A3A0-69CD-B747-29CA-F690205147F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14</xdr:row>
          <xdr:rowOff>47625</xdr:rowOff>
        </xdr:from>
        <xdr:to>
          <xdr:col>4</xdr:col>
          <xdr:colOff>333375</xdr:colOff>
          <xdr:row>14</xdr:row>
          <xdr:rowOff>180975</xdr:rowOff>
        </xdr:to>
        <xdr:sp macro="" textlink="">
          <xdr:nvSpPr>
            <xdr:cNvPr id="213008" name="Option Button 16" hidden="1">
              <a:extLst>
                <a:ext uri="{63B3BB69-23CF-44E3-9099-C40C66FF867C}">
                  <a14:compatExt spid="_x0000_s213008"/>
                </a:ext>
                <a:ext uri="{FF2B5EF4-FFF2-40B4-BE49-F238E27FC236}">
                  <a16:creationId xmlns:a16="http://schemas.microsoft.com/office/drawing/2014/main" id="{AF19A62D-BEBC-3DD8-5454-90D738DA7B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xdr:row>
          <xdr:rowOff>47625</xdr:rowOff>
        </xdr:from>
        <xdr:to>
          <xdr:col>4</xdr:col>
          <xdr:colOff>600075</xdr:colOff>
          <xdr:row>14</xdr:row>
          <xdr:rowOff>180975</xdr:rowOff>
        </xdr:to>
        <xdr:sp macro="" textlink="">
          <xdr:nvSpPr>
            <xdr:cNvPr id="213009" name="Option Button 17" hidden="1">
              <a:extLst>
                <a:ext uri="{63B3BB69-23CF-44E3-9099-C40C66FF867C}">
                  <a14:compatExt spid="_x0000_s213009"/>
                </a:ext>
                <a:ext uri="{FF2B5EF4-FFF2-40B4-BE49-F238E27FC236}">
                  <a16:creationId xmlns:a16="http://schemas.microsoft.com/office/drawing/2014/main" id="{34DCA244-8708-9D75-55C7-F335F5821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14</xdr:row>
          <xdr:rowOff>47625</xdr:rowOff>
        </xdr:from>
        <xdr:to>
          <xdr:col>4</xdr:col>
          <xdr:colOff>866775</xdr:colOff>
          <xdr:row>14</xdr:row>
          <xdr:rowOff>180975</xdr:rowOff>
        </xdr:to>
        <xdr:sp macro="" textlink="">
          <xdr:nvSpPr>
            <xdr:cNvPr id="213010" name="Option Button 18" hidden="1">
              <a:extLst>
                <a:ext uri="{63B3BB69-23CF-44E3-9099-C40C66FF867C}">
                  <a14:compatExt spid="_x0000_s213010"/>
                </a:ext>
                <a:ext uri="{FF2B5EF4-FFF2-40B4-BE49-F238E27FC236}">
                  <a16:creationId xmlns:a16="http://schemas.microsoft.com/office/drawing/2014/main" id="{CE34BF73-119B-6F12-7750-CCAD8DE0D2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14</xdr:row>
          <xdr:rowOff>47625</xdr:rowOff>
        </xdr:from>
        <xdr:to>
          <xdr:col>4</xdr:col>
          <xdr:colOff>1133475</xdr:colOff>
          <xdr:row>14</xdr:row>
          <xdr:rowOff>180975</xdr:rowOff>
        </xdr:to>
        <xdr:sp macro="" textlink="">
          <xdr:nvSpPr>
            <xdr:cNvPr id="213011" name="Option Button 19" hidden="1">
              <a:extLst>
                <a:ext uri="{63B3BB69-23CF-44E3-9099-C40C66FF867C}">
                  <a14:compatExt spid="_x0000_s213011"/>
                </a:ext>
                <a:ext uri="{FF2B5EF4-FFF2-40B4-BE49-F238E27FC236}">
                  <a16:creationId xmlns:a16="http://schemas.microsoft.com/office/drawing/2014/main" id="{13916A2A-B236-4FA8-963E-65EDD89C58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14</xdr:row>
          <xdr:rowOff>19050</xdr:rowOff>
        </xdr:from>
        <xdr:to>
          <xdr:col>4</xdr:col>
          <xdr:colOff>1190625</xdr:colOff>
          <xdr:row>14</xdr:row>
          <xdr:rowOff>209550</xdr:rowOff>
        </xdr:to>
        <xdr:sp macro="" textlink="">
          <xdr:nvSpPr>
            <xdr:cNvPr id="213012" name="Group Box 20" hidden="1">
              <a:extLst>
                <a:ext uri="{63B3BB69-23CF-44E3-9099-C40C66FF867C}">
                  <a14:compatExt spid="_x0000_s213012"/>
                </a:ext>
                <a:ext uri="{FF2B5EF4-FFF2-40B4-BE49-F238E27FC236}">
                  <a16:creationId xmlns:a16="http://schemas.microsoft.com/office/drawing/2014/main" id="{377199D8-1CC5-59A5-2C82-551AC6F58B3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15</xdr:row>
          <xdr:rowOff>47625</xdr:rowOff>
        </xdr:from>
        <xdr:to>
          <xdr:col>4</xdr:col>
          <xdr:colOff>333375</xdr:colOff>
          <xdr:row>15</xdr:row>
          <xdr:rowOff>180975</xdr:rowOff>
        </xdr:to>
        <xdr:sp macro="" textlink="">
          <xdr:nvSpPr>
            <xdr:cNvPr id="213013" name="Option Button 21" hidden="1">
              <a:extLst>
                <a:ext uri="{63B3BB69-23CF-44E3-9099-C40C66FF867C}">
                  <a14:compatExt spid="_x0000_s213013"/>
                </a:ext>
                <a:ext uri="{FF2B5EF4-FFF2-40B4-BE49-F238E27FC236}">
                  <a16:creationId xmlns:a16="http://schemas.microsoft.com/office/drawing/2014/main" id="{A5F54A06-0F97-A56F-C54D-13681F938AD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xdr:row>
          <xdr:rowOff>47625</xdr:rowOff>
        </xdr:from>
        <xdr:to>
          <xdr:col>4</xdr:col>
          <xdr:colOff>600075</xdr:colOff>
          <xdr:row>15</xdr:row>
          <xdr:rowOff>180975</xdr:rowOff>
        </xdr:to>
        <xdr:sp macro="" textlink="">
          <xdr:nvSpPr>
            <xdr:cNvPr id="213014" name="Option Button 22" hidden="1">
              <a:extLst>
                <a:ext uri="{63B3BB69-23CF-44E3-9099-C40C66FF867C}">
                  <a14:compatExt spid="_x0000_s213014"/>
                </a:ext>
                <a:ext uri="{FF2B5EF4-FFF2-40B4-BE49-F238E27FC236}">
                  <a16:creationId xmlns:a16="http://schemas.microsoft.com/office/drawing/2014/main" id="{0BD914F7-4ABD-B9C1-2330-2EACA94DDB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15</xdr:row>
          <xdr:rowOff>47625</xdr:rowOff>
        </xdr:from>
        <xdr:to>
          <xdr:col>4</xdr:col>
          <xdr:colOff>866775</xdr:colOff>
          <xdr:row>15</xdr:row>
          <xdr:rowOff>180975</xdr:rowOff>
        </xdr:to>
        <xdr:sp macro="" textlink="">
          <xdr:nvSpPr>
            <xdr:cNvPr id="213015" name="Option Button 23" hidden="1">
              <a:extLst>
                <a:ext uri="{63B3BB69-23CF-44E3-9099-C40C66FF867C}">
                  <a14:compatExt spid="_x0000_s213015"/>
                </a:ext>
                <a:ext uri="{FF2B5EF4-FFF2-40B4-BE49-F238E27FC236}">
                  <a16:creationId xmlns:a16="http://schemas.microsoft.com/office/drawing/2014/main" id="{4FE08D63-86F1-4EF1-92AF-995E73707E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15</xdr:row>
          <xdr:rowOff>47625</xdr:rowOff>
        </xdr:from>
        <xdr:to>
          <xdr:col>4</xdr:col>
          <xdr:colOff>1133475</xdr:colOff>
          <xdr:row>15</xdr:row>
          <xdr:rowOff>180975</xdr:rowOff>
        </xdr:to>
        <xdr:sp macro="" textlink="">
          <xdr:nvSpPr>
            <xdr:cNvPr id="213016" name="Option Button 24" hidden="1">
              <a:extLst>
                <a:ext uri="{63B3BB69-23CF-44E3-9099-C40C66FF867C}">
                  <a14:compatExt spid="_x0000_s213016"/>
                </a:ext>
                <a:ext uri="{FF2B5EF4-FFF2-40B4-BE49-F238E27FC236}">
                  <a16:creationId xmlns:a16="http://schemas.microsoft.com/office/drawing/2014/main" id="{2104A474-A632-7F9D-8391-B366020007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15</xdr:row>
          <xdr:rowOff>19050</xdr:rowOff>
        </xdr:from>
        <xdr:to>
          <xdr:col>4</xdr:col>
          <xdr:colOff>1190625</xdr:colOff>
          <xdr:row>15</xdr:row>
          <xdr:rowOff>209550</xdr:rowOff>
        </xdr:to>
        <xdr:sp macro="" textlink="">
          <xdr:nvSpPr>
            <xdr:cNvPr id="213017" name="Group Box 25" hidden="1">
              <a:extLst>
                <a:ext uri="{63B3BB69-23CF-44E3-9099-C40C66FF867C}">
                  <a14:compatExt spid="_x0000_s213017"/>
                </a:ext>
                <a:ext uri="{FF2B5EF4-FFF2-40B4-BE49-F238E27FC236}">
                  <a16:creationId xmlns:a16="http://schemas.microsoft.com/office/drawing/2014/main" id="{9DCF259B-B590-5190-C2AC-C115DF27A9E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16</xdr:row>
          <xdr:rowOff>47625</xdr:rowOff>
        </xdr:from>
        <xdr:to>
          <xdr:col>4</xdr:col>
          <xdr:colOff>333375</xdr:colOff>
          <xdr:row>16</xdr:row>
          <xdr:rowOff>180975</xdr:rowOff>
        </xdr:to>
        <xdr:sp macro="" textlink="">
          <xdr:nvSpPr>
            <xdr:cNvPr id="213018" name="Option Button 26" hidden="1">
              <a:extLst>
                <a:ext uri="{63B3BB69-23CF-44E3-9099-C40C66FF867C}">
                  <a14:compatExt spid="_x0000_s213018"/>
                </a:ext>
                <a:ext uri="{FF2B5EF4-FFF2-40B4-BE49-F238E27FC236}">
                  <a16:creationId xmlns:a16="http://schemas.microsoft.com/office/drawing/2014/main" id="{4BFBA010-ECA2-9243-F1FC-C986F718C2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xdr:row>
          <xdr:rowOff>47625</xdr:rowOff>
        </xdr:from>
        <xdr:to>
          <xdr:col>4</xdr:col>
          <xdr:colOff>600075</xdr:colOff>
          <xdr:row>16</xdr:row>
          <xdr:rowOff>180975</xdr:rowOff>
        </xdr:to>
        <xdr:sp macro="" textlink="">
          <xdr:nvSpPr>
            <xdr:cNvPr id="213019" name="Option Button 27" hidden="1">
              <a:extLst>
                <a:ext uri="{63B3BB69-23CF-44E3-9099-C40C66FF867C}">
                  <a14:compatExt spid="_x0000_s213019"/>
                </a:ext>
                <a:ext uri="{FF2B5EF4-FFF2-40B4-BE49-F238E27FC236}">
                  <a16:creationId xmlns:a16="http://schemas.microsoft.com/office/drawing/2014/main" id="{ECB195CE-B52B-7858-F2A0-E6720CDB71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16</xdr:row>
          <xdr:rowOff>47625</xdr:rowOff>
        </xdr:from>
        <xdr:to>
          <xdr:col>4</xdr:col>
          <xdr:colOff>866775</xdr:colOff>
          <xdr:row>16</xdr:row>
          <xdr:rowOff>180975</xdr:rowOff>
        </xdr:to>
        <xdr:sp macro="" textlink="">
          <xdr:nvSpPr>
            <xdr:cNvPr id="213020" name="Option Button 28" hidden="1">
              <a:extLst>
                <a:ext uri="{63B3BB69-23CF-44E3-9099-C40C66FF867C}">
                  <a14:compatExt spid="_x0000_s213020"/>
                </a:ext>
                <a:ext uri="{FF2B5EF4-FFF2-40B4-BE49-F238E27FC236}">
                  <a16:creationId xmlns:a16="http://schemas.microsoft.com/office/drawing/2014/main" id="{C6056D12-EA32-DABE-54C0-E9EB18A603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16</xdr:row>
          <xdr:rowOff>47625</xdr:rowOff>
        </xdr:from>
        <xdr:to>
          <xdr:col>4</xdr:col>
          <xdr:colOff>1133475</xdr:colOff>
          <xdr:row>16</xdr:row>
          <xdr:rowOff>180975</xdr:rowOff>
        </xdr:to>
        <xdr:sp macro="" textlink="">
          <xdr:nvSpPr>
            <xdr:cNvPr id="213021" name="Option Button 29" hidden="1">
              <a:extLst>
                <a:ext uri="{63B3BB69-23CF-44E3-9099-C40C66FF867C}">
                  <a14:compatExt spid="_x0000_s213021"/>
                </a:ext>
                <a:ext uri="{FF2B5EF4-FFF2-40B4-BE49-F238E27FC236}">
                  <a16:creationId xmlns:a16="http://schemas.microsoft.com/office/drawing/2014/main" id="{7A40C300-9338-15BD-EE59-78A9183B19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16</xdr:row>
          <xdr:rowOff>19050</xdr:rowOff>
        </xdr:from>
        <xdr:to>
          <xdr:col>4</xdr:col>
          <xdr:colOff>1190625</xdr:colOff>
          <xdr:row>16</xdr:row>
          <xdr:rowOff>209550</xdr:rowOff>
        </xdr:to>
        <xdr:sp macro="" textlink="">
          <xdr:nvSpPr>
            <xdr:cNvPr id="213022" name="Group Box 30" hidden="1">
              <a:extLst>
                <a:ext uri="{63B3BB69-23CF-44E3-9099-C40C66FF867C}">
                  <a14:compatExt spid="_x0000_s213022"/>
                </a:ext>
                <a:ext uri="{FF2B5EF4-FFF2-40B4-BE49-F238E27FC236}">
                  <a16:creationId xmlns:a16="http://schemas.microsoft.com/office/drawing/2014/main" id="{3D2BCEA0-9E14-69A5-8A4F-37E1373B03C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xdr:row>
          <xdr:rowOff>47625</xdr:rowOff>
        </xdr:from>
        <xdr:to>
          <xdr:col>4</xdr:col>
          <xdr:colOff>323850</xdr:colOff>
          <xdr:row>17</xdr:row>
          <xdr:rowOff>180975</xdr:rowOff>
        </xdr:to>
        <xdr:sp macro="" textlink="">
          <xdr:nvSpPr>
            <xdr:cNvPr id="213023" name="Option Button 31" hidden="1">
              <a:extLst>
                <a:ext uri="{63B3BB69-23CF-44E3-9099-C40C66FF867C}">
                  <a14:compatExt spid="_x0000_s213023"/>
                </a:ext>
                <a:ext uri="{FF2B5EF4-FFF2-40B4-BE49-F238E27FC236}">
                  <a16:creationId xmlns:a16="http://schemas.microsoft.com/office/drawing/2014/main" id="{0A63910A-DC3C-1C6A-BC15-E8D5D4C3BB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17</xdr:row>
          <xdr:rowOff>47625</xdr:rowOff>
        </xdr:from>
        <xdr:to>
          <xdr:col>4</xdr:col>
          <xdr:colOff>590550</xdr:colOff>
          <xdr:row>17</xdr:row>
          <xdr:rowOff>180975</xdr:rowOff>
        </xdr:to>
        <xdr:sp macro="" textlink="">
          <xdr:nvSpPr>
            <xdr:cNvPr id="213024" name="Option Button 32" hidden="1">
              <a:extLst>
                <a:ext uri="{63B3BB69-23CF-44E3-9099-C40C66FF867C}">
                  <a14:compatExt spid="_x0000_s213024"/>
                </a:ext>
                <a:ext uri="{FF2B5EF4-FFF2-40B4-BE49-F238E27FC236}">
                  <a16:creationId xmlns:a16="http://schemas.microsoft.com/office/drawing/2014/main" id="{6A1CFCF6-A87D-A288-0DA0-DEE409F0BE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xdr:row>
          <xdr:rowOff>47625</xdr:rowOff>
        </xdr:from>
        <xdr:to>
          <xdr:col>4</xdr:col>
          <xdr:colOff>857250</xdr:colOff>
          <xdr:row>17</xdr:row>
          <xdr:rowOff>180975</xdr:rowOff>
        </xdr:to>
        <xdr:sp macro="" textlink="">
          <xdr:nvSpPr>
            <xdr:cNvPr id="213025" name="Option Button 33" hidden="1">
              <a:extLst>
                <a:ext uri="{63B3BB69-23CF-44E3-9099-C40C66FF867C}">
                  <a14:compatExt spid="_x0000_s213025"/>
                </a:ext>
                <a:ext uri="{FF2B5EF4-FFF2-40B4-BE49-F238E27FC236}">
                  <a16:creationId xmlns:a16="http://schemas.microsoft.com/office/drawing/2014/main" id="{05863DF3-6CCB-DDFD-F456-1F67B9AFEA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xdr:row>
          <xdr:rowOff>47625</xdr:rowOff>
        </xdr:from>
        <xdr:to>
          <xdr:col>4</xdr:col>
          <xdr:colOff>1123950</xdr:colOff>
          <xdr:row>17</xdr:row>
          <xdr:rowOff>180975</xdr:rowOff>
        </xdr:to>
        <xdr:sp macro="" textlink="">
          <xdr:nvSpPr>
            <xdr:cNvPr id="213026" name="Option Button 34" hidden="1">
              <a:extLst>
                <a:ext uri="{63B3BB69-23CF-44E3-9099-C40C66FF867C}">
                  <a14:compatExt spid="_x0000_s213026"/>
                </a:ext>
                <a:ext uri="{FF2B5EF4-FFF2-40B4-BE49-F238E27FC236}">
                  <a16:creationId xmlns:a16="http://schemas.microsoft.com/office/drawing/2014/main" id="{8B89C15E-D24C-0793-B660-492D230691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xdr:row>
          <xdr:rowOff>19050</xdr:rowOff>
        </xdr:from>
        <xdr:to>
          <xdr:col>4</xdr:col>
          <xdr:colOff>1181100</xdr:colOff>
          <xdr:row>17</xdr:row>
          <xdr:rowOff>209550</xdr:rowOff>
        </xdr:to>
        <xdr:sp macro="" textlink="">
          <xdr:nvSpPr>
            <xdr:cNvPr id="213027" name="Group Box 35" hidden="1">
              <a:extLst>
                <a:ext uri="{63B3BB69-23CF-44E3-9099-C40C66FF867C}">
                  <a14:compatExt spid="_x0000_s213027"/>
                </a:ext>
                <a:ext uri="{FF2B5EF4-FFF2-40B4-BE49-F238E27FC236}">
                  <a16:creationId xmlns:a16="http://schemas.microsoft.com/office/drawing/2014/main" id="{45757F9D-ACEC-ABE7-B91C-27A723C409B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xdr:row>
          <xdr:rowOff>47625</xdr:rowOff>
        </xdr:from>
        <xdr:to>
          <xdr:col>4</xdr:col>
          <xdr:colOff>323850</xdr:colOff>
          <xdr:row>19</xdr:row>
          <xdr:rowOff>180975</xdr:rowOff>
        </xdr:to>
        <xdr:sp macro="" textlink="">
          <xdr:nvSpPr>
            <xdr:cNvPr id="213028" name="Option Button 36" hidden="1">
              <a:extLst>
                <a:ext uri="{63B3BB69-23CF-44E3-9099-C40C66FF867C}">
                  <a14:compatExt spid="_x0000_s213028"/>
                </a:ext>
                <a:ext uri="{FF2B5EF4-FFF2-40B4-BE49-F238E27FC236}">
                  <a16:creationId xmlns:a16="http://schemas.microsoft.com/office/drawing/2014/main" id="{4CEA979A-B280-CED0-DFEA-900278AB60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19</xdr:row>
          <xdr:rowOff>47625</xdr:rowOff>
        </xdr:from>
        <xdr:to>
          <xdr:col>4</xdr:col>
          <xdr:colOff>590550</xdr:colOff>
          <xdr:row>19</xdr:row>
          <xdr:rowOff>180975</xdr:rowOff>
        </xdr:to>
        <xdr:sp macro="" textlink="">
          <xdr:nvSpPr>
            <xdr:cNvPr id="213029" name="Option Button 37" hidden="1">
              <a:extLst>
                <a:ext uri="{63B3BB69-23CF-44E3-9099-C40C66FF867C}">
                  <a14:compatExt spid="_x0000_s213029"/>
                </a:ext>
                <a:ext uri="{FF2B5EF4-FFF2-40B4-BE49-F238E27FC236}">
                  <a16:creationId xmlns:a16="http://schemas.microsoft.com/office/drawing/2014/main" id="{D1FEF9AC-A566-4241-3357-9ADAB0B13B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xdr:row>
          <xdr:rowOff>47625</xdr:rowOff>
        </xdr:from>
        <xdr:to>
          <xdr:col>4</xdr:col>
          <xdr:colOff>857250</xdr:colOff>
          <xdr:row>19</xdr:row>
          <xdr:rowOff>180975</xdr:rowOff>
        </xdr:to>
        <xdr:sp macro="" textlink="">
          <xdr:nvSpPr>
            <xdr:cNvPr id="213030" name="Option Button 38" hidden="1">
              <a:extLst>
                <a:ext uri="{63B3BB69-23CF-44E3-9099-C40C66FF867C}">
                  <a14:compatExt spid="_x0000_s213030"/>
                </a:ext>
                <a:ext uri="{FF2B5EF4-FFF2-40B4-BE49-F238E27FC236}">
                  <a16:creationId xmlns:a16="http://schemas.microsoft.com/office/drawing/2014/main" id="{B61428A0-9F4C-EAC1-1238-A9F3C6D34D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xdr:row>
          <xdr:rowOff>47625</xdr:rowOff>
        </xdr:from>
        <xdr:to>
          <xdr:col>4</xdr:col>
          <xdr:colOff>1123950</xdr:colOff>
          <xdr:row>19</xdr:row>
          <xdr:rowOff>180975</xdr:rowOff>
        </xdr:to>
        <xdr:sp macro="" textlink="">
          <xdr:nvSpPr>
            <xdr:cNvPr id="213031" name="Option Button 39" hidden="1">
              <a:extLst>
                <a:ext uri="{63B3BB69-23CF-44E3-9099-C40C66FF867C}">
                  <a14:compatExt spid="_x0000_s213031"/>
                </a:ext>
                <a:ext uri="{FF2B5EF4-FFF2-40B4-BE49-F238E27FC236}">
                  <a16:creationId xmlns:a16="http://schemas.microsoft.com/office/drawing/2014/main" id="{61953B04-3FC6-3256-E98D-B556365E56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xdr:row>
          <xdr:rowOff>19050</xdr:rowOff>
        </xdr:from>
        <xdr:to>
          <xdr:col>4</xdr:col>
          <xdr:colOff>1181100</xdr:colOff>
          <xdr:row>19</xdr:row>
          <xdr:rowOff>209550</xdr:rowOff>
        </xdr:to>
        <xdr:sp macro="" textlink="">
          <xdr:nvSpPr>
            <xdr:cNvPr id="213032" name="Group Box 40" hidden="1">
              <a:extLst>
                <a:ext uri="{63B3BB69-23CF-44E3-9099-C40C66FF867C}">
                  <a14:compatExt spid="_x0000_s213032"/>
                </a:ext>
                <a:ext uri="{FF2B5EF4-FFF2-40B4-BE49-F238E27FC236}">
                  <a16:creationId xmlns:a16="http://schemas.microsoft.com/office/drawing/2014/main" id="{98F04EA4-4F0E-C6E2-8493-54D72C09F7D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xdr:row>
          <xdr:rowOff>47625</xdr:rowOff>
        </xdr:from>
        <xdr:to>
          <xdr:col>4</xdr:col>
          <xdr:colOff>323850</xdr:colOff>
          <xdr:row>20</xdr:row>
          <xdr:rowOff>180975</xdr:rowOff>
        </xdr:to>
        <xdr:sp macro="" textlink="">
          <xdr:nvSpPr>
            <xdr:cNvPr id="213033" name="Option Button 41" hidden="1">
              <a:extLst>
                <a:ext uri="{63B3BB69-23CF-44E3-9099-C40C66FF867C}">
                  <a14:compatExt spid="_x0000_s213033"/>
                </a:ext>
                <a:ext uri="{FF2B5EF4-FFF2-40B4-BE49-F238E27FC236}">
                  <a16:creationId xmlns:a16="http://schemas.microsoft.com/office/drawing/2014/main" id="{F09B3BE1-AE68-9181-8A35-B0752ECC75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20</xdr:row>
          <xdr:rowOff>47625</xdr:rowOff>
        </xdr:from>
        <xdr:to>
          <xdr:col>4</xdr:col>
          <xdr:colOff>590550</xdr:colOff>
          <xdr:row>20</xdr:row>
          <xdr:rowOff>180975</xdr:rowOff>
        </xdr:to>
        <xdr:sp macro="" textlink="">
          <xdr:nvSpPr>
            <xdr:cNvPr id="213034" name="Option Button 42" hidden="1">
              <a:extLst>
                <a:ext uri="{63B3BB69-23CF-44E3-9099-C40C66FF867C}">
                  <a14:compatExt spid="_x0000_s213034"/>
                </a:ext>
                <a:ext uri="{FF2B5EF4-FFF2-40B4-BE49-F238E27FC236}">
                  <a16:creationId xmlns:a16="http://schemas.microsoft.com/office/drawing/2014/main" id="{860AC1FF-9797-0149-20FE-8F9BC7A5E7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xdr:row>
          <xdr:rowOff>47625</xdr:rowOff>
        </xdr:from>
        <xdr:to>
          <xdr:col>4</xdr:col>
          <xdr:colOff>857250</xdr:colOff>
          <xdr:row>20</xdr:row>
          <xdr:rowOff>180975</xdr:rowOff>
        </xdr:to>
        <xdr:sp macro="" textlink="">
          <xdr:nvSpPr>
            <xdr:cNvPr id="213035" name="Option Button 43" hidden="1">
              <a:extLst>
                <a:ext uri="{63B3BB69-23CF-44E3-9099-C40C66FF867C}">
                  <a14:compatExt spid="_x0000_s213035"/>
                </a:ext>
                <a:ext uri="{FF2B5EF4-FFF2-40B4-BE49-F238E27FC236}">
                  <a16:creationId xmlns:a16="http://schemas.microsoft.com/office/drawing/2014/main" id="{9309208A-233E-116C-934F-C691D5EE00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xdr:row>
          <xdr:rowOff>47625</xdr:rowOff>
        </xdr:from>
        <xdr:to>
          <xdr:col>4</xdr:col>
          <xdr:colOff>1123950</xdr:colOff>
          <xdr:row>20</xdr:row>
          <xdr:rowOff>180975</xdr:rowOff>
        </xdr:to>
        <xdr:sp macro="" textlink="">
          <xdr:nvSpPr>
            <xdr:cNvPr id="213036" name="Option Button 44" hidden="1">
              <a:extLst>
                <a:ext uri="{63B3BB69-23CF-44E3-9099-C40C66FF867C}">
                  <a14:compatExt spid="_x0000_s213036"/>
                </a:ext>
                <a:ext uri="{FF2B5EF4-FFF2-40B4-BE49-F238E27FC236}">
                  <a16:creationId xmlns:a16="http://schemas.microsoft.com/office/drawing/2014/main" id="{EC84F5D7-B196-AFBF-87E6-E532F0580D7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xdr:row>
          <xdr:rowOff>19050</xdr:rowOff>
        </xdr:from>
        <xdr:to>
          <xdr:col>4</xdr:col>
          <xdr:colOff>1181100</xdr:colOff>
          <xdr:row>20</xdr:row>
          <xdr:rowOff>209550</xdr:rowOff>
        </xdr:to>
        <xdr:sp macro="" textlink="">
          <xdr:nvSpPr>
            <xdr:cNvPr id="213037" name="Group Box 45" hidden="1">
              <a:extLst>
                <a:ext uri="{63B3BB69-23CF-44E3-9099-C40C66FF867C}">
                  <a14:compatExt spid="_x0000_s213037"/>
                </a:ext>
                <a:ext uri="{FF2B5EF4-FFF2-40B4-BE49-F238E27FC236}">
                  <a16:creationId xmlns:a16="http://schemas.microsoft.com/office/drawing/2014/main" id="{CC2252B9-3026-840F-0960-BE780B06B33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xdr:row>
          <xdr:rowOff>47625</xdr:rowOff>
        </xdr:from>
        <xdr:to>
          <xdr:col>4</xdr:col>
          <xdr:colOff>323850</xdr:colOff>
          <xdr:row>22</xdr:row>
          <xdr:rowOff>180975</xdr:rowOff>
        </xdr:to>
        <xdr:sp macro="" textlink="">
          <xdr:nvSpPr>
            <xdr:cNvPr id="213038" name="Option Button 46" hidden="1">
              <a:extLst>
                <a:ext uri="{63B3BB69-23CF-44E3-9099-C40C66FF867C}">
                  <a14:compatExt spid="_x0000_s213038"/>
                </a:ext>
                <a:ext uri="{FF2B5EF4-FFF2-40B4-BE49-F238E27FC236}">
                  <a16:creationId xmlns:a16="http://schemas.microsoft.com/office/drawing/2014/main" id="{40554F56-0CE6-A70E-4E6D-71BC17A080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22</xdr:row>
          <xdr:rowOff>47625</xdr:rowOff>
        </xdr:from>
        <xdr:to>
          <xdr:col>4</xdr:col>
          <xdr:colOff>590550</xdr:colOff>
          <xdr:row>22</xdr:row>
          <xdr:rowOff>180975</xdr:rowOff>
        </xdr:to>
        <xdr:sp macro="" textlink="">
          <xdr:nvSpPr>
            <xdr:cNvPr id="213039" name="Option Button 47" hidden="1">
              <a:extLst>
                <a:ext uri="{63B3BB69-23CF-44E3-9099-C40C66FF867C}">
                  <a14:compatExt spid="_x0000_s213039"/>
                </a:ext>
                <a:ext uri="{FF2B5EF4-FFF2-40B4-BE49-F238E27FC236}">
                  <a16:creationId xmlns:a16="http://schemas.microsoft.com/office/drawing/2014/main" id="{299682AB-E39D-2E15-3AAE-C7C4B96106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xdr:row>
          <xdr:rowOff>47625</xdr:rowOff>
        </xdr:from>
        <xdr:to>
          <xdr:col>4</xdr:col>
          <xdr:colOff>857250</xdr:colOff>
          <xdr:row>22</xdr:row>
          <xdr:rowOff>180975</xdr:rowOff>
        </xdr:to>
        <xdr:sp macro="" textlink="">
          <xdr:nvSpPr>
            <xdr:cNvPr id="213040" name="Option Button 48" hidden="1">
              <a:extLst>
                <a:ext uri="{63B3BB69-23CF-44E3-9099-C40C66FF867C}">
                  <a14:compatExt spid="_x0000_s213040"/>
                </a:ext>
                <a:ext uri="{FF2B5EF4-FFF2-40B4-BE49-F238E27FC236}">
                  <a16:creationId xmlns:a16="http://schemas.microsoft.com/office/drawing/2014/main" id="{265EAA68-EBA4-5534-994C-3D9F33E463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xdr:row>
          <xdr:rowOff>47625</xdr:rowOff>
        </xdr:from>
        <xdr:to>
          <xdr:col>4</xdr:col>
          <xdr:colOff>1123950</xdr:colOff>
          <xdr:row>22</xdr:row>
          <xdr:rowOff>180975</xdr:rowOff>
        </xdr:to>
        <xdr:sp macro="" textlink="">
          <xdr:nvSpPr>
            <xdr:cNvPr id="213041" name="Option Button 49" hidden="1">
              <a:extLst>
                <a:ext uri="{63B3BB69-23CF-44E3-9099-C40C66FF867C}">
                  <a14:compatExt spid="_x0000_s213041"/>
                </a:ext>
                <a:ext uri="{FF2B5EF4-FFF2-40B4-BE49-F238E27FC236}">
                  <a16:creationId xmlns:a16="http://schemas.microsoft.com/office/drawing/2014/main" id="{6D598B80-DF74-49CF-C94B-6B82D69C46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xdr:row>
          <xdr:rowOff>19050</xdr:rowOff>
        </xdr:from>
        <xdr:to>
          <xdr:col>4</xdr:col>
          <xdr:colOff>1181100</xdr:colOff>
          <xdr:row>22</xdr:row>
          <xdr:rowOff>209550</xdr:rowOff>
        </xdr:to>
        <xdr:sp macro="" textlink="">
          <xdr:nvSpPr>
            <xdr:cNvPr id="213042" name="Group Box 50" hidden="1">
              <a:extLst>
                <a:ext uri="{63B3BB69-23CF-44E3-9099-C40C66FF867C}">
                  <a14:compatExt spid="_x0000_s213042"/>
                </a:ext>
                <a:ext uri="{FF2B5EF4-FFF2-40B4-BE49-F238E27FC236}">
                  <a16:creationId xmlns:a16="http://schemas.microsoft.com/office/drawing/2014/main" id="{F1061A82-722E-986B-BB36-D6FD03853E2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xdr:row>
          <xdr:rowOff>47625</xdr:rowOff>
        </xdr:from>
        <xdr:to>
          <xdr:col>4</xdr:col>
          <xdr:colOff>323850</xdr:colOff>
          <xdr:row>23</xdr:row>
          <xdr:rowOff>180975</xdr:rowOff>
        </xdr:to>
        <xdr:sp macro="" textlink="">
          <xdr:nvSpPr>
            <xdr:cNvPr id="213043" name="Option Button 51" hidden="1">
              <a:extLst>
                <a:ext uri="{63B3BB69-23CF-44E3-9099-C40C66FF867C}">
                  <a14:compatExt spid="_x0000_s213043"/>
                </a:ext>
                <a:ext uri="{FF2B5EF4-FFF2-40B4-BE49-F238E27FC236}">
                  <a16:creationId xmlns:a16="http://schemas.microsoft.com/office/drawing/2014/main" id="{6E889333-E37B-D16A-9A5F-FFB1F9F4F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23</xdr:row>
          <xdr:rowOff>47625</xdr:rowOff>
        </xdr:from>
        <xdr:to>
          <xdr:col>4</xdr:col>
          <xdr:colOff>590550</xdr:colOff>
          <xdr:row>23</xdr:row>
          <xdr:rowOff>180975</xdr:rowOff>
        </xdr:to>
        <xdr:sp macro="" textlink="">
          <xdr:nvSpPr>
            <xdr:cNvPr id="213044" name="Option Button 52" hidden="1">
              <a:extLst>
                <a:ext uri="{63B3BB69-23CF-44E3-9099-C40C66FF867C}">
                  <a14:compatExt spid="_x0000_s213044"/>
                </a:ext>
                <a:ext uri="{FF2B5EF4-FFF2-40B4-BE49-F238E27FC236}">
                  <a16:creationId xmlns:a16="http://schemas.microsoft.com/office/drawing/2014/main" id="{BCA15AA0-A5A3-4E53-E27D-FBBE3D96F5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xdr:row>
          <xdr:rowOff>47625</xdr:rowOff>
        </xdr:from>
        <xdr:to>
          <xdr:col>4</xdr:col>
          <xdr:colOff>857250</xdr:colOff>
          <xdr:row>23</xdr:row>
          <xdr:rowOff>180975</xdr:rowOff>
        </xdr:to>
        <xdr:sp macro="" textlink="">
          <xdr:nvSpPr>
            <xdr:cNvPr id="213045" name="Option Button 53" hidden="1">
              <a:extLst>
                <a:ext uri="{63B3BB69-23CF-44E3-9099-C40C66FF867C}">
                  <a14:compatExt spid="_x0000_s213045"/>
                </a:ext>
                <a:ext uri="{FF2B5EF4-FFF2-40B4-BE49-F238E27FC236}">
                  <a16:creationId xmlns:a16="http://schemas.microsoft.com/office/drawing/2014/main" id="{10EEAAB1-31FC-E991-396B-9AE608F8F1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23</xdr:row>
          <xdr:rowOff>47625</xdr:rowOff>
        </xdr:from>
        <xdr:to>
          <xdr:col>4</xdr:col>
          <xdr:colOff>1123950</xdr:colOff>
          <xdr:row>23</xdr:row>
          <xdr:rowOff>180975</xdr:rowOff>
        </xdr:to>
        <xdr:sp macro="" textlink="">
          <xdr:nvSpPr>
            <xdr:cNvPr id="213046" name="Option Button 54" hidden="1">
              <a:extLst>
                <a:ext uri="{63B3BB69-23CF-44E3-9099-C40C66FF867C}">
                  <a14:compatExt spid="_x0000_s213046"/>
                </a:ext>
                <a:ext uri="{FF2B5EF4-FFF2-40B4-BE49-F238E27FC236}">
                  <a16:creationId xmlns:a16="http://schemas.microsoft.com/office/drawing/2014/main" id="{5C84B585-FC0D-ED4A-5B82-7955EBB87E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xdr:row>
          <xdr:rowOff>19050</xdr:rowOff>
        </xdr:from>
        <xdr:to>
          <xdr:col>4</xdr:col>
          <xdr:colOff>1181100</xdr:colOff>
          <xdr:row>23</xdr:row>
          <xdr:rowOff>209550</xdr:rowOff>
        </xdr:to>
        <xdr:sp macro="" textlink="">
          <xdr:nvSpPr>
            <xdr:cNvPr id="213047" name="Group Box 55" hidden="1">
              <a:extLst>
                <a:ext uri="{63B3BB69-23CF-44E3-9099-C40C66FF867C}">
                  <a14:compatExt spid="_x0000_s213047"/>
                </a:ext>
                <a:ext uri="{FF2B5EF4-FFF2-40B4-BE49-F238E27FC236}">
                  <a16:creationId xmlns:a16="http://schemas.microsoft.com/office/drawing/2014/main" id="{B0F8FDCF-AF2E-FB41-6F33-FED5AFE5487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24</xdr:row>
          <xdr:rowOff>38100</xdr:rowOff>
        </xdr:from>
        <xdr:to>
          <xdr:col>4</xdr:col>
          <xdr:colOff>323850</xdr:colOff>
          <xdr:row>24</xdr:row>
          <xdr:rowOff>171450</xdr:rowOff>
        </xdr:to>
        <xdr:sp macro="" textlink="">
          <xdr:nvSpPr>
            <xdr:cNvPr id="213048" name="Option Button 56" hidden="1">
              <a:extLst>
                <a:ext uri="{63B3BB69-23CF-44E3-9099-C40C66FF867C}">
                  <a14:compatExt spid="_x0000_s213048"/>
                </a:ext>
                <a:ext uri="{FF2B5EF4-FFF2-40B4-BE49-F238E27FC236}">
                  <a16:creationId xmlns:a16="http://schemas.microsoft.com/office/drawing/2014/main" id="{1C582628-1961-5464-A0CE-D7C6200C75E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24</xdr:row>
          <xdr:rowOff>38100</xdr:rowOff>
        </xdr:from>
        <xdr:to>
          <xdr:col>4</xdr:col>
          <xdr:colOff>590550</xdr:colOff>
          <xdr:row>24</xdr:row>
          <xdr:rowOff>171450</xdr:rowOff>
        </xdr:to>
        <xdr:sp macro="" textlink="">
          <xdr:nvSpPr>
            <xdr:cNvPr id="213049" name="Option Button 57" hidden="1">
              <a:extLst>
                <a:ext uri="{63B3BB69-23CF-44E3-9099-C40C66FF867C}">
                  <a14:compatExt spid="_x0000_s213049"/>
                </a:ext>
                <a:ext uri="{FF2B5EF4-FFF2-40B4-BE49-F238E27FC236}">
                  <a16:creationId xmlns:a16="http://schemas.microsoft.com/office/drawing/2014/main" id="{24C17A01-A75B-E770-21AE-EDED16BC74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24</xdr:row>
          <xdr:rowOff>38100</xdr:rowOff>
        </xdr:from>
        <xdr:to>
          <xdr:col>4</xdr:col>
          <xdr:colOff>857250</xdr:colOff>
          <xdr:row>24</xdr:row>
          <xdr:rowOff>171450</xdr:rowOff>
        </xdr:to>
        <xdr:sp macro="" textlink="">
          <xdr:nvSpPr>
            <xdr:cNvPr id="213050" name="Option Button 58" hidden="1">
              <a:extLst>
                <a:ext uri="{63B3BB69-23CF-44E3-9099-C40C66FF867C}">
                  <a14:compatExt spid="_x0000_s213050"/>
                </a:ext>
                <a:ext uri="{FF2B5EF4-FFF2-40B4-BE49-F238E27FC236}">
                  <a16:creationId xmlns:a16="http://schemas.microsoft.com/office/drawing/2014/main" id="{DF32EC9E-3601-425C-82EE-F3DE5EF3CB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24</xdr:row>
          <xdr:rowOff>38100</xdr:rowOff>
        </xdr:from>
        <xdr:to>
          <xdr:col>4</xdr:col>
          <xdr:colOff>1123950</xdr:colOff>
          <xdr:row>24</xdr:row>
          <xdr:rowOff>171450</xdr:rowOff>
        </xdr:to>
        <xdr:sp macro="" textlink="">
          <xdr:nvSpPr>
            <xdr:cNvPr id="213051" name="Option Button 59" hidden="1">
              <a:extLst>
                <a:ext uri="{63B3BB69-23CF-44E3-9099-C40C66FF867C}">
                  <a14:compatExt spid="_x0000_s213051"/>
                </a:ext>
                <a:ext uri="{FF2B5EF4-FFF2-40B4-BE49-F238E27FC236}">
                  <a16:creationId xmlns:a16="http://schemas.microsoft.com/office/drawing/2014/main" id="{859C0A36-FF90-CFC3-AA50-19E9FF0B89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24</xdr:row>
          <xdr:rowOff>9525</xdr:rowOff>
        </xdr:from>
        <xdr:to>
          <xdr:col>4</xdr:col>
          <xdr:colOff>1181100</xdr:colOff>
          <xdr:row>24</xdr:row>
          <xdr:rowOff>200025</xdr:rowOff>
        </xdr:to>
        <xdr:sp macro="" textlink="">
          <xdr:nvSpPr>
            <xdr:cNvPr id="213052" name="Group Box 60" hidden="1">
              <a:extLst>
                <a:ext uri="{63B3BB69-23CF-44E3-9099-C40C66FF867C}">
                  <a14:compatExt spid="_x0000_s213052"/>
                </a:ext>
                <a:ext uri="{FF2B5EF4-FFF2-40B4-BE49-F238E27FC236}">
                  <a16:creationId xmlns:a16="http://schemas.microsoft.com/office/drawing/2014/main" id="{A2BAEFD2-AEB3-9E9D-5BF0-54603722F1D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25</xdr:row>
          <xdr:rowOff>47625</xdr:rowOff>
        </xdr:from>
        <xdr:to>
          <xdr:col>4</xdr:col>
          <xdr:colOff>323850</xdr:colOff>
          <xdr:row>25</xdr:row>
          <xdr:rowOff>180975</xdr:rowOff>
        </xdr:to>
        <xdr:sp macro="" textlink="">
          <xdr:nvSpPr>
            <xdr:cNvPr id="213053" name="Option Button 61" hidden="1">
              <a:extLst>
                <a:ext uri="{63B3BB69-23CF-44E3-9099-C40C66FF867C}">
                  <a14:compatExt spid="_x0000_s213053"/>
                </a:ext>
                <a:ext uri="{FF2B5EF4-FFF2-40B4-BE49-F238E27FC236}">
                  <a16:creationId xmlns:a16="http://schemas.microsoft.com/office/drawing/2014/main" id="{7875FB39-38E4-A395-92EC-35521360EF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25</xdr:row>
          <xdr:rowOff>47625</xdr:rowOff>
        </xdr:from>
        <xdr:to>
          <xdr:col>4</xdr:col>
          <xdr:colOff>590550</xdr:colOff>
          <xdr:row>25</xdr:row>
          <xdr:rowOff>180975</xdr:rowOff>
        </xdr:to>
        <xdr:sp macro="" textlink="">
          <xdr:nvSpPr>
            <xdr:cNvPr id="213054" name="Option Button 62" hidden="1">
              <a:extLst>
                <a:ext uri="{63B3BB69-23CF-44E3-9099-C40C66FF867C}">
                  <a14:compatExt spid="_x0000_s213054"/>
                </a:ext>
                <a:ext uri="{FF2B5EF4-FFF2-40B4-BE49-F238E27FC236}">
                  <a16:creationId xmlns:a16="http://schemas.microsoft.com/office/drawing/2014/main" id="{AF79F75D-0275-CAA6-EA44-3146C7210D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25</xdr:row>
          <xdr:rowOff>47625</xdr:rowOff>
        </xdr:from>
        <xdr:to>
          <xdr:col>4</xdr:col>
          <xdr:colOff>857250</xdr:colOff>
          <xdr:row>25</xdr:row>
          <xdr:rowOff>180975</xdr:rowOff>
        </xdr:to>
        <xdr:sp macro="" textlink="">
          <xdr:nvSpPr>
            <xdr:cNvPr id="213055" name="Option Button 63" hidden="1">
              <a:extLst>
                <a:ext uri="{63B3BB69-23CF-44E3-9099-C40C66FF867C}">
                  <a14:compatExt spid="_x0000_s213055"/>
                </a:ext>
                <a:ext uri="{FF2B5EF4-FFF2-40B4-BE49-F238E27FC236}">
                  <a16:creationId xmlns:a16="http://schemas.microsoft.com/office/drawing/2014/main" id="{2AEBB1DC-FD96-8127-9CCC-BDF8D65590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25</xdr:row>
          <xdr:rowOff>47625</xdr:rowOff>
        </xdr:from>
        <xdr:to>
          <xdr:col>4</xdr:col>
          <xdr:colOff>1123950</xdr:colOff>
          <xdr:row>25</xdr:row>
          <xdr:rowOff>180975</xdr:rowOff>
        </xdr:to>
        <xdr:sp macro="" textlink="">
          <xdr:nvSpPr>
            <xdr:cNvPr id="213056" name="Option Button 64" hidden="1">
              <a:extLst>
                <a:ext uri="{63B3BB69-23CF-44E3-9099-C40C66FF867C}">
                  <a14:compatExt spid="_x0000_s213056"/>
                </a:ext>
                <a:ext uri="{FF2B5EF4-FFF2-40B4-BE49-F238E27FC236}">
                  <a16:creationId xmlns:a16="http://schemas.microsoft.com/office/drawing/2014/main" id="{5A75667F-D478-BBD0-4490-D379D566A64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25</xdr:row>
          <xdr:rowOff>19050</xdr:rowOff>
        </xdr:from>
        <xdr:to>
          <xdr:col>4</xdr:col>
          <xdr:colOff>1181100</xdr:colOff>
          <xdr:row>25</xdr:row>
          <xdr:rowOff>209550</xdr:rowOff>
        </xdr:to>
        <xdr:sp macro="" textlink="">
          <xdr:nvSpPr>
            <xdr:cNvPr id="213057" name="Group Box 65" hidden="1">
              <a:extLst>
                <a:ext uri="{63B3BB69-23CF-44E3-9099-C40C66FF867C}">
                  <a14:compatExt spid="_x0000_s213057"/>
                </a:ext>
                <a:ext uri="{FF2B5EF4-FFF2-40B4-BE49-F238E27FC236}">
                  <a16:creationId xmlns:a16="http://schemas.microsoft.com/office/drawing/2014/main" id="{06853CC5-A81D-C820-36EB-CCC1F1ED09B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27</xdr:row>
          <xdr:rowOff>47625</xdr:rowOff>
        </xdr:from>
        <xdr:to>
          <xdr:col>4</xdr:col>
          <xdr:colOff>323850</xdr:colOff>
          <xdr:row>27</xdr:row>
          <xdr:rowOff>180975</xdr:rowOff>
        </xdr:to>
        <xdr:sp macro="" textlink="">
          <xdr:nvSpPr>
            <xdr:cNvPr id="213058" name="Option Button 66" hidden="1">
              <a:extLst>
                <a:ext uri="{63B3BB69-23CF-44E3-9099-C40C66FF867C}">
                  <a14:compatExt spid="_x0000_s213058"/>
                </a:ext>
                <a:ext uri="{FF2B5EF4-FFF2-40B4-BE49-F238E27FC236}">
                  <a16:creationId xmlns:a16="http://schemas.microsoft.com/office/drawing/2014/main" id="{03E3350A-168A-6FDD-6121-AC61520143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27</xdr:row>
          <xdr:rowOff>47625</xdr:rowOff>
        </xdr:from>
        <xdr:to>
          <xdr:col>4</xdr:col>
          <xdr:colOff>590550</xdr:colOff>
          <xdr:row>27</xdr:row>
          <xdr:rowOff>180975</xdr:rowOff>
        </xdr:to>
        <xdr:sp macro="" textlink="">
          <xdr:nvSpPr>
            <xdr:cNvPr id="213059" name="Option Button 67" hidden="1">
              <a:extLst>
                <a:ext uri="{63B3BB69-23CF-44E3-9099-C40C66FF867C}">
                  <a14:compatExt spid="_x0000_s213059"/>
                </a:ext>
                <a:ext uri="{FF2B5EF4-FFF2-40B4-BE49-F238E27FC236}">
                  <a16:creationId xmlns:a16="http://schemas.microsoft.com/office/drawing/2014/main" id="{D988D22B-89BD-CB32-ED7E-7FAD055795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27</xdr:row>
          <xdr:rowOff>47625</xdr:rowOff>
        </xdr:from>
        <xdr:to>
          <xdr:col>4</xdr:col>
          <xdr:colOff>857250</xdr:colOff>
          <xdr:row>27</xdr:row>
          <xdr:rowOff>180975</xdr:rowOff>
        </xdr:to>
        <xdr:sp macro="" textlink="">
          <xdr:nvSpPr>
            <xdr:cNvPr id="213060" name="Option Button 68" hidden="1">
              <a:extLst>
                <a:ext uri="{63B3BB69-23CF-44E3-9099-C40C66FF867C}">
                  <a14:compatExt spid="_x0000_s213060"/>
                </a:ext>
                <a:ext uri="{FF2B5EF4-FFF2-40B4-BE49-F238E27FC236}">
                  <a16:creationId xmlns:a16="http://schemas.microsoft.com/office/drawing/2014/main" id="{C9F4755B-68A6-23FF-C8E6-F065B5019A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27</xdr:row>
          <xdr:rowOff>47625</xdr:rowOff>
        </xdr:from>
        <xdr:to>
          <xdr:col>4</xdr:col>
          <xdr:colOff>1123950</xdr:colOff>
          <xdr:row>27</xdr:row>
          <xdr:rowOff>180975</xdr:rowOff>
        </xdr:to>
        <xdr:sp macro="" textlink="">
          <xdr:nvSpPr>
            <xdr:cNvPr id="213061" name="Option Button 69" hidden="1">
              <a:extLst>
                <a:ext uri="{63B3BB69-23CF-44E3-9099-C40C66FF867C}">
                  <a14:compatExt spid="_x0000_s213061"/>
                </a:ext>
                <a:ext uri="{FF2B5EF4-FFF2-40B4-BE49-F238E27FC236}">
                  <a16:creationId xmlns:a16="http://schemas.microsoft.com/office/drawing/2014/main" id="{0DBDA9F4-A094-6DE8-B877-625CB52343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27</xdr:row>
          <xdr:rowOff>19050</xdr:rowOff>
        </xdr:from>
        <xdr:to>
          <xdr:col>4</xdr:col>
          <xdr:colOff>1181100</xdr:colOff>
          <xdr:row>27</xdr:row>
          <xdr:rowOff>209550</xdr:rowOff>
        </xdr:to>
        <xdr:sp macro="" textlink="">
          <xdr:nvSpPr>
            <xdr:cNvPr id="213062" name="Group Box 70" hidden="1">
              <a:extLst>
                <a:ext uri="{63B3BB69-23CF-44E3-9099-C40C66FF867C}">
                  <a14:compatExt spid="_x0000_s213062"/>
                </a:ext>
                <a:ext uri="{FF2B5EF4-FFF2-40B4-BE49-F238E27FC236}">
                  <a16:creationId xmlns:a16="http://schemas.microsoft.com/office/drawing/2014/main" id="{E0AAFF6D-9C34-8C07-CA4C-88319BA28D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28</xdr:row>
          <xdr:rowOff>47625</xdr:rowOff>
        </xdr:from>
        <xdr:to>
          <xdr:col>4</xdr:col>
          <xdr:colOff>323850</xdr:colOff>
          <xdr:row>28</xdr:row>
          <xdr:rowOff>180975</xdr:rowOff>
        </xdr:to>
        <xdr:sp macro="" textlink="">
          <xdr:nvSpPr>
            <xdr:cNvPr id="213063" name="Option Button 71" hidden="1">
              <a:extLst>
                <a:ext uri="{63B3BB69-23CF-44E3-9099-C40C66FF867C}">
                  <a14:compatExt spid="_x0000_s213063"/>
                </a:ext>
                <a:ext uri="{FF2B5EF4-FFF2-40B4-BE49-F238E27FC236}">
                  <a16:creationId xmlns:a16="http://schemas.microsoft.com/office/drawing/2014/main" id="{660D82B4-42AE-365C-9D3D-434AA6B9D2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28</xdr:row>
          <xdr:rowOff>47625</xdr:rowOff>
        </xdr:from>
        <xdr:to>
          <xdr:col>4</xdr:col>
          <xdr:colOff>590550</xdr:colOff>
          <xdr:row>28</xdr:row>
          <xdr:rowOff>180975</xdr:rowOff>
        </xdr:to>
        <xdr:sp macro="" textlink="">
          <xdr:nvSpPr>
            <xdr:cNvPr id="213064" name="Option Button 72" hidden="1">
              <a:extLst>
                <a:ext uri="{63B3BB69-23CF-44E3-9099-C40C66FF867C}">
                  <a14:compatExt spid="_x0000_s213064"/>
                </a:ext>
                <a:ext uri="{FF2B5EF4-FFF2-40B4-BE49-F238E27FC236}">
                  <a16:creationId xmlns:a16="http://schemas.microsoft.com/office/drawing/2014/main" id="{FE511E2C-1126-DBDA-BF49-B815661F71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28</xdr:row>
          <xdr:rowOff>47625</xdr:rowOff>
        </xdr:from>
        <xdr:to>
          <xdr:col>4</xdr:col>
          <xdr:colOff>857250</xdr:colOff>
          <xdr:row>28</xdr:row>
          <xdr:rowOff>180975</xdr:rowOff>
        </xdr:to>
        <xdr:sp macro="" textlink="">
          <xdr:nvSpPr>
            <xdr:cNvPr id="213065" name="Option Button 73" hidden="1">
              <a:extLst>
                <a:ext uri="{63B3BB69-23CF-44E3-9099-C40C66FF867C}">
                  <a14:compatExt spid="_x0000_s213065"/>
                </a:ext>
                <a:ext uri="{FF2B5EF4-FFF2-40B4-BE49-F238E27FC236}">
                  <a16:creationId xmlns:a16="http://schemas.microsoft.com/office/drawing/2014/main" id="{9E90BAAA-C73B-7927-07DD-7CC6032839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28</xdr:row>
          <xdr:rowOff>47625</xdr:rowOff>
        </xdr:from>
        <xdr:to>
          <xdr:col>4</xdr:col>
          <xdr:colOff>1123950</xdr:colOff>
          <xdr:row>28</xdr:row>
          <xdr:rowOff>180975</xdr:rowOff>
        </xdr:to>
        <xdr:sp macro="" textlink="">
          <xdr:nvSpPr>
            <xdr:cNvPr id="213066" name="Option Button 74" hidden="1">
              <a:extLst>
                <a:ext uri="{63B3BB69-23CF-44E3-9099-C40C66FF867C}">
                  <a14:compatExt spid="_x0000_s213066"/>
                </a:ext>
                <a:ext uri="{FF2B5EF4-FFF2-40B4-BE49-F238E27FC236}">
                  <a16:creationId xmlns:a16="http://schemas.microsoft.com/office/drawing/2014/main" id="{5BFC7F6E-2E49-8733-9697-C344A2FF1C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28</xdr:row>
          <xdr:rowOff>19050</xdr:rowOff>
        </xdr:from>
        <xdr:to>
          <xdr:col>4</xdr:col>
          <xdr:colOff>1181100</xdr:colOff>
          <xdr:row>28</xdr:row>
          <xdr:rowOff>209550</xdr:rowOff>
        </xdr:to>
        <xdr:sp macro="" textlink="">
          <xdr:nvSpPr>
            <xdr:cNvPr id="213067" name="Group Box 75" hidden="1">
              <a:extLst>
                <a:ext uri="{63B3BB69-23CF-44E3-9099-C40C66FF867C}">
                  <a14:compatExt spid="_x0000_s213067"/>
                </a:ext>
                <a:ext uri="{FF2B5EF4-FFF2-40B4-BE49-F238E27FC236}">
                  <a16:creationId xmlns:a16="http://schemas.microsoft.com/office/drawing/2014/main" id="{470B89E8-FB8B-D73A-ED85-F25A577F216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29</xdr:row>
          <xdr:rowOff>47625</xdr:rowOff>
        </xdr:from>
        <xdr:to>
          <xdr:col>4</xdr:col>
          <xdr:colOff>323850</xdr:colOff>
          <xdr:row>29</xdr:row>
          <xdr:rowOff>180975</xdr:rowOff>
        </xdr:to>
        <xdr:sp macro="" textlink="">
          <xdr:nvSpPr>
            <xdr:cNvPr id="213068" name="Option Button 76" hidden="1">
              <a:extLst>
                <a:ext uri="{63B3BB69-23CF-44E3-9099-C40C66FF867C}">
                  <a14:compatExt spid="_x0000_s213068"/>
                </a:ext>
                <a:ext uri="{FF2B5EF4-FFF2-40B4-BE49-F238E27FC236}">
                  <a16:creationId xmlns:a16="http://schemas.microsoft.com/office/drawing/2014/main" id="{DD2E28E8-BD0C-FFA7-871B-40172BD173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29</xdr:row>
          <xdr:rowOff>47625</xdr:rowOff>
        </xdr:from>
        <xdr:to>
          <xdr:col>4</xdr:col>
          <xdr:colOff>590550</xdr:colOff>
          <xdr:row>29</xdr:row>
          <xdr:rowOff>180975</xdr:rowOff>
        </xdr:to>
        <xdr:sp macro="" textlink="">
          <xdr:nvSpPr>
            <xdr:cNvPr id="213069" name="Option Button 77" hidden="1">
              <a:extLst>
                <a:ext uri="{63B3BB69-23CF-44E3-9099-C40C66FF867C}">
                  <a14:compatExt spid="_x0000_s213069"/>
                </a:ext>
                <a:ext uri="{FF2B5EF4-FFF2-40B4-BE49-F238E27FC236}">
                  <a16:creationId xmlns:a16="http://schemas.microsoft.com/office/drawing/2014/main" id="{9C3B1499-95E7-7DC6-CF7A-E44100F6E0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29</xdr:row>
          <xdr:rowOff>47625</xdr:rowOff>
        </xdr:from>
        <xdr:to>
          <xdr:col>4</xdr:col>
          <xdr:colOff>857250</xdr:colOff>
          <xdr:row>29</xdr:row>
          <xdr:rowOff>180975</xdr:rowOff>
        </xdr:to>
        <xdr:sp macro="" textlink="">
          <xdr:nvSpPr>
            <xdr:cNvPr id="213070" name="Option Button 78" hidden="1">
              <a:extLst>
                <a:ext uri="{63B3BB69-23CF-44E3-9099-C40C66FF867C}">
                  <a14:compatExt spid="_x0000_s213070"/>
                </a:ext>
                <a:ext uri="{FF2B5EF4-FFF2-40B4-BE49-F238E27FC236}">
                  <a16:creationId xmlns:a16="http://schemas.microsoft.com/office/drawing/2014/main" id="{F2848871-4627-5390-1C90-C747AF48E5E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29</xdr:row>
          <xdr:rowOff>47625</xdr:rowOff>
        </xdr:from>
        <xdr:to>
          <xdr:col>4</xdr:col>
          <xdr:colOff>1123950</xdr:colOff>
          <xdr:row>29</xdr:row>
          <xdr:rowOff>180975</xdr:rowOff>
        </xdr:to>
        <xdr:sp macro="" textlink="">
          <xdr:nvSpPr>
            <xdr:cNvPr id="213071" name="Option Button 79" hidden="1">
              <a:extLst>
                <a:ext uri="{63B3BB69-23CF-44E3-9099-C40C66FF867C}">
                  <a14:compatExt spid="_x0000_s213071"/>
                </a:ext>
                <a:ext uri="{FF2B5EF4-FFF2-40B4-BE49-F238E27FC236}">
                  <a16:creationId xmlns:a16="http://schemas.microsoft.com/office/drawing/2014/main" id="{EA966661-0801-BAD8-1A49-25D3129604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29</xdr:row>
          <xdr:rowOff>19050</xdr:rowOff>
        </xdr:from>
        <xdr:to>
          <xdr:col>4</xdr:col>
          <xdr:colOff>1181100</xdr:colOff>
          <xdr:row>29</xdr:row>
          <xdr:rowOff>209550</xdr:rowOff>
        </xdr:to>
        <xdr:sp macro="" textlink="">
          <xdr:nvSpPr>
            <xdr:cNvPr id="213072" name="Group Box 80" hidden="1">
              <a:extLst>
                <a:ext uri="{63B3BB69-23CF-44E3-9099-C40C66FF867C}">
                  <a14:compatExt spid="_x0000_s213072"/>
                </a:ext>
                <a:ext uri="{FF2B5EF4-FFF2-40B4-BE49-F238E27FC236}">
                  <a16:creationId xmlns:a16="http://schemas.microsoft.com/office/drawing/2014/main" id="{56116790-132D-C9EB-AAE7-8BD52431531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31</xdr:row>
          <xdr:rowOff>47625</xdr:rowOff>
        </xdr:from>
        <xdr:to>
          <xdr:col>4</xdr:col>
          <xdr:colOff>323850</xdr:colOff>
          <xdr:row>31</xdr:row>
          <xdr:rowOff>180975</xdr:rowOff>
        </xdr:to>
        <xdr:sp macro="" textlink="">
          <xdr:nvSpPr>
            <xdr:cNvPr id="213073" name="Option Button 81" hidden="1">
              <a:extLst>
                <a:ext uri="{63B3BB69-23CF-44E3-9099-C40C66FF867C}">
                  <a14:compatExt spid="_x0000_s213073"/>
                </a:ext>
                <a:ext uri="{FF2B5EF4-FFF2-40B4-BE49-F238E27FC236}">
                  <a16:creationId xmlns:a16="http://schemas.microsoft.com/office/drawing/2014/main" id="{59A2C111-826D-A9F4-AFC8-FD1082D60B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31</xdr:row>
          <xdr:rowOff>47625</xdr:rowOff>
        </xdr:from>
        <xdr:to>
          <xdr:col>4</xdr:col>
          <xdr:colOff>590550</xdr:colOff>
          <xdr:row>31</xdr:row>
          <xdr:rowOff>180975</xdr:rowOff>
        </xdr:to>
        <xdr:sp macro="" textlink="">
          <xdr:nvSpPr>
            <xdr:cNvPr id="213074" name="Option Button 82" hidden="1">
              <a:extLst>
                <a:ext uri="{63B3BB69-23CF-44E3-9099-C40C66FF867C}">
                  <a14:compatExt spid="_x0000_s213074"/>
                </a:ext>
                <a:ext uri="{FF2B5EF4-FFF2-40B4-BE49-F238E27FC236}">
                  <a16:creationId xmlns:a16="http://schemas.microsoft.com/office/drawing/2014/main" id="{A4DBAE58-60A6-4BB7-34ED-A04F79A2F91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31</xdr:row>
          <xdr:rowOff>47625</xdr:rowOff>
        </xdr:from>
        <xdr:to>
          <xdr:col>4</xdr:col>
          <xdr:colOff>857250</xdr:colOff>
          <xdr:row>31</xdr:row>
          <xdr:rowOff>180975</xdr:rowOff>
        </xdr:to>
        <xdr:sp macro="" textlink="">
          <xdr:nvSpPr>
            <xdr:cNvPr id="213075" name="Option Button 83" hidden="1">
              <a:extLst>
                <a:ext uri="{63B3BB69-23CF-44E3-9099-C40C66FF867C}">
                  <a14:compatExt spid="_x0000_s213075"/>
                </a:ext>
                <a:ext uri="{FF2B5EF4-FFF2-40B4-BE49-F238E27FC236}">
                  <a16:creationId xmlns:a16="http://schemas.microsoft.com/office/drawing/2014/main" id="{DE4A2C1C-B276-30B6-3F3A-B4FD13FAAB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31</xdr:row>
          <xdr:rowOff>47625</xdr:rowOff>
        </xdr:from>
        <xdr:to>
          <xdr:col>4</xdr:col>
          <xdr:colOff>1123950</xdr:colOff>
          <xdr:row>31</xdr:row>
          <xdr:rowOff>180975</xdr:rowOff>
        </xdr:to>
        <xdr:sp macro="" textlink="">
          <xdr:nvSpPr>
            <xdr:cNvPr id="213076" name="Option Button 84" hidden="1">
              <a:extLst>
                <a:ext uri="{63B3BB69-23CF-44E3-9099-C40C66FF867C}">
                  <a14:compatExt spid="_x0000_s213076"/>
                </a:ext>
                <a:ext uri="{FF2B5EF4-FFF2-40B4-BE49-F238E27FC236}">
                  <a16:creationId xmlns:a16="http://schemas.microsoft.com/office/drawing/2014/main" id="{A525DD19-3F8C-3B14-901C-D28F126273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31</xdr:row>
          <xdr:rowOff>19050</xdr:rowOff>
        </xdr:from>
        <xdr:to>
          <xdr:col>4</xdr:col>
          <xdr:colOff>1181100</xdr:colOff>
          <xdr:row>31</xdr:row>
          <xdr:rowOff>209550</xdr:rowOff>
        </xdr:to>
        <xdr:sp macro="" textlink="">
          <xdr:nvSpPr>
            <xdr:cNvPr id="213077" name="Group Box 85" hidden="1">
              <a:extLst>
                <a:ext uri="{63B3BB69-23CF-44E3-9099-C40C66FF867C}">
                  <a14:compatExt spid="_x0000_s213077"/>
                </a:ext>
                <a:ext uri="{FF2B5EF4-FFF2-40B4-BE49-F238E27FC236}">
                  <a16:creationId xmlns:a16="http://schemas.microsoft.com/office/drawing/2014/main" id="{C36E4DD6-8792-21CF-E9F4-E6696CF09B5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32</xdr:row>
          <xdr:rowOff>47625</xdr:rowOff>
        </xdr:from>
        <xdr:to>
          <xdr:col>4</xdr:col>
          <xdr:colOff>323850</xdr:colOff>
          <xdr:row>32</xdr:row>
          <xdr:rowOff>180975</xdr:rowOff>
        </xdr:to>
        <xdr:sp macro="" textlink="">
          <xdr:nvSpPr>
            <xdr:cNvPr id="213078" name="Option Button 86" hidden="1">
              <a:extLst>
                <a:ext uri="{63B3BB69-23CF-44E3-9099-C40C66FF867C}">
                  <a14:compatExt spid="_x0000_s213078"/>
                </a:ext>
                <a:ext uri="{FF2B5EF4-FFF2-40B4-BE49-F238E27FC236}">
                  <a16:creationId xmlns:a16="http://schemas.microsoft.com/office/drawing/2014/main" id="{9E77D852-7FF0-7A84-105E-3F781D29C7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32</xdr:row>
          <xdr:rowOff>47625</xdr:rowOff>
        </xdr:from>
        <xdr:to>
          <xdr:col>4</xdr:col>
          <xdr:colOff>590550</xdr:colOff>
          <xdr:row>32</xdr:row>
          <xdr:rowOff>180975</xdr:rowOff>
        </xdr:to>
        <xdr:sp macro="" textlink="">
          <xdr:nvSpPr>
            <xdr:cNvPr id="213079" name="Option Button 87" hidden="1">
              <a:extLst>
                <a:ext uri="{63B3BB69-23CF-44E3-9099-C40C66FF867C}">
                  <a14:compatExt spid="_x0000_s213079"/>
                </a:ext>
                <a:ext uri="{FF2B5EF4-FFF2-40B4-BE49-F238E27FC236}">
                  <a16:creationId xmlns:a16="http://schemas.microsoft.com/office/drawing/2014/main" id="{6119FD66-6085-6BC8-F12B-CC3CB811CC8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32</xdr:row>
          <xdr:rowOff>47625</xdr:rowOff>
        </xdr:from>
        <xdr:to>
          <xdr:col>4</xdr:col>
          <xdr:colOff>857250</xdr:colOff>
          <xdr:row>32</xdr:row>
          <xdr:rowOff>180975</xdr:rowOff>
        </xdr:to>
        <xdr:sp macro="" textlink="">
          <xdr:nvSpPr>
            <xdr:cNvPr id="213080" name="Option Button 88" hidden="1">
              <a:extLst>
                <a:ext uri="{63B3BB69-23CF-44E3-9099-C40C66FF867C}">
                  <a14:compatExt spid="_x0000_s213080"/>
                </a:ext>
                <a:ext uri="{FF2B5EF4-FFF2-40B4-BE49-F238E27FC236}">
                  <a16:creationId xmlns:a16="http://schemas.microsoft.com/office/drawing/2014/main" id="{69EC1161-CC06-0941-31AF-7747B0D6CF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32</xdr:row>
          <xdr:rowOff>47625</xdr:rowOff>
        </xdr:from>
        <xdr:to>
          <xdr:col>4</xdr:col>
          <xdr:colOff>1123950</xdr:colOff>
          <xdr:row>32</xdr:row>
          <xdr:rowOff>180975</xdr:rowOff>
        </xdr:to>
        <xdr:sp macro="" textlink="">
          <xdr:nvSpPr>
            <xdr:cNvPr id="213081" name="Option Button 89" hidden="1">
              <a:extLst>
                <a:ext uri="{63B3BB69-23CF-44E3-9099-C40C66FF867C}">
                  <a14:compatExt spid="_x0000_s213081"/>
                </a:ext>
                <a:ext uri="{FF2B5EF4-FFF2-40B4-BE49-F238E27FC236}">
                  <a16:creationId xmlns:a16="http://schemas.microsoft.com/office/drawing/2014/main" id="{A2A7D2A7-D440-DDA5-D637-DFD3F3FBCA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32</xdr:row>
          <xdr:rowOff>19050</xdr:rowOff>
        </xdr:from>
        <xdr:to>
          <xdr:col>4</xdr:col>
          <xdr:colOff>1181100</xdr:colOff>
          <xdr:row>32</xdr:row>
          <xdr:rowOff>209550</xdr:rowOff>
        </xdr:to>
        <xdr:sp macro="" textlink="">
          <xdr:nvSpPr>
            <xdr:cNvPr id="213082" name="Group Box 90" hidden="1">
              <a:extLst>
                <a:ext uri="{63B3BB69-23CF-44E3-9099-C40C66FF867C}">
                  <a14:compatExt spid="_x0000_s213082"/>
                </a:ext>
                <a:ext uri="{FF2B5EF4-FFF2-40B4-BE49-F238E27FC236}">
                  <a16:creationId xmlns:a16="http://schemas.microsoft.com/office/drawing/2014/main" id="{8B8B5ED2-5894-87EA-2F07-BA1D811533F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33</xdr:row>
          <xdr:rowOff>47625</xdr:rowOff>
        </xdr:from>
        <xdr:to>
          <xdr:col>4</xdr:col>
          <xdr:colOff>323850</xdr:colOff>
          <xdr:row>33</xdr:row>
          <xdr:rowOff>180975</xdr:rowOff>
        </xdr:to>
        <xdr:sp macro="" textlink="">
          <xdr:nvSpPr>
            <xdr:cNvPr id="213083" name="Option Button 91" hidden="1">
              <a:extLst>
                <a:ext uri="{63B3BB69-23CF-44E3-9099-C40C66FF867C}">
                  <a14:compatExt spid="_x0000_s213083"/>
                </a:ext>
                <a:ext uri="{FF2B5EF4-FFF2-40B4-BE49-F238E27FC236}">
                  <a16:creationId xmlns:a16="http://schemas.microsoft.com/office/drawing/2014/main" id="{151115FD-F5F3-BE26-221C-6FDA2DCBCC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33</xdr:row>
          <xdr:rowOff>47625</xdr:rowOff>
        </xdr:from>
        <xdr:to>
          <xdr:col>4</xdr:col>
          <xdr:colOff>590550</xdr:colOff>
          <xdr:row>33</xdr:row>
          <xdr:rowOff>180975</xdr:rowOff>
        </xdr:to>
        <xdr:sp macro="" textlink="">
          <xdr:nvSpPr>
            <xdr:cNvPr id="213084" name="Option Button 92" hidden="1">
              <a:extLst>
                <a:ext uri="{63B3BB69-23CF-44E3-9099-C40C66FF867C}">
                  <a14:compatExt spid="_x0000_s213084"/>
                </a:ext>
                <a:ext uri="{FF2B5EF4-FFF2-40B4-BE49-F238E27FC236}">
                  <a16:creationId xmlns:a16="http://schemas.microsoft.com/office/drawing/2014/main" id="{69AC2ADF-62BC-55F4-16CA-ADE21CAFD9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33</xdr:row>
          <xdr:rowOff>47625</xdr:rowOff>
        </xdr:from>
        <xdr:to>
          <xdr:col>4</xdr:col>
          <xdr:colOff>857250</xdr:colOff>
          <xdr:row>33</xdr:row>
          <xdr:rowOff>180975</xdr:rowOff>
        </xdr:to>
        <xdr:sp macro="" textlink="">
          <xdr:nvSpPr>
            <xdr:cNvPr id="213085" name="Option Button 93" hidden="1">
              <a:extLst>
                <a:ext uri="{63B3BB69-23CF-44E3-9099-C40C66FF867C}">
                  <a14:compatExt spid="_x0000_s213085"/>
                </a:ext>
                <a:ext uri="{FF2B5EF4-FFF2-40B4-BE49-F238E27FC236}">
                  <a16:creationId xmlns:a16="http://schemas.microsoft.com/office/drawing/2014/main" id="{36CB7228-636B-9DAB-EB60-359DCE8C37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33</xdr:row>
          <xdr:rowOff>47625</xdr:rowOff>
        </xdr:from>
        <xdr:to>
          <xdr:col>4</xdr:col>
          <xdr:colOff>1123950</xdr:colOff>
          <xdr:row>33</xdr:row>
          <xdr:rowOff>180975</xdr:rowOff>
        </xdr:to>
        <xdr:sp macro="" textlink="">
          <xdr:nvSpPr>
            <xdr:cNvPr id="213086" name="Option Button 94" hidden="1">
              <a:extLst>
                <a:ext uri="{63B3BB69-23CF-44E3-9099-C40C66FF867C}">
                  <a14:compatExt spid="_x0000_s213086"/>
                </a:ext>
                <a:ext uri="{FF2B5EF4-FFF2-40B4-BE49-F238E27FC236}">
                  <a16:creationId xmlns:a16="http://schemas.microsoft.com/office/drawing/2014/main" id="{03E01C96-1DF3-A14F-6A25-D2EAE1FA6E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33</xdr:row>
          <xdr:rowOff>19050</xdr:rowOff>
        </xdr:from>
        <xdr:to>
          <xdr:col>4</xdr:col>
          <xdr:colOff>1181100</xdr:colOff>
          <xdr:row>33</xdr:row>
          <xdr:rowOff>209550</xdr:rowOff>
        </xdr:to>
        <xdr:sp macro="" textlink="">
          <xdr:nvSpPr>
            <xdr:cNvPr id="213087" name="Group Box 95" hidden="1">
              <a:extLst>
                <a:ext uri="{63B3BB69-23CF-44E3-9099-C40C66FF867C}">
                  <a14:compatExt spid="_x0000_s213087"/>
                </a:ext>
                <a:ext uri="{FF2B5EF4-FFF2-40B4-BE49-F238E27FC236}">
                  <a16:creationId xmlns:a16="http://schemas.microsoft.com/office/drawing/2014/main" id="{BAEF4303-70BC-2667-D973-B69C57BC3FE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34</xdr:row>
          <xdr:rowOff>47625</xdr:rowOff>
        </xdr:from>
        <xdr:to>
          <xdr:col>4</xdr:col>
          <xdr:colOff>323850</xdr:colOff>
          <xdr:row>34</xdr:row>
          <xdr:rowOff>180975</xdr:rowOff>
        </xdr:to>
        <xdr:sp macro="" textlink="">
          <xdr:nvSpPr>
            <xdr:cNvPr id="213088" name="Option Button 96" hidden="1">
              <a:extLst>
                <a:ext uri="{63B3BB69-23CF-44E3-9099-C40C66FF867C}">
                  <a14:compatExt spid="_x0000_s213088"/>
                </a:ext>
                <a:ext uri="{FF2B5EF4-FFF2-40B4-BE49-F238E27FC236}">
                  <a16:creationId xmlns:a16="http://schemas.microsoft.com/office/drawing/2014/main" id="{3167B21F-FA80-AAA7-0ACE-8DAF27F713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34</xdr:row>
          <xdr:rowOff>47625</xdr:rowOff>
        </xdr:from>
        <xdr:to>
          <xdr:col>4</xdr:col>
          <xdr:colOff>590550</xdr:colOff>
          <xdr:row>34</xdr:row>
          <xdr:rowOff>180975</xdr:rowOff>
        </xdr:to>
        <xdr:sp macro="" textlink="">
          <xdr:nvSpPr>
            <xdr:cNvPr id="213089" name="Option Button 97" hidden="1">
              <a:extLst>
                <a:ext uri="{63B3BB69-23CF-44E3-9099-C40C66FF867C}">
                  <a14:compatExt spid="_x0000_s213089"/>
                </a:ext>
                <a:ext uri="{FF2B5EF4-FFF2-40B4-BE49-F238E27FC236}">
                  <a16:creationId xmlns:a16="http://schemas.microsoft.com/office/drawing/2014/main" id="{DE72250C-FE15-7F8A-6149-04343278C1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34</xdr:row>
          <xdr:rowOff>47625</xdr:rowOff>
        </xdr:from>
        <xdr:to>
          <xdr:col>4</xdr:col>
          <xdr:colOff>857250</xdr:colOff>
          <xdr:row>34</xdr:row>
          <xdr:rowOff>180975</xdr:rowOff>
        </xdr:to>
        <xdr:sp macro="" textlink="">
          <xdr:nvSpPr>
            <xdr:cNvPr id="213090" name="Option Button 98" hidden="1">
              <a:extLst>
                <a:ext uri="{63B3BB69-23CF-44E3-9099-C40C66FF867C}">
                  <a14:compatExt spid="_x0000_s213090"/>
                </a:ext>
                <a:ext uri="{FF2B5EF4-FFF2-40B4-BE49-F238E27FC236}">
                  <a16:creationId xmlns:a16="http://schemas.microsoft.com/office/drawing/2014/main" id="{90C22420-CB76-9121-CB67-416A80E42D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34</xdr:row>
          <xdr:rowOff>47625</xdr:rowOff>
        </xdr:from>
        <xdr:to>
          <xdr:col>4</xdr:col>
          <xdr:colOff>1123950</xdr:colOff>
          <xdr:row>34</xdr:row>
          <xdr:rowOff>180975</xdr:rowOff>
        </xdr:to>
        <xdr:sp macro="" textlink="">
          <xdr:nvSpPr>
            <xdr:cNvPr id="213091" name="Option Button 99" hidden="1">
              <a:extLst>
                <a:ext uri="{63B3BB69-23CF-44E3-9099-C40C66FF867C}">
                  <a14:compatExt spid="_x0000_s213091"/>
                </a:ext>
                <a:ext uri="{FF2B5EF4-FFF2-40B4-BE49-F238E27FC236}">
                  <a16:creationId xmlns:a16="http://schemas.microsoft.com/office/drawing/2014/main" id="{0C43822B-A8D7-CB90-124E-2B3B8611A6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34</xdr:row>
          <xdr:rowOff>19050</xdr:rowOff>
        </xdr:from>
        <xdr:to>
          <xdr:col>4</xdr:col>
          <xdr:colOff>1181100</xdr:colOff>
          <xdr:row>34</xdr:row>
          <xdr:rowOff>209550</xdr:rowOff>
        </xdr:to>
        <xdr:sp macro="" textlink="">
          <xdr:nvSpPr>
            <xdr:cNvPr id="213092" name="Group Box 100" hidden="1">
              <a:extLst>
                <a:ext uri="{63B3BB69-23CF-44E3-9099-C40C66FF867C}">
                  <a14:compatExt spid="_x0000_s213092"/>
                </a:ext>
                <a:ext uri="{FF2B5EF4-FFF2-40B4-BE49-F238E27FC236}">
                  <a16:creationId xmlns:a16="http://schemas.microsoft.com/office/drawing/2014/main" id="{4F82FB6E-1396-FD86-25F2-39A8E2F64A8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36</xdr:row>
          <xdr:rowOff>47625</xdr:rowOff>
        </xdr:from>
        <xdr:to>
          <xdr:col>4</xdr:col>
          <xdr:colOff>323850</xdr:colOff>
          <xdr:row>36</xdr:row>
          <xdr:rowOff>180975</xdr:rowOff>
        </xdr:to>
        <xdr:sp macro="" textlink="">
          <xdr:nvSpPr>
            <xdr:cNvPr id="213093" name="Option Button 101" hidden="1">
              <a:extLst>
                <a:ext uri="{63B3BB69-23CF-44E3-9099-C40C66FF867C}">
                  <a14:compatExt spid="_x0000_s213093"/>
                </a:ext>
                <a:ext uri="{FF2B5EF4-FFF2-40B4-BE49-F238E27FC236}">
                  <a16:creationId xmlns:a16="http://schemas.microsoft.com/office/drawing/2014/main" id="{CF55E17E-C38C-6E16-30B0-86703991CB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36</xdr:row>
          <xdr:rowOff>47625</xdr:rowOff>
        </xdr:from>
        <xdr:to>
          <xdr:col>4</xdr:col>
          <xdr:colOff>590550</xdr:colOff>
          <xdr:row>36</xdr:row>
          <xdr:rowOff>180975</xdr:rowOff>
        </xdr:to>
        <xdr:sp macro="" textlink="">
          <xdr:nvSpPr>
            <xdr:cNvPr id="213094" name="Option Button 102" hidden="1">
              <a:extLst>
                <a:ext uri="{63B3BB69-23CF-44E3-9099-C40C66FF867C}">
                  <a14:compatExt spid="_x0000_s213094"/>
                </a:ext>
                <a:ext uri="{FF2B5EF4-FFF2-40B4-BE49-F238E27FC236}">
                  <a16:creationId xmlns:a16="http://schemas.microsoft.com/office/drawing/2014/main" id="{A363FC4E-89B1-6505-A828-9383451400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36</xdr:row>
          <xdr:rowOff>47625</xdr:rowOff>
        </xdr:from>
        <xdr:to>
          <xdr:col>4</xdr:col>
          <xdr:colOff>857250</xdr:colOff>
          <xdr:row>36</xdr:row>
          <xdr:rowOff>180975</xdr:rowOff>
        </xdr:to>
        <xdr:sp macro="" textlink="">
          <xdr:nvSpPr>
            <xdr:cNvPr id="213095" name="Option Button 103" hidden="1">
              <a:extLst>
                <a:ext uri="{63B3BB69-23CF-44E3-9099-C40C66FF867C}">
                  <a14:compatExt spid="_x0000_s213095"/>
                </a:ext>
                <a:ext uri="{FF2B5EF4-FFF2-40B4-BE49-F238E27FC236}">
                  <a16:creationId xmlns:a16="http://schemas.microsoft.com/office/drawing/2014/main" id="{5653CBB7-92D6-A9D7-99E0-8B71F88FE6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36</xdr:row>
          <xdr:rowOff>47625</xdr:rowOff>
        </xdr:from>
        <xdr:to>
          <xdr:col>4</xdr:col>
          <xdr:colOff>1123950</xdr:colOff>
          <xdr:row>36</xdr:row>
          <xdr:rowOff>180975</xdr:rowOff>
        </xdr:to>
        <xdr:sp macro="" textlink="">
          <xdr:nvSpPr>
            <xdr:cNvPr id="213096" name="Option Button 104" hidden="1">
              <a:extLst>
                <a:ext uri="{63B3BB69-23CF-44E3-9099-C40C66FF867C}">
                  <a14:compatExt spid="_x0000_s213096"/>
                </a:ext>
                <a:ext uri="{FF2B5EF4-FFF2-40B4-BE49-F238E27FC236}">
                  <a16:creationId xmlns:a16="http://schemas.microsoft.com/office/drawing/2014/main" id="{C03AEFAA-2F83-FC87-FCE5-C3043FD6A1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36</xdr:row>
          <xdr:rowOff>19050</xdr:rowOff>
        </xdr:from>
        <xdr:to>
          <xdr:col>4</xdr:col>
          <xdr:colOff>1181100</xdr:colOff>
          <xdr:row>36</xdr:row>
          <xdr:rowOff>209550</xdr:rowOff>
        </xdr:to>
        <xdr:sp macro="" textlink="">
          <xdr:nvSpPr>
            <xdr:cNvPr id="213097" name="Group Box 105" hidden="1">
              <a:extLst>
                <a:ext uri="{63B3BB69-23CF-44E3-9099-C40C66FF867C}">
                  <a14:compatExt spid="_x0000_s213097"/>
                </a:ext>
                <a:ext uri="{FF2B5EF4-FFF2-40B4-BE49-F238E27FC236}">
                  <a16:creationId xmlns:a16="http://schemas.microsoft.com/office/drawing/2014/main" id="{D8A1C1BD-818D-FA4C-23CC-250B7487C20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37</xdr:row>
          <xdr:rowOff>47625</xdr:rowOff>
        </xdr:from>
        <xdr:to>
          <xdr:col>4</xdr:col>
          <xdr:colOff>323850</xdr:colOff>
          <xdr:row>37</xdr:row>
          <xdr:rowOff>180975</xdr:rowOff>
        </xdr:to>
        <xdr:sp macro="" textlink="">
          <xdr:nvSpPr>
            <xdr:cNvPr id="213098" name="Option Button 106" hidden="1">
              <a:extLst>
                <a:ext uri="{63B3BB69-23CF-44E3-9099-C40C66FF867C}">
                  <a14:compatExt spid="_x0000_s213098"/>
                </a:ext>
                <a:ext uri="{FF2B5EF4-FFF2-40B4-BE49-F238E27FC236}">
                  <a16:creationId xmlns:a16="http://schemas.microsoft.com/office/drawing/2014/main" id="{51F2FDD1-2DE8-5566-7E47-7893E5D9FF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37</xdr:row>
          <xdr:rowOff>47625</xdr:rowOff>
        </xdr:from>
        <xdr:to>
          <xdr:col>4</xdr:col>
          <xdr:colOff>590550</xdr:colOff>
          <xdr:row>37</xdr:row>
          <xdr:rowOff>180975</xdr:rowOff>
        </xdr:to>
        <xdr:sp macro="" textlink="">
          <xdr:nvSpPr>
            <xdr:cNvPr id="213099" name="Option Button 107" hidden="1">
              <a:extLst>
                <a:ext uri="{63B3BB69-23CF-44E3-9099-C40C66FF867C}">
                  <a14:compatExt spid="_x0000_s213099"/>
                </a:ext>
                <a:ext uri="{FF2B5EF4-FFF2-40B4-BE49-F238E27FC236}">
                  <a16:creationId xmlns:a16="http://schemas.microsoft.com/office/drawing/2014/main" id="{F13A7EB5-1A8E-D424-B3E7-E5C068E9F0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37</xdr:row>
          <xdr:rowOff>47625</xdr:rowOff>
        </xdr:from>
        <xdr:to>
          <xdr:col>4</xdr:col>
          <xdr:colOff>857250</xdr:colOff>
          <xdr:row>37</xdr:row>
          <xdr:rowOff>180975</xdr:rowOff>
        </xdr:to>
        <xdr:sp macro="" textlink="">
          <xdr:nvSpPr>
            <xdr:cNvPr id="213100" name="Option Button 108" hidden="1">
              <a:extLst>
                <a:ext uri="{63B3BB69-23CF-44E3-9099-C40C66FF867C}">
                  <a14:compatExt spid="_x0000_s213100"/>
                </a:ext>
                <a:ext uri="{FF2B5EF4-FFF2-40B4-BE49-F238E27FC236}">
                  <a16:creationId xmlns:a16="http://schemas.microsoft.com/office/drawing/2014/main" id="{E7F85B7F-71B8-E3BE-21CB-03B488FE24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37</xdr:row>
          <xdr:rowOff>47625</xdr:rowOff>
        </xdr:from>
        <xdr:to>
          <xdr:col>4</xdr:col>
          <xdr:colOff>1123950</xdr:colOff>
          <xdr:row>37</xdr:row>
          <xdr:rowOff>180975</xdr:rowOff>
        </xdr:to>
        <xdr:sp macro="" textlink="">
          <xdr:nvSpPr>
            <xdr:cNvPr id="213101" name="Option Button 109" hidden="1">
              <a:extLst>
                <a:ext uri="{63B3BB69-23CF-44E3-9099-C40C66FF867C}">
                  <a14:compatExt spid="_x0000_s213101"/>
                </a:ext>
                <a:ext uri="{FF2B5EF4-FFF2-40B4-BE49-F238E27FC236}">
                  <a16:creationId xmlns:a16="http://schemas.microsoft.com/office/drawing/2014/main" id="{864E43C9-FAEA-CE06-0A9A-CA1AAB5ED7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37</xdr:row>
          <xdr:rowOff>19050</xdr:rowOff>
        </xdr:from>
        <xdr:to>
          <xdr:col>4</xdr:col>
          <xdr:colOff>1181100</xdr:colOff>
          <xdr:row>37</xdr:row>
          <xdr:rowOff>209550</xdr:rowOff>
        </xdr:to>
        <xdr:sp macro="" textlink="">
          <xdr:nvSpPr>
            <xdr:cNvPr id="213102" name="Group Box 110" hidden="1">
              <a:extLst>
                <a:ext uri="{63B3BB69-23CF-44E3-9099-C40C66FF867C}">
                  <a14:compatExt spid="_x0000_s213102"/>
                </a:ext>
                <a:ext uri="{FF2B5EF4-FFF2-40B4-BE49-F238E27FC236}">
                  <a16:creationId xmlns:a16="http://schemas.microsoft.com/office/drawing/2014/main" id="{C3958FD8-3F2C-1308-FED0-428A6C8D60D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38</xdr:row>
          <xdr:rowOff>47625</xdr:rowOff>
        </xdr:from>
        <xdr:to>
          <xdr:col>4</xdr:col>
          <xdr:colOff>323850</xdr:colOff>
          <xdr:row>38</xdr:row>
          <xdr:rowOff>180975</xdr:rowOff>
        </xdr:to>
        <xdr:sp macro="" textlink="">
          <xdr:nvSpPr>
            <xdr:cNvPr id="213103" name="Option Button 111" hidden="1">
              <a:extLst>
                <a:ext uri="{63B3BB69-23CF-44E3-9099-C40C66FF867C}">
                  <a14:compatExt spid="_x0000_s213103"/>
                </a:ext>
                <a:ext uri="{FF2B5EF4-FFF2-40B4-BE49-F238E27FC236}">
                  <a16:creationId xmlns:a16="http://schemas.microsoft.com/office/drawing/2014/main" id="{AC6B070D-0222-A385-CF50-AF578C730D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38</xdr:row>
          <xdr:rowOff>47625</xdr:rowOff>
        </xdr:from>
        <xdr:to>
          <xdr:col>4</xdr:col>
          <xdr:colOff>590550</xdr:colOff>
          <xdr:row>38</xdr:row>
          <xdr:rowOff>180975</xdr:rowOff>
        </xdr:to>
        <xdr:sp macro="" textlink="">
          <xdr:nvSpPr>
            <xdr:cNvPr id="213104" name="Option Button 112" hidden="1">
              <a:extLst>
                <a:ext uri="{63B3BB69-23CF-44E3-9099-C40C66FF867C}">
                  <a14:compatExt spid="_x0000_s213104"/>
                </a:ext>
                <a:ext uri="{FF2B5EF4-FFF2-40B4-BE49-F238E27FC236}">
                  <a16:creationId xmlns:a16="http://schemas.microsoft.com/office/drawing/2014/main" id="{6DC9F2F2-B251-4200-9D6C-492F505376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38</xdr:row>
          <xdr:rowOff>47625</xdr:rowOff>
        </xdr:from>
        <xdr:to>
          <xdr:col>4</xdr:col>
          <xdr:colOff>857250</xdr:colOff>
          <xdr:row>38</xdr:row>
          <xdr:rowOff>180975</xdr:rowOff>
        </xdr:to>
        <xdr:sp macro="" textlink="">
          <xdr:nvSpPr>
            <xdr:cNvPr id="213105" name="Option Button 113" hidden="1">
              <a:extLst>
                <a:ext uri="{63B3BB69-23CF-44E3-9099-C40C66FF867C}">
                  <a14:compatExt spid="_x0000_s213105"/>
                </a:ext>
                <a:ext uri="{FF2B5EF4-FFF2-40B4-BE49-F238E27FC236}">
                  <a16:creationId xmlns:a16="http://schemas.microsoft.com/office/drawing/2014/main" id="{5D059C9F-0B54-8EA7-ED8B-604E4C948A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38</xdr:row>
          <xdr:rowOff>47625</xdr:rowOff>
        </xdr:from>
        <xdr:to>
          <xdr:col>4</xdr:col>
          <xdr:colOff>1123950</xdr:colOff>
          <xdr:row>38</xdr:row>
          <xdr:rowOff>180975</xdr:rowOff>
        </xdr:to>
        <xdr:sp macro="" textlink="">
          <xdr:nvSpPr>
            <xdr:cNvPr id="213106" name="Option Button 114" hidden="1">
              <a:extLst>
                <a:ext uri="{63B3BB69-23CF-44E3-9099-C40C66FF867C}">
                  <a14:compatExt spid="_x0000_s213106"/>
                </a:ext>
                <a:ext uri="{FF2B5EF4-FFF2-40B4-BE49-F238E27FC236}">
                  <a16:creationId xmlns:a16="http://schemas.microsoft.com/office/drawing/2014/main" id="{26F676B4-8E9B-6A38-356F-79053FC63E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38</xdr:row>
          <xdr:rowOff>19050</xdr:rowOff>
        </xdr:from>
        <xdr:to>
          <xdr:col>4</xdr:col>
          <xdr:colOff>1181100</xdr:colOff>
          <xdr:row>38</xdr:row>
          <xdr:rowOff>209550</xdr:rowOff>
        </xdr:to>
        <xdr:sp macro="" textlink="">
          <xdr:nvSpPr>
            <xdr:cNvPr id="213107" name="Group Box 115" hidden="1">
              <a:extLst>
                <a:ext uri="{63B3BB69-23CF-44E3-9099-C40C66FF867C}">
                  <a14:compatExt spid="_x0000_s213107"/>
                </a:ext>
                <a:ext uri="{FF2B5EF4-FFF2-40B4-BE49-F238E27FC236}">
                  <a16:creationId xmlns:a16="http://schemas.microsoft.com/office/drawing/2014/main" id="{FD5BEA65-3A14-B5F5-FF32-8983FB4EF48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39</xdr:row>
          <xdr:rowOff>47625</xdr:rowOff>
        </xdr:from>
        <xdr:to>
          <xdr:col>4</xdr:col>
          <xdr:colOff>323850</xdr:colOff>
          <xdr:row>39</xdr:row>
          <xdr:rowOff>180975</xdr:rowOff>
        </xdr:to>
        <xdr:sp macro="" textlink="">
          <xdr:nvSpPr>
            <xdr:cNvPr id="213108" name="Option Button 116" hidden="1">
              <a:extLst>
                <a:ext uri="{63B3BB69-23CF-44E3-9099-C40C66FF867C}">
                  <a14:compatExt spid="_x0000_s213108"/>
                </a:ext>
                <a:ext uri="{FF2B5EF4-FFF2-40B4-BE49-F238E27FC236}">
                  <a16:creationId xmlns:a16="http://schemas.microsoft.com/office/drawing/2014/main" id="{9F632695-9876-7FAC-11DF-06C20F43CA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39</xdr:row>
          <xdr:rowOff>47625</xdr:rowOff>
        </xdr:from>
        <xdr:to>
          <xdr:col>4</xdr:col>
          <xdr:colOff>590550</xdr:colOff>
          <xdr:row>39</xdr:row>
          <xdr:rowOff>180975</xdr:rowOff>
        </xdr:to>
        <xdr:sp macro="" textlink="">
          <xdr:nvSpPr>
            <xdr:cNvPr id="213109" name="Option Button 117" hidden="1">
              <a:extLst>
                <a:ext uri="{63B3BB69-23CF-44E3-9099-C40C66FF867C}">
                  <a14:compatExt spid="_x0000_s213109"/>
                </a:ext>
                <a:ext uri="{FF2B5EF4-FFF2-40B4-BE49-F238E27FC236}">
                  <a16:creationId xmlns:a16="http://schemas.microsoft.com/office/drawing/2014/main" id="{930B81D4-2E5E-AE46-ED4B-74B5D9CCE3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39</xdr:row>
          <xdr:rowOff>47625</xdr:rowOff>
        </xdr:from>
        <xdr:to>
          <xdr:col>4</xdr:col>
          <xdr:colOff>857250</xdr:colOff>
          <xdr:row>39</xdr:row>
          <xdr:rowOff>180975</xdr:rowOff>
        </xdr:to>
        <xdr:sp macro="" textlink="">
          <xdr:nvSpPr>
            <xdr:cNvPr id="213110" name="Option Button 118" hidden="1">
              <a:extLst>
                <a:ext uri="{63B3BB69-23CF-44E3-9099-C40C66FF867C}">
                  <a14:compatExt spid="_x0000_s213110"/>
                </a:ext>
                <a:ext uri="{FF2B5EF4-FFF2-40B4-BE49-F238E27FC236}">
                  <a16:creationId xmlns:a16="http://schemas.microsoft.com/office/drawing/2014/main" id="{373734B0-1E10-A325-95ED-9DD49B23B5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39</xdr:row>
          <xdr:rowOff>47625</xdr:rowOff>
        </xdr:from>
        <xdr:to>
          <xdr:col>4</xdr:col>
          <xdr:colOff>1123950</xdr:colOff>
          <xdr:row>39</xdr:row>
          <xdr:rowOff>180975</xdr:rowOff>
        </xdr:to>
        <xdr:sp macro="" textlink="">
          <xdr:nvSpPr>
            <xdr:cNvPr id="213111" name="Option Button 119" hidden="1">
              <a:extLst>
                <a:ext uri="{63B3BB69-23CF-44E3-9099-C40C66FF867C}">
                  <a14:compatExt spid="_x0000_s213111"/>
                </a:ext>
                <a:ext uri="{FF2B5EF4-FFF2-40B4-BE49-F238E27FC236}">
                  <a16:creationId xmlns:a16="http://schemas.microsoft.com/office/drawing/2014/main" id="{3D05CC2B-2BC9-B0D2-0E35-C53CD0960F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39</xdr:row>
          <xdr:rowOff>19050</xdr:rowOff>
        </xdr:from>
        <xdr:to>
          <xdr:col>4</xdr:col>
          <xdr:colOff>1181100</xdr:colOff>
          <xdr:row>39</xdr:row>
          <xdr:rowOff>209550</xdr:rowOff>
        </xdr:to>
        <xdr:sp macro="" textlink="">
          <xdr:nvSpPr>
            <xdr:cNvPr id="213112" name="Group Box 120" hidden="1">
              <a:extLst>
                <a:ext uri="{63B3BB69-23CF-44E3-9099-C40C66FF867C}">
                  <a14:compatExt spid="_x0000_s213112"/>
                </a:ext>
                <a:ext uri="{FF2B5EF4-FFF2-40B4-BE49-F238E27FC236}">
                  <a16:creationId xmlns:a16="http://schemas.microsoft.com/office/drawing/2014/main" id="{C6FA6B85-D72C-BB2C-7433-B100E64F13B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48</xdr:row>
          <xdr:rowOff>47625</xdr:rowOff>
        </xdr:from>
        <xdr:to>
          <xdr:col>4</xdr:col>
          <xdr:colOff>323850</xdr:colOff>
          <xdr:row>48</xdr:row>
          <xdr:rowOff>180975</xdr:rowOff>
        </xdr:to>
        <xdr:sp macro="" textlink="">
          <xdr:nvSpPr>
            <xdr:cNvPr id="213113" name="Option Button 121" hidden="1">
              <a:extLst>
                <a:ext uri="{63B3BB69-23CF-44E3-9099-C40C66FF867C}">
                  <a14:compatExt spid="_x0000_s213113"/>
                </a:ext>
                <a:ext uri="{FF2B5EF4-FFF2-40B4-BE49-F238E27FC236}">
                  <a16:creationId xmlns:a16="http://schemas.microsoft.com/office/drawing/2014/main" id="{4D2A2FF4-7AF2-A293-0C90-690BEE1DF5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48</xdr:row>
          <xdr:rowOff>47625</xdr:rowOff>
        </xdr:from>
        <xdr:to>
          <xdr:col>4</xdr:col>
          <xdr:colOff>590550</xdr:colOff>
          <xdr:row>48</xdr:row>
          <xdr:rowOff>180975</xdr:rowOff>
        </xdr:to>
        <xdr:sp macro="" textlink="">
          <xdr:nvSpPr>
            <xdr:cNvPr id="213114" name="Option Button 122" hidden="1">
              <a:extLst>
                <a:ext uri="{63B3BB69-23CF-44E3-9099-C40C66FF867C}">
                  <a14:compatExt spid="_x0000_s213114"/>
                </a:ext>
                <a:ext uri="{FF2B5EF4-FFF2-40B4-BE49-F238E27FC236}">
                  <a16:creationId xmlns:a16="http://schemas.microsoft.com/office/drawing/2014/main" id="{FDD14DE1-1BCD-E618-B8C7-F2C16F16BE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48</xdr:row>
          <xdr:rowOff>47625</xdr:rowOff>
        </xdr:from>
        <xdr:to>
          <xdr:col>4</xdr:col>
          <xdr:colOff>857250</xdr:colOff>
          <xdr:row>48</xdr:row>
          <xdr:rowOff>180975</xdr:rowOff>
        </xdr:to>
        <xdr:sp macro="" textlink="">
          <xdr:nvSpPr>
            <xdr:cNvPr id="213115" name="Option Button 123" hidden="1">
              <a:extLst>
                <a:ext uri="{63B3BB69-23CF-44E3-9099-C40C66FF867C}">
                  <a14:compatExt spid="_x0000_s213115"/>
                </a:ext>
                <a:ext uri="{FF2B5EF4-FFF2-40B4-BE49-F238E27FC236}">
                  <a16:creationId xmlns:a16="http://schemas.microsoft.com/office/drawing/2014/main" id="{D7843A09-1790-2AC7-7E0F-87B4EEDBB8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48</xdr:row>
          <xdr:rowOff>47625</xdr:rowOff>
        </xdr:from>
        <xdr:to>
          <xdr:col>4</xdr:col>
          <xdr:colOff>1123950</xdr:colOff>
          <xdr:row>48</xdr:row>
          <xdr:rowOff>180975</xdr:rowOff>
        </xdr:to>
        <xdr:sp macro="" textlink="">
          <xdr:nvSpPr>
            <xdr:cNvPr id="213116" name="Option Button 124" hidden="1">
              <a:extLst>
                <a:ext uri="{63B3BB69-23CF-44E3-9099-C40C66FF867C}">
                  <a14:compatExt spid="_x0000_s213116"/>
                </a:ext>
                <a:ext uri="{FF2B5EF4-FFF2-40B4-BE49-F238E27FC236}">
                  <a16:creationId xmlns:a16="http://schemas.microsoft.com/office/drawing/2014/main" id="{77F8E7A4-181A-2075-BC7E-6523322E38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48</xdr:row>
          <xdr:rowOff>19050</xdr:rowOff>
        </xdr:from>
        <xdr:to>
          <xdr:col>4</xdr:col>
          <xdr:colOff>1181100</xdr:colOff>
          <xdr:row>48</xdr:row>
          <xdr:rowOff>209550</xdr:rowOff>
        </xdr:to>
        <xdr:sp macro="" textlink="">
          <xdr:nvSpPr>
            <xdr:cNvPr id="213117" name="Group Box 125" hidden="1">
              <a:extLst>
                <a:ext uri="{63B3BB69-23CF-44E3-9099-C40C66FF867C}">
                  <a14:compatExt spid="_x0000_s213117"/>
                </a:ext>
                <a:ext uri="{FF2B5EF4-FFF2-40B4-BE49-F238E27FC236}">
                  <a16:creationId xmlns:a16="http://schemas.microsoft.com/office/drawing/2014/main" id="{913BD263-49C2-78FC-C013-FB5162380D5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49</xdr:row>
          <xdr:rowOff>66675</xdr:rowOff>
        </xdr:from>
        <xdr:to>
          <xdr:col>4</xdr:col>
          <xdr:colOff>323850</xdr:colOff>
          <xdr:row>49</xdr:row>
          <xdr:rowOff>200025</xdr:rowOff>
        </xdr:to>
        <xdr:sp macro="" textlink="">
          <xdr:nvSpPr>
            <xdr:cNvPr id="213118" name="Option Button 126" hidden="1">
              <a:extLst>
                <a:ext uri="{63B3BB69-23CF-44E3-9099-C40C66FF867C}">
                  <a14:compatExt spid="_x0000_s213118"/>
                </a:ext>
                <a:ext uri="{FF2B5EF4-FFF2-40B4-BE49-F238E27FC236}">
                  <a16:creationId xmlns:a16="http://schemas.microsoft.com/office/drawing/2014/main" id="{5CCCA507-0FC8-7B3A-1454-CC7894CE6F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49</xdr:row>
          <xdr:rowOff>66675</xdr:rowOff>
        </xdr:from>
        <xdr:to>
          <xdr:col>4</xdr:col>
          <xdr:colOff>590550</xdr:colOff>
          <xdr:row>49</xdr:row>
          <xdr:rowOff>200025</xdr:rowOff>
        </xdr:to>
        <xdr:sp macro="" textlink="">
          <xdr:nvSpPr>
            <xdr:cNvPr id="213119" name="Option Button 127" hidden="1">
              <a:extLst>
                <a:ext uri="{63B3BB69-23CF-44E3-9099-C40C66FF867C}">
                  <a14:compatExt spid="_x0000_s213119"/>
                </a:ext>
                <a:ext uri="{FF2B5EF4-FFF2-40B4-BE49-F238E27FC236}">
                  <a16:creationId xmlns:a16="http://schemas.microsoft.com/office/drawing/2014/main" id="{4B1593EA-5A6C-B01F-B032-DE604CD7161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49</xdr:row>
          <xdr:rowOff>66675</xdr:rowOff>
        </xdr:from>
        <xdr:to>
          <xdr:col>4</xdr:col>
          <xdr:colOff>857250</xdr:colOff>
          <xdr:row>49</xdr:row>
          <xdr:rowOff>200025</xdr:rowOff>
        </xdr:to>
        <xdr:sp macro="" textlink="">
          <xdr:nvSpPr>
            <xdr:cNvPr id="213120" name="Option Button 128" hidden="1">
              <a:extLst>
                <a:ext uri="{63B3BB69-23CF-44E3-9099-C40C66FF867C}">
                  <a14:compatExt spid="_x0000_s213120"/>
                </a:ext>
                <a:ext uri="{FF2B5EF4-FFF2-40B4-BE49-F238E27FC236}">
                  <a16:creationId xmlns:a16="http://schemas.microsoft.com/office/drawing/2014/main" id="{7124E55F-6350-55F2-99BC-E4FD23ADEC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49</xdr:row>
          <xdr:rowOff>66675</xdr:rowOff>
        </xdr:from>
        <xdr:to>
          <xdr:col>4</xdr:col>
          <xdr:colOff>1123950</xdr:colOff>
          <xdr:row>49</xdr:row>
          <xdr:rowOff>200025</xdr:rowOff>
        </xdr:to>
        <xdr:sp macro="" textlink="">
          <xdr:nvSpPr>
            <xdr:cNvPr id="213121" name="Option Button 129" hidden="1">
              <a:extLst>
                <a:ext uri="{63B3BB69-23CF-44E3-9099-C40C66FF867C}">
                  <a14:compatExt spid="_x0000_s213121"/>
                </a:ext>
                <a:ext uri="{FF2B5EF4-FFF2-40B4-BE49-F238E27FC236}">
                  <a16:creationId xmlns:a16="http://schemas.microsoft.com/office/drawing/2014/main" id="{9EA7F8DD-418C-8AB3-C5ED-437706C791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49</xdr:row>
          <xdr:rowOff>38100</xdr:rowOff>
        </xdr:from>
        <xdr:to>
          <xdr:col>4</xdr:col>
          <xdr:colOff>1181100</xdr:colOff>
          <xdr:row>49</xdr:row>
          <xdr:rowOff>228600</xdr:rowOff>
        </xdr:to>
        <xdr:sp macro="" textlink="">
          <xdr:nvSpPr>
            <xdr:cNvPr id="213122" name="Group Box 130" hidden="1">
              <a:extLst>
                <a:ext uri="{63B3BB69-23CF-44E3-9099-C40C66FF867C}">
                  <a14:compatExt spid="_x0000_s213122"/>
                </a:ext>
                <a:ext uri="{FF2B5EF4-FFF2-40B4-BE49-F238E27FC236}">
                  <a16:creationId xmlns:a16="http://schemas.microsoft.com/office/drawing/2014/main" id="{4EFD53E5-B7AF-73F5-2BD5-A7D920F6564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50</xdr:row>
          <xdr:rowOff>66675</xdr:rowOff>
        </xdr:from>
        <xdr:to>
          <xdr:col>4</xdr:col>
          <xdr:colOff>323850</xdr:colOff>
          <xdr:row>50</xdr:row>
          <xdr:rowOff>200025</xdr:rowOff>
        </xdr:to>
        <xdr:sp macro="" textlink="">
          <xdr:nvSpPr>
            <xdr:cNvPr id="213123" name="Option Button 131" hidden="1">
              <a:extLst>
                <a:ext uri="{63B3BB69-23CF-44E3-9099-C40C66FF867C}">
                  <a14:compatExt spid="_x0000_s213123"/>
                </a:ext>
                <a:ext uri="{FF2B5EF4-FFF2-40B4-BE49-F238E27FC236}">
                  <a16:creationId xmlns:a16="http://schemas.microsoft.com/office/drawing/2014/main" id="{FB633115-DA45-3740-5A33-B3CEA4673A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50</xdr:row>
          <xdr:rowOff>66675</xdr:rowOff>
        </xdr:from>
        <xdr:to>
          <xdr:col>4</xdr:col>
          <xdr:colOff>590550</xdr:colOff>
          <xdr:row>50</xdr:row>
          <xdr:rowOff>200025</xdr:rowOff>
        </xdr:to>
        <xdr:sp macro="" textlink="">
          <xdr:nvSpPr>
            <xdr:cNvPr id="213124" name="Option Button 132" hidden="1">
              <a:extLst>
                <a:ext uri="{63B3BB69-23CF-44E3-9099-C40C66FF867C}">
                  <a14:compatExt spid="_x0000_s213124"/>
                </a:ext>
                <a:ext uri="{FF2B5EF4-FFF2-40B4-BE49-F238E27FC236}">
                  <a16:creationId xmlns:a16="http://schemas.microsoft.com/office/drawing/2014/main" id="{9B7AB48F-AAC9-3E48-5C3C-557554B440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50</xdr:row>
          <xdr:rowOff>66675</xdr:rowOff>
        </xdr:from>
        <xdr:to>
          <xdr:col>4</xdr:col>
          <xdr:colOff>857250</xdr:colOff>
          <xdr:row>50</xdr:row>
          <xdr:rowOff>200025</xdr:rowOff>
        </xdr:to>
        <xdr:sp macro="" textlink="">
          <xdr:nvSpPr>
            <xdr:cNvPr id="213125" name="Option Button 133" hidden="1">
              <a:extLst>
                <a:ext uri="{63B3BB69-23CF-44E3-9099-C40C66FF867C}">
                  <a14:compatExt spid="_x0000_s213125"/>
                </a:ext>
                <a:ext uri="{FF2B5EF4-FFF2-40B4-BE49-F238E27FC236}">
                  <a16:creationId xmlns:a16="http://schemas.microsoft.com/office/drawing/2014/main" id="{2D78BA2C-7099-2844-18F8-1840AE0506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50</xdr:row>
          <xdr:rowOff>66675</xdr:rowOff>
        </xdr:from>
        <xdr:to>
          <xdr:col>4</xdr:col>
          <xdr:colOff>1123950</xdr:colOff>
          <xdr:row>50</xdr:row>
          <xdr:rowOff>200025</xdr:rowOff>
        </xdr:to>
        <xdr:sp macro="" textlink="">
          <xdr:nvSpPr>
            <xdr:cNvPr id="213126" name="Option Button 134" hidden="1">
              <a:extLst>
                <a:ext uri="{63B3BB69-23CF-44E3-9099-C40C66FF867C}">
                  <a14:compatExt spid="_x0000_s213126"/>
                </a:ext>
                <a:ext uri="{FF2B5EF4-FFF2-40B4-BE49-F238E27FC236}">
                  <a16:creationId xmlns:a16="http://schemas.microsoft.com/office/drawing/2014/main" id="{4DBE4119-8CB7-7C3A-F6F9-1B32F557BA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50</xdr:row>
          <xdr:rowOff>38100</xdr:rowOff>
        </xdr:from>
        <xdr:to>
          <xdr:col>4</xdr:col>
          <xdr:colOff>1181100</xdr:colOff>
          <xdr:row>50</xdr:row>
          <xdr:rowOff>228600</xdr:rowOff>
        </xdr:to>
        <xdr:sp macro="" textlink="">
          <xdr:nvSpPr>
            <xdr:cNvPr id="213127" name="Group Box 135" hidden="1">
              <a:extLst>
                <a:ext uri="{63B3BB69-23CF-44E3-9099-C40C66FF867C}">
                  <a14:compatExt spid="_x0000_s213127"/>
                </a:ext>
                <a:ext uri="{FF2B5EF4-FFF2-40B4-BE49-F238E27FC236}">
                  <a16:creationId xmlns:a16="http://schemas.microsoft.com/office/drawing/2014/main" id="{1C8B933E-801E-A7AC-7703-604F246044F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51</xdr:row>
          <xdr:rowOff>57150</xdr:rowOff>
        </xdr:from>
        <xdr:to>
          <xdr:col>4</xdr:col>
          <xdr:colOff>323850</xdr:colOff>
          <xdr:row>51</xdr:row>
          <xdr:rowOff>190500</xdr:rowOff>
        </xdr:to>
        <xdr:sp macro="" textlink="">
          <xdr:nvSpPr>
            <xdr:cNvPr id="213128" name="Option Button 136" hidden="1">
              <a:extLst>
                <a:ext uri="{63B3BB69-23CF-44E3-9099-C40C66FF867C}">
                  <a14:compatExt spid="_x0000_s213128"/>
                </a:ext>
                <a:ext uri="{FF2B5EF4-FFF2-40B4-BE49-F238E27FC236}">
                  <a16:creationId xmlns:a16="http://schemas.microsoft.com/office/drawing/2014/main" id="{EAEF7DEF-9F2C-EF9D-A1DD-AA533FCBAA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51</xdr:row>
          <xdr:rowOff>57150</xdr:rowOff>
        </xdr:from>
        <xdr:to>
          <xdr:col>4</xdr:col>
          <xdr:colOff>590550</xdr:colOff>
          <xdr:row>51</xdr:row>
          <xdr:rowOff>190500</xdr:rowOff>
        </xdr:to>
        <xdr:sp macro="" textlink="">
          <xdr:nvSpPr>
            <xdr:cNvPr id="213129" name="Option Button 137" hidden="1">
              <a:extLst>
                <a:ext uri="{63B3BB69-23CF-44E3-9099-C40C66FF867C}">
                  <a14:compatExt spid="_x0000_s213129"/>
                </a:ext>
                <a:ext uri="{FF2B5EF4-FFF2-40B4-BE49-F238E27FC236}">
                  <a16:creationId xmlns:a16="http://schemas.microsoft.com/office/drawing/2014/main" id="{C119D280-6AFA-8313-E8E8-9E643E7195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51</xdr:row>
          <xdr:rowOff>57150</xdr:rowOff>
        </xdr:from>
        <xdr:to>
          <xdr:col>4</xdr:col>
          <xdr:colOff>857250</xdr:colOff>
          <xdr:row>51</xdr:row>
          <xdr:rowOff>190500</xdr:rowOff>
        </xdr:to>
        <xdr:sp macro="" textlink="">
          <xdr:nvSpPr>
            <xdr:cNvPr id="213130" name="Option Button 138" hidden="1">
              <a:extLst>
                <a:ext uri="{63B3BB69-23CF-44E3-9099-C40C66FF867C}">
                  <a14:compatExt spid="_x0000_s213130"/>
                </a:ext>
                <a:ext uri="{FF2B5EF4-FFF2-40B4-BE49-F238E27FC236}">
                  <a16:creationId xmlns:a16="http://schemas.microsoft.com/office/drawing/2014/main" id="{8E0F9EA6-E9B5-3C37-466D-F8EF86EEFA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51</xdr:row>
          <xdr:rowOff>57150</xdr:rowOff>
        </xdr:from>
        <xdr:to>
          <xdr:col>4</xdr:col>
          <xdr:colOff>1123950</xdr:colOff>
          <xdr:row>51</xdr:row>
          <xdr:rowOff>190500</xdr:rowOff>
        </xdr:to>
        <xdr:sp macro="" textlink="">
          <xdr:nvSpPr>
            <xdr:cNvPr id="213131" name="Option Button 139" hidden="1">
              <a:extLst>
                <a:ext uri="{63B3BB69-23CF-44E3-9099-C40C66FF867C}">
                  <a14:compatExt spid="_x0000_s213131"/>
                </a:ext>
                <a:ext uri="{FF2B5EF4-FFF2-40B4-BE49-F238E27FC236}">
                  <a16:creationId xmlns:a16="http://schemas.microsoft.com/office/drawing/2014/main" id="{74FE1DAB-2C32-2FAD-859E-189051057B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51</xdr:row>
          <xdr:rowOff>28575</xdr:rowOff>
        </xdr:from>
        <xdr:to>
          <xdr:col>4</xdr:col>
          <xdr:colOff>1181100</xdr:colOff>
          <xdr:row>51</xdr:row>
          <xdr:rowOff>219075</xdr:rowOff>
        </xdr:to>
        <xdr:sp macro="" textlink="">
          <xdr:nvSpPr>
            <xdr:cNvPr id="213132" name="Group Box 140" hidden="1">
              <a:extLst>
                <a:ext uri="{63B3BB69-23CF-44E3-9099-C40C66FF867C}">
                  <a14:compatExt spid="_x0000_s213132"/>
                </a:ext>
                <a:ext uri="{FF2B5EF4-FFF2-40B4-BE49-F238E27FC236}">
                  <a16:creationId xmlns:a16="http://schemas.microsoft.com/office/drawing/2014/main" id="{1C2B5601-211B-33D8-72FC-0495BFC76A6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53</xdr:row>
          <xdr:rowOff>66675</xdr:rowOff>
        </xdr:from>
        <xdr:to>
          <xdr:col>4</xdr:col>
          <xdr:colOff>323850</xdr:colOff>
          <xdr:row>53</xdr:row>
          <xdr:rowOff>200025</xdr:rowOff>
        </xdr:to>
        <xdr:sp macro="" textlink="">
          <xdr:nvSpPr>
            <xdr:cNvPr id="213133" name="Option Button 141" hidden="1">
              <a:extLst>
                <a:ext uri="{63B3BB69-23CF-44E3-9099-C40C66FF867C}">
                  <a14:compatExt spid="_x0000_s213133"/>
                </a:ext>
                <a:ext uri="{FF2B5EF4-FFF2-40B4-BE49-F238E27FC236}">
                  <a16:creationId xmlns:a16="http://schemas.microsoft.com/office/drawing/2014/main" id="{F93C4C39-A786-0CF0-3099-6749061283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53</xdr:row>
          <xdr:rowOff>66675</xdr:rowOff>
        </xdr:from>
        <xdr:to>
          <xdr:col>4</xdr:col>
          <xdr:colOff>590550</xdr:colOff>
          <xdr:row>53</xdr:row>
          <xdr:rowOff>200025</xdr:rowOff>
        </xdr:to>
        <xdr:sp macro="" textlink="">
          <xdr:nvSpPr>
            <xdr:cNvPr id="213134" name="Option Button 142" hidden="1">
              <a:extLst>
                <a:ext uri="{63B3BB69-23CF-44E3-9099-C40C66FF867C}">
                  <a14:compatExt spid="_x0000_s213134"/>
                </a:ext>
                <a:ext uri="{FF2B5EF4-FFF2-40B4-BE49-F238E27FC236}">
                  <a16:creationId xmlns:a16="http://schemas.microsoft.com/office/drawing/2014/main" id="{24EAD50C-1229-B5A4-D10A-8CAE7D0ACE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53</xdr:row>
          <xdr:rowOff>66675</xdr:rowOff>
        </xdr:from>
        <xdr:to>
          <xdr:col>4</xdr:col>
          <xdr:colOff>857250</xdr:colOff>
          <xdr:row>53</xdr:row>
          <xdr:rowOff>200025</xdr:rowOff>
        </xdr:to>
        <xdr:sp macro="" textlink="">
          <xdr:nvSpPr>
            <xdr:cNvPr id="213135" name="Option Button 143" hidden="1">
              <a:extLst>
                <a:ext uri="{63B3BB69-23CF-44E3-9099-C40C66FF867C}">
                  <a14:compatExt spid="_x0000_s213135"/>
                </a:ext>
                <a:ext uri="{FF2B5EF4-FFF2-40B4-BE49-F238E27FC236}">
                  <a16:creationId xmlns:a16="http://schemas.microsoft.com/office/drawing/2014/main" id="{65123214-F2C8-5361-6C21-7809B546F0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53</xdr:row>
          <xdr:rowOff>66675</xdr:rowOff>
        </xdr:from>
        <xdr:to>
          <xdr:col>4</xdr:col>
          <xdr:colOff>1123950</xdr:colOff>
          <xdr:row>53</xdr:row>
          <xdr:rowOff>200025</xdr:rowOff>
        </xdr:to>
        <xdr:sp macro="" textlink="">
          <xdr:nvSpPr>
            <xdr:cNvPr id="213136" name="Option Button 144" hidden="1">
              <a:extLst>
                <a:ext uri="{63B3BB69-23CF-44E3-9099-C40C66FF867C}">
                  <a14:compatExt spid="_x0000_s213136"/>
                </a:ext>
                <a:ext uri="{FF2B5EF4-FFF2-40B4-BE49-F238E27FC236}">
                  <a16:creationId xmlns:a16="http://schemas.microsoft.com/office/drawing/2014/main" id="{17EABFA1-99EE-6A58-6B67-587CE47EE5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53</xdr:row>
          <xdr:rowOff>38100</xdr:rowOff>
        </xdr:from>
        <xdr:to>
          <xdr:col>4</xdr:col>
          <xdr:colOff>1181100</xdr:colOff>
          <xdr:row>53</xdr:row>
          <xdr:rowOff>228600</xdr:rowOff>
        </xdr:to>
        <xdr:sp macro="" textlink="">
          <xdr:nvSpPr>
            <xdr:cNvPr id="213137" name="Group Box 145" hidden="1">
              <a:extLst>
                <a:ext uri="{63B3BB69-23CF-44E3-9099-C40C66FF867C}">
                  <a14:compatExt spid="_x0000_s213137"/>
                </a:ext>
                <a:ext uri="{FF2B5EF4-FFF2-40B4-BE49-F238E27FC236}">
                  <a16:creationId xmlns:a16="http://schemas.microsoft.com/office/drawing/2014/main" id="{F752C1DA-182E-FF0C-EB98-372BBB4CC12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54</xdr:row>
          <xdr:rowOff>66675</xdr:rowOff>
        </xdr:from>
        <xdr:to>
          <xdr:col>4</xdr:col>
          <xdr:colOff>323850</xdr:colOff>
          <xdr:row>54</xdr:row>
          <xdr:rowOff>200025</xdr:rowOff>
        </xdr:to>
        <xdr:sp macro="" textlink="">
          <xdr:nvSpPr>
            <xdr:cNvPr id="213138" name="Option Button 146" hidden="1">
              <a:extLst>
                <a:ext uri="{63B3BB69-23CF-44E3-9099-C40C66FF867C}">
                  <a14:compatExt spid="_x0000_s213138"/>
                </a:ext>
                <a:ext uri="{FF2B5EF4-FFF2-40B4-BE49-F238E27FC236}">
                  <a16:creationId xmlns:a16="http://schemas.microsoft.com/office/drawing/2014/main" id="{D0029921-B7FA-4F80-DC20-E3E7427142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54</xdr:row>
          <xdr:rowOff>66675</xdr:rowOff>
        </xdr:from>
        <xdr:to>
          <xdr:col>4</xdr:col>
          <xdr:colOff>590550</xdr:colOff>
          <xdr:row>54</xdr:row>
          <xdr:rowOff>200025</xdr:rowOff>
        </xdr:to>
        <xdr:sp macro="" textlink="">
          <xdr:nvSpPr>
            <xdr:cNvPr id="213139" name="Option Button 147" hidden="1">
              <a:extLst>
                <a:ext uri="{63B3BB69-23CF-44E3-9099-C40C66FF867C}">
                  <a14:compatExt spid="_x0000_s213139"/>
                </a:ext>
                <a:ext uri="{FF2B5EF4-FFF2-40B4-BE49-F238E27FC236}">
                  <a16:creationId xmlns:a16="http://schemas.microsoft.com/office/drawing/2014/main" id="{37B13B25-CF45-E2F4-55FC-C11557B7CF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54</xdr:row>
          <xdr:rowOff>66675</xdr:rowOff>
        </xdr:from>
        <xdr:to>
          <xdr:col>4</xdr:col>
          <xdr:colOff>857250</xdr:colOff>
          <xdr:row>54</xdr:row>
          <xdr:rowOff>200025</xdr:rowOff>
        </xdr:to>
        <xdr:sp macro="" textlink="">
          <xdr:nvSpPr>
            <xdr:cNvPr id="213140" name="Option Button 148" hidden="1">
              <a:extLst>
                <a:ext uri="{63B3BB69-23CF-44E3-9099-C40C66FF867C}">
                  <a14:compatExt spid="_x0000_s213140"/>
                </a:ext>
                <a:ext uri="{FF2B5EF4-FFF2-40B4-BE49-F238E27FC236}">
                  <a16:creationId xmlns:a16="http://schemas.microsoft.com/office/drawing/2014/main" id="{5BAFBCA5-81B9-A269-2551-94C1331669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54</xdr:row>
          <xdr:rowOff>66675</xdr:rowOff>
        </xdr:from>
        <xdr:to>
          <xdr:col>4</xdr:col>
          <xdr:colOff>1123950</xdr:colOff>
          <xdr:row>54</xdr:row>
          <xdr:rowOff>200025</xdr:rowOff>
        </xdr:to>
        <xdr:sp macro="" textlink="">
          <xdr:nvSpPr>
            <xdr:cNvPr id="213141" name="Option Button 149" hidden="1">
              <a:extLst>
                <a:ext uri="{63B3BB69-23CF-44E3-9099-C40C66FF867C}">
                  <a14:compatExt spid="_x0000_s213141"/>
                </a:ext>
                <a:ext uri="{FF2B5EF4-FFF2-40B4-BE49-F238E27FC236}">
                  <a16:creationId xmlns:a16="http://schemas.microsoft.com/office/drawing/2014/main" id="{4A5BEA68-063A-5884-D89F-99C690A963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54</xdr:row>
          <xdr:rowOff>38100</xdr:rowOff>
        </xdr:from>
        <xdr:to>
          <xdr:col>4</xdr:col>
          <xdr:colOff>1181100</xdr:colOff>
          <xdr:row>54</xdr:row>
          <xdr:rowOff>228600</xdr:rowOff>
        </xdr:to>
        <xdr:sp macro="" textlink="">
          <xdr:nvSpPr>
            <xdr:cNvPr id="213142" name="Group Box 150" hidden="1">
              <a:extLst>
                <a:ext uri="{63B3BB69-23CF-44E3-9099-C40C66FF867C}">
                  <a14:compatExt spid="_x0000_s213142"/>
                </a:ext>
                <a:ext uri="{FF2B5EF4-FFF2-40B4-BE49-F238E27FC236}">
                  <a16:creationId xmlns:a16="http://schemas.microsoft.com/office/drawing/2014/main" id="{7C035125-F67E-79EE-10AC-CF5CFEA1B04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55</xdr:row>
          <xdr:rowOff>66675</xdr:rowOff>
        </xdr:from>
        <xdr:to>
          <xdr:col>4</xdr:col>
          <xdr:colOff>323850</xdr:colOff>
          <xdr:row>55</xdr:row>
          <xdr:rowOff>200025</xdr:rowOff>
        </xdr:to>
        <xdr:sp macro="" textlink="">
          <xdr:nvSpPr>
            <xdr:cNvPr id="213143" name="Option Button 151" hidden="1">
              <a:extLst>
                <a:ext uri="{63B3BB69-23CF-44E3-9099-C40C66FF867C}">
                  <a14:compatExt spid="_x0000_s213143"/>
                </a:ext>
                <a:ext uri="{FF2B5EF4-FFF2-40B4-BE49-F238E27FC236}">
                  <a16:creationId xmlns:a16="http://schemas.microsoft.com/office/drawing/2014/main" id="{4F3B07F2-C8E8-2803-E633-7F600B1AEE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55</xdr:row>
          <xdr:rowOff>66675</xdr:rowOff>
        </xdr:from>
        <xdr:to>
          <xdr:col>4</xdr:col>
          <xdr:colOff>590550</xdr:colOff>
          <xdr:row>55</xdr:row>
          <xdr:rowOff>200025</xdr:rowOff>
        </xdr:to>
        <xdr:sp macro="" textlink="">
          <xdr:nvSpPr>
            <xdr:cNvPr id="213144" name="Option Button 152" hidden="1">
              <a:extLst>
                <a:ext uri="{63B3BB69-23CF-44E3-9099-C40C66FF867C}">
                  <a14:compatExt spid="_x0000_s213144"/>
                </a:ext>
                <a:ext uri="{FF2B5EF4-FFF2-40B4-BE49-F238E27FC236}">
                  <a16:creationId xmlns:a16="http://schemas.microsoft.com/office/drawing/2014/main" id="{9623BCA9-80BB-9E0D-1B2F-50AEDBDD31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55</xdr:row>
          <xdr:rowOff>66675</xdr:rowOff>
        </xdr:from>
        <xdr:to>
          <xdr:col>4</xdr:col>
          <xdr:colOff>857250</xdr:colOff>
          <xdr:row>55</xdr:row>
          <xdr:rowOff>200025</xdr:rowOff>
        </xdr:to>
        <xdr:sp macro="" textlink="">
          <xdr:nvSpPr>
            <xdr:cNvPr id="213145" name="Option Button 153" hidden="1">
              <a:extLst>
                <a:ext uri="{63B3BB69-23CF-44E3-9099-C40C66FF867C}">
                  <a14:compatExt spid="_x0000_s213145"/>
                </a:ext>
                <a:ext uri="{FF2B5EF4-FFF2-40B4-BE49-F238E27FC236}">
                  <a16:creationId xmlns:a16="http://schemas.microsoft.com/office/drawing/2014/main" id="{998DD19E-0773-4BE3-9D07-44C9A8C2C5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55</xdr:row>
          <xdr:rowOff>66675</xdr:rowOff>
        </xdr:from>
        <xdr:to>
          <xdr:col>4</xdr:col>
          <xdr:colOff>1123950</xdr:colOff>
          <xdr:row>55</xdr:row>
          <xdr:rowOff>200025</xdr:rowOff>
        </xdr:to>
        <xdr:sp macro="" textlink="">
          <xdr:nvSpPr>
            <xdr:cNvPr id="213146" name="Option Button 154" hidden="1">
              <a:extLst>
                <a:ext uri="{63B3BB69-23CF-44E3-9099-C40C66FF867C}">
                  <a14:compatExt spid="_x0000_s213146"/>
                </a:ext>
                <a:ext uri="{FF2B5EF4-FFF2-40B4-BE49-F238E27FC236}">
                  <a16:creationId xmlns:a16="http://schemas.microsoft.com/office/drawing/2014/main" id="{1DD17690-211C-309A-7213-C60D3B7283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55</xdr:row>
          <xdr:rowOff>38100</xdr:rowOff>
        </xdr:from>
        <xdr:to>
          <xdr:col>4</xdr:col>
          <xdr:colOff>1181100</xdr:colOff>
          <xdr:row>55</xdr:row>
          <xdr:rowOff>228600</xdr:rowOff>
        </xdr:to>
        <xdr:sp macro="" textlink="">
          <xdr:nvSpPr>
            <xdr:cNvPr id="213147" name="Group Box 155" hidden="1">
              <a:extLst>
                <a:ext uri="{63B3BB69-23CF-44E3-9099-C40C66FF867C}">
                  <a14:compatExt spid="_x0000_s213147"/>
                </a:ext>
                <a:ext uri="{FF2B5EF4-FFF2-40B4-BE49-F238E27FC236}">
                  <a16:creationId xmlns:a16="http://schemas.microsoft.com/office/drawing/2014/main" id="{64F3479B-A216-7EAE-C861-B00BB307AD7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57</xdr:row>
          <xdr:rowOff>57150</xdr:rowOff>
        </xdr:from>
        <xdr:to>
          <xdr:col>4</xdr:col>
          <xdr:colOff>323850</xdr:colOff>
          <xdr:row>57</xdr:row>
          <xdr:rowOff>190500</xdr:rowOff>
        </xdr:to>
        <xdr:sp macro="" textlink="">
          <xdr:nvSpPr>
            <xdr:cNvPr id="213148" name="Option Button 156" hidden="1">
              <a:extLst>
                <a:ext uri="{63B3BB69-23CF-44E3-9099-C40C66FF867C}">
                  <a14:compatExt spid="_x0000_s213148"/>
                </a:ext>
                <a:ext uri="{FF2B5EF4-FFF2-40B4-BE49-F238E27FC236}">
                  <a16:creationId xmlns:a16="http://schemas.microsoft.com/office/drawing/2014/main" id="{6E239857-7870-489A-7C6B-AF04DF03BC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57</xdr:row>
          <xdr:rowOff>57150</xdr:rowOff>
        </xdr:from>
        <xdr:to>
          <xdr:col>4</xdr:col>
          <xdr:colOff>590550</xdr:colOff>
          <xdr:row>57</xdr:row>
          <xdr:rowOff>190500</xdr:rowOff>
        </xdr:to>
        <xdr:sp macro="" textlink="">
          <xdr:nvSpPr>
            <xdr:cNvPr id="213149" name="Option Button 157" hidden="1">
              <a:extLst>
                <a:ext uri="{63B3BB69-23CF-44E3-9099-C40C66FF867C}">
                  <a14:compatExt spid="_x0000_s213149"/>
                </a:ext>
                <a:ext uri="{FF2B5EF4-FFF2-40B4-BE49-F238E27FC236}">
                  <a16:creationId xmlns:a16="http://schemas.microsoft.com/office/drawing/2014/main" id="{18C23BFE-B4A6-C5D1-2612-6C13B48BBB0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57</xdr:row>
          <xdr:rowOff>57150</xdr:rowOff>
        </xdr:from>
        <xdr:to>
          <xdr:col>4</xdr:col>
          <xdr:colOff>857250</xdr:colOff>
          <xdr:row>57</xdr:row>
          <xdr:rowOff>190500</xdr:rowOff>
        </xdr:to>
        <xdr:sp macro="" textlink="">
          <xdr:nvSpPr>
            <xdr:cNvPr id="213150" name="Option Button 158" hidden="1">
              <a:extLst>
                <a:ext uri="{63B3BB69-23CF-44E3-9099-C40C66FF867C}">
                  <a14:compatExt spid="_x0000_s213150"/>
                </a:ext>
                <a:ext uri="{FF2B5EF4-FFF2-40B4-BE49-F238E27FC236}">
                  <a16:creationId xmlns:a16="http://schemas.microsoft.com/office/drawing/2014/main" id="{E64A6E48-E12E-41E3-99C8-8C381932F4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57</xdr:row>
          <xdr:rowOff>57150</xdr:rowOff>
        </xdr:from>
        <xdr:to>
          <xdr:col>4</xdr:col>
          <xdr:colOff>1123950</xdr:colOff>
          <xdr:row>57</xdr:row>
          <xdr:rowOff>190500</xdr:rowOff>
        </xdr:to>
        <xdr:sp macro="" textlink="">
          <xdr:nvSpPr>
            <xdr:cNvPr id="213151" name="Option Button 159" hidden="1">
              <a:extLst>
                <a:ext uri="{63B3BB69-23CF-44E3-9099-C40C66FF867C}">
                  <a14:compatExt spid="_x0000_s213151"/>
                </a:ext>
                <a:ext uri="{FF2B5EF4-FFF2-40B4-BE49-F238E27FC236}">
                  <a16:creationId xmlns:a16="http://schemas.microsoft.com/office/drawing/2014/main" id="{2320A54A-DD5C-D3C4-0F01-F90F51BECA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57</xdr:row>
          <xdr:rowOff>28575</xdr:rowOff>
        </xdr:from>
        <xdr:to>
          <xdr:col>4</xdr:col>
          <xdr:colOff>1181100</xdr:colOff>
          <xdr:row>57</xdr:row>
          <xdr:rowOff>219075</xdr:rowOff>
        </xdr:to>
        <xdr:sp macro="" textlink="">
          <xdr:nvSpPr>
            <xdr:cNvPr id="213152" name="Group Box 160" hidden="1">
              <a:extLst>
                <a:ext uri="{63B3BB69-23CF-44E3-9099-C40C66FF867C}">
                  <a14:compatExt spid="_x0000_s213152"/>
                </a:ext>
                <a:ext uri="{FF2B5EF4-FFF2-40B4-BE49-F238E27FC236}">
                  <a16:creationId xmlns:a16="http://schemas.microsoft.com/office/drawing/2014/main" id="{224D76CC-9CD3-0943-8284-03F4D038E6D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58</xdr:row>
          <xdr:rowOff>66675</xdr:rowOff>
        </xdr:from>
        <xdr:to>
          <xdr:col>4</xdr:col>
          <xdr:colOff>323850</xdr:colOff>
          <xdr:row>58</xdr:row>
          <xdr:rowOff>200025</xdr:rowOff>
        </xdr:to>
        <xdr:sp macro="" textlink="">
          <xdr:nvSpPr>
            <xdr:cNvPr id="213153" name="Option Button 161" hidden="1">
              <a:extLst>
                <a:ext uri="{63B3BB69-23CF-44E3-9099-C40C66FF867C}">
                  <a14:compatExt spid="_x0000_s213153"/>
                </a:ext>
                <a:ext uri="{FF2B5EF4-FFF2-40B4-BE49-F238E27FC236}">
                  <a16:creationId xmlns:a16="http://schemas.microsoft.com/office/drawing/2014/main" id="{674F2C7F-9E1F-6727-F1EE-401B8D15FB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58</xdr:row>
          <xdr:rowOff>66675</xdr:rowOff>
        </xdr:from>
        <xdr:to>
          <xdr:col>4</xdr:col>
          <xdr:colOff>590550</xdr:colOff>
          <xdr:row>58</xdr:row>
          <xdr:rowOff>200025</xdr:rowOff>
        </xdr:to>
        <xdr:sp macro="" textlink="">
          <xdr:nvSpPr>
            <xdr:cNvPr id="213154" name="Option Button 162" hidden="1">
              <a:extLst>
                <a:ext uri="{63B3BB69-23CF-44E3-9099-C40C66FF867C}">
                  <a14:compatExt spid="_x0000_s213154"/>
                </a:ext>
                <a:ext uri="{FF2B5EF4-FFF2-40B4-BE49-F238E27FC236}">
                  <a16:creationId xmlns:a16="http://schemas.microsoft.com/office/drawing/2014/main" id="{31B31457-7957-D73B-D439-04A6421F81D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58</xdr:row>
          <xdr:rowOff>66675</xdr:rowOff>
        </xdr:from>
        <xdr:to>
          <xdr:col>4</xdr:col>
          <xdr:colOff>857250</xdr:colOff>
          <xdr:row>58</xdr:row>
          <xdr:rowOff>200025</xdr:rowOff>
        </xdr:to>
        <xdr:sp macro="" textlink="">
          <xdr:nvSpPr>
            <xdr:cNvPr id="213155" name="Option Button 163" hidden="1">
              <a:extLst>
                <a:ext uri="{63B3BB69-23CF-44E3-9099-C40C66FF867C}">
                  <a14:compatExt spid="_x0000_s213155"/>
                </a:ext>
                <a:ext uri="{FF2B5EF4-FFF2-40B4-BE49-F238E27FC236}">
                  <a16:creationId xmlns:a16="http://schemas.microsoft.com/office/drawing/2014/main" id="{910E61C9-EB5B-B0B5-D711-F5D57FA102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58</xdr:row>
          <xdr:rowOff>66675</xdr:rowOff>
        </xdr:from>
        <xdr:to>
          <xdr:col>4</xdr:col>
          <xdr:colOff>1123950</xdr:colOff>
          <xdr:row>58</xdr:row>
          <xdr:rowOff>200025</xdr:rowOff>
        </xdr:to>
        <xdr:sp macro="" textlink="">
          <xdr:nvSpPr>
            <xdr:cNvPr id="213156" name="Option Button 164" hidden="1">
              <a:extLst>
                <a:ext uri="{63B3BB69-23CF-44E3-9099-C40C66FF867C}">
                  <a14:compatExt spid="_x0000_s213156"/>
                </a:ext>
                <a:ext uri="{FF2B5EF4-FFF2-40B4-BE49-F238E27FC236}">
                  <a16:creationId xmlns:a16="http://schemas.microsoft.com/office/drawing/2014/main" id="{0A9CFB99-1340-D2FF-F3BE-8D6170E18CC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58</xdr:row>
          <xdr:rowOff>38100</xdr:rowOff>
        </xdr:from>
        <xdr:to>
          <xdr:col>4</xdr:col>
          <xdr:colOff>1181100</xdr:colOff>
          <xdr:row>58</xdr:row>
          <xdr:rowOff>228600</xdr:rowOff>
        </xdr:to>
        <xdr:sp macro="" textlink="">
          <xdr:nvSpPr>
            <xdr:cNvPr id="213157" name="Group Box 165" hidden="1">
              <a:extLst>
                <a:ext uri="{63B3BB69-23CF-44E3-9099-C40C66FF867C}">
                  <a14:compatExt spid="_x0000_s213157"/>
                </a:ext>
                <a:ext uri="{FF2B5EF4-FFF2-40B4-BE49-F238E27FC236}">
                  <a16:creationId xmlns:a16="http://schemas.microsoft.com/office/drawing/2014/main" id="{E3600E73-8E22-9AC1-8D96-5AA91561265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59</xdr:row>
          <xdr:rowOff>57150</xdr:rowOff>
        </xdr:from>
        <xdr:to>
          <xdr:col>4</xdr:col>
          <xdr:colOff>323850</xdr:colOff>
          <xdr:row>59</xdr:row>
          <xdr:rowOff>190500</xdr:rowOff>
        </xdr:to>
        <xdr:sp macro="" textlink="">
          <xdr:nvSpPr>
            <xdr:cNvPr id="213158" name="Option Button 166" hidden="1">
              <a:extLst>
                <a:ext uri="{63B3BB69-23CF-44E3-9099-C40C66FF867C}">
                  <a14:compatExt spid="_x0000_s213158"/>
                </a:ext>
                <a:ext uri="{FF2B5EF4-FFF2-40B4-BE49-F238E27FC236}">
                  <a16:creationId xmlns:a16="http://schemas.microsoft.com/office/drawing/2014/main" id="{B32C4326-960E-0964-5E01-05064914C1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59</xdr:row>
          <xdr:rowOff>57150</xdr:rowOff>
        </xdr:from>
        <xdr:to>
          <xdr:col>4</xdr:col>
          <xdr:colOff>590550</xdr:colOff>
          <xdr:row>59</xdr:row>
          <xdr:rowOff>190500</xdr:rowOff>
        </xdr:to>
        <xdr:sp macro="" textlink="">
          <xdr:nvSpPr>
            <xdr:cNvPr id="213159" name="Option Button 167" hidden="1">
              <a:extLst>
                <a:ext uri="{63B3BB69-23CF-44E3-9099-C40C66FF867C}">
                  <a14:compatExt spid="_x0000_s213159"/>
                </a:ext>
                <a:ext uri="{FF2B5EF4-FFF2-40B4-BE49-F238E27FC236}">
                  <a16:creationId xmlns:a16="http://schemas.microsoft.com/office/drawing/2014/main" id="{6B723CEE-3CF3-CB2D-217F-93D2385FE0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59</xdr:row>
          <xdr:rowOff>57150</xdr:rowOff>
        </xdr:from>
        <xdr:to>
          <xdr:col>4</xdr:col>
          <xdr:colOff>857250</xdr:colOff>
          <xdr:row>59</xdr:row>
          <xdr:rowOff>190500</xdr:rowOff>
        </xdr:to>
        <xdr:sp macro="" textlink="">
          <xdr:nvSpPr>
            <xdr:cNvPr id="213160" name="Option Button 168" hidden="1">
              <a:extLst>
                <a:ext uri="{63B3BB69-23CF-44E3-9099-C40C66FF867C}">
                  <a14:compatExt spid="_x0000_s213160"/>
                </a:ext>
                <a:ext uri="{FF2B5EF4-FFF2-40B4-BE49-F238E27FC236}">
                  <a16:creationId xmlns:a16="http://schemas.microsoft.com/office/drawing/2014/main" id="{6876197F-4B0A-5493-CBA4-484893A432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59</xdr:row>
          <xdr:rowOff>57150</xdr:rowOff>
        </xdr:from>
        <xdr:to>
          <xdr:col>4</xdr:col>
          <xdr:colOff>1123950</xdr:colOff>
          <xdr:row>59</xdr:row>
          <xdr:rowOff>190500</xdr:rowOff>
        </xdr:to>
        <xdr:sp macro="" textlink="">
          <xdr:nvSpPr>
            <xdr:cNvPr id="213161" name="Option Button 169" hidden="1">
              <a:extLst>
                <a:ext uri="{63B3BB69-23CF-44E3-9099-C40C66FF867C}">
                  <a14:compatExt spid="_x0000_s213161"/>
                </a:ext>
                <a:ext uri="{FF2B5EF4-FFF2-40B4-BE49-F238E27FC236}">
                  <a16:creationId xmlns:a16="http://schemas.microsoft.com/office/drawing/2014/main" id="{9F914DCF-F1EC-2B3B-FA01-31E1287492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59</xdr:row>
          <xdr:rowOff>28575</xdr:rowOff>
        </xdr:from>
        <xdr:to>
          <xdr:col>4</xdr:col>
          <xdr:colOff>1181100</xdr:colOff>
          <xdr:row>59</xdr:row>
          <xdr:rowOff>219075</xdr:rowOff>
        </xdr:to>
        <xdr:sp macro="" textlink="">
          <xdr:nvSpPr>
            <xdr:cNvPr id="213162" name="Group Box 170" hidden="1">
              <a:extLst>
                <a:ext uri="{63B3BB69-23CF-44E3-9099-C40C66FF867C}">
                  <a14:compatExt spid="_x0000_s213162"/>
                </a:ext>
                <a:ext uri="{FF2B5EF4-FFF2-40B4-BE49-F238E27FC236}">
                  <a16:creationId xmlns:a16="http://schemas.microsoft.com/office/drawing/2014/main" id="{1602E674-B122-5264-0F3A-4BE51638E4C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60</xdr:row>
          <xdr:rowOff>66675</xdr:rowOff>
        </xdr:from>
        <xdr:to>
          <xdr:col>4</xdr:col>
          <xdr:colOff>323850</xdr:colOff>
          <xdr:row>60</xdr:row>
          <xdr:rowOff>200025</xdr:rowOff>
        </xdr:to>
        <xdr:sp macro="" textlink="">
          <xdr:nvSpPr>
            <xdr:cNvPr id="213163" name="Option Button 171" hidden="1">
              <a:extLst>
                <a:ext uri="{63B3BB69-23CF-44E3-9099-C40C66FF867C}">
                  <a14:compatExt spid="_x0000_s213163"/>
                </a:ext>
                <a:ext uri="{FF2B5EF4-FFF2-40B4-BE49-F238E27FC236}">
                  <a16:creationId xmlns:a16="http://schemas.microsoft.com/office/drawing/2014/main" id="{A41F38F3-11CE-3527-A7C3-41BF8B32EE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60</xdr:row>
          <xdr:rowOff>66675</xdr:rowOff>
        </xdr:from>
        <xdr:to>
          <xdr:col>4</xdr:col>
          <xdr:colOff>590550</xdr:colOff>
          <xdr:row>60</xdr:row>
          <xdr:rowOff>200025</xdr:rowOff>
        </xdr:to>
        <xdr:sp macro="" textlink="">
          <xdr:nvSpPr>
            <xdr:cNvPr id="213164" name="Option Button 172" hidden="1">
              <a:extLst>
                <a:ext uri="{63B3BB69-23CF-44E3-9099-C40C66FF867C}">
                  <a14:compatExt spid="_x0000_s213164"/>
                </a:ext>
                <a:ext uri="{FF2B5EF4-FFF2-40B4-BE49-F238E27FC236}">
                  <a16:creationId xmlns:a16="http://schemas.microsoft.com/office/drawing/2014/main" id="{9DF4ACBC-DF0A-3FAA-8064-72E17A24E3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60</xdr:row>
          <xdr:rowOff>66675</xdr:rowOff>
        </xdr:from>
        <xdr:to>
          <xdr:col>4</xdr:col>
          <xdr:colOff>857250</xdr:colOff>
          <xdr:row>60</xdr:row>
          <xdr:rowOff>200025</xdr:rowOff>
        </xdr:to>
        <xdr:sp macro="" textlink="">
          <xdr:nvSpPr>
            <xdr:cNvPr id="213165" name="Option Button 173" hidden="1">
              <a:extLst>
                <a:ext uri="{63B3BB69-23CF-44E3-9099-C40C66FF867C}">
                  <a14:compatExt spid="_x0000_s213165"/>
                </a:ext>
                <a:ext uri="{FF2B5EF4-FFF2-40B4-BE49-F238E27FC236}">
                  <a16:creationId xmlns:a16="http://schemas.microsoft.com/office/drawing/2014/main" id="{C3B98821-D21D-B0BB-64D3-07FBAEC748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60</xdr:row>
          <xdr:rowOff>66675</xdr:rowOff>
        </xdr:from>
        <xdr:to>
          <xdr:col>4</xdr:col>
          <xdr:colOff>1123950</xdr:colOff>
          <xdr:row>60</xdr:row>
          <xdr:rowOff>200025</xdr:rowOff>
        </xdr:to>
        <xdr:sp macro="" textlink="">
          <xdr:nvSpPr>
            <xdr:cNvPr id="213166" name="Option Button 174" hidden="1">
              <a:extLst>
                <a:ext uri="{63B3BB69-23CF-44E3-9099-C40C66FF867C}">
                  <a14:compatExt spid="_x0000_s213166"/>
                </a:ext>
                <a:ext uri="{FF2B5EF4-FFF2-40B4-BE49-F238E27FC236}">
                  <a16:creationId xmlns:a16="http://schemas.microsoft.com/office/drawing/2014/main" id="{9C257970-3C2C-21A2-877B-A0AA950136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60</xdr:row>
          <xdr:rowOff>38100</xdr:rowOff>
        </xdr:from>
        <xdr:to>
          <xdr:col>4</xdr:col>
          <xdr:colOff>1181100</xdr:colOff>
          <xdr:row>60</xdr:row>
          <xdr:rowOff>228600</xdr:rowOff>
        </xdr:to>
        <xdr:sp macro="" textlink="">
          <xdr:nvSpPr>
            <xdr:cNvPr id="213167" name="Group Box 175" hidden="1">
              <a:extLst>
                <a:ext uri="{63B3BB69-23CF-44E3-9099-C40C66FF867C}">
                  <a14:compatExt spid="_x0000_s213167"/>
                </a:ext>
                <a:ext uri="{FF2B5EF4-FFF2-40B4-BE49-F238E27FC236}">
                  <a16:creationId xmlns:a16="http://schemas.microsoft.com/office/drawing/2014/main" id="{CB604BEF-1147-0F25-C7E6-7F64B40EF9B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62</xdr:row>
          <xdr:rowOff>76200</xdr:rowOff>
        </xdr:from>
        <xdr:to>
          <xdr:col>4</xdr:col>
          <xdr:colOff>323850</xdr:colOff>
          <xdr:row>62</xdr:row>
          <xdr:rowOff>209550</xdr:rowOff>
        </xdr:to>
        <xdr:sp macro="" textlink="">
          <xdr:nvSpPr>
            <xdr:cNvPr id="213168" name="Option Button 176" hidden="1">
              <a:extLst>
                <a:ext uri="{63B3BB69-23CF-44E3-9099-C40C66FF867C}">
                  <a14:compatExt spid="_x0000_s213168"/>
                </a:ext>
                <a:ext uri="{FF2B5EF4-FFF2-40B4-BE49-F238E27FC236}">
                  <a16:creationId xmlns:a16="http://schemas.microsoft.com/office/drawing/2014/main" id="{9CC73C6D-F36F-C8D3-CEFE-33C72072A2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62</xdr:row>
          <xdr:rowOff>76200</xdr:rowOff>
        </xdr:from>
        <xdr:to>
          <xdr:col>4</xdr:col>
          <xdr:colOff>590550</xdr:colOff>
          <xdr:row>62</xdr:row>
          <xdr:rowOff>209550</xdr:rowOff>
        </xdr:to>
        <xdr:sp macro="" textlink="">
          <xdr:nvSpPr>
            <xdr:cNvPr id="213169" name="Option Button 177" hidden="1">
              <a:extLst>
                <a:ext uri="{63B3BB69-23CF-44E3-9099-C40C66FF867C}">
                  <a14:compatExt spid="_x0000_s213169"/>
                </a:ext>
                <a:ext uri="{FF2B5EF4-FFF2-40B4-BE49-F238E27FC236}">
                  <a16:creationId xmlns:a16="http://schemas.microsoft.com/office/drawing/2014/main" id="{AE71C91F-7A55-7B16-926A-0F4A459D31A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62</xdr:row>
          <xdr:rowOff>76200</xdr:rowOff>
        </xdr:from>
        <xdr:to>
          <xdr:col>4</xdr:col>
          <xdr:colOff>857250</xdr:colOff>
          <xdr:row>62</xdr:row>
          <xdr:rowOff>209550</xdr:rowOff>
        </xdr:to>
        <xdr:sp macro="" textlink="">
          <xdr:nvSpPr>
            <xdr:cNvPr id="213170" name="Option Button 178" hidden="1">
              <a:extLst>
                <a:ext uri="{63B3BB69-23CF-44E3-9099-C40C66FF867C}">
                  <a14:compatExt spid="_x0000_s213170"/>
                </a:ext>
                <a:ext uri="{FF2B5EF4-FFF2-40B4-BE49-F238E27FC236}">
                  <a16:creationId xmlns:a16="http://schemas.microsoft.com/office/drawing/2014/main" id="{478C307C-D80D-482E-4F28-7C2CA03DC4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62</xdr:row>
          <xdr:rowOff>76200</xdr:rowOff>
        </xdr:from>
        <xdr:to>
          <xdr:col>4</xdr:col>
          <xdr:colOff>1123950</xdr:colOff>
          <xdr:row>62</xdr:row>
          <xdr:rowOff>209550</xdr:rowOff>
        </xdr:to>
        <xdr:sp macro="" textlink="">
          <xdr:nvSpPr>
            <xdr:cNvPr id="213171" name="Option Button 179" hidden="1">
              <a:extLst>
                <a:ext uri="{63B3BB69-23CF-44E3-9099-C40C66FF867C}">
                  <a14:compatExt spid="_x0000_s213171"/>
                </a:ext>
                <a:ext uri="{FF2B5EF4-FFF2-40B4-BE49-F238E27FC236}">
                  <a16:creationId xmlns:a16="http://schemas.microsoft.com/office/drawing/2014/main" id="{2355D520-B732-C8FB-08AC-15F350A0AC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62</xdr:row>
          <xdr:rowOff>47625</xdr:rowOff>
        </xdr:from>
        <xdr:to>
          <xdr:col>4</xdr:col>
          <xdr:colOff>1181100</xdr:colOff>
          <xdr:row>62</xdr:row>
          <xdr:rowOff>238125</xdr:rowOff>
        </xdr:to>
        <xdr:sp macro="" textlink="">
          <xdr:nvSpPr>
            <xdr:cNvPr id="213172" name="Group Box 180" hidden="1">
              <a:extLst>
                <a:ext uri="{63B3BB69-23CF-44E3-9099-C40C66FF867C}">
                  <a14:compatExt spid="_x0000_s213172"/>
                </a:ext>
                <a:ext uri="{FF2B5EF4-FFF2-40B4-BE49-F238E27FC236}">
                  <a16:creationId xmlns:a16="http://schemas.microsoft.com/office/drawing/2014/main" id="{E625CCAC-B892-2EC3-F405-AF2BDA68791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64</xdr:row>
          <xdr:rowOff>85725</xdr:rowOff>
        </xdr:from>
        <xdr:to>
          <xdr:col>4</xdr:col>
          <xdr:colOff>323850</xdr:colOff>
          <xdr:row>64</xdr:row>
          <xdr:rowOff>219075</xdr:rowOff>
        </xdr:to>
        <xdr:sp macro="" textlink="">
          <xdr:nvSpPr>
            <xdr:cNvPr id="213173" name="Option Button 181" hidden="1">
              <a:extLst>
                <a:ext uri="{63B3BB69-23CF-44E3-9099-C40C66FF867C}">
                  <a14:compatExt spid="_x0000_s213173"/>
                </a:ext>
                <a:ext uri="{FF2B5EF4-FFF2-40B4-BE49-F238E27FC236}">
                  <a16:creationId xmlns:a16="http://schemas.microsoft.com/office/drawing/2014/main" id="{A05DA17A-7425-8185-FA66-909B67534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64</xdr:row>
          <xdr:rowOff>85725</xdr:rowOff>
        </xdr:from>
        <xdr:to>
          <xdr:col>4</xdr:col>
          <xdr:colOff>590550</xdr:colOff>
          <xdr:row>64</xdr:row>
          <xdr:rowOff>219075</xdr:rowOff>
        </xdr:to>
        <xdr:sp macro="" textlink="">
          <xdr:nvSpPr>
            <xdr:cNvPr id="213174" name="Option Button 182" hidden="1">
              <a:extLst>
                <a:ext uri="{63B3BB69-23CF-44E3-9099-C40C66FF867C}">
                  <a14:compatExt spid="_x0000_s213174"/>
                </a:ext>
                <a:ext uri="{FF2B5EF4-FFF2-40B4-BE49-F238E27FC236}">
                  <a16:creationId xmlns:a16="http://schemas.microsoft.com/office/drawing/2014/main" id="{7F8E13D7-D25B-28AE-0E56-1AAF3FDAFB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64</xdr:row>
          <xdr:rowOff>85725</xdr:rowOff>
        </xdr:from>
        <xdr:to>
          <xdr:col>4</xdr:col>
          <xdr:colOff>857250</xdr:colOff>
          <xdr:row>64</xdr:row>
          <xdr:rowOff>219075</xdr:rowOff>
        </xdr:to>
        <xdr:sp macro="" textlink="">
          <xdr:nvSpPr>
            <xdr:cNvPr id="213175" name="Option Button 183" hidden="1">
              <a:extLst>
                <a:ext uri="{63B3BB69-23CF-44E3-9099-C40C66FF867C}">
                  <a14:compatExt spid="_x0000_s213175"/>
                </a:ext>
                <a:ext uri="{FF2B5EF4-FFF2-40B4-BE49-F238E27FC236}">
                  <a16:creationId xmlns:a16="http://schemas.microsoft.com/office/drawing/2014/main" id="{41B7AF7A-9675-71B8-768E-EDE581DA5C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64</xdr:row>
          <xdr:rowOff>85725</xdr:rowOff>
        </xdr:from>
        <xdr:to>
          <xdr:col>4</xdr:col>
          <xdr:colOff>1123950</xdr:colOff>
          <xdr:row>64</xdr:row>
          <xdr:rowOff>219075</xdr:rowOff>
        </xdr:to>
        <xdr:sp macro="" textlink="">
          <xdr:nvSpPr>
            <xdr:cNvPr id="213176" name="Option Button 184" hidden="1">
              <a:extLst>
                <a:ext uri="{63B3BB69-23CF-44E3-9099-C40C66FF867C}">
                  <a14:compatExt spid="_x0000_s213176"/>
                </a:ext>
                <a:ext uri="{FF2B5EF4-FFF2-40B4-BE49-F238E27FC236}">
                  <a16:creationId xmlns:a16="http://schemas.microsoft.com/office/drawing/2014/main" id="{9615C8B7-3FDF-58CE-0D5E-4008BFD246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64</xdr:row>
          <xdr:rowOff>57150</xdr:rowOff>
        </xdr:from>
        <xdr:to>
          <xdr:col>4</xdr:col>
          <xdr:colOff>1181100</xdr:colOff>
          <xdr:row>64</xdr:row>
          <xdr:rowOff>247650</xdr:rowOff>
        </xdr:to>
        <xdr:sp macro="" textlink="">
          <xdr:nvSpPr>
            <xdr:cNvPr id="213177" name="Group Box 185" hidden="1">
              <a:extLst>
                <a:ext uri="{63B3BB69-23CF-44E3-9099-C40C66FF867C}">
                  <a14:compatExt spid="_x0000_s213177"/>
                </a:ext>
                <a:ext uri="{FF2B5EF4-FFF2-40B4-BE49-F238E27FC236}">
                  <a16:creationId xmlns:a16="http://schemas.microsoft.com/office/drawing/2014/main" id="{C4A2B3B7-0905-8BAD-143F-5D07B1C8859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63</xdr:row>
          <xdr:rowOff>47625</xdr:rowOff>
        </xdr:from>
        <xdr:to>
          <xdr:col>4</xdr:col>
          <xdr:colOff>323850</xdr:colOff>
          <xdr:row>63</xdr:row>
          <xdr:rowOff>180975</xdr:rowOff>
        </xdr:to>
        <xdr:sp macro="" textlink="">
          <xdr:nvSpPr>
            <xdr:cNvPr id="213178" name="Option Button 186" hidden="1">
              <a:extLst>
                <a:ext uri="{63B3BB69-23CF-44E3-9099-C40C66FF867C}">
                  <a14:compatExt spid="_x0000_s213178"/>
                </a:ext>
                <a:ext uri="{FF2B5EF4-FFF2-40B4-BE49-F238E27FC236}">
                  <a16:creationId xmlns:a16="http://schemas.microsoft.com/office/drawing/2014/main" id="{830BD81D-E97F-BDAC-3CAB-81A89710438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63</xdr:row>
          <xdr:rowOff>47625</xdr:rowOff>
        </xdr:from>
        <xdr:to>
          <xdr:col>4</xdr:col>
          <xdr:colOff>590550</xdr:colOff>
          <xdr:row>63</xdr:row>
          <xdr:rowOff>180975</xdr:rowOff>
        </xdr:to>
        <xdr:sp macro="" textlink="">
          <xdr:nvSpPr>
            <xdr:cNvPr id="213179" name="Option Button 187" hidden="1">
              <a:extLst>
                <a:ext uri="{63B3BB69-23CF-44E3-9099-C40C66FF867C}">
                  <a14:compatExt spid="_x0000_s213179"/>
                </a:ext>
                <a:ext uri="{FF2B5EF4-FFF2-40B4-BE49-F238E27FC236}">
                  <a16:creationId xmlns:a16="http://schemas.microsoft.com/office/drawing/2014/main" id="{3544A39D-DD79-B142-8028-FA6F9BE157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63</xdr:row>
          <xdr:rowOff>47625</xdr:rowOff>
        </xdr:from>
        <xdr:to>
          <xdr:col>4</xdr:col>
          <xdr:colOff>857250</xdr:colOff>
          <xdr:row>63</xdr:row>
          <xdr:rowOff>180975</xdr:rowOff>
        </xdr:to>
        <xdr:sp macro="" textlink="">
          <xdr:nvSpPr>
            <xdr:cNvPr id="213180" name="Option Button 188" hidden="1">
              <a:extLst>
                <a:ext uri="{63B3BB69-23CF-44E3-9099-C40C66FF867C}">
                  <a14:compatExt spid="_x0000_s213180"/>
                </a:ext>
                <a:ext uri="{FF2B5EF4-FFF2-40B4-BE49-F238E27FC236}">
                  <a16:creationId xmlns:a16="http://schemas.microsoft.com/office/drawing/2014/main" id="{FEA3F427-5654-7EFC-E38B-015900A4BA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63</xdr:row>
          <xdr:rowOff>47625</xdr:rowOff>
        </xdr:from>
        <xdr:to>
          <xdr:col>4</xdr:col>
          <xdr:colOff>1123950</xdr:colOff>
          <xdr:row>63</xdr:row>
          <xdr:rowOff>180975</xdr:rowOff>
        </xdr:to>
        <xdr:sp macro="" textlink="">
          <xdr:nvSpPr>
            <xdr:cNvPr id="213181" name="Option Button 189" hidden="1">
              <a:extLst>
                <a:ext uri="{63B3BB69-23CF-44E3-9099-C40C66FF867C}">
                  <a14:compatExt spid="_x0000_s213181"/>
                </a:ext>
                <a:ext uri="{FF2B5EF4-FFF2-40B4-BE49-F238E27FC236}">
                  <a16:creationId xmlns:a16="http://schemas.microsoft.com/office/drawing/2014/main" id="{A37CDFB1-941B-AA95-A544-09813C27C9B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63</xdr:row>
          <xdr:rowOff>19050</xdr:rowOff>
        </xdr:from>
        <xdr:to>
          <xdr:col>4</xdr:col>
          <xdr:colOff>1181100</xdr:colOff>
          <xdr:row>63</xdr:row>
          <xdr:rowOff>209550</xdr:rowOff>
        </xdr:to>
        <xdr:sp macro="" textlink="">
          <xdr:nvSpPr>
            <xdr:cNvPr id="213182" name="Group Box 190" hidden="1">
              <a:extLst>
                <a:ext uri="{63B3BB69-23CF-44E3-9099-C40C66FF867C}">
                  <a14:compatExt spid="_x0000_s213182"/>
                </a:ext>
                <a:ext uri="{FF2B5EF4-FFF2-40B4-BE49-F238E27FC236}">
                  <a16:creationId xmlns:a16="http://schemas.microsoft.com/office/drawing/2014/main" id="{A2D3E42B-1883-6B34-09C5-C3A24EA00A7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65</xdr:row>
          <xdr:rowOff>76200</xdr:rowOff>
        </xdr:from>
        <xdr:to>
          <xdr:col>4</xdr:col>
          <xdr:colOff>323850</xdr:colOff>
          <xdr:row>65</xdr:row>
          <xdr:rowOff>209550</xdr:rowOff>
        </xdr:to>
        <xdr:sp macro="" textlink="">
          <xdr:nvSpPr>
            <xdr:cNvPr id="213183" name="Option Button 191" hidden="1">
              <a:extLst>
                <a:ext uri="{63B3BB69-23CF-44E3-9099-C40C66FF867C}">
                  <a14:compatExt spid="_x0000_s213183"/>
                </a:ext>
                <a:ext uri="{FF2B5EF4-FFF2-40B4-BE49-F238E27FC236}">
                  <a16:creationId xmlns:a16="http://schemas.microsoft.com/office/drawing/2014/main" id="{6BE4034E-9006-725A-EF98-C4E3D90AF2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65</xdr:row>
          <xdr:rowOff>76200</xdr:rowOff>
        </xdr:from>
        <xdr:to>
          <xdr:col>4</xdr:col>
          <xdr:colOff>590550</xdr:colOff>
          <xdr:row>65</xdr:row>
          <xdr:rowOff>209550</xdr:rowOff>
        </xdr:to>
        <xdr:sp macro="" textlink="">
          <xdr:nvSpPr>
            <xdr:cNvPr id="213184" name="Option Button 192" hidden="1">
              <a:extLst>
                <a:ext uri="{63B3BB69-23CF-44E3-9099-C40C66FF867C}">
                  <a14:compatExt spid="_x0000_s213184"/>
                </a:ext>
                <a:ext uri="{FF2B5EF4-FFF2-40B4-BE49-F238E27FC236}">
                  <a16:creationId xmlns:a16="http://schemas.microsoft.com/office/drawing/2014/main" id="{EC7D46FD-2C26-E8A2-B533-21A9D0C8A8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65</xdr:row>
          <xdr:rowOff>76200</xdr:rowOff>
        </xdr:from>
        <xdr:to>
          <xdr:col>4</xdr:col>
          <xdr:colOff>857250</xdr:colOff>
          <xdr:row>65</xdr:row>
          <xdr:rowOff>209550</xdr:rowOff>
        </xdr:to>
        <xdr:sp macro="" textlink="">
          <xdr:nvSpPr>
            <xdr:cNvPr id="213185" name="Option Button 193" hidden="1">
              <a:extLst>
                <a:ext uri="{63B3BB69-23CF-44E3-9099-C40C66FF867C}">
                  <a14:compatExt spid="_x0000_s213185"/>
                </a:ext>
                <a:ext uri="{FF2B5EF4-FFF2-40B4-BE49-F238E27FC236}">
                  <a16:creationId xmlns:a16="http://schemas.microsoft.com/office/drawing/2014/main" id="{87AE1D8B-8270-9374-B873-AACB3EDD55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65</xdr:row>
          <xdr:rowOff>76200</xdr:rowOff>
        </xdr:from>
        <xdr:to>
          <xdr:col>4</xdr:col>
          <xdr:colOff>1123950</xdr:colOff>
          <xdr:row>65</xdr:row>
          <xdr:rowOff>209550</xdr:rowOff>
        </xdr:to>
        <xdr:sp macro="" textlink="">
          <xdr:nvSpPr>
            <xdr:cNvPr id="213186" name="Option Button 194" hidden="1">
              <a:extLst>
                <a:ext uri="{63B3BB69-23CF-44E3-9099-C40C66FF867C}">
                  <a14:compatExt spid="_x0000_s213186"/>
                </a:ext>
                <a:ext uri="{FF2B5EF4-FFF2-40B4-BE49-F238E27FC236}">
                  <a16:creationId xmlns:a16="http://schemas.microsoft.com/office/drawing/2014/main" id="{5E321C99-A163-5391-2BC1-242029057B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65</xdr:row>
          <xdr:rowOff>47625</xdr:rowOff>
        </xdr:from>
        <xdr:to>
          <xdr:col>4</xdr:col>
          <xdr:colOff>1181100</xdr:colOff>
          <xdr:row>65</xdr:row>
          <xdr:rowOff>238125</xdr:rowOff>
        </xdr:to>
        <xdr:sp macro="" textlink="">
          <xdr:nvSpPr>
            <xdr:cNvPr id="213187" name="Group Box 195" hidden="1">
              <a:extLst>
                <a:ext uri="{63B3BB69-23CF-44E3-9099-C40C66FF867C}">
                  <a14:compatExt spid="_x0000_s213187"/>
                </a:ext>
                <a:ext uri="{FF2B5EF4-FFF2-40B4-BE49-F238E27FC236}">
                  <a16:creationId xmlns:a16="http://schemas.microsoft.com/office/drawing/2014/main" id="{044304E4-83CB-086A-C6AC-4BE2EE56C4D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67</xdr:row>
          <xdr:rowOff>76200</xdr:rowOff>
        </xdr:from>
        <xdr:to>
          <xdr:col>4</xdr:col>
          <xdr:colOff>323850</xdr:colOff>
          <xdr:row>67</xdr:row>
          <xdr:rowOff>209550</xdr:rowOff>
        </xdr:to>
        <xdr:sp macro="" textlink="">
          <xdr:nvSpPr>
            <xdr:cNvPr id="213188" name="Option Button 196" hidden="1">
              <a:extLst>
                <a:ext uri="{63B3BB69-23CF-44E3-9099-C40C66FF867C}">
                  <a14:compatExt spid="_x0000_s213188"/>
                </a:ext>
                <a:ext uri="{FF2B5EF4-FFF2-40B4-BE49-F238E27FC236}">
                  <a16:creationId xmlns:a16="http://schemas.microsoft.com/office/drawing/2014/main" id="{82024522-8092-E9D0-0674-DAB4F3FC51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67</xdr:row>
          <xdr:rowOff>76200</xdr:rowOff>
        </xdr:from>
        <xdr:to>
          <xdr:col>4</xdr:col>
          <xdr:colOff>590550</xdr:colOff>
          <xdr:row>67</xdr:row>
          <xdr:rowOff>209550</xdr:rowOff>
        </xdr:to>
        <xdr:sp macro="" textlink="">
          <xdr:nvSpPr>
            <xdr:cNvPr id="213189" name="Option Button 197" hidden="1">
              <a:extLst>
                <a:ext uri="{63B3BB69-23CF-44E3-9099-C40C66FF867C}">
                  <a14:compatExt spid="_x0000_s213189"/>
                </a:ext>
                <a:ext uri="{FF2B5EF4-FFF2-40B4-BE49-F238E27FC236}">
                  <a16:creationId xmlns:a16="http://schemas.microsoft.com/office/drawing/2014/main" id="{284E14C6-9D60-BAE1-5626-AAEC323735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67</xdr:row>
          <xdr:rowOff>76200</xdr:rowOff>
        </xdr:from>
        <xdr:to>
          <xdr:col>4</xdr:col>
          <xdr:colOff>857250</xdr:colOff>
          <xdr:row>67</xdr:row>
          <xdr:rowOff>209550</xdr:rowOff>
        </xdr:to>
        <xdr:sp macro="" textlink="">
          <xdr:nvSpPr>
            <xdr:cNvPr id="213190" name="Option Button 198" hidden="1">
              <a:extLst>
                <a:ext uri="{63B3BB69-23CF-44E3-9099-C40C66FF867C}">
                  <a14:compatExt spid="_x0000_s213190"/>
                </a:ext>
                <a:ext uri="{FF2B5EF4-FFF2-40B4-BE49-F238E27FC236}">
                  <a16:creationId xmlns:a16="http://schemas.microsoft.com/office/drawing/2014/main" id="{C830DC66-D577-DDCF-2940-792123A7FF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67</xdr:row>
          <xdr:rowOff>76200</xdr:rowOff>
        </xdr:from>
        <xdr:to>
          <xdr:col>4</xdr:col>
          <xdr:colOff>1123950</xdr:colOff>
          <xdr:row>67</xdr:row>
          <xdr:rowOff>209550</xdr:rowOff>
        </xdr:to>
        <xdr:sp macro="" textlink="">
          <xdr:nvSpPr>
            <xdr:cNvPr id="213191" name="Option Button 199" hidden="1">
              <a:extLst>
                <a:ext uri="{63B3BB69-23CF-44E3-9099-C40C66FF867C}">
                  <a14:compatExt spid="_x0000_s213191"/>
                </a:ext>
                <a:ext uri="{FF2B5EF4-FFF2-40B4-BE49-F238E27FC236}">
                  <a16:creationId xmlns:a16="http://schemas.microsoft.com/office/drawing/2014/main" id="{D828B27D-5BA9-4A31-3636-C709B008B0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67</xdr:row>
          <xdr:rowOff>47625</xdr:rowOff>
        </xdr:from>
        <xdr:to>
          <xdr:col>4</xdr:col>
          <xdr:colOff>1181100</xdr:colOff>
          <xdr:row>67</xdr:row>
          <xdr:rowOff>238125</xdr:rowOff>
        </xdr:to>
        <xdr:sp macro="" textlink="">
          <xdr:nvSpPr>
            <xdr:cNvPr id="213192" name="Group Box 200" hidden="1">
              <a:extLst>
                <a:ext uri="{63B3BB69-23CF-44E3-9099-C40C66FF867C}">
                  <a14:compatExt spid="_x0000_s213192"/>
                </a:ext>
                <a:ext uri="{FF2B5EF4-FFF2-40B4-BE49-F238E27FC236}">
                  <a16:creationId xmlns:a16="http://schemas.microsoft.com/office/drawing/2014/main" id="{83F987B8-88CB-09CD-45A5-F0611442B5D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68</xdr:row>
          <xdr:rowOff>76200</xdr:rowOff>
        </xdr:from>
        <xdr:to>
          <xdr:col>4</xdr:col>
          <xdr:colOff>323850</xdr:colOff>
          <xdr:row>68</xdr:row>
          <xdr:rowOff>209550</xdr:rowOff>
        </xdr:to>
        <xdr:sp macro="" textlink="">
          <xdr:nvSpPr>
            <xdr:cNvPr id="213193" name="Option Button 201" hidden="1">
              <a:extLst>
                <a:ext uri="{63B3BB69-23CF-44E3-9099-C40C66FF867C}">
                  <a14:compatExt spid="_x0000_s213193"/>
                </a:ext>
                <a:ext uri="{FF2B5EF4-FFF2-40B4-BE49-F238E27FC236}">
                  <a16:creationId xmlns:a16="http://schemas.microsoft.com/office/drawing/2014/main" id="{F0492BFC-AEF2-2D53-E55C-FB859EDD7C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68</xdr:row>
          <xdr:rowOff>76200</xdr:rowOff>
        </xdr:from>
        <xdr:to>
          <xdr:col>4</xdr:col>
          <xdr:colOff>590550</xdr:colOff>
          <xdr:row>68</xdr:row>
          <xdr:rowOff>209550</xdr:rowOff>
        </xdr:to>
        <xdr:sp macro="" textlink="">
          <xdr:nvSpPr>
            <xdr:cNvPr id="213194" name="Option Button 202" hidden="1">
              <a:extLst>
                <a:ext uri="{63B3BB69-23CF-44E3-9099-C40C66FF867C}">
                  <a14:compatExt spid="_x0000_s213194"/>
                </a:ext>
                <a:ext uri="{FF2B5EF4-FFF2-40B4-BE49-F238E27FC236}">
                  <a16:creationId xmlns:a16="http://schemas.microsoft.com/office/drawing/2014/main" id="{D4FA7A1F-0664-C001-8E4D-C20A214BB3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68</xdr:row>
          <xdr:rowOff>76200</xdr:rowOff>
        </xdr:from>
        <xdr:to>
          <xdr:col>4</xdr:col>
          <xdr:colOff>857250</xdr:colOff>
          <xdr:row>68</xdr:row>
          <xdr:rowOff>209550</xdr:rowOff>
        </xdr:to>
        <xdr:sp macro="" textlink="">
          <xdr:nvSpPr>
            <xdr:cNvPr id="213195" name="Option Button 203" hidden="1">
              <a:extLst>
                <a:ext uri="{63B3BB69-23CF-44E3-9099-C40C66FF867C}">
                  <a14:compatExt spid="_x0000_s213195"/>
                </a:ext>
                <a:ext uri="{FF2B5EF4-FFF2-40B4-BE49-F238E27FC236}">
                  <a16:creationId xmlns:a16="http://schemas.microsoft.com/office/drawing/2014/main" id="{F2D20BFB-F4D0-5C80-0C23-9FD105A027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68</xdr:row>
          <xdr:rowOff>76200</xdr:rowOff>
        </xdr:from>
        <xdr:to>
          <xdr:col>4</xdr:col>
          <xdr:colOff>1123950</xdr:colOff>
          <xdr:row>68</xdr:row>
          <xdr:rowOff>209550</xdr:rowOff>
        </xdr:to>
        <xdr:sp macro="" textlink="">
          <xdr:nvSpPr>
            <xdr:cNvPr id="213196" name="Option Button 204" hidden="1">
              <a:extLst>
                <a:ext uri="{63B3BB69-23CF-44E3-9099-C40C66FF867C}">
                  <a14:compatExt spid="_x0000_s213196"/>
                </a:ext>
                <a:ext uri="{FF2B5EF4-FFF2-40B4-BE49-F238E27FC236}">
                  <a16:creationId xmlns:a16="http://schemas.microsoft.com/office/drawing/2014/main" id="{6DC3A412-D8F3-3811-2574-3C31DC473D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68</xdr:row>
          <xdr:rowOff>47625</xdr:rowOff>
        </xdr:from>
        <xdr:to>
          <xdr:col>4</xdr:col>
          <xdr:colOff>1181100</xdr:colOff>
          <xdr:row>68</xdr:row>
          <xdr:rowOff>238125</xdr:rowOff>
        </xdr:to>
        <xdr:sp macro="" textlink="">
          <xdr:nvSpPr>
            <xdr:cNvPr id="213197" name="Group Box 205" hidden="1">
              <a:extLst>
                <a:ext uri="{63B3BB69-23CF-44E3-9099-C40C66FF867C}">
                  <a14:compatExt spid="_x0000_s213197"/>
                </a:ext>
                <a:ext uri="{FF2B5EF4-FFF2-40B4-BE49-F238E27FC236}">
                  <a16:creationId xmlns:a16="http://schemas.microsoft.com/office/drawing/2014/main" id="{6CF4AE4E-881B-4E0C-C3E7-5DEEF5AEA93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69</xdr:row>
          <xdr:rowOff>66675</xdr:rowOff>
        </xdr:from>
        <xdr:to>
          <xdr:col>4</xdr:col>
          <xdr:colOff>323850</xdr:colOff>
          <xdr:row>69</xdr:row>
          <xdr:rowOff>200025</xdr:rowOff>
        </xdr:to>
        <xdr:sp macro="" textlink="">
          <xdr:nvSpPr>
            <xdr:cNvPr id="213198" name="Option Button 206" hidden="1">
              <a:extLst>
                <a:ext uri="{63B3BB69-23CF-44E3-9099-C40C66FF867C}">
                  <a14:compatExt spid="_x0000_s213198"/>
                </a:ext>
                <a:ext uri="{FF2B5EF4-FFF2-40B4-BE49-F238E27FC236}">
                  <a16:creationId xmlns:a16="http://schemas.microsoft.com/office/drawing/2014/main" id="{B3AC852B-A7D8-32DF-18AC-9D5FF387EE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69</xdr:row>
          <xdr:rowOff>66675</xdr:rowOff>
        </xdr:from>
        <xdr:to>
          <xdr:col>4</xdr:col>
          <xdr:colOff>590550</xdr:colOff>
          <xdr:row>69</xdr:row>
          <xdr:rowOff>200025</xdr:rowOff>
        </xdr:to>
        <xdr:sp macro="" textlink="">
          <xdr:nvSpPr>
            <xdr:cNvPr id="213199" name="Option Button 207" hidden="1">
              <a:extLst>
                <a:ext uri="{63B3BB69-23CF-44E3-9099-C40C66FF867C}">
                  <a14:compatExt spid="_x0000_s213199"/>
                </a:ext>
                <a:ext uri="{FF2B5EF4-FFF2-40B4-BE49-F238E27FC236}">
                  <a16:creationId xmlns:a16="http://schemas.microsoft.com/office/drawing/2014/main" id="{BD6364D2-408B-F5D6-A952-473AE5582C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69</xdr:row>
          <xdr:rowOff>66675</xdr:rowOff>
        </xdr:from>
        <xdr:to>
          <xdr:col>4</xdr:col>
          <xdr:colOff>857250</xdr:colOff>
          <xdr:row>69</xdr:row>
          <xdr:rowOff>200025</xdr:rowOff>
        </xdr:to>
        <xdr:sp macro="" textlink="">
          <xdr:nvSpPr>
            <xdr:cNvPr id="213200" name="Option Button 208" hidden="1">
              <a:extLst>
                <a:ext uri="{63B3BB69-23CF-44E3-9099-C40C66FF867C}">
                  <a14:compatExt spid="_x0000_s213200"/>
                </a:ext>
                <a:ext uri="{FF2B5EF4-FFF2-40B4-BE49-F238E27FC236}">
                  <a16:creationId xmlns:a16="http://schemas.microsoft.com/office/drawing/2014/main" id="{3137A6C3-377D-34D6-C0F2-593BD2B45CF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69</xdr:row>
          <xdr:rowOff>66675</xdr:rowOff>
        </xdr:from>
        <xdr:to>
          <xdr:col>4</xdr:col>
          <xdr:colOff>1123950</xdr:colOff>
          <xdr:row>69</xdr:row>
          <xdr:rowOff>200025</xdr:rowOff>
        </xdr:to>
        <xdr:sp macro="" textlink="">
          <xdr:nvSpPr>
            <xdr:cNvPr id="213201" name="Option Button 209" hidden="1">
              <a:extLst>
                <a:ext uri="{63B3BB69-23CF-44E3-9099-C40C66FF867C}">
                  <a14:compatExt spid="_x0000_s213201"/>
                </a:ext>
                <a:ext uri="{FF2B5EF4-FFF2-40B4-BE49-F238E27FC236}">
                  <a16:creationId xmlns:a16="http://schemas.microsoft.com/office/drawing/2014/main" id="{33234EE0-79D2-17F2-0447-7F5D37A4B0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69</xdr:row>
          <xdr:rowOff>38100</xdr:rowOff>
        </xdr:from>
        <xdr:to>
          <xdr:col>4</xdr:col>
          <xdr:colOff>1181100</xdr:colOff>
          <xdr:row>69</xdr:row>
          <xdr:rowOff>228600</xdr:rowOff>
        </xdr:to>
        <xdr:sp macro="" textlink="">
          <xdr:nvSpPr>
            <xdr:cNvPr id="213202" name="Group Box 210" hidden="1">
              <a:extLst>
                <a:ext uri="{63B3BB69-23CF-44E3-9099-C40C66FF867C}">
                  <a14:compatExt spid="_x0000_s213202"/>
                </a:ext>
                <a:ext uri="{FF2B5EF4-FFF2-40B4-BE49-F238E27FC236}">
                  <a16:creationId xmlns:a16="http://schemas.microsoft.com/office/drawing/2014/main" id="{DBF09E68-9560-DF09-1065-ACE2A1F8C54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70</xdr:row>
          <xdr:rowOff>57150</xdr:rowOff>
        </xdr:from>
        <xdr:to>
          <xdr:col>4</xdr:col>
          <xdr:colOff>323850</xdr:colOff>
          <xdr:row>70</xdr:row>
          <xdr:rowOff>190500</xdr:rowOff>
        </xdr:to>
        <xdr:sp macro="" textlink="">
          <xdr:nvSpPr>
            <xdr:cNvPr id="213203" name="Option Button 211" hidden="1">
              <a:extLst>
                <a:ext uri="{63B3BB69-23CF-44E3-9099-C40C66FF867C}">
                  <a14:compatExt spid="_x0000_s213203"/>
                </a:ext>
                <a:ext uri="{FF2B5EF4-FFF2-40B4-BE49-F238E27FC236}">
                  <a16:creationId xmlns:a16="http://schemas.microsoft.com/office/drawing/2014/main" id="{BE3FA892-05FA-2FE1-2810-7D221582DA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70</xdr:row>
          <xdr:rowOff>57150</xdr:rowOff>
        </xdr:from>
        <xdr:to>
          <xdr:col>4</xdr:col>
          <xdr:colOff>590550</xdr:colOff>
          <xdr:row>70</xdr:row>
          <xdr:rowOff>190500</xdr:rowOff>
        </xdr:to>
        <xdr:sp macro="" textlink="">
          <xdr:nvSpPr>
            <xdr:cNvPr id="213204" name="Option Button 212" hidden="1">
              <a:extLst>
                <a:ext uri="{63B3BB69-23CF-44E3-9099-C40C66FF867C}">
                  <a14:compatExt spid="_x0000_s213204"/>
                </a:ext>
                <a:ext uri="{FF2B5EF4-FFF2-40B4-BE49-F238E27FC236}">
                  <a16:creationId xmlns:a16="http://schemas.microsoft.com/office/drawing/2014/main" id="{F31147E7-F453-B2F1-0052-B40CD2458F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70</xdr:row>
          <xdr:rowOff>57150</xdr:rowOff>
        </xdr:from>
        <xdr:to>
          <xdr:col>4</xdr:col>
          <xdr:colOff>857250</xdr:colOff>
          <xdr:row>70</xdr:row>
          <xdr:rowOff>190500</xdr:rowOff>
        </xdr:to>
        <xdr:sp macro="" textlink="">
          <xdr:nvSpPr>
            <xdr:cNvPr id="213205" name="Option Button 213" hidden="1">
              <a:extLst>
                <a:ext uri="{63B3BB69-23CF-44E3-9099-C40C66FF867C}">
                  <a14:compatExt spid="_x0000_s213205"/>
                </a:ext>
                <a:ext uri="{FF2B5EF4-FFF2-40B4-BE49-F238E27FC236}">
                  <a16:creationId xmlns:a16="http://schemas.microsoft.com/office/drawing/2014/main" id="{531D59BA-6AC8-C8B7-B0FC-B0C8AD08D1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70</xdr:row>
          <xdr:rowOff>57150</xdr:rowOff>
        </xdr:from>
        <xdr:to>
          <xdr:col>4</xdr:col>
          <xdr:colOff>1123950</xdr:colOff>
          <xdr:row>70</xdr:row>
          <xdr:rowOff>190500</xdr:rowOff>
        </xdr:to>
        <xdr:sp macro="" textlink="">
          <xdr:nvSpPr>
            <xdr:cNvPr id="213206" name="Option Button 214" hidden="1">
              <a:extLst>
                <a:ext uri="{63B3BB69-23CF-44E3-9099-C40C66FF867C}">
                  <a14:compatExt spid="_x0000_s213206"/>
                </a:ext>
                <a:ext uri="{FF2B5EF4-FFF2-40B4-BE49-F238E27FC236}">
                  <a16:creationId xmlns:a16="http://schemas.microsoft.com/office/drawing/2014/main" id="{FFA980BC-516D-2B53-F6A9-6E2E1A2920B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70</xdr:row>
          <xdr:rowOff>28575</xdr:rowOff>
        </xdr:from>
        <xdr:to>
          <xdr:col>4</xdr:col>
          <xdr:colOff>1181100</xdr:colOff>
          <xdr:row>70</xdr:row>
          <xdr:rowOff>219075</xdr:rowOff>
        </xdr:to>
        <xdr:sp macro="" textlink="">
          <xdr:nvSpPr>
            <xdr:cNvPr id="213207" name="Group Box 215" hidden="1">
              <a:extLst>
                <a:ext uri="{63B3BB69-23CF-44E3-9099-C40C66FF867C}">
                  <a14:compatExt spid="_x0000_s213207"/>
                </a:ext>
                <a:ext uri="{FF2B5EF4-FFF2-40B4-BE49-F238E27FC236}">
                  <a16:creationId xmlns:a16="http://schemas.microsoft.com/office/drawing/2014/main" id="{0B074520-B2C7-E468-3589-15B7B07C18C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72</xdr:row>
          <xdr:rowOff>85725</xdr:rowOff>
        </xdr:from>
        <xdr:to>
          <xdr:col>4</xdr:col>
          <xdr:colOff>323850</xdr:colOff>
          <xdr:row>72</xdr:row>
          <xdr:rowOff>219075</xdr:rowOff>
        </xdr:to>
        <xdr:sp macro="" textlink="">
          <xdr:nvSpPr>
            <xdr:cNvPr id="213208" name="Option Button 216" hidden="1">
              <a:extLst>
                <a:ext uri="{63B3BB69-23CF-44E3-9099-C40C66FF867C}">
                  <a14:compatExt spid="_x0000_s213208"/>
                </a:ext>
                <a:ext uri="{FF2B5EF4-FFF2-40B4-BE49-F238E27FC236}">
                  <a16:creationId xmlns:a16="http://schemas.microsoft.com/office/drawing/2014/main" id="{020D016A-DCF0-08AA-8F25-D33AE3F30D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72</xdr:row>
          <xdr:rowOff>85725</xdr:rowOff>
        </xdr:from>
        <xdr:to>
          <xdr:col>4</xdr:col>
          <xdr:colOff>590550</xdr:colOff>
          <xdr:row>72</xdr:row>
          <xdr:rowOff>219075</xdr:rowOff>
        </xdr:to>
        <xdr:sp macro="" textlink="">
          <xdr:nvSpPr>
            <xdr:cNvPr id="213209" name="Option Button 217" hidden="1">
              <a:extLst>
                <a:ext uri="{63B3BB69-23CF-44E3-9099-C40C66FF867C}">
                  <a14:compatExt spid="_x0000_s213209"/>
                </a:ext>
                <a:ext uri="{FF2B5EF4-FFF2-40B4-BE49-F238E27FC236}">
                  <a16:creationId xmlns:a16="http://schemas.microsoft.com/office/drawing/2014/main" id="{67DC3F84-069B-91D9-C900-AF409BD3F5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72</xdr:row>
          <xdr:rowOff>85725</xdr:rowOff>
        </xdr:from>
        <xdr:to>
          <xdr:col>4</xdr:col>
          <xdr:colOff>857250</xdr:colOff>
          <xdr:row>72</xdr:row>
          <xdr:rowOff>219075</xdr:rowOff>
        </xdr:to>
        <xdr:sp macro="" textlink="">
          <xdr:nvSpPr>
            <xdr:cNvPr id="213210" name="Option Button 218" hidden="1">
              <a:extLst>
                <a:ext uri="{63B3BB69-23CF-44E3-9099-C40C66FF867C}">
                  <a14:compatExt spid="_x0000_s213210"/>
                </a:ext>
                <a:ext uri="{FF2B5EF4-FFF2-40B4-BE49-F238E27FC236}">
                  <a16:creationId xmlns:a16="http://schemas.microsoft.com/office/drawing/2014/main" id="{A7FB10FB-3DA2-72CF-F3BB-A8178F780B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72</xdr:row>
          <xdr:rowOff>85725</xdr:rowOff>
        </xdr:from>
        <xdr:to>
          <xdr:col>4</xdr:col>
          <xdr:colOff>1123950</xdr:colOff>
          <xdr:row>72</xdr:row>
          <xdr:rowOff>219075</xdr:rowOff>
        </xdr:to>
        <xdr:sp macro="" textlink="">
          <xdr:nvSpPr>
            <xdr:cNvPr id="213211" name="Option Button 219" hidden="1">
              <a:extLst>
                <a:ext uri="{63B3BB69-23CF-44E3-9099-C40C66FF867C}">
                  <a14:compatExt spid="_x0000_s213211"/>
                </a:ext>
                <a:ext uri="{FF2B5EF4-FFF2-40B4-BE49-F238E27FC236}">
                  <a16:creationId xmlns:a16="http://schemas.microsoft.com/office/drawing/2014/main" id="{3CCC80DF-9E27-7211-30C5-A91F907DDF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72</xdr:row>
          <xdr:rowOff>57150</xdr:rowOff>
        </xdr:from>
        <xdr:to>
          <xdr:col>4</xdr:col>
          <xdr:colOff>1181100</xdr:colOff>
          <xdr:row>72</xdr:row>
          <xdr:rowOff>247650</xdr:rowOff>
        </xdr:to>
        <xdr:sp macro="" textlink="">
          <xdr:nvSpPr>
            <xdr:cNvPr id="213212" name="Group Box 220" hidden="1">
              <a:extLst>
                <a:ext uri="{63B3BB69-23CF-44E3-9099-C40C66FF867C}">
                  <a14:compatExt spid="_x0000_s213212"/>
                </a:ext>
                <a:ext uri="{FF2B5EF4-FFF2-40B4-BE49-F238E27FC236}">
                  <a16:creationId xmlns:a16="http://schemas.microsoft.com/office/drawing/2014/main" id="{6559BA8A-EC6B-2D34-C1D1-FEB4C778E1C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73</xdr:row>
          <xdr:rowOff>76200</xdr:rowOff>
        </xdr:from>
        <xdr:to>
          <xdr:col>4</xdr:col>
          <xdr:colOff>323850</xdr:colOff>
          <xdr:row>73</xdr:row>
          <xdr:rowOff>209550</xdr:rowOff>
        </xdr:to>
        <xdr:sp macro="" textlink="">
          <xdr:nvSpPr>
            <xdr:cNvPr id="213213" name="Option Button 221" hidden="1">
              <a:extLst>
                <a:ext uri="{63B3BB69-23CF-44E3-9099-C40C66FF867C}">
                  <a14:compatExt spid="_x0000_s213213"/>
                </a:ext>
                <a:ext uri="{FF2B5EF4-FFF2-40B4-BE49-F238E27FC236}">
                  <a16:creationId xmlns:a16="http://schemas.microsoft.com/office/drawing/2014/main" id="{1B6C41BB-64C8-E716-D3F4-CA9C6126F6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73</xdr:row>
          <xdr:rowOff>76200</xdr:rowOff>
        </xdr:from>
        <xdr:to>
          <xdr:col>4</xdr:col>
          <xdr:colOff>590550</xdr:colOff>
          <xdr:row>73</xdr:row>
          <xdr:rowOff>209550</xdr:rowOff>
        </xdr:to>
        <xdr:sp macro="" textlink="">
          <xdr:nvSpPr>
            <xdr:cNvPr id="213214" name="Option Button 222" hidden="1">
              <a:extLst>
                <a:ext uri="{63B3BB69-23CF-44E3-9099-C40C66FF867C}">
                  <a14:compatExt spid="_x0000_s213214"/>
                </a:ext>
                <a:ext uri="{FF2B5EF4-FFF2-40B4-BE49-F238E27FC236}">
                  <a16:creationId xmlns:a16="http://schemas.microsoft.com/office/drawing/2014/main" id="{9FD3FDDA-DE23-067E-D602-F9D522778D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73</xdr:row>
          <xdr:rowOff>76200</xdr:rowOff>
        </xdr:from>
        <xdr:to>
          <xdr:col>4</xdr:col>
          <xdr:colOff>857250</xdr:colOff>
          <xdr:row>73</xdr:row>
          <xdr:rowOff>209550</xdr:rowOff>
        </xdr:to>
        <xdr:sp macro="" textlink="">
          <xdr:nvSpPr>
            <xdr:cNvPr id="213215" name="Option Button 223" hidden="1">
              <a:extLst>
                <a:ext uri="{63B3BB69-23CF-44E3-9099-C40C66FF867C}">
                  <a14:compatExt spid="_x0000_s213215"/>
                </a:ext>
                <a:ext uri="{FF2B5EF4-FFF2-40B4-BE49-F238E27FC236}">
                  <a16:creationId xmlns:a16="http://schemas.microsoft.com/office/drawing/2014/main" id="{82AA68B9-B6C1-D451-8A72-8D8ADE9E85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73</xdr:row>
          <xdr:rowOff>76200</xdr:rowOff>
        </xdr:from>
        <xdr:to>
          <xdr:col>4</xdr:col>
          <xdr:colOff>1123950</xdr:colOff>
          <xdr:row>73</xdr:row>
          <xdr:rowOff>209550</xdr:rowOff>
        </xdr:to>
        <xdr:sp macro="" textlink="">
          <xdr:nvSpPr>
            <xdr:cNvPr id="213216" name="Option Button 224" hidden="1">
              <a:extLst>
                <a:ext uri="{63B3BB69-23CF-44E3-9099-C40C66FF867C}">
                  <a14:compatExt spid="_x0000_s213216"/>
                </a:ext>
                <a:ext uri="{FF2B5EF4-FFF2-40B4-BE49-F238E27FC236}">
                  <a16:creationId xmlns:a16="http://schemas.microsoft.com/office/drawing/2014/main" id="{552B6E88-DA1D-A3C5-696C-C04291F556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73</xdr:row>
          <xdr:rowOff>47625</xdr:rowOff>
        </xdr:from>
        <xdr:to>
          <xdr:col>4</xdr:col>
          <xdr:colOff>1181100</xdr:colOff>
          <xdr:row>73</xdr:row>
          <xdr:rowOff>238125</xdr:rowOff>
        </xdr:to>
        <xdr:sp macro="" textlink="">
          <xdr:nvSpPr>
            <xdr:cNvPr id="213217" name="Group Box 225" hidden="1">
              <a:extLst>
                <a:ext uri="{63B3BB69-23CF-44E3-9099-C40C66FF867C}">
                  <a14:compatExt spid="_x0000_s213217"/>
                </a:ext>
                <a:ext uri="{FF2B5EF4-FFF2-40B4-BE49-F238E27FC236}">
                  <a16:creationId xmlns:a16="http://schemas.microsoft.com/office/drawing/2014/main" id="{D717393B-1519-65CA-8C78-5BD4345B3EA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74</xdr:row>
          <xdr:rowOff>85725</xdr:rowOff>
        </xdr:from>
        <xdr:to>
          <xdr:col>4</xdr:col>
          <xdr:colOff>323850</xdr:colOff>
          <xdr:row>74</xdr:row>
          <xdr:rowOff>219075</xdr:rowOff>
        </xdr:to>
        <xdr:sp macro="" textlink="">
          <xdr:nvSpPr>
            <xdr:cNvPr id="213218" name="Option Button 226" hidden="1">
              <a:extLst>
                <a:ext uri="{63B3BB69-23CF-44E3-9099-C40C66FF867C}">
                  <a14:compatExt spid="_x0000_s213218"/>
                </a:ext>
                <a:ext uri="{FF2B5EF4-FFF2-40B4-BE49-F238E27FC236}">
                  <a16:creationId xmlns:a16="http://schemas.microsoft.com/office/drawing/2014/main" id="{466A2592-73FB-3ABA-9A69-FCA6143F67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74</xdr:row>
          <xdr:rowOff>85725</xdr:rowOff>
        </xdr:from>
        <xdr:to>
          <xdr:col>4</xdr:col>
          <xdr:colOff>590550</xdr:colOff>
          <xdr:row>74</xdr:row>
          <xdr:rowOff>219075</xdr:rowOff>
        </xdr:to>
        <xdr:sp macro="" textlink="">
          <xdr:nvSpPr>
            <xdr:cNvPr id="213219" name="Option Button 227" hidden="1">
              <a:extLst>
                <a:ext uri="{63B3BB69-23CF-44E3-9099-C40C66FF867C}">
                  <a14:compatExt spid="_x0000_s213219"/>
                </a:ext>
                <a:ext uri="{FF2B5EF4-FFF2-40B4-BE49-F238E27FC236}">
                  <a16:creationId xmlns:a16="http://schemas.microsoft.com/office/drawing/2014/main" id="{C6438860-D57A-2818-8624-DC17219A73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74</xdr:row>
          <xdr:rowOff>85725</xdr:rowOff>
        </xdr:from>
        <xdr:to>
          <xdr:col>4</xdr:col>
          <xdr:colOff>857250</xdr:colOff>
          <xdr:row>74</xdr:row>
          <xdr:rowOff>219075</xdr:rowOff>
        </xdr:to>
        <xdr:sp macro="" textlink="">
          <xdr:nvSpPr>
            <xdr:cNvPr id="213220" name="Option Button 228" hidden="1">
              <a:extLst>
                <a:ext uri="{63B3BB69-23CF-44E3-9099-C40C66FF867C}">
                  <a14:compatExt spid="_x0000_s213220"/>
                </a:ext>
                <a:ext uri="{FF2B5EF4-FFF2-40B4-BE49-F238E27FC236}">
                  <a16:creationId xmlns:a16="http://schemas.microsoft.com/office/drawing/2014/main" id="{C4E3B205-2543-9D5A-B911-D4AB4F18E8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74</xdr:row>
          <xdr:rowOff>85725</xdr:rowOff>
        </xdr:from>
        <xdr:to>
          <xdr:col>4</xdr:col>
          <xdr:colOff>1123950</xdr:colOff>
          <xdr:row>74</xdr:row>
          <xdr:rowOff>219075</xdr:rowOff>
        </xdr:to>
        <xdr:sp macro="" textlink="">
          <xdr:nvSpPr>
            <xdr:cNvPr id="213221" name="Option Button 229" hidden="1">
              <a:extLst>
                <a:ext uri="{63B3BB69-23CF-44E3-9099-C40C66FF867C}">
                  <a14:compatExt spid="_x0000_s213221"/>
                </a:ext>
                <a:ext uri="{FF2B5EF4-FFF2-40B4-BE49-F238E27FC236}">
                  <a16:creationId xmlns:a16="http://schemas.microsoft.com/office/drawing/2014/main" id="{2576C237-682D-F649-1DAD-BA42E4D798D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74</xdr:row>
          <xdr:rowOff>57150</xdr:rowOff>
        </xdr:from>
        <xdr:to>
          <xdr:col>4</xdr:col>
          <xdr:colOff>1181100</xdr:colOff>
          <xdr:row>74</xdr:row>
          <xdr:rowOff>247650</xdr:rowOff>
        </xdr:to>
        <xdr:sp macro="" textlink="">
          <xdr:nvSpPr>
            <xdr:cNvPr id="213222" name="Group Box 230" hidden="1">
              <a:extLst>
                <a:ext uri="{63B3BB69-23CF-44E3-9099-C40C66FF867C}">
                  <a14:compatExt spid="_x0000_s213222"/>
                </a:ext>
                <a:ext uri="{FF2B5EF4-FFF2-40B4-BE49-F238E27FC236}">
                  <a16:creationId xmlns:a16="http://schemas.microsoft.com/office/drawing/2014/main" id="{D8786314-B451-43C6-9265-F3846687504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75</xdr:row>
          <xdr:rowOff>85725</xdr:rowOff>
        </xdr:from>
        <xdr:to>
          <xdr:col>4</xdr:col>
          <xdr:colOff>323850</xdr:colOff>
          <xdr:row>75</xdr:row>
          <xdr:rowOff>219075</xdr:rowOff>
        </xdr:to>
        <xdr:sp macro="" textlink="">
          <xdr:nvSpPr>
            <xdr:cNvPr id="213223" name="Option Button 231" hidden="1">
              <a:extLst>
                <a:ext uri="{63B3BB69-23CF-44E3-9099-C40C66FF867C}">
                  <a14:compatExt spid="_x0000_s213223"/>
                </a:ext>
                <a:ext uri="{FF2B5EF4-FFF2-40B4-BE49-F238E27FC236}">
                  <a16:creationId xmlns:a16="http://schemas.microsoft.com/office/drawing/2014/main" id="{F891C3C3-F57D-9D24-7B45-B07D4B6601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75</xdr:row>
          <xdr:rowOff>85725</xdr:rowOff>
        </xdr:from>
        <xdr:to>
          <xdr:col>4</xdr:col>
          <xdr:colOff>590550</xdr:colOff>
          <xdr:row>75</xdr:row>
          <xdr:rowOff>219075</xdr:rowOff>
        </xdr:to>
        <xdr:sp macro="" textlink="">
          <xdr:nvSpPr>
            <xdr:cNvPr id="213224" name="Option Button 232" hidden="1">
              <a:extLst>
                <a:ext uri="{63B3BB69-23CF-44E3-9099-C40C66FF867C}">
                  <a14:compatExt spid="_x0000_s213224"/>
                </a:ext>
                <a:ext uri="{FF2B5EF4-FFF2-40B4-BE49-F238E27FC236}">
                  <a16:creationId xmlns:a16="http://schemas.microsoft.com/office/drawing/2014/main" id="{F64B5CBB-EF78-2AFD-4114-1B64EAA8F5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75</xdr:row>
          <xdr:rowOff>85725</xdr:rowOff>
        </xdr:from>
        <xdr:to>
          <xdr:col>4</xdr:col>
          <xdr:colOff>857250</xdr:colOff>
          <xdr:row>75</xdr:row>
          <xdr:rowOff>219075</xdr:rowOff>
        </xdr:to>
        <xdr:sp macro="" textlink="">
          <xdr:nvSpPr>
            <xdr:cNvPr id="213225" name="Option Button 233" hidden="1">
              <a:extLst>
                <a:ext uri="{63B3BB69-23CF-44E3-9099-C40C66FF867C}">
                  <a14:compatExt spid="_x0000_s213225"/>
                </a:ext>
                <a:ext uri="{FF2B5EF4-FFF2-40B4-BE49-F238E27FC236}">
                  <a16:creationId xmlns:a16="http://schemas.microsoft.com/office/drawing/2014/main" id="{E5A5EBCD-D876-BBEF-540A-2F0D082D74E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75</xdr:row>
          <xdr:rowOff>85725</xdr:rowOff>
        </xdr:from>
        <xdr:to>
          <xdr:col>4</xdr:col>
          <xdr:colOff>1123950</xdr:colOff>
          <xdr:row>75</xdr:row>
          <xdr:rowOff>219075</xdr:rowOff>
        </xdr:to>
        <xdr:sp macro="" textlink="">
          <xdr:nvSpPr>
            <xdr:cNvPr id="213226" name="Option Button 234" hidden="1">
              <a:extLst>
                <a:ext uri="{63B3BB69-23CF-44E3-9099-C40C66FF867C}">
                  <a14:compatExt spid="_x0000_s213226"/>
                </a:ext>
                <a:ext uri="{FF2B5EF4-FFF2-40B4-BE49-F238E27FC236}">
                  <a16:creationId xmlns:a16="http://schemas.microsoft.com/office/drawing/2014/main" id="{5AD5801F-DCA3-DF48-0A21-A09EB7BE16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75</xdr:row>
          <xdr:rowOff>57150</xdr:rowOff>
        </xdr:from>
        <xdr:to>
          <xdr:col>4</xdr:col>
          <xdr:colOff>1181100</xdr:colOff>
          <xdr:row>75</xdr:row>
          <xdr:rowOff>247650</xdr:rowOff>
        </xdr:to>
        <xdr:sp macro="" textlink="">
          <xdr:nvSpPr>
            <xdr:cNvPr id="213227" name="Group Box 235" hidden="1">
              <a:extLst>
                <a:ext uri="{63B3BB69-23CF-44E3-9099-C40C66FF867C}">
                  <a14:compatExt spid="_x0000_s213227"/>
                </a:ext>
                <a:ext uri="{FF2B5EF4-FFF2-40B4-BE49-F238E27FC236}">
                  <a16:creationId xmlns:a16="http://schemas.microsoft.com/office/drawing/2014/main" id="{58DC8F8F-CF4C-6A96-4C93-1A57925A600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77</xdr:row>
          <xdr:rowOff>76200</xdr:rowOff>
        </xdr:from>
        <xdr:to>
          <xdr:col>4</xdr:col>
          <xdr:colOff>323850</xdr:colOff>
          <xdr:row>77</xdr:row>
          <xdr:rowOff>209550</xdr:rowOff>
        </xdr:to>
        <xdr:sp macro="" textlink="">
          <xdr:nvSpPr>
            <xdr:cNvPr id="213228" name="Option Button 236" hidden="1">
              <a:extLst>
                <a:ext uri="{63B3BB69-23CF-44E3-9099-C40C66FF867C}">
                  <a14:compatExt spid="_x0000_s213228"/>
                </a:ext>
                <a:ext uri="{FF2B5EF4-FFF2-40B4-BE49-F238E27FC236}">
                  <a16:creationId xmlns:a16="http://schemas.microsoft.com/office/drawing/2014/main" id="{2F2B2ADE-0B6D-887E-BB6B-F1FE9ECCCA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77</xdr:row>
          <xdr:rowOff>76200</xdr:rowOff>
        </xdr:from>
        <xdr:to>
          <xdr:col>4</xdr:col>
          <xdr:colOff>590550</xdr:colOff>
          <xdr:row>77</xdr:row>
          <xdr:rowOff>209550</xdr:rowOff>
        </xdr:to>
        <xdr:sp macro="" textlink="">
          <xdr:nvSpPr>
            <xdr:cNvPr id="213229" name="Option Button 237" hidden="1">
              <a:extLst>
                <a:ext uri="{63B3BB69-23CF-44E3-9099-C40C66FF867C}">
                  <a14:compatExt spid="_x0000_s213229"/>
                </a:ext>
                <a:ext uri="{FF2B5EF4-FFF2-40B4-BE49-F238E27FC236}">
                  <a16:creationId xmlns:a16="http://schemas.microsoft.com/office/drawing/2014/main" id="{3C0FFC76-E0A8-C22E-B5CE-9F6F79ABE7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77</xdr:row>
          <xdr:rowOff>76200</xdr:rowOff>
        </xdr:from>
        <xdr:to>
          <xdr:col>4</xdr:col>
          <xdr:colOff>857250</xdr:colOff>
          <xdr:row>77</xdr:row>
          <xdr:rowOff>209550</xdr:rowOff>
        </xdr:to>
        <xdr:sp macro="" textlink="">
          <xdr:nvSpPr>
            <xdr:cNvPr id="213230" name="Option Button 238" hidden="1">
              <a:extLst>
                <a:ext uri="{63B3BB69-23CF-44E3-9099-C40C66FF867C}">
                  <a14:compatExt spid="_x0000_s213230"/>
                </a:ext>
                <a:ext uri="{FF2B5EF4-FFF2-40B4-BE49-F238E27FC236}">
                  <a16:creationId xmlns:a16="http://schemas.microsoft.com/office/drawing/2014/main" id="{E883CC19-25D2-9C60-67B9-E0B318E517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77</xdr:row>
          <xdr:rowOff>76200</xdr:rowOff>
        </xdr:from>
        <xdr:to>
          <xdr:col>4</xdr:col>
          <xdr:colOff>1123950</xdr:colOff>
          <xdr:row>77</xdr:row>
          <xdr:rowOff>209550</xdr:rowOff>
        </xdr:to>
        <xdr:sp macro="" textlink="">
          <xdr:nvSpPr>
            <xdr:cNvPr id="213231" name="Option Button 239" hidden="1">
              <a:extLst>
                <a:ext uri="{63B3BB69-23CF-44E3-9099-C40C66FF867C}">
                  <a14:compatExt spid="_x0000_s213231"/>
                </a:ext>
                <a:ext uri="{FF2B5EF4-FFF2-40B4-BE49-F238E27FC236}">
                  <a16:creationId xmlns:a16="http://schemas.microsoft.com/office/drawing/2014/main" id="{285CF27B-FC84-30AA-C624-FF35721A3A7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77</xdr:row>
          <xdr:rowOff>47625</xdr:rowOff>
        </xdr:from>
        <xdr:to>
          <xdr:col>4</xdr:col>
          <xdr:colOff>1181100</xdr:colOff>
          <xdr:row>77</xdr:row>
          <xdr:rowOff>238125</xdr:rowOff>
        </xdr:to>
        <xdr:sp macro="" textlink="">
          <xdr:nvSpPr>
            <xdr:cNvPr id="213232" name="Group Box 240" hidden="1">
              <a:extLst>
                <a:ext uri="{63B3BB69-23CF-44E3-9099-C40C66FF867C}">
                  <a14:compatExt spid="_x0000_s213232"/>
                </a:ext>
                <a:ext uri="{FF2B5EF4-FFF2-40B4-BE49-F238E27FC236}">
                  <a16:creationId xmlns:a16="http://schemas.microsoft.com/office/drawing/2014/main" id="{131E06ED-EF27-2BC8-ED1B-0E69B70045E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78</xdr:row>
          <xdr:rowOff>95250</xdr:rowOff>
        </xdr:from>
        <xdr:to>
          <xdr:col>4</xdr:col>
          <xdr:colOff>323850</xdr:colOff>
          <xdr:row>78</xdr:row>
          <xdr:rowOff>228600</xdr:rowOff>
        </xdr:to>
        <xdr:sp macro="" textlink="">
          <xdr:nvSpPr>
            <xdr:cNvPr id="213233" name="Option Button 241" hidden="1">
              <a:extLst>
                <a:ext uri="{63B3BB69-23CF-44E3-9099-C40C66FF867C}">
                  <a14:compatExt spid="_x0000_s213233"/>
                </a:ext>
                <a:ext uri="{FF2B5EF4-FFF2-40B4-BE49-F238E27FC236}">
                  <a16:creationId xmlns:a16="http://schemas.microsoft.com/office/drawing/2014/main" id="{98457E05-AB38-C3A1-80F3-6F79E0F19F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78</xdr:row>
          <xdr:rowOff>95250</xdr:rowOff>
        </xdr:from>
        <xdr:to>
          <xdr:col>4</xdr:col>
          <xdr:colOff>590550</xdr:colOff>
          <xdr:row>78</xdr:row>
          <xdr:rowOff>228600</xdr:rowOff>
        </xdr:to>
        <xdr:sp macro="" textlink="">
          <xdr:nvSpPr>
            <xdr:cNvPr id="213234" name="Option Button 242" hidden="1">
              <a:extLst>
                <a:ext uri="{63B3BB69-23CF-44E3-9099-C40C66FF867C}">
                  <a14:compatExt spid="_x0000_s213234"/>
                </a:ext>
                <a:ext uri="{FF2B5EF4-FFF2-40B4-BE49-F238E27FC236}">
                  <a16:creationId xmlns:a16="http://schemas.microsoft.com/office/drawing/2014/main" id="{D8CD998A-4DA6-76AB-229C-DD00EF0497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78</xdr:row>
          <xdr:rowOff>95250</xdr:rowOff>
        </xdr:from>
        <xdr:to>
          <xdr:col>4</xdr:col>
          <xdr:colOff>857250</xdr:colOff>
          <xdr:row>78</xdr:row>
          <xdr:rowOff>228600</xdr:rowOff>
        </xdr:to>
        <xdr:sp macro="" textlink="">
          <xdr:nvSpPr>
            <xdr:cNvPr id="213235" name="Option Button 243" hidden="1">
              <a:extLst>
                <a:ext uri="{63B3BB69-23CF-44E3-9099-C40C66FF867C}">
                  <a14:compatExt spid="_x0000_s213235"/>
                </a:ext>
                <a:ext uri="{FF2B5EF4-FFF2-40B4-BE49-F238E27FC236}">
                  <a16:creationId xmlns:a16="http://schemas.microsoft.com/office/drawing/2014/main" id="{00B65E5F-F11F-9ED2-A615-E454C34392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78</xdr:row>
          <xdr:rowOff>95250</xdr:rowOff>
        </xdr:from>
        <xdr:to>
          <xdr:col>4</xdr:col>
          <xdr:colOff>1123950</xdr:colOff>
          <xdr:row>78</xdr:row>
          <xdr:rowOff>228600</xdr:rowOff>
        </xdr:to>
        <xdr:sp macro="" textlink="">
          <xdr:nvSpPr>
            <xdr:cNvPr id="213236" name="Option Button 244" hidden="1">
              <a:extLst>
                <a:ext uri="{63B3BB69-23CF-44E3-9099-C40C66FF867C}">
                  <a14:compatExt spid="_x0000_s213236"/>
                </a:ext>
                <a:ext uri="{FF2B5EF4-FFF2-40B4-BE49-F238E27FC236}">
                  <a16:creationId xmlns:a16="http://schemas.microsoft.com/office/drawing/2014/main" id="{CAA3F69F-C8EE-4A7C-AE9E-1651B1127F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78</xdr:row>
          <xdr:rowOff>66675</xdr:rowOff>
        </xdr:from>
        <xdr:to>
          <xdr:col>4</xdr:col>
          <xdr:colOff>1181100</xdr:colOff>
          <xdr:row>78</xdr:row>
          <xdr:rowOff>257175</xdr:rowOff>
        </xdr:to>
        <xdr:sp macro="" textlink="">
          <xdr:nvSpPr>
            <xdr:cNvPr id="213237" name="Group Box 245" hidden="1">
              <a:extLst>
                <a:ext uri="{63B3BB69-23CF-44E3-9099-C40C66FF867C}">
                  <a14:compatExt spid="_x0000_s213237"/>
                </a:ext>
                <a:ext uri="{FF2B5EF4-FFF2-40B4-BE49-F238E27FC236}">
                  <a16:creationId xmlns:a16="http://schemas.microsoft.com/office/drawing/2014/main" id="{22E59A92-7A50-26AC-36DA-29375B9BCFC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79</xdr:row>
          <xdr:rowOff>95250</xdr:rowOff>
        </xdr:from>
        <xdr:to>
          <xdr:col>4</xdr:col>
          <xdr:colOff>323850</xdr:colOff>
          <xdr:row>79</xdr:row>
          <xdr:rowOff>228600</xdr:rowOff>
        </xdr:to>
        <xdr:sp macro="" textlink="">
          <xdr:nvSpPr>
            <xdr:cNvPr id="213238" name="Option Button 246" hidden="1">
              <a:extLst>
                <a:ext uri="{63B3BB69-23CF-44E3-9099-C40C66FF867C}">
                  <a14:compatExt spid="_x0000_s213238"/>
                </a:ext>
                <a:ext uri="{FF2B5EF4-FFF2-40B4-BE49-F238E27FC236}">
                  <a16:creationId xmlns:a16="http://schemas.microsoft.com/office/drawing/2014/main" id="{AB6486EB-DF41-5D65-F09B-FA8199E7400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79</xdr:row>
          <xdr:rowOff>95250</xdr:rowOff>
        </xdr:from>
        <xdr:to>
          <xdr:col>4</xdr:col>
          <xdr:colOff>590550</xdr:colOff>
          <xdr:row>79</xdr:row>
          <xdr:rowOff>228600</xdr:rowOff>
        </xdr:to>
        <xdr:sp macro="" textlink="">
          <xdr:nvSpPr>
            <xdr:cNvPr id="213239" name="Option Button 247" hidden="1">
              <a:extLst>
                <a:ext uri="{63B3BB69-23CF-44E3-9099-C40C66FF867C}">
                  <a14:compatExt spid="_x0000_s213239"/>
                </a:ext>
                <a:ext uri="{FF2B5EF4-FFF2-40B4-BE49-F238E27FC236}">
                  <a16:creationId xmlns:a16="http://schemas.microsoft.com/office/drawing/2014/main" id="{2956C0D9-E76E-51B3-EFAE-DFB9CACD87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79</xdr:row>
          <xdr:rowOff>95250</xdr:rowOff>
        </xdr:from>
        <xdr:to>
          <xdr:col>4</xdr:col>
          <xdr:colOff>857250</xdr:colOff>
          <xdr:row>79</xdr:row>
          <xdr:rowOff>228600</xdr:rowOff>
        </xdr:to>
        <xdr:sp macro="" textlink="">
          <xdr:nvSpPr>
            <xdr:cNvPr id="213240" name="Option Button 248" hidden="1">
              <a:extLst>
                <a:ext uri="{63B3BB69-23CF-44E3-9099-C40C66FF867C}">
                  <a14:compatExt spid="_x0000_s213240"/>
                </a:ext>
                <a:ext uri="{FF2B5EF4-FFF2-40B4-BE49-F238E27FC236}">
                  <a16:creationId xmlns:a16="http://schemas.microsoft.com/office/drawing/2014/main" id="{7AFEF6B1-3C58-DFE9-ADCE-BB932FE3E8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79</xdr:row>
          <xdr:rowOff>95250</xdr:rowOff>
        </xdr:from>
        <xdr:to>
          <xdr:col>4</xdr:col>
          <xdr:colOff>1123950</xdr:colOff>
          <xdr:row>79</xdr:row>
          <xdr:rowOff>228600</xdr:rowOff>
        </xdr:to>
        <xdr:sp macro="" textlink="">
          <xdr:nvSpPr>
            <xdr:cNvPr id="213241" name="Option Button 249" hidden="1">
              <a:extLst>
                <a:ext uri="{63B3BB69-23CF-44E3-9099-C40C66FF867C}">
                  <a14:compatExt spid="_x0000_s213241"/>
                </a:ext>
                <a:ext uri="{FF2B5EF4-FFF2-40B4-BE49-F238E27FC236}">
                  <a16:creationId xmlns:a16="http://schemas.microsoft.com/office/drawing/2014/main" id="{BB666224-4193-58C2-46F1-A0835D102C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79</xdr:row>
          <xdr:rowOff>66675</xdr:rowOff>
        </xdr:from>
        <xdr:to>
          <xdr:col>4</xdr:col>
          <xdr:colOff>1181100</xdr:colOff>
          <xdr:row>79</xdr:row>
          <xdr:rowOff>257175</xdr:rowOff>
        </xdr:to>
        <xdr:sp macro="" textlink="">
          <xdr:nvSpPr>
            <xdr:cNvPr id="213242" name="Group Box 250" hidden="1">
              <a:extLst>
                <a:ext uri="{63B3BB69-23CF-44E3-9099-C40C66FF867C}">
                  <a14:compatExt spid="_x0000_s213242"/>
                </a:ext>
                <a:ext uri="{FF2B5EF4-FFF2-40B4-BE49-F238E27FC236}">
                  <a16:creationId xmlns:a16="http://schemas.microsoft.com/office/drawing/2014/main" id="{B9341946-3017-FD99-33CB-2490FF02B9F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80</xdr:row>
          <xdr:rowOff>95250</xdr:rowOff>
        </xdr:from>
        <xdr:to>
          <xdr:col>4</xdr:col>
          <xdr:colOff>323850</xdr:colOff>
          <xdr:row>80</xdr:row>
          <xdr:rowOff>228600</xdr:rowOff>
        </xdr:to>
        <xdr:sp macro="" textlink="">
          <xdr:nvSpPr>
            <xdr:cNvPr id="213243" name="Option Button 251" hidden="1">
              <a:extLst>
                <a:ext uri="{63B3BB69-23CF-44E3-9099-C40C66FF867C}">
                  <a14:compatExt spid="_x0000_s213243"/>
                </a:ext>
                <a:ext uri="{FF2B5EF4-FFF2-40B4-BE49-F238E27FC236}">
                  <a16:creationId xmlns:a16="http://schemas.microsoft.com/office/drawing/2014/main" id="{F7DAEF3F-A89A-1068-2C75-81BB8A87EB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80</xdr:row>
          <xdr:rowOff>95250</xdr:rowOff>
        </xdr:from>
        <xdr:to>
          <xdr:col>4</xdr:col>
          <xdr:colOff>590550</xdr:colOff>
          <xdr:row>80</xdr:row>
          <xdr:rowOff>228600</xdr:rowOff>
        </xdr:to>
        <xdr:sp macro="" textlink="">
          <xdr:nvSpPr>
            <xdr:cNvPr id="213244" name="Option Button 252" hidden="1">
              <a:extLst>
                <a:ext uri="{63B3BB69-23CF-44E3-9099-C40C66FF867C}">
                  <a14:compatExt spid="_x0000_s213244"/>
                </a:ext>
                <a:ext uri="{FF2B5EF4-FFF2-40B4-BE49-F238E27FC236}">
                  <a16:creationId xmlns:a16="http://schemas.microsoft.com/office/drawing/2014/main" id="{8F825D83-84AF-93E5-6497-54C1701E52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80</xdr:row>
          <xdr:rowOff>95250</xdr:rowOff>
        </xdr:from>
        <xdr:to>
          <xdr:col>4</xdr:col>
          <xdr:colOff>857250</xdr:colOff>
          <xdr:row>80</xdr:row>
          <xdr:rowOff>228600</xdr:rowOff>
        </xdr:to>
        <xdr:sp macro="" textlink="">
          <xdr:nvSpPr>
            <xdr:cNvPr id="213245" name="Option Button 253" hidden="1">
              <a:extLst>
                <a:ext uri="{63B3BB69-23CF-44E3-9099-C40C66FF867C}">
                  <a14:compatExt spid="_x0000_s213245"/>
                </a:ext>
                <a:ext uri="{FF2B5EF4-FFF2-40B4-BE49-F238E27FC236}">
                  <a16:creationId xmlns:a16="http://schemas.microsoft.com/office/drawing/2014/main" id="{D94AA9EA-A734-3C4B-D45D-8685B8CADF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80</xdr:row>
          <xdr:rowOff>95250</xdr:rowOff>
        </xdr:from>
        <xdr:to>
          <xdr:col>4</xdr:col>
          <xdr:colOff>1123950</xdr:colOff>
          <xdr:row>80</xdr:row>
          <xdr:rowOff>228600</xdr:rowOff>
        </xdr:to>
        <xdr:sp macro="" textlink="">
          <xdr:nvSpPr>
            <xdr:cNvPr id="213246" name="Option Button 254" hidden="1">
              <a:extLst>
                <a:ext uri="{63B3BB69-23CF-44E3-9099-C40C66FF867C}">
                  <a14:compatExt spid="_x0000_s213246"/>
                </a:ext>
                <a:ext uri="{FF2B5EF4-FFF2-40B4-BE49-F238E27FC236}">
                  <a16:creationId xmlns:a16="http://schemas.microsoft.com/office/drawing/2014/main" id="{62A8D4CE-BE7F-A0EA-4585-E14DAA7088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80</xdr:row>
          <xdr:rowOff>66675</xdr:rowOff>
        </xdr:from>
        <xdr:to>
          <xdr:col>4</xdr:col>
          <xdr:colOff>1181100</xdr:colOff>
          <xdr:row>80</xdr:row>
          <xdr:rowOff>257175</xdr:rowOff>
        </xdr:to>
        <xdr:sp macro="" textlink="">
          <xdr:nvSpPr>
            <xdr:cNvPr id="213247" name="Group Box 255" hidden="1">
              <a:extLst>
                <a:ext uri="{63B3BB69-23CF-44E3-9099-C40C66FF867C}">
                  <a14:compatExt spid="_x0000_s213247"/>
                </a:ext>
                <a:ext uri="{FF2B5EF4-FFF2-40B4-BE49-F238E27FC236}">
                  <a16:creationId xmlns:a16="http://schemas.microsoft.com/office/drawing/2014/main" id="{911B5CDC-F737-0592-CF34-203A762B262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82</xdr:row>
          <xdr:rowOff>85725</xdr:rowOff>
        </xdr:from>
        <xdr:to>
          <xdr:col>4</xdr:col>
          <xdr:colOff>323850</xdr:colOff>
          <xdr:row>82</xdr:row>
          <xdr:rowOff>219075</xdr:rowOff>
        </xdr:to>
        <xdr:sp macro="" textlink="">
          <xdr:nvSpPr>
            <xdr:cNvPr id="213248" name="Option Button 256" hidden="1">
              <a:extLst>
                <a:ext uri="{63B3BB69-23CF-44E3-9099-C40C66FF867C}">
                  <a14:compatExt spid="_x0000_s213248"/>
                </a:ext>
                <a:ext uri="{FF2B5EF4-FFF2-40B4-BE49-F238E27FC236}">
                  <a16:creationId xmlns:a16="http://schemas.microsoft.com/office/drawing/2014/main" id="{30C74022-CE38-504E-0B97-581D6A1EE1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82</xdr:row>
          <xdr:rowOff>85725</xdr:rowOff>
        </xdr:from>
        <xdr:to>
          <xdr:col>4</xdr:col>
          <xdr:colOff>590550</xdr:colOff>
          <xdr:row>82</xdr:row>
          <xdr:rowOff>219075</xdr:rowOff>
        </xdr:to>
        <xdr:sp macro="" textlink="">
          <xdr:nvSpPr>
            <xdr:cNvPr id="213249" name="Option Button 257" hidden="1">
              <a:extLst>
                <a:ext uri="{63B3BB69-23CF-44E3-9099-C40C66FF867C}">
                  <a14:compatExt spid="_x0000_s213249"/>
                </a:ext>
                <a:ext uri="{FF2B5EF4-FFF2-40B4-BE49-F238E27FC236}">
                  <a16:creationId xmlns:a16="http://schemas.microsoft.com/office/drawing/2014/main" id="{81EE1836-925B-5C4E-C9C4-FB30816C71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82</xdr:row>
          <xdr:rowOff>85725</xdr:rowOff>
        </xdr:from>
        <xdr:to>
          <xdr:col>4</xdr:col>
          <xdr:colOff>857250</xdr:colOff>
          <xdr:row>82</xdr:row>
          <xdr:rowOff>219075</xdr:rowOff>
        </xdr:to>
        <xdr:sp macro="" textlink="">
          <xdr:nvSpPr>
            <xdr:cNvPr id="213250" name="Option Button 258" hidden="1">
              <a:extLst>
                <a:ext uri="{63B3BB69-23CF-44E3-9099-C40C66FF867C}">
                  <a14:compatExt spid="_x0000_s213250"/>
                </a:ext>
                <a:ext uri="{FF2B5EF4-FFF2-40B4-BE49-F238E27FC236}">
                  <a16:creationId xmlns:a16="http://schemas.microsoft.com/office/drawing/2014/main" id="{EF222F66-0CB3-034F-6F47-15A2B7EAF9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82</xdr:row>
          <xdr:rowOff>85725</xdr:rowOff>
        </xdr:from>
        <xdr:to>
          <xdr:col>4</xdr:col>
          <xdr:colOff>1123950</xdr:colOff>
          <xdr:row>82</xdr:row>
          <xdr:rowOff>219075</xdr:rowOff>
        </xdr:to>
        <xdr:sp macro="" textlink="">
          <xdr:nvSpPr>
            <xdr:cNvPr id="213251" name="Option Button 259" hidden="1">
              <a:extLst>
                <a:ext uri="{63B3BB69-23CF-44E3-9099-C40C66FF867C}">
                  <a14:compatExt spid="_x0000_s213251"/>
                </a:ext>
                <a:ext uri="{FF2B5EF4-FFF2-40B4-BE49-F238E27FC236}">
                  <a16:creationId xmlns:a16="http://schemas.microsoft.com/office/drawing/2014/main" id="{1E4FA602-5483-534D-0597-7F47B87F05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82</xdr:row>
          <xdr:rowOff>57150</xdr:rowOff>
        </xdr:from>
        <xdr:to>
          <xdr:col>4</xdr:col>
          <xdr:colOff>1181100</xdr:colOff>
          <xdr:row>82</xdr:row>
          <xdr:rowOff>247650</xdr:rowOff>
        </xdr:to>
        <xdr:sp macro="" textlink="">
          <xdr:nvSpPr>
            <xdr:cNvPr id="213252" name="Group Box 260" hidden="1">
              <a:extLst>
                <a:ext uri="{63B3BB69-23CF-44E3-9099-C40C66FF867C}">
                  <a14:compatExt spid="_x0000_s213252"/>
                </a:ext>
                <a:ext uri="{FF2B5EF4-FFF2-40B4-BE49-F238E27FC236}">
                  <a16:creationId xmlns:a16="http://schemas.microsoft.com/office/drawing/2014/main" id="{70B90DB0-6C57-AB00-87B3-3379BBAE644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83</xdr:row>
          <xdr:rowOff>66675</xdr:rowOff>
        </xdr:from>
        <xdr:to>
          <xdr:col>4</xdr:col>
          <xdr:colOff>323850</xdr:colOff>
          <xdr:row>83</xdr:row>
          <xdr:rowOff>200025</xdr:rowOff>
        </xdr:to>
        <xdr:sp macro="" textlink="">
          <xdr:nvSpPr>
            <xdr:cNvPr id="213253" name="Option Button 261" hidden="1">
              <a:extLst>
                <a:ext uri="{63B3BB69-23CF-44E3-9099-C40C66FF867C}">
                  <a14:compatExt spid="_x0000_s213253"/>
                </a:ext>
                <a:ext uri="{FF2B5EF4-FFF2-40B4-BE49-F238E27FC236}">
                  <a16:creationId xmlns:a16="http://schemas.microsoft.com/office/drawing/2014/main" id="{2A994A58-B7E5-514C-79E3-536209191F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83</xdr:row>
          <xdr:rowOff>66675</xdr:rowOff>
        </xdr:from>
        <xdr:to>
          <xdr:col>4</xdr:col>
          <xdr:colOff>590550</xdr:colOff>
          <xdr:row>83</xdr:row>
          <xdr:rowOff>200025</xdr:rowOff>
        </xdr:to>
        <xdr:sp macro="" textlink="">
          <xdr:nvSpPr>
            <xdr:cNvPr id="213254" name="Option Button 262" hidden="1">
              <a:extLst>
                <a:ext uri="{63B3BB69-23CF-44E3-9099-C40C66FF867C}">
                  <a14:compatExt spid="_x0000_s213254"/>
                </a:ext>
                <a:ext uri="{FF2B5EF4-FFF2-40B4-BE49-F238E27FC236}">
                  <a16:creationId xmlns:a16="http://schemas.microsoft.com/office/drawing/2014/main" id="{B45157DD-3B8D-59C1-BFD8-DC05191117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83</xdr:row>
          <xdr:rowOff>66675</xdr:rowOff>
        </xdr:from>
        <xdr:to>
          <xdr:col>4</xdr:col>
          <xdr:colOff>857250</xdr:colOff>
          <xdr:row>83</xdr:row>
          <xdr:rowOff>200025</xdr:rowOff>
        </xdr:to>
        <xdr:sp macro="" textlink="">
          <xdr:nvSpPr>
            <xdr:cNvPr id="213255" name="Option Button 263" hidden="1">
              <a:extLst>
                <a:ext uri="{63B3BB69-23CF-44E3-9099-C40C66FF867C}">
                  <a14:compatExt spid="_x0000_s213255"/>
                </a:ext>
                <a:ext uri="{FF2B5EF4-FFF2-40B4-BE49-F238E27FC236}">
                  <a16:creationId xmlns:a16="http://schemas.microsoft.com/office/drawing/2014/main" id="{352E9EB6-0FF9-58EF-9C70-0F94A24B23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83</xdr:row>
          <xdr:rowOff>66675</xdr:rowOff>
        </xdr:from>
        <xdr:to>
          <xdr:col>4</xdr:col>
          <xdr:colOff>1123950</xdr:colOff>
          <xdr:row>83</xdr:row>
          <xdr:rowOff>200025</xdr:rowOff>
        </xdr:to>
        <xdr:sp macro="" textlink="">
          <xdr:nvSpPr>
            <xdr:cNvPr id="213256" name="Option Button 264" hidden="1">
              <a:extLst>
                <a:ext uri="{63B3BB69-23CF-44E3-9099-C40C66FF867C}">
                  <a14:compatExt spid="_x0000_s213256"/>
                </a:ext>
                <a:ext uri="{FF2B5EF4-FFF2-40B4-BE49-F238E27FC236}">
                  <a16:creationId xmlns:a16="http://schemas.microsoft.com/office/drawing/2014/main" id="{2BFCA18C-BA09-9EDF-ECE6-8438C2EC9A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83</xdr:row>
          <xdr:rowOff>38100</xdr:rowOff>
        </xdr:from>
        <xdr:to>
          <xdr:col>4</xdr:col>
          <xdr:colOff>1181100</xdr:colOff>
          <xdr:row>83</xdr:row>
          <xdr:rowOff>228600</xdr:rowOff>
        </xdr:to>
        <xdr:sp macro="" textlink="">
          <xdr:nvSpPr>
            <xdr:cNvPr id="213257" name="Group Box 265" hidden="1">
              <a:extLst>
                <a:ext uri="{63B3BB69-23CF-44E3-9099-C40C66FF867C}">
                  <a14:compatExt spid="_x0000_s213257"/>
                </a:ext>
                <a:ext uri="{FF2B5EF4-FFF2-40B4-BE49-F238E27FC236}">
                  <a16:creationId xmlns:a16="http://schemas.microsoft.com/office/drawing/2014/main" id="{B5903A19-EE0F-ACD7-5EAF-A1206E06934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84</xdr:row>
          <xdr:rowOff>66675</xdr:rowOff>
        </xdr:from>
        <xdr:to>
          <xdr:col>4</xdr:col>
          <xdr:colOff>323850</xdr:colOff>
          <xdr:row>84</xdr:row>
          <xdr:rowOff>200025</xdr:rowOff>
        </xdr:to>
        <xdr:sp macro="" textlink="">
          <xdr:nvSpPr>
            <xdr:cNvPr id="213258" name="Option Button 266" hidden="1">
              <a:extLst>
                <a:ext uri="{63B3BB69-23CF-44E3-9099-C40C66FF867C}">
                  <a14:compatExt spid="_x0000_s213258"/>
                </a:ext>
                <a:ext uri="{FF2B5EF4-FFF2-40B4-BE49-F238E27FC236}">
                  <a16:creationId xmlns:a16="http://schemas.microsoft.com/office/drawing/2014/main" id="{03867DA6-624D-30E9-A017-DD759981B0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84</xdr:row>
          <xdr:rowOff>66675</xdr:rowOff>
        </xdr:from>
        <xdr:to>
          <xdr:col>4</xdr:col>
          <xdr:colOff>590550</xdr:colOff>
          <xdr:row>84</xdr:row>
          <xdr:rowOff>200025</xdr:rowOff>
        </xdr:to>
        <xdr:sp macro="" textlink="">
          <xdr:nvSpPr>
            <xdr:cNvPr id="213259" name="Option Button 267" hidden="1">
              <a:extLst>
                <a:ext uri="{63B3BB69-23CF-44E3-9099-C40C66FF867C}">
                  <a14:compatExt spid="_x0000_s213259"/>
                </a:ext>
                <a:ext uri="{FF2B5EF4-FFF2-40B4-BE49-F238E27FC236}">
                  <a16:creationId xmlns:a16="http://schemas.microsoft.com/office/drawing/2014/main" id="{4AA9909F-4F53-BA46-083D-6E650A8F17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84</xdr:row>
          <xdr:rowOff>66675</xdr:rowOff>
        </xdr:from>
        <xdr:to>
          <xdr:col>4</xdr:col>
          <xdr:colOff>857250</xdr:colOff>
          <xdr:row>84</xdr:row>
          <xdr:rowOff>200025</xdr:rowOff>
        </xdr:to>
        <xdr:sp macro="" textlink="">
          <xdr:nvSpPr>
            <xdr:cNvPr id="213260" name="Option Button 268" hidden="1">
              <a:extLst>
                <a:ext uri="{63B3BB69-23CF-44E3-9099-C40C66FF867C}">
                  <a14:compatExt spid="_x0000_s213260"/>
                </a:ext>
                <a:ext uri="{FF2B5EF4-FFF2-40B4-BE49-F238E27FC236}">
                  <a16:creationId xmlns:a16="http://schemas.microsoft.com/office/drawing/2014/main" id="{FEEA2F65-B67B-2F2D-8971-EBC12BC37A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84</xdr:row>
          <xdr:rowOff>66675</xdr:rowOff>
        </xdr:from>
        <xdr:to>
          <xdr:col>4</xdr:col>
          <xdr:colOff>1123950</xdr:colOff>
          <xdr:row>84</xdr:row>
          <xdr:rowOff>200025</xdr:rowOff>
        </xdr:to>
        <xdr:sp macro="" textlink="">
          <xdr:nvSpPr>
            <xdr:cNvPr id="213261" name="Option Button 269" hidden="1">
              <a:extLst>
                <a:ext uri="{63B3BB69-23CF-44E3-9099-C40C66FF867C}">
                  <a14:compatExt spid="_x0000_s213261"/>
                </a:ext>
                <a:ext uri="{FF2B5EF4-FFF2-40B4-BE49-F238E27FC236}">
                  <a16:creationId xmlns:a16="http://schemas.microsoft.com/office/drawing/2014/main" id="{19BC0C5F-27A7-7F89-B57D-85649440E5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84</xdr:row>
          <xdr:rowOff>38100</xdr:rowOff>
        </xdr:from>
        <xdr:to>
          <xdr:col>4</xdr:col>
          <xdr:colOff>1181100</xdr:colOff>
          <xdr:row>84</xdr:row>
          <xdr:rowOff>228600</xdr:rowOff>
        </xdr:to>
        <xdr:sp macro="" textlink="">
          <xdr:nvSpPr>
            <xdr:cNvPr id="213262" name="Group Box 270" hidden="1">
              <a:extLst>
                <a:ext uri="{63B3BB69-23CF-44E3-9099-C40C66FF867C}">
                  <a14:compatExt spid="_x0000_s213262"/>
                </a:ext>
                <a:ext uri="{FF2B5EF4-FFF2-40B4-BE49-F238E27FC236}">
                  <a16:creationId xmlns:a16="http://schemas.microsoft.com/office/drawing/2014/main" id="{306F5D16-C0C4-1ED2-F59E-98438534880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86</xdr:row>
          <xdr:rowOff>76200</xdr:rowOff>
        </xdr:from>
        <xdr:to>
          <xdr:col>4</xdr:col>
          <xdr:colOff>323850</xdr:colOff>
          <xdr:row>86</xdr:row>
          <xdr:rowOff>209550</xdr:rowOff>
        </xdr:to>
        <xdr:sp macro="" textlink="">
          <xdr:nvSpPr>
            <xdr:cNvPr id="213263" name="Option Button 271" hidden="1">
              <a:extLst>
                <a:ext uri="{63B3BB69-23CF-44E3-9099-C40C66FF867C}">
                  <a14:compatExt spid="_x0000_s213263"/>
                </a:ext>
                <a:ext uri="{FF2B5EF4-FFF2-40B4-BE49-F238E27FC236}">
                  <a16:creationId xmlns:a16="http://schemas.microsoft.com/office/drawing/2014/main" id="{D8019574-2C4C-2842-D875-1E6DA0E2F0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86</xdr:row>
          <xdr:rowOff>76200</xdr:rowOff>
        </xdr:from>
        <xdr:to>
          <xdr:col>4</xdr:col>
          <xdr:colOff>590550</xdr:colOff>
          <xdr:row>86</xdr:row>
          <xdr:rowOff>209550</xdr:rowOff>
        </xdr:to>
        <xdr:sp macro="" textlink="">
          <xdr:nvSpPr>
            <xdr:cNvPr id="213264" name="Option Button 272" hidden="1">
              <a:extLst>
                <a:ext uri="{63B3BB69-23CF-44E3-9099-C40C66FF867C}">
                  <a14:compatExt spid="_x0000_s213264"/>
                </a:ext>
                <a:ext uri="{FF2B5EF4-FFF2-40B4-BE49-F238E27FC236}">
                  <a16:creationId xmlns:a16="http://schemas.microsoft.com/office/drawing/2014/main" id="{72CF210C-C3B4-6CC2-A111-486A59E1699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86</xdr:row>
          <xdr:rowOff>76200</xdr:rowOff>
        </xdr:from>
        <xdr:to>
          <xdr:col>4</xdr:col>
          <xdr:colOff>857250</xdr:colOff>
          <xdr:row>86</xdr:row>
          <xdr:rowOff>209550</xdr:rowOff>
        </xdr:to>
        <xdr:sp macro="" textlink="">
          <xdr:nvSpPr>
            <xdr:cNvPr id="213265" name="Option Button 273" hidden="1">
              <a:extLst>
                <a:ext uri="{63B3BB69-23CF-44E3-9099-C40C66FF867C}">
                  <a14:compatExt spid="_x0000_s213265"/>
                </a:ext>
                <a:ext uri="{FF2B5EF4-FFF2-40B4-BE49-F238E27FC236}">
                  <a16:creationId xmlns:a16="http://schemas.microsoft.com/office/drawing/2014/main" id="{F8B71A91-E6EB-BE91-547B-DF3C00E292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86</xdr:row>
          <xdr:rowOff>76200</xdr:rowOff>
        </xdr:from>
        <xdr:to>
          <xdr:col>4</xdr:col>
          <xdr:colOff>1123950</xdr:colOff>
          <xdr:row>86</xdr:row>
          <xdr:rowOff>209550</xdr:rowOff>
        </xdr:to>
        <xdr:sp macro="" textlink="">
          <xdr:nvSpPr>
            <xdr:cNvPr id="213266" name="Option Button 274" hidden="1">
              <a:extLst>
                <a:ext uri="{63B3BB69-23CF-44E3-9099-C40C66FF867C}">
                  <a14:compatExt spid="_x0000_s213266"/>
                </a:ext>
                <a:ext uri="{FF2B5EF4-FFF2-40B4-BE49-F238E27FC236}">
                  <a16:creationId xmlns:a16="http://schemas.microsoft.com/office/drawing/2014/main" id="{42FA0EFF-E881-FC3E-0239-74C779AEBB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86</xdr:row>
          <xdr:rowOff>47625</xdr:rowOff>
        </xdr:from>
        <xdr:to>
          <xdr:col>4</xdr:col>
          <xdr:colOff>1181100</xdr:colOff>
          <xdr:row>86</xdr:row>
          <xdr:rowOff>238125</xdr:rowOff>
        </xdr:to>
        <xdr:sp macro="" textlink="">
          <xdr:nvSpPr>
            <xdr:cNvPr id="213267" name="Group Box 275" hidden="1">
              <a:extLst>
                <a:ext uri="{63B3BB69-23CF-44E3-9099-C40C66FF867C}">
                  <a14:compatExt spid="_x0000_s213267"/>
                </a:ext>
                <a:ext uri="{FF2B5EF4-FFF2-40B4-BE49-F238E27FC236}">
                  <a16:creationId xmlns:a16="http://schemas.microsoft.com/office/drawing/2014/main" id="{68F9499F-2D0F-D94A-9678-3978F799D90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87</xdr:row>
          <xdr:rowOff>76200</xdr:rowOff>
        </xdr:from>
        <xdr:to>
          <xdr:col>4</xdr:col>
          <xdr:colOff>323850</xdr:colOff>
          <xdr:row>87</xdr:row>
          <xdr:rowOff>209550</xdr:rowOff>
        </xdr:to>
        <xdr:sp macro="" textlink="">
          <xdr:nvSpPr>
            <xdr:cNvPr id="213268" name="Option Button 276" hidden="1">
              <a:extLst>
                <a:ext uri="{63B3BB69-23CF-44E3-9099-C40C66FF867C}">
                  <a14:compatExt spid="_x0000_s213268"/>
                </a:ext>
                <a:ext uri="{FF2B5EF4-FFF2-40B4-BE49-F238E27FC236}">
                  <a16:creationId xmlns:a16="http://schemas.microsoft.com/office/drawing/2014/main" id="{D76D6318-A786-8A42-D4E4-EE0797D1A8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87</xdr:row>
          <xdr:rowOff>76200</xdr:rowOff>
        </xdr:from>
        <xdr:to>
          <xdr:col>4</xdr:col>
          <xdr:colOff>590550</xdr:colOff>
          <xdr:row>87</xdr:row>
          <xdr:rowOff>209550</xdr:rowOff>
        </xdr:to>
        <xdr:sp macro="" textlink="">
          <xdr:nvSpPr>
            <xdr:cNvPr id="213269" name="Option Button 277" hidden="1">
              <a:extLst>
                <a:ext uri="{63B3BB69-23CF-44E3-9099-C40C66FF867C}">
                  <a14:compatExt spid="_x0000_s213269"/>
                </a:ext>
                <a:ext uri="{FF2B5EF4-FFF2-40B4-BE49-F238E27FC236}">
                  <a16:creationId xmlns:a16="http://schemas.microsoft.com/office/drawing/2014/main" id="{162F4DA6-09DB-C67D-A5F5-012B70A896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87</xdr:row>
          <xdr:rowOff>76200</xdr:rowOff>
        </xdr:from>
        <xdr:to>
          <xdr:col>4</xdr:col>
          <xdr:colOff>857250</xdr:colOff>
          <xdr:row>87</xdr:row>
          <xdr:rowOff>209550</xdr:rowOff>
        </xdr:to>
        <xdr:sp macro="" textlink="">
          <xdr:nvSpPr>
            <xdr:cNvPr id="213270" name="Option Button 278" hidden="1">
              <a:extLst>
                <a:ext uri="{63B3BB69-23CF-44E3-9099-C40C66FF867C}">
                  <a14:compatExt spid="_x0000_s213270"/>
                </a:ext>
                <a:ext uri="{FF2B5EF4-FFF2-40B4-BE49-F238E27FC236}">
                  <a16:creationId xmlns:a16="http://schemas.microsoft.com/office/drawing/2014/main" id="{DC6D1976-F6CC-199F-3615-7E4A98B5D9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87</xdr:row>
          <xdr:rowOff>76200</xdr:rowOff>
        </xdr:from>
        <xdr:to>
          <xdr:col>4</xdr:col>
          <xdr:colOff>1123950</xdr:colOff>
          <xdr:row>87</xdr:row>
          <xdr:rowOff>209550</xdr:rowOff>
        </xdr:to>
        <xdr:sp macro="" textlink="">
          <xdr:nvSpPr>
            <xdr:cNvPr id="213271" name="Option Button 279" hidden="1">
              <a:extLst>
                <a:ext uri="{63B3BB69-23CF-44E3-9099-C40C66FF867C}">
                  <a14:compatExt spid="_x0000_s213271"/>
                </a:ext>
                <a:ext uri="{FF2B5EF4-FFF2-40B4-BE49-F238E27FC236}">
                  <a16:creationId xmlns:a16="http://schemas.microsoft.com/office/drawing/2014/main" id="{74E175C0-72B3-912F-3191-24876D8278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87</xdr:row>
          <xdr:rowOff>47625</xdr:rowOff>
        </xdr:from>
        <xdr:to>
          <xdr:col>4</xdr:col>
          <xdr:colOff>1181100</xdr:colOff>
          <xdr:row>87</xdr:row>
          <xdr:rowOff>238125</xdr:rowOff>
        </xdr:to>
        <xdr:sp macro="" textlink="">
          <xdr:nvSpPr>
            <xdr:cNvPr id="213272" name="Group Box 280" hidden="1">
              <a:extLst>
                <a:ext uri="{63B3BB69-23CF-44E3-9099-C40C66FF867C}">
                  <a14:compatExt spid="_x0000_s213272"/>
                </a:ext>
                <a:ext uri="{FF2B5EF4-FFF2-40B4-BE49-F238E27FC236}">
                  <a16:creationId xmlns:a16="http://schemas.microsoft.com/office/drawing/2014/main" id="{9C3E9324-AB02-2B1D-9ADF-BFD88D203BF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88</xdr:row>
          <xdr:rowOff>85725</xdr:rowOff>
        </xdr:from>
        <xdr:to>
          <xdr:col>4</xdr:col>
          <xdr:colOff>323850</xdr:colOff>
          <xdr:row>88</xdr:row>
          <xdr:rowOff>219075</xdr:rowOff>
        </xdr:to>
        <xdr:sp macro="" textlink="">
          <xdr:nvSpPr>
            <xdr:cNvPr id="213273" name="Option Button 281" hidden="1">
              <a:extLst>
                <a:ext uri="{63B3BB69-23CF-44E3-9099-C40C66FF867C}">
                  <a14:compatExt spid="_x0000_s213273"/>
                </a:ext>
                <a:ext uri="{FF2B5EF4-FFF2-40B4-BE49-F238E27FC236}">
                  <a16:creationId xmlns:a16="http://schemas.microsoft.com/office/drawing/2014/main" id="{29AD5A98-8D37-1A68-7A99-B6599D5AE7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88</xdr:row>
          <xdr:rowOff>85725</xdr:rowOff>
        </xdr:from>
        <xdr:to>
          <xdr:col>4</xdr:col>
          <xdr:colOff>590550</xdr:colOff>
          <xdr:row>88</xdr:row>
          <xdr:rowOff>219075</xdr:rowOff>
        </xdr:to>
        <xdr:sp macro="" textlink="">
          <xdr:nvSpPr>
            <xdr:cNvPr id="213274" name="Option Button 282" hidden="1">
              <a:extLst>
                <a:ext uri="{63B3BB69-23CF-44E3-9099-C40C66FF867C}">
                  <a14:compatExt spid="_x0000_s213274"/>
                </a:ext>
                <a:ext uri="{FF2B5EF4-FFF2-40B4-BE49-F238E27FC236}">
                  <a16:creationId xmlns:a16="http://schemas.microsoft.com/office/drawing/2014/main" id="{0DA38280-36F2-822A-202F-AB499F8497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88</xdr:row>
          <xdr:rowOff>85725</xdr:rowOff>
        </xdr:from>
        <xdr:to>
          <xdr:col>4</xdr:col>
          <xdr:colOff>857250</xdr:colOff>
          <xdr:row>88</xdr:row>
          <xdr:rowOff>219075</xdr:rowOff>
        </xdr:to>
        <xdr:sp macro="" textlink="">
          <xdr:nvSpPr>
            <xdr:cNvPr id="213275" name="Option Button 283" hidden="1">
              <a:extLst>
                <a:ext uri="{63B3BB69-23CF-44E3-9099-C40C66FF867C}">
                  <a14:compatExt spid="_x0000_s213275"/>
                </a:ext>
                <a:ext uri="{FF2B5EF4-FFF2-40B4-BE49-F238E27FC236}">
                  <a16:creationId xmlns:a16="http://schemas.microsoft.com/office/drawing/2014/main" id="{6747AAEE-FFF0-4AA6-1C40-630DB77626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88</xdr:row>
          <xdr:rowOff>85725</xdr:rowOff>
        </xdr:from>
        <xdr:to>
          <xdr:col>4</xdr:col>
          <xdr:colOff>1123950</xdr:colOff>
          <xdr:row>88</xdr:row>
          <xdr:rowOff>219075</xdr:rowOff>
        </xdr:to>
        <xdr:sp macro="" textlink="">
          <xdr:nvSpPr>
            <xdr:cNvPr id="213276" name="Option Button 284" hidden="1">
              <a:extLst>
                <a:ext uri="{63B3BB69-23CF-44E3-9099-C40C66FF867C}">
                  <a14:compatExt spid="_x0000_s213276"/>
                </a:ext>
                <a:ext uri="{FF2B5EF4-FFF2-40B4-BE49-F238E27FC236}">
                  <a16:creationId xmlns:a16="http://schemas.microsoft.com/office/drawing/2014/main" id="{527CA466-4226-3F0C-7F26-2ADD5AE970E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88</xdr:row>
          <xdr:rowOff>57150</xdr:rowOff>
        </xdr:from>
        <xdr:to>
          <xdr:col>4</xdr:col>
          <xdr:colOff>1181100</xdr:colOff>
          <xdr:row>88</xdr:row>
          <xdr:rowOff>247650</xdr:rowOff>
        </xdr:to>
        <xdr:sp macro="" textlink="">
          <xdr:nvSpPr>
            <xdr:cNvPr id="213277" name="Group Box 285" hidden="1">
              <a:extLst>
                <a:ext uri="{63B3BB69-23CF-44E3-9099-C40C66FF867C}">
                  <a14:compatExt spid="_x0000_s213277"/>
                </a:ext>
                <a:ext uri="{FF2B5EF4-FFF2-40B4-BE49-F238E27FC236}">
                  <a16:creationId xmlns:a16="http://schemas.microsoft.com/office/drawing/2014/main" id="{4D1BABA8-F22D-8D01-2B18-322AA4AAD5F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89</xdr:row>
          <xdr:rowOff>66675</xdr:rowOff>
        </xdr:from>
        <xdr:to>
          <xdr:col>4</xdr:col>
          <xdr:colOff>323850</xdr:colOff>
          <xdr:row>89</xdr:row>
          <xdr:rowOff>200025</xdr:rowOff>
        </xdr:to>
        <xdr:sp macro="" textlink="">
          <xdr:nvSpPr>
            <xdr:cNvPr id="213278" name="Option Button 286" hidden="1">
              <a:extLst>
                <a:ext uri="{63B3BB69-23CF-44E3-9099-C40C66FF867C}">
                  <a14:compatExt spid="_x0000_s213278"/>
                </a:ext>
                <a:ext uri="{FF2B5EF4-FFF2-40B4-BE49-F238E27FC236}">
                  <a16:creationId xmlns:a16="http://schemas.microsoft.com/office/drawing/2014/main" id="{EC4C18AB-7E51-CE40-FD05-FB6D0FD4D7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89</xdr:row>
          <xdr:rowOff>66675</xdr:rowOff>
        </xdr:from>
        <xdr:to>
          <xdr:col>4</xdr:col>
          <xdr:colOff>590550</xdr:colOff>
          <xdr:row>89</xdr:row>
          <xdr:rowOff>200025</xdr:rowOff>
        </xdr:to>
        <xdr:sp macro="" textlink="">
          <xdr:nvSpPr>
            <xdr:cNvPr id="213279" name="Option Button 287" hidden="1">
              <a:extLst>
                <a:ext uri="{63B3BB69-23CF-44E3-9099-C40C66FF867C}">
                  <a14:compatExt spid="_x0000_s213279"/>
                </a:ext>
                <a:ext uri="{FF2B5EF4-FFF2-40B4-BE49-F238E27FC236}">
                  <a16:creationId xmlns:a16="http://schemas.microsoft.com/office/drawing/2014/main" id="{0D996E06-CD09-F417-9618-6F33A2F2928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89</xdr:row>
          <xdr:rowOff>66675</xdr:rowOff>
        </xdr:from>
        <xdr:to>
          <xdr:col>4</xdr:col>
          <xdr:colOff>857250</xdr:colOff>
          <xdr:row>89</xdr:row>
          <xdr:rowOff>200025</xdr:rowOff>
        </xdr:to>
        <xdr:sp macro="" textlink="">
          <xdr:nvSpPr>
            <xdr:cNvPr id="213280" name="Option Button 288" hidden="1">
              <a:extLst>
                <a:ext uri="{63B3BB69-23CF-44E3-9099-C40C66FF867C}">
                  <a14:compatExt spid="_x0000_s213280"/>
                </a:ext>
                <a:ext uri="{FF2B5EF4-FFF2-40B4-BE49-F238E27FC236}">
                  <a16:creationId xmlns:a16="http://schemas.microsoft.com/office/drawing/2014/main" id="{57CD1450-09A5-D4A1-404D-AD2F39A0CB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89</xdr:row>
          <xdr:rowOff>66675</xdr:rowOff>
        </xdr:from>
        <xdr:to>
          <xdr:col>4</xdr:col>
          <xdr:colOff>1123950</xdr:colOff>
          <xdr:row>89</xdr:row>
          <xdr:rowOff>200025</xdr:rowOff>
        </xdr:to>
        <xdr:sp macro="" textlink="">
          <xdr:nvSpPr>
            <xdr:cNvPr id="213281" name="Option Button 289" hidden="1">
              <a:extLst>
                <a:ext uri="{63B3BB69-23CF-44E3-9099-C40C66FF867C}">
                  <a14:compatExt spid="_x0000_s213281"/>
                </a:ext>
                <a:ext uri="{FF2B5EF4-FFF2-40B4-BE49-F238E27FC236}">
                  <a16:creationId xmlns:a16="http://schemas.microsoft.com/office/drawing/2014/main" id="{B15D70A8-1FB9-2E0A-8D69-BC549571274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89</xdr:row>
          <xdr:rowOff>38100</xdr:rowOff>
        </xdr:from>
        <xdr:to>
          <xdr:col>4</xdr:col>
          <xdr:colOff>1181100</xdr:colOff>
          <xdr:row>89</xdr:row>
          <xdr:rowOff>228600</xdr:rowOff>
        </xdr:to>
        <xdr:sp macro="" textlink="">
          <xdr:nvSpPr>
            <xdr:cNvPr id="213282" name="Group Box 290" hidden="1">
              <a:extLst>
                <a:ext uri="{63B3BB69-23CF-44E3-9099-C40C66FF867C}">
                  <a14:compatExt spid="_x0000_s213282"/>
                </a:ext>
                <a:ext uri="{FF2B5EF4-FFF2-40B4-BE49-F238E27FC236}">
                  <a16:creationId xmlns:a16="http://schemas.microsoft.com/office/drawing/2014/main" id="{4247F15F-F07F-6ED8-5230-D803FD97465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91</xdr:row>
          <xdr:rowOff>95250</xdr:rowOff>
        </xdr:from>
        <xdr:to>
          <xdr:col>4</xdr:col>
          <xdr:colOff>323850</xdr:colOff>
          <xdr:row>91</xdr:row>
          <xdr:rowOff>228600</xdr:rowOff>
        </xdr:to>
        <xdr:sp macro="" textlink="">
          <xdr:nvSpPr>
            <xdr:cNvPr id="213283" name="Option Button 291" hidden="1">
              <a:extLst>
                <a:ext uri="{63B3BB69-23CF-44E3-9099-C40C66FF867C}">
                  <a14:compatExt spid="_x0000_s213283"/>
                </a:ext>
                <a:ext uri="{FF2B5EF4-FFF2-40B4-BE49-F238E27FC236}">
                  <a16:creationId xmlns:a16="http://schemas.microsoft.com/office/drawing/2014/main" id="{740B5357-E230-87D1-8407-8F1936F78F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91</xdr:row>
          <xdr:rowOff>95250</xdr:rowOff>
        </xdr:from>
        <xdr:to>
          <xdr:col>4</xdr:col>
          <xdr:colOff>590550</xdr:colOff>
          <xdr:row>91</xdr:row>
          <xdr:rowOff>228600</xdr:rowOff>
        </xdr:to>
        <xdr:sp macro="" textlink="">
          <xdr:nvSpPr>
            <xdr:cNvPr id="213284" name="Option Button 292" hidden="1">
              <a:extLst>
                <a:ext uri="{63B3BB69-23CF-44E3-9099-C40C66FF867C}">
                  <a14:compatExt spid="_x0000_s213284"/>
                </a:ext>
                <a:ext uri="{FF2B5EF4-FFF2-40B4-BE49-F238E27FC236}">
                  <a16:creationId xmlns:a16="http://schemas.microsoft.com/office/drawing/2014/main" id="{8DC22BB8-42C7-B691-A434-366FCD9BCF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91</xdr:row>
          <xdr:rowOff>95250</xdr:rowOff>
        </xdr:from>
        <xdr:to>
          <xdr:col>4</xdr:col>
          <xdr:colOff>857250</xdr:colOff>
          <xdr:row>91</xdr:row>
          <xdr:rowOff>228600</xdr:rowOff>
        </xdr:to>
        <xdr:sp macro="" textlink="">
          <xdr:nvSpPr>
            <xdr:cNvPr id="213285" name="Option Button 293" hidden="1">
              <a:extLst>
                <a:ext uri="{63B3BB69-23CF-44E3-9099-C40C66FF867C}">
                  <a14:compatExt spid="_x0000_s213285"/>
                </a:ext>
                <a:ext uri="{FF2B5EF4-FFF2-40B4-BE49-F238E27FC236}">
                  <a16:creationId xmlns:a16="http://schemas.microsoft.com/office/drawing/2014/main" id="{95BE38FC-B7AA-93B8-F990-15BFE8A654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91</xdr:row>
          <xdr:rowOff>95250</xdr:rowOff>
        </xdr:from>
        <xdr:to>
          <xdr:col>4</xdr:col>
          <xdr:colOff>1123950</xdr:colOff>
          <xdr:row>91</xdr:row>
          <xdr:rowOff>228600</xdr:rowOff>
        </xdr:to>
        <xdr:sp macro="" textlink="">
          <xdr:nvSpPr>
            <xdr:cNvPr id="213286" name="Option Button 294" hidden="1">
              <a:extLst>
                <a:ext uri="{63B3BB69-23CF-44E3-9099-C40C66FF867C}">
                  <a14:compatExt spid="_x0000_s213286"/>
                </a:ext>
                <a:ext uri="{FF2B5EF4-FFF2-40B4-BE49-F238E27FC236}">
                  <a16:creationId xmlns:a16="http://schemas.microsoft.com/office/drawing/2014/main" id="{337AA531-E7C6-D451-8196-CE56C0CB42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91</xdr:row>
          <xdr:rowOff>66675</xdr:rowOff>
        </xdr:from>
        <xdr:to>
          <xdr:col>4</xdr:col>
          <xdr:colOff>1181100</xdr:colOff>
          <xdr:row>91</xdr:row>
          <xdr:rowOff>257175</xdr:rowOff>
        </xdr:to>
        <xdr:sp macro="" textlink="">
          <xdr:nvSpPr>
            <xdr:cNvPr id="213287" name="Group Box 295" hidden="1">
              <a:extLst>
                <a:ext uri="{63B3BB69-23CF-44E3-9099-C40C66FF867C}">
                  <a14:compatExt spid="_x0000_s213287"/>
                </a:ext>
                <a:ext uri="{FF2B5EF4-FFF2-40B4-BE49-F238E27FC236}">
                  <a16:creationId xmlns:a16="http://schemas.microsoft.com/office/drawing/2014/main" id="{41273F07-2EAB-0FC9-077D-F631463EA9C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92</xdr:row>
          <xdr:rowOff>85725</xdr:rowOff>
        </xdr:from>
        <xdr:to>
          <xdr:col>4</xdr:col>
          <xdr:colOff>323850</xdr:colOff>
          <xdr:row>92</xdr:row>
          <xdr:rowOff>219075</xdr:rowOff>
        </xdr:to>
        <xdr:sp macro="" textlink="">
          <xdr:nvSpPr>
            <xdr:cNvPr id="213288" name="Option Button 296" hidden="1">
              <a:extLst>
                <a:ext uri="{63B3BB69-23CF-44E3-9099-C40C66FF867C}">
                  <a14:compatExt spid="_x0000_s213288"/>
                </a:ext>
                <a:ext uri="{FF2B5EF4-FFF2-40B4-BE49-F238E27FC236}">
                  <a16:creationId xmlns:a16="http://schemas.microsoft.com/office/drawing/2014/main" id="{60FBC4EF-B137-BFF7-AF5E-7802BFA066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92</xdr:row>
          <xdr:rowOff>85725</xdr:rowOff>
        </xdr:from>
        <xdr:to>
          <xdr:col>4</xdr:col>
          <xdr:colOff>590550</xdr:colOff>
          <xdr:row>92</xdr:row>
          <xdr:rowOff>219075</xdr:rowOff>
        </xdr:to>
        <xdr:sp macro="" textlink="">
          <xdr:nvSpPr>
            <xdr:cNvPr id="213289" name="Option Button 297" hidden="1">
              <a:extLst>
                <a:ext uri="{63B3BB69-23CF-44E3-9099-C40C66FF867C}">
                  <a14:compatExt spid="_x0000_s213289"/>
                </a:ext>
                <a:ext uri="{FF2B5EF4-FFF2-40B4-BE49-F238E27FC236}">
                  <a16:creationId xmlns:a16="http://schemas.microsoft.com/office/drawing/2014/main" id="{7663BFF1-5E2C-6813-189C-8270CDAD5D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92</xdr:row>
          <xdr:rowOff>85725</xdr:rowOff>
        </xdr:from>
        <xdr:to>
          <xdr:col>4</xdr:col>
          <xdr:colOff>857250</xdr:colOff>
          <xdr:row>92</xdr:row>
          <xdr:rowOff>219075</xdr:rowOff>
        </xdr:to>
        <xdr:sp macro="" textlink="">
          <xdr:nvSpPr>
            <xdr:cNvPr id="213290" name="Option Button 298" hidden="1">
              <a:extLst>
                <a:ext uri="{63B3BB69-23CF-44E3-9099-C40C66FF867C}">
                  <a14:compatExt spid="_x0000_s213290"/>
                </a:ext>
                <a:ext uri="{FF2B5EF4-FFF2-40B4-BE49-F238E27FC236}">
                  <a16:creationId xmlns:a16="http://schemas.microsoft.com/office/drawing/2014/main" id="{80393FED-8BDC-5F2B-BBE7-CCCCB0E5A0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92</xdr:row>
          <xdr:rowOff>85725</xdr:rowOff>
        </xdr:from>
        <xdr:to>
          <xdr:col>4</xdr:col>
          <xdr:colOff>1123950</xdr:colOff>
          <xdr:row>92</xdr:row>
          <xdr:rowOff>219075</xdr:rowOff>
        </xdr:to>
        <xdr:sp macro="" textlink="">
          <xdr:nvSpPr>
            <xdr:cNvPr id="213291" name="Option Button 299" hidden="1">
              <a:extLst>
                <a:ext uri="{63B3BB69-23CF-44E3-9099-C40C66FF867C}">
                  <a14:compatExt spid="_x0000_s213291"/>
                </a:ext>
                <a:ext uri="{FF2B5EF4-FFF2-40B4-BE49-F238E27FC236}">
                  <a16:creationId xmlns:a16="http://schemas.microsoft.com/office/drawing/2014/main" id="{5FC7114C-5FAF-E2A4-4C1D-1EB20A5DE3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92</xdr:row>
          <xdr:rowOff>57150</xdr:rowOff>
        </xdr:from>
        <xdr:to>
          <xdr:col>4</xdr:col>
          <xdr:colOff>1181100</xdr:colOff>
          <xdr:row>92</xdr:row>
          <xdr:rowOff>247650</xdr:rowOff>
        </xdr:to>
        <xdr:sp macro="" textlink="">
          <xdr:nvSpPr>
            <xdr:cNvPr id="213292" name="Group Box 300" hidden="1">
              <a:extLst>
                <a:ext uri="{63B3BB69-23CF-44E3-9099-C40C66FF867C}">
                  <a14:compatExt spid="_x0000_s213292"/>
                </a:ext>
                <a:ext uri="{FF2B5EF4-FFF2-40B4-BE49-F238E27FC236}">
                  <a16:creationId xmlns:a16="http://schemas.microsoft.com/office/drawing/2014/main" id="{D770FB62-1D63-E866-67DA-31F8F6FEE57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93</xdr:row>
          <xdr:rowOff>85725</xdr:rowOff>
        </xdr:from>
        <xdr:to>
          <xdr:col>4</xdr:col>
          <xdr:colOff>323850</xdr:colOff>
          <xdr:row>93</xdr:row>
          <xdr:rowOff>219075</xdr:rowOff>
        </xdr:to>
        <xdr:sp macro="" textlink="">
          <xdr:nvSpPr>
            <xdr:cNvPr id="213293" name="Option Button 301" hidden="1">
              <a:extLst>
                <a:ext uri="{63B3BB69-23CF-44E3-9099-C40C66FF867C}">
                  <a14:compatExt spid="_x0000_s213293"/>
                </a:ext>
                <a:ext uri="{FF2B5EF4-FFF2-40B4-BE49-F238E27FC236}">
                  <a16:creationId xmlns:a16="http://schemas.microsoft.com/office/drawing/2014/main" id="{33A875E8-68B3-0E41-A343-815A7758AF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93</xdr:row>
          <xdr:rowOff>85725</xdr:rowOff>
        </xdr:from>
        <xdr:to>
          <xdr:col>4</xdr:col>
          <xdr:colOff>590550</xdr:colOff>
          <xdr:row>93</xdr:row>
          <xdr:rowOff>219075</xdr:rowOff>
        </xdr:to>
        <xdr:sp macro="" textlink="">
          <xdr:nvSpPr>
            <xdr:cNvPr id="213294" name="Option Button 302" hidden="1">
              <a:extLst>
                <a:ext uri="{63B3BB69-23CF-44E3-9099-C40C66FF867C}">
                  <a14:compatExt spid="_x0000_s213294"/>
                </a:ext>
                <a:ext uri="{FF2B5EF4-FFF2-40B4-BE49-F238E27FC236}">
                  <a16:creationId xmlns:a16="http://schemas.microsoft.com/office/drawing/2014/main" id="{79F29FAF-2E36-4173-677B-EA136ABF01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93</xdr:row>
          <xdr:rowOff>85725</xdr:rowOff>
        </xdr:from>
        <xdr:to>
          <xdr:col>4</xdr:col>
          <xdr:colOff>857250</xdr:colOff>
          <xdr:row>93</xdr:row>
          <xdr:rowOff>219075</xdr:rowOff>
        </xdr:to>
        <xdr:sp macro="" textlink="">
          <xdr:nvSpPr>
            <xdr:cNvPr id="213295" name="Option Button 303" hidden="1">
              <a:extLst>
                <a:ext uri="{63B3BB69-23CF-44E3-9099-C40C66FF867C}">
                  <a14:compatExt spid="_x0000_s213295"/>
                </a:ext>
                <a:ext uri="{FF2B5EF4-FFF2-40B4-BE49-F238E27FC236}">
                  <a16:creationId xmlns:a16="http://schemas.microsoft.com/office/drawing/2014/main" id="{D9A7B0F6-457F-855E-EE0F-636735E174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93</xdr:row>
          <xdr:rowOff>85725</xdr:rowOff>
        </xdr:from>
        <xdr:to>
          <xdr:col>4</xdr:col>
          <xdr:colOff>1123950</xdr:colOff>
          <xdr:row>93</xdr:row>
          <xdr:rowOff>219075</xdr:rowOff>
        </xdr:to>
        <xdr:sp macro="" textlink="">
          <xdr:nvSpPr>
            <xdr:cNvPr id="213296" name="Option Button 304" hidden="1">
              <a:extLst>
                <a:ext uri="{63B3BB69-23CF-44E3-9099-C40C66FF867C}">
                  <a14:compatExt spid="_x0000_s213296"/>
                </a:ext>
                <a:ext uri="{FF2B5EF4-FFF2-40B4-BE49-F238E27FC236}">
                  <a16:creationId xmlns:a16="http://schemas.microsoft.com/office/drawing/2014/main" id="{A0BBF9A4-1BB3-2F57-CA58-6FA35B819E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93</xdr:row>
          <xdr:rowOff>57150</xdr:rowOff>
        </xdr:from>
        <xdr:to>
          <xdr:col>4</xdr:col>
          <xdr:colOff>1181100</xdr:colOff>
          <xdr:row>93</xdr:row>
          <xdr:rowOff>247650</xdr:rowOff>
        </xdr:to>
        <xdr:sp macro="" textlink="">
          <xdr:nvSpPr>
            <xdr:cNvPr id="213297" name="Group Box 305" hidden="1">
              <a:extLst>
                <a:ext uri="{63B3BB69-23CF-44E3-9099-C40C66FF867C}">
                  <a14:compatExt spid="_x0000_s213297"/>
                </a:ext>
                <a:ext uri="{FF2B5EF4-FFF2-40B4-BE49-F238E27FC236}">
                  <a16:creationId xmlns:a16="http://schemas.microsoft.com/office/drawing/2014/main" id="{6913C934-218A-02AC-3D40-382A74080DB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94</xdr:row>
          <xdr:rowOff>76200</xdr:rowOff>
        </xdr:from>
        <xdr:to>
          <xdr:col>4</xdr:col>
          <xdr:colOff>323850</xdr:colOff>
          <xdr:row>94</xdr:row>
          <xdr:rowOff>209550</xdr:rowOff>
        </xdr:to>
        <xdr:sp macro="" textlink="">
          <xdr:nvSpPr>
            <xdr:cNvPr id="213298" name="Option Button 306" hidden="1">
              <a:extLst>
                <a:ext uri="{63B3BB69-23CF-44E3-9099-C40C66FF867C}">
                  <a14:compatExt spid="_x0000_s213298"/>
                </a:ext>
                <a:ext uri="{FF2B5EF4-FFF2-40B4-BE49-F238E27FC236}">
                  <a16:creationId xmlns:a16="http://schemas.microsoft.com/office/drawing/2014/main" id="{4A5E6374-31C9-B0D5-7879-79C395CF1C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94</xdr:row>
          <xdr:rowOff>76200</xdr:rowOff>
        </xdr:from>
        <xdr:to>
          <xdr:col>4</xdr:col>
          <xdr:colOff>590550</xdr:colOff>
          <xdr:row>94</xdr:row>
          <xdr:rowOff>209550</xdr:rowOff>
        </xdr:to>
        <xdr:sp macro="" textlink="">
          <xdr:nvSpPr>
            <xdr:cNvPr id="213299" name="Option Button 307" hidden="1">
              <a:extLst>
                <a:ext uri="{63B3BB69-23CF-44E3-9099-C40C66FF867C}">
                  <a14:compatExt spid="_x0000_s213299"/>
                </a:ext>
                <a:ext uri="{FF2B5EF4-FFF2-40B4-BE49-F238E27FC236}">
                  <a16:creationId xmlns:a16="http://schemas.microsoft.com/office/drawing/2014/main" id="{489DF237-13C1-5BE5-5B02-2F83DBE5EB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94</xdr:row>
          <xdr:rowOff>76200</xdr:rowOff>
        </xdr:from>
        <xdr:to>
          <xdr:col>4</xdr:col>
          <xdr:colOff>857250</xdr:colOff>
          <xdr:row>94</xdr:row>
          <xdr:rowOff>209550</xdr:rowOff>
        </xdr:to>
        <xdr:sp macro="" textlink="">
          <xdr:nvSpPr>
            <xdr:cNvPr id="213300" name="Option Button 308" hidden="1">
              <a:extLst>
                <a:ext uri="{63B3BB69-23CF-44E3-9099-C40C66FF867C}">
                  <a14:compatExt spid="_x0000_s213300"/>
                </a:ext>
                <a:ext uri="{FF2B5EF4-FFF2-40B4-BE49-F238E27FC236}">
                  <a16:creationId xmlns:a16="http://schemas.microsoft.com/office/drawing/2014/main" id="{A7A4AE2E-8FF2-76A9-E85B-5560ECD173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94</xdr:row>
          <xdr:rowOff>76200</xdr:rowOff>
        </xdr:from>
        <xdr:to>
          <xdr:col>4</xdr:col>
          <xdr:colOff>1123950</xdr:colOff>
          <xdr:row>94</xdr:row>
          <xdr:rowOff>209550</xdr:rowOff>
        </xdr:to>
        <xdr:sp macro="" textlink="">
          <xdr:nvSpPr>
            <xdr:cNvPr id="213301" name="Option Button 309" hidden="1">
              <a:extLst>
                <a:ext uri="{63B3BB69-23CF-44E3-9099-C40C66FF867C}">
                  <a14:compatExt spid="_x0000_s213301"/>
                </a:ext>
                <a:ext uri="{FF2B5EF4-FFF2-40B4-BE49-F238E27FC236}">
                  <a16:creationId xmlns:a16="http://schemas.microsoft.com/office/drawing/2014/main" id="{8BB38478-BA24-5F59-9541-93F9F5D813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94</xdr:row>
          <xdr:rowOff>47625</xdr:rowOff>
        </xdr:from>
        <xdr:to>
          <xdr:col>4</xdr:col>
          <xdr:colOff>1181100</xdr:colOff>
          <xdr:row>94</xdr:row>
          <xdr:rowOff>238125</xdr:rowOff>
        </xdr:to>
        <xdr:sp macro="" textlink="">
          <xdr:nvSpPr>
            <xdr:cNvPr id="213302" name="Group Box 310" hidden="1">
              <a:extLst>
                <a:ext uri="{63B3BB69-23CF-44E3-9099-C40C66FF867C}">
                  <a14:compatExt spid="_x0000_s213302"/>
                </a:ext>
                <a:ext uri="{FF2B5EF4-FFF2-40B4-BE49-F238E27FC236}">
                  <a16:creationId xmlns:a16="http://schemas.microsoft.com/office/drawing/2014/main" id="{67E88B12-CA6C-7273-5A2C-57D6D4D3ED0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95</xdr:row>
          <xdr:rowOff>66675</xdr:rowOff>
        </xdr:from>
        <xdr:to>
          <xdr:col>4</xdr:col>
          <xdr:colOff>323850</xdr:colOff>
          <xdr:row>95</xdr:row>
          <xdr:rowOff>200025</xdr:rowOff>
        </xdr:to>
        <xdr:sp macro="" textlink="">
          <xdr:nvSpPr>
            <xdr:cNvPr id="213303" name="Option Button 311" hidden="1">
              <a:extLst>
                <a:ext uri="{63B3BB69-23CF-44E3-9099-C40C66FF867C}">
                  <a14:compatExt spid="_x0000_s213303"/>
                </a:ext>
                <a:ext uri="{FF2B5EF4-FFF2-40B4-BE49-F238E27FC236}">
                  <a16:creationId xmlns:a16="http://schemas.microsoft.com/office/drawing/2014/main" id="{793E0AB4-4E7D-AB42-9080-79EB8B1853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95</xdr:row>
          <xdr:rowOff>66675</xdr:rowOff>
        </xdr:from>
        <xdr:to>
          <xdr:col>4</xdr:col>
          <xdr:colOff>590550</xdr:colOff>
          <xdr:row>95</xdr:row>
          <xdr:rowOff>200025</xdr:rowOff>
        </xdr:to>
        <xdr:sp macro="" textlink="">
          <xdr:nvSpPr>
            <xdr:cNvPr id="213304" name="Option Button 312" hidden="1">
              <a:extLst>
                <a:ext uri="{63B3BB69-23CF-44E3-9099-C40C66FF867C}">
                  <a14:compatExt spid="_x0000_s213304"/>
                </a:ext>
                <a:ext uri="{FF2B5EF4-FFF2-40B4-BE49-F238E27FC236}">
                  <a16:creationId xmlns:a16="http://schemas.microsoft.com/office/drawing/2014/main" id="{2027FBB3-FF90-8268-D828-C20E97531F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95</xdr:row>
          <xdr:rowOff>66675</xdr:rowOff>
        </xdr:from>
        <xdr:to>
          <xdr:col>4</xdr:col>
          <xdr:colOff>857250</xdr:colOff>
          <xdr:row>95</xdr:row>
          <xdr:rowOff>200025</xdr:rowOff>
        </xdr:to>
        <xdr:sp macro="" textlink="">
          <xdr:nvSpPr>
            <xdr:cNvPr id="213305" name="Option Button 313" hidden="1">
              <a:extLst>
                <a:ext uri="{63B3BB69-23CF-44E3-9099-C40C66FF867C}">
                  <a14:compatExt spid="_x0000_s213305"/>
                </a:ext>
                <a:ext uri="{FF2B5EF4-FFF2-40B4-BE49-F238E27FC236}">
                  <a16:creationId xmlns:a16="http://schemas.microsoft.com/office/drawing/2014/main" id="{C529845A-7839-E753-7D8E-54DB151C49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95</xdr:row>
          <xdr:rowOff>66675</xdr:rowOff>
        </xdr:from>
        <xdr:to>
          <xdr:col>4</xdr:col>
          <xdr:colOff>1123950</xdr:colOff>
          <xdr:row>95</xdr:row>
          <xdr:rowOff>200025</xdr:rowOff>
        </xdr:to>
        <xdr:sp macro="" textlink="">
          <xdr:nvSpPr>
            <xdr:cNvPr id="213306" name="Option Button 314" hidden="1">
              <a:extLst>
                <a:ext uri="{63B3BB69-23CF-44E3-9099-C40C66FF867C}">
                  <a14:compatExt spid="_x0000_s213306"/>
                </a:ext>
                <a:ext uri="{FF2B5EF4-FFF2-40B4-BE49-F238E27FC236}">
                  <a16:creationId xmlns:a16="http://schemas.microsoft.com/office/drawing/2014/main" id="{DDE41A83-8259-C46A-4A6A-CB2AE64FAE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95</xdr:row>
          <xdr:rowOff>38100</xdr:rowOff>
        </xdr:from>
        <xdr:to>
          <xdr:col>4</xdr:col>
          <xdr:colOff>1181100</xdr:colOff>
          <xdr:row>95</xdr:row>
          <xdr:rowOff>228600</xdr:rowOff>
        </xdr:to>
        <xdr:sp macro="" textlink="">
          <xdr:nvSpPr>
            <xdr:cNvPr id="213307" name="Group Box 315" hidden="1">
              <a:extLst>
                <a:ext uri="{63B3BB69-23CF-44E3-9099-C40C66FF867C}">
                  <a14:compatExt spid="_x0000_s213307"/>
                </a:ext>
                <a:ext uri="{FF2B5EF4-FFF2-40B4-BE49-F238E27FC236}">
                  <a16:creationId xmlns:a16="http://schemas.microsoft.com/office/drawing/2014/main" id="{3321DD15-2FC8-FB85-4298-597E5597911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97</xdr:row>
          <xdr:rowOff>95250</xdr:rowOff>
        </xdr:from>
        <xdr:to>
          <xdr:col>4</xdr:col>
          <xdr:colOff>323850</xdr:colOff>
          <xdr:row>97</xdr:row>
          <xdr:rowOff>228600</xdr:rowOff>
        </xdr:to>
        <xdr:sp macro="" textlink="">
          <xdr:nvSpPr>
            <xdr:cNvPr id="213308" name="Option Button 316" hidden="1">
              <a:extLst>
                <a:ext uri="{63B3BB69-23CF-44E3-9099-C40C66FF867C}">
                  <a14:compatExt spid="_x0000_s213308"/>
                </a:ext>
                <a:ext uri="{FF2B5EF4-FFF2-40B4-BE49-F238E27FC236}">
                  <a16:creationId xmlns:a16="http://schemas.microsoft.com/office/drawing/2014/main" id="{F4EAC239-6EEC-7EF7-DFEC-E0DE3EC7F1F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97</xdr:row>
          <xdr:rowOff>95250</xdr:rowOff>
        </xdr:from>
        <xdr:to>
          <xdr:col>4</xdr:col>
          <xdr:colOff>590550</xdr:colOff>
          <xdr:row>97</xdr:row>
          <xdr:rowOff>228600</xdr:rowOff>
        </xdr:to>
        <xdr:sp macro="" textlink="">
          <xdr:nvSpPr>
            <xdr:cNvPr id="213309" name="Option Button 317" hidden="1">
              <a:extLst>
                <a:ext uri="{63B3BB69-23CF-44E3-9099-C40C66FF867C}">
                  <a14:compatExt spid="_x0000_s213309"/>
                </a:ext>
                <a:ext uri="{FF2B5EF4-FFF2-40B4-BE49-F238E27FC236}">
                  <a16:creationId xmlns:a16="http://schemas.microsoft.com/office/drawing/2014/main" id="{33164438-52F6-FE12-78D7-ED4FF047BF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97</xdr:row>
          <xdr:rowOff>95250</xdr:rowOff>
        </xdr:from>
        <xdr:to>
          <xdr:col>4</xdr:col>
          <xdr:colOff>857250</xdr:colOff>
          <xdr:row>97</xdr:row>
          <xdr:rowOff>228600</xdr:rowOff>
        </xdr:to>
        <xdr:sp macro="" textlink="">
          <xdr:nvSpPr>
            <xdr:cNvPr id="213310" name="Option Button 318" hidden="1">
              <a:extLst>
                <a:ext uri="{63B3BB69-23CF-44E3-9099-C40C66FF867C}">
                  <a14:compatExt spid="_x0000_s213310"/>
                </a:ext>
                <a:ext uri="{FF2B5EF4-FFF2-40B4-BE49-F238E27FC236}">
                  <a16:creationId xmlns:a16="http://schemas.microsoft.com/office/drawing/2014/main" id="{200C06A7-5C42-E4A4-C262-D270C1A8EB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97</xdr:row>
          <xdr:rowOff>95250</xdr:rowOff>
        </xdr:from>
        <xdr:to>
          <xdr:col>4</xdr:col>
          <xdr:colOff>1123950</xdr:colOff>
          <xdr:row>97</xdr:row>
          <xdr:rowOff>228600</xdr:rowOff>
        </xdr:to>
        <xdr:sp macro="" textlink="">
          <xdr:nvSpPr>
            <xdr:cNvPr id="213311" name="Option Button 319" hidden="1">
              <a:extLst>
                <a:ext uri="{63B3BB69-23CF-44E3-9099-C40C66FF867C}">
                  <a14:compatExt spid="_x0000_s213311"/>
                </a:ext>
                <a:ext uri="{FF2B5EF4-FFF2-40B4-BE49-F238E27FC236}">
                  <a16:creationId xmlns:a16="http://schemas.microsoft.com/office/drawing/2014/main" id="{165EBBA4-CFE0-7FF5-FBD5-954A38569A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97</xdr:row>
          <xdr:rowOff>66675</xdr:rowOff>
        </xdr:from>
        <xdr:to>
          <xdr:col>4</xdr:col>
          <xdr:colOff>1181100</xdr:colOff>
          <xdr:row>97</xdr:row>
          <xdr:rowOff>257175</xdr:rowOff>
        </xdr:to>
        <xdr:sp macro="" textlink="">
          <xdr:nvSpPr>
            <xdr:cNvPr id="213312" name="Group Box 320" hidden="1">
              <a:extLst>
                <a:ext uri="{63B3BB69-23CF-44E3-9099-C40C66FF867C}">
                  <a14:compatExt spid="_x0000_s213312"/>
                </a:ext>
                <a:ext uri="{FF2B5EF4-FFF2-40B4-BE49-F238E27FC236}">
                  <a16:creationId xmlns:a16="http://schemas.microsoft.com/office/drawing/2014/main" id="{3A9F4220-37BD-6892-2AFF-6E2ABBC179D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98</xdr:row>
          <xdr:rowOff>85725</xdr:rowOff>
        </xdr:from>
        <xdr:to>
          <xdr:col>4</xdr:col>
          <xdr:colOff>323850</xdr:colOff>
          <xdr:row>98</xdr:row>
          <xdr:rowOff>219075</xdr:rowOff>
        </xdr:to>
        <xdr:sp macro="" textlink="">
          <xdr:nvSpPr>
            <xdr:cNvPr id="213313" name="Option Button 321" hidden="1">
              <a:extLst>
                <a:ext uri="{63B3BB69-23CF-44E3-9099-C40C66FF867C}">
                  <a14:compatExt spid="_x0000_s213313"/>
                </a:ext>
                <a:ext uri="{FF2B5EF4-FFF2-40B4-BE49-F238E27FC236}">
                  <a16:creationId xmlns:a16="http://schemas.microsoft.com/office/drawing/2014/main" id="{389BD369-A7BB-6D3E-E1CE-6B62BBCEC6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98</xdr:row>
          <xdr:rowOff>85725</xdr:rowOff>
        </xdr:from>
        <xdr:to>
          <xdr:col>4</xdr:col>
          <xdr:colOff>590550</xdr:colOff>
          <xdr:row>98</xdr:row>
          <xdr:rowOff>219075</xdr:rowOff>
        </xdr:to>
        <xdr:sp macro="" textlink="">
          <xdr:nvSpPr>
            <xdr:cNvPr id="213314" name="Option Button 322" hidden="1">
              <a:extLst>
                <a:ext uri="{63B3BB69-23CF-44E3-9099-C40C66FF867C}">
                  <a14:compatExt spid="_x0000_s213314"/>
                </a:ext>
                <a:ext uri="{FF2B5EF4-FFF2-40B4-BE49-F238E27FC236}">
                  <a16:creationId xmlns:a16="http://schemas.microsoft.com/office/drawing/2014/main" id="{93279962-8083-1FC0-B6D8-0D0351C9F7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98</xdr:row>
          <xdr:rowOff>85725</xdr:rowOff>
        </xdr:from>
        <xdr:to>
          <xdr:col>4</xdr:col>
          <xdr:colOff>857250</xdr:colOff>
          <xdr:row>98</xdr:row>
          <xdr:rowOff>219075</xdr:rowOff>
        </xdr:to>
        <xdr:sp macro="" textlink="">
          <xdr:nvSpPr>
            <xdr:cNvPr id="213315" name="Option Button 323" hidden="1">
              <a:extLst>
                <a:ext uri="{63B3BB69-23CF-44E3-9099-C40C66FF867C}">
                  <a14:compatExt spid="_x0000_s213315"/>
                </a:ext>
                <a:ext uri="{FF2B5EF4-FFF2-40B4-BE49-F238E27FC236}">
                  <a16:creationId xmlns:a16="http://schemas.microsoft.com/office/drawing/2014/main" id="{DC8E926F-79DE-227E-5073-4C0D2D4D552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98</xdr:row>
          <xdr:rowOff>85725</xdr:rowOff>
        </xdr:from>
        <xdr:to>
          <xdr:col>4</xdr:col>
          <xdr:colOff>1123950</xdr:colOff>
          <xdr:row>98</xdr:row>
          <xdr:rowOff>219075</xdr:rowOff>
        </xdr:to>
        <xdr:sp macro="" textlink="">
          <xdr:nvSpPr>
            <xdr:cNvPr id="213316" name="Option Button 324" hidden="1">
              <a:extLst>
                <a:ext uri="{63B3BB69-23CF-44E3-9099-C40C66FF867C}">
                  <a14:compatExt spid="_x0000_s213316"/>
                </a:ext>
                <a:ext uri="{FF2B5EF4-FFF2-40B4-BE49-F238E27FC236}">
                  <a16:creationId xmlns:a16="http://schemas.microsoft.com/office/drawing/2014/main" id="{A0461C23-30D8-5171-A67E-408554F4A7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98</xdr:row>
          <xdr:rowOff>57150</xdr:rowOff>
        </xdr:from>
        <xdr:to>
          <xdr:col>4</xdr:col>
          <xdr:colOff>1181100</xdr:colOff>
          <xdr:row>98</xdr:row>
          <xdr:rowOff>247650</xdr:rowOff>
        </xdr:to>
        <xdr:sp macro="" textlink="">
          <xdr:nvSpPr>
            <xdr:cNvPr id="213317" name="Group Box 325" hidden="1">
              <a:extLst>
                <a:ext uri="{63B3BB69-23CF-44E3-9099-C40C66FF867C}">
                  <a14:compatExt spid="_x0000_s213317"/>
                </a:ext>
                <a:ext uri="{FF2B5EF4-FFF2-40B4-BE49-F238E27FC236}">
                  <a16:creationId xmlns:a16="http://schemas.microsoft.com/office/drawing/2014/main" id="{1081D7C8-910A-D918-D408-919F3E03D16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99</xdr:row>
          <xdr:rowOff>66675</xdr:rowOff>
        </xdr:from>
        <xdr:to>
          <xdr:col>4</xdr:col>
          <xdr:colOff>323850</xdr:colOff>
          <xdr:row>99</xdr:row>
          <xdr:rowOff>200025</xdr:rowOff>
        </xdr:to>
        <xdr:sp macro="" textlink="">
          <xdr:nvSpPr>
            <xdr:cNvPr id="213318" name="Option Button 326" hidden="1">
              <a:extLst>
                <a:ext uri="{63B3BB69-23CF-44E3-9099-C40C66FF867C}">
                  <a14:compatExt spid="_x0000_s213318"/>
                </a:ext>
                <a:ext uri="{FF2B5EF4-FFF2-40B4-BE49-F238E27FC236}">
                  <a16:creationId xmlns:a16="http://schemas.microsoft.com/office/drawing/2014/main" id="{6B663D7F-B82F-381E-195F-2E09564D5E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99</xdr:row>
          <xdr:rowOff>66675</xdr:rowOff>
        </xdr:from>
        <xdr:to>
          <xdr:col>4</xdr:col>
          <xdr:colOff>590550</xdr:colOff>
          <xdr:row>99</xdr:row>
          <xdr:rowOff>200025</xdr:rowOff>
        </xdr:to>
        <xdr:sp macro="" textlink="">
          <xdr:nvSpPr>
            <xdr:cNvPr id="213319" name="Option Button 327" hidden="1">
              <a:extLst>
                <a:ext uri="{63B3BB69-23CF-44E3-9099-C40C66FF867C}">
                  <a14:compatExt spid="_x0000_s213319"/>
                </a:ext>
                <a:ext uri="{FF2B5EF4-FFF2-40B4-BE49-F238E27FC236}">
                  <a16:creationId xmlns:a16="http://schemas.microsoft.com/office/drawing/2014/main" id="{E5D5461B-3800-DF21-58A6-D918AAD390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99</xdr:row>
          <xdr:rowOff>66675</xdr:rowOff>
        </xdr:from>
        <xdr:to>
          <xdr:col>4</xdr:col>
          <xdr:colOff>857250</xdr:colOff>
          <xdr:row>99</xdr:row>
          <xdr:rowOff>200025</xdr:rowOff>
        </xdr:to>
        <xdr:sp macro="" textlink="">
          <xdr:nvSpPr>
            <xdr:cNvPr id="213320" name="Option Button 328" hidden="1">
              <a:extLst>
                <a:ext uri="{63B3BB69-23CF-44E3-9099-C40C66FF867C}">
                  <a14:compatExt spid="_x0000_s213320"/>
                </a:ext>
                <a:ext uri="{FF2B5EF4-FFF2-40B4-BE49-F238E27FC236}">
                  <a16:creationId xmlns:a16="http://schemas.microsoft.com/office/drawing/2014/main" id="{E496ED58-F57D-B673-A89B-3108E120C6C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99</xdr:row>
          <xdr:rowOff>66675</xdr:rowOff>
        </xdr:from>
        <xdr:to>
          <xdr:col>4</xdr:col>
          <xdr:colOff>1123950</xdr:colOff>
          <xdr:row>99</xdr:row>
          <xdr:rowOff>200025</xdr:rowOff>
        </xdr:to>
        <xdr:sp macro="" textlink="">
          <xdr:nvSpPr>
            <xdr:cNvPr id="213321" name="Option Button 329" hidden="1">
              <a:extLst>
                <a:ext uri="{63B3BB69-23CF-44E3-9099-C40C66FF867C}">
                  <a14:compatExt spid="_x0000_s213321"/>
                </a:ext>
                <a:ext uri="{FF2B5EF4-FFF2-40B4-BE49-F238E27FC236}">
                  <a16:creationId xmlns:a16="http://schemas.microsoft.com/office/drawing/2014/main" id="{46273949-3272-8652-8FAF-82A6F64AC7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99</xdr:row>
          <xdr:rowOff>38100</xdr:rowOff>
        </xdr:from>
        <xdr:to>
          <xdr:col>4</xdr:col>
          <xdr:colOff>1181100</xdr:colOff>
          <xdr:row>99</xdr:row>
          <xdr:rowOff>228600</xdr:rowOff>
        </xdr:to>
        <xdr:sp macro="" textlink="">
          <xdr:nvSpPr>
            <xdr:cNvPr id="213322" name="Group Box 330" hidden="1">
              <a:extLst>
                <a:ext uri="{63B3BB69-23CF-44E3-9099-C40C66FF867C}">
                  <a14:compatExt spid="_x0000_s213322"/>
                </a:ext>
                <a:ext uri="{FF2B5EF4-FFF2-40B4-BE49-F238E27FC236}">
                  <a16:creationId xmlns:a16="http://schemas.microsoft.com/office/drawing/2014/main" id="{CEA4125A-E8CA-743B-3E67-1FDCE492DF4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95250</xdr:colOff>
          <xdr:row>100</xdr:row>
          <xdr:rowOff>85725</xdr:rowOff>
        </xdr:from>
        <xdr:to>
          <xdr:col>4</xdr:col>
          <xdr:colOff>361950</xdr:colOff>
          <xdr:row>100</xdr:row>
          <xdr:rowOff>219075</xdr:rowOff>
        </xdr:to>
        <xdr:sp macro="" textlink="">
          <xdr:nvSpPr>
            <xdr:cNvPr id="213323" name="Option Button 331" hidden="1">
              <a:extLst>
                <a:ext uri="{63B3BB69-23CF-44E3-9099-C40C66FF867C}">
                  <a14:compatExt spid="_x0000_s213323"/>
                </a:ext>
                <a:ext uri="{FF2B5EF4-FFF2-40B4-BE49-F238E27FC236}">
                  <a16:creationId xmlns:a16="http://schemas.microsoft.com/office/drawing/2014/main" id="{E7D16B3B-AAED-6AF8-9AD1-397B330C97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361950</xdr:colOff>
          <xdr:row>100</xdr:row>
          <xdr:rowOff>85725</xdr:rowOff>
        </xdr:from>
        <xdr:to>
          <xdr:col>4</xdr:col>
          <xdr:colOff>628650</xdr:colOff>
          <xdr:row>100</xdr:row>
          <xdr:rowOff>219075</xdr:rowOff>
        </xdr:to>
        <xdr:sp macro="" textlink="">
          <xdr:nvSpPr>
            <xdr:cNvPr id="213324" name="Option Button 332" hidden="1">
              <a:extLst>
                <a:ext uri="{63B3BB69-23CF-44E3-9099-C40C66FF867C}">
                  <a14:compatExt spid="_x0000_s213324"/>
                </a:ext>
                <a:ext uri="{FF2B5EF4-FFF2-40B4-BE49-F238E27FC236}">
                  <a16:creationId xmlns:a16="http://schemas.microsoft.com/office/drawing/2014/main" id="{5BD3BFA9-729B-3595-FCFB-2CA6F4A6FDD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638175</xdr:colOff>
          <xdr:row>100</xdr:row>
          <xdr:rowOff>85725</xdr:rowOff>
        </xdr:from>
        <xdr:to>
          <xdr:col>4</xdr:col>
          <xdr:colOff>895350</xdr:colOff>
          <xdr:row>100</xdr:row>
          <xdr:rowOff>219075</xdr:rowOff>
        </xdr:to>
        <xdr:sp macro="" textlink="">
          <xdr:nvSpPr>
            <xdr:cNvPr id="213325" name="Option Button 333" hidden="1">
              <a:extLst>
                <a:ext uri="{63B3BB69-23CF-44E3-9099-C40C66FF867C}">
                  <a14:compatExt spid="_x0000_s213325"/>
                </a:ext>
                <a:ext uri="{FF2B5EF4-FFF2-40B4-BE49-F238E27FC236}">
                  <a16:creationId xmlns:a16="http://schemas.microsoft.com/office/drawing/2014/main" id="{2CED9BDF-557B-E338-4103-7A16D485E0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904875</xdr:colOff>
          <xdr:row>100</xdr:row>
          <xdr:rowOff>85725</xdr:rowOff>
        </xdr:from>
        <xdr:to>
          <xdr:col>4</xdr:col>
          <xdr:colOff>1162050</xdr:colOff>
          <xdr:row>100</xdr:row>
          <xdr:rowOff>219075</xdr:rowOff>
        </xdr:to>
        <xdr:sp macro="" textlink="">
          <xdr:nvSpPr>
            <xdr:cNvPr id="213326" name="Option Button 334" hidden="1">
              <a:extLst>
                <a:ext uri="{63B3BB69-23CF-44E3-9099-C40C66FF867C}">
                  <a14:compatExt spid="_x0000_s213326"/>
                </a:ext>
                <a:ext uri="{FF2B5EF4-FFF2-40B4-BE49-F238E27FC236}">
                  <a16:creationId xmlns:a16="http://schemas.microsoft.com/office/drawing/2014/main" id="{5E8CEDA6-98D2-EEE7-9974-589FB3BD500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100</xdr:row>
          <xdr:rowOff>57150</xdr:rowOff>
        </xdr:from>
        <xdr:to>
          <xdr:col>5</xdr:col>
          <xdr:colOff>0</xdr:colOff>
          <xdr:row>100</xdr:row>
          <xdr:rowOff>247650</xdr:rowOff>
        </xdr:to>
        <xdr:sp macro="" textlink="">
          <xdr:nvSpPr>
            <xdr:cNvPr id="213327" name="Group Box 335" hidden="1">
              <a:extLst>
                <a:ext uri="{63B3BB69-23CF-44E3-9099-C40C66FF867C}">
                  <a14:compatExt spid="_x0000_s213327"/>
                </a:ext>
                <a:ext uri="{FF2B5EF4-FFF2-40B4-BE49-F238E27FC236}">
                  <a16:creationId xmlns:a16="http://schemas.microsoft.com/office/drawing/2014/main" id="{28F64E6E-C714-C958-7A4D-6DAE722A3AB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76200</xdr:colOff>
          <xdr:row>102</xdr:row>
          <xdr:rowOff>66675</xdr:rowOff>
        </xdr:from>
        <xdr:to>
          <xdr:col>4</xdr:col>
          <xdr:colOff>342900</xdr:colOff>
          <xdr:row>102</xdr:row>
          <xdr:rowOff>200025</xdr:rowOff>
        </xdr:to>
        <xdr:sp macro="" textlink="">
          <xdr:nvSpPr>
            <xdr:cNvPr id="213328" name="Option Button 336" hidden="1">
              <a:extLst>
                <a:ext uri="{63B3BB69-23CF-44E3-9099-C40C66FF867C}">
                  <a14:compatExt spid="_x0000_s213328"/>
                </a:ext>
                <a:ext uri="{FF2B5EF4-FFF2-40B4-BE49-F238E27FC236}">
                  <a16:creationId xmlns:a16="http://schemas.microsoft.com/office/drawing/2014/main" id="{5E223B1C-0608-A761-60AE-1880B0F3CE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342900</xdr:colOff>
          <xdr:row>102</xdr:row>
          <xdr:rowOff>66675</xdr:rowOff>
        </xdr:from>
        <xdr:to>
          <xdr:col>4</xdr:col>
          <xdr:colOff>609600</xdr:colOff>
          <xdr:row>102</xdr:row>
          <xdr:rowOff>200025</xdr:rowOff>
        </xdr:to>
        <xdr:sp macro="" textlink="">
          <xdr:nvSpPr>
            <xdr:cNvPr id="213329" name="Option Button 337" hidden="1">
              <a:extLst>
                <a:ext uri="{63B3BB69-23CF-44E3-9099-C40C66FF867C}">
                  <a14:compatExt spid="_x0000_s213329"/>
                </a:ext>
                <a:ext uri="{FF2B5EF4-FFF2-40B4-BE49-F238E27FC236}">
                  <a16:creationId xmlns:a16="http://schemas.microsoft.com/office/drawing/2014/main" id="{1B169968-19E1-EC4E-2E73-8F02B08DE3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619125</xdr:colOff>
          <xdr:row>102</xdr:row>
          <xdr:rowOff>66675</xdr:rowOff>
        </xdr:from>
        <xdr:to>
          <xdr:col>4</xdr:col>
          <xdr:colOff>876300</xdr:colOff>
          <xdr:row>102</xdr:row>
          <xdr:rowOff>200025</xdr:rowOff>
        </xdr:to>
        <xdr:sp macro="" textlink="">
          <xdr:nvSpPr>
            <xdr:cNvPr id="213330" name="Option Button 338" hidden="1">
              <a:extLst>
                <a:ext uri="{63B3BB69-23CF-44E3-9099-C40C66FF867C}">
                  <a14:compatExt spid="_x0000_s213330"/>
                </a:ext>
                <a:ext uri="{FF2B5EF4-FFF2-40B4-BE49-F238E27FC236}">
                  <a16:creationId xmlns:a16="http://schemas.microsoft.com/office/drawing/2014/main" id="{D86975A1-AD12-F500-5986-04DCA5E0BC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885825</xdr:colOff>
          <xdr:row>102</xdr:row>
          <xdr:rowOff>66675</xdr:rowOff>
        </xdr:from>
        <xdr:to>
          <xdr:col>4</xdr:col>
          <xdr:colOff>1143000</xdr:colOff>
          <xdr:row>102</xdr:row>
          <xdr:rowOff>200025</xdr:rowOff>
        </xdr:to>
        <xdr:sp macro="" textlink="">
          <xdr:nvSpPr>
            <xdr:cNvPr id="213331" name="Option Button 339" hidden="1">
              <a:extLst>
                <a:ext uri="{63B3BB69-23CF-44E3-9099-C40C66FF867C}">
                  <a14:compatExt spid="_x0000_s213331"/>
                </a:ext>
                <a:ext uri="{FF2B5EF4-FFF2-40B4-BE49-F238E27FC236}">
                  <a16:creationId xmlns:a16="http://schemas.microsoft.com/office/drawing/2014/main" id="{348CEBB5-42F1-CAC9-2AA7-172D62372C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38100</xdr:colOff>
          <xdr:row>102</xdr:row>
          <xdr:rowOff>38100</xdr:rowOff>
        </xdr:from>
        <xdr:to>
          <xdr:col>4</xdr:col>
          <xdr:colOff>1200150</xdr:colOff>
          <xdr:row>102</xdr:row>
          <xdr:rowOff>228600</xdr:rowOff>
        </xdr:to>
        <xdr:sp macro="" textlink="">
          <xdr:nvSpPr>
            <xdr:cNvPr id="213332" name="Group Box 340" hidden="1">
              <a:extLst>
                <a:ext uri="{63B3BB69-23CF-44E3-9099-C40C66FF867C}">
                  <a14:compatExt spid="_x0000_s213332"/>
                </a:ext>
                <a:ext uri="{FF2B5EF4-FFF2-40B4-BE49-F238E27FC236}">
                  <a16:creationId xmlns:a16="http://schemas.microsoft.com/office/drawing/2014/main" id="{0B6D3DBA-88D3-B51D-0B8C-F3339A7394D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103</xdr:row>
          <xdr:rowOff>85725</xdr:rowOff>
        </xdr:from>
        <xdr:to>
          <xdr:col>4</xdr:col>
          <xdr:colOff>323850</xdr:colOff>
          <xdr:row>103</xdr:row>
          <xdr:rowOff>219075</xdr:rowOff>
        </xdr:to>
        <xdr:sp macro="" textlink="">
          <xdr:nvSpPr>
            <xdr:cNvPr id="213333" name="Option Button 341" hidden="1">
              <a:extLst>
                <a:ext uri="{63B3BB69-23CF-44E3-9099-C40C66FF867C}">
                  <a14:compatExt spid="_x0000_s213333"/>
                </a:ext>
                <a:ext uri="{FF2B5EF4-FFF2-40B4-BE49-F238E27FC236}">
                  <a16:creationId xmlns:a16="http://schemas.microsoft.com/office/drawing/2014/main" id="{24DC668B-B5B8-ACE0-92EB-339833C469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103</xdr:row>
          <xdr:rowOff>85725</xdr:rowOff>
        </xdr:from>
        <xdr:to>
          <xdr:col>4</xdr:col>
          <xdr:colOff>590550</xdr:colOff>
          <xdr:row>103</xdr:row>
          <xdr:rowOff>219075</xdr:rowOff>
        </xdr:to>
        <xdr:sp macro="" textlink="">
          <xdr:nvSpPr>
            <xdr:cNvPr id="213334" name="Option Button 342" hidden="1">
              <a:extLst>
                <a:ext uri="{63B3BB69-23CF-44E3-9099-C40C66FF867C}">
                  <a14:compatExt spid="_x0000_s213334"/>
                </a:ext>
                <a:ext uri="{FF2B5EF4-FFF2-40B4-BE49-F238E27FC236}">
                  <a16:creationId xmlns:a16="http://schemas.microsoft.com/office/drawing/2014/main" id="{D35A9F7B-4057-B98D-58A8-099D2DF15C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103</xdr:row>
          <xdr:rowOff>85725</xdr:rowOff>
        </xdr:from>
        <xdr:to>
          <xdr:col>4</xdr:col>
          <xdr:colOff>857250</xdr:colOff>
          <xdr:row>103</xdr:row>
          <xdr:rowOff>219075</xdr:rowOff>
        </xdr:to>
        <xdr:sp macro="" textlink="">
          <xdr:nvSpPr>
            <xdr:cNvPr id="213335" name="Option Button 343" hidden="1">
              <a:extLst>
                <a:ext uri="{63B3BB69-23CF-44E3-9099-C40C66FF867C}">
                  <a14:compatExt spid="_x0000_s213335"/>
                </a:ext>
                <a:ext uri="{FF2B5EF4-FFF2-40B4-BE49-F238E27FC236}">
                  <a16:creationId xmlns:a16="http://schemas.microsoft.com/office/drawing/2014/main" id="{4489097A-02A6-FBFE-22F5-47AE43BBF0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103</xdr:row>
          <xdr:rowOff>85725</xdr:rowOff>
        </xdr:from>
        <xdr:to>
          <xdr:col>4</xdr:col>
          <xdr:colOff>1123950</xdr:colOff>
          <xdr:row>103</xdr:row>
          <xdr:rowOff>219075</xdr:rowOff>
        </xdr:to>
        <xdr:sp macro="" textlink="">
          <xdr:nvSpPr>
            <xdr:cNvPr id="213336" name="Option Button 344" hidden="1">
              <a:extLst>
                <a:ext uri="{63B3BB69-23CF-44E3-9099-C40C66FF867C}">
                  <a14:compatExt spid="_x0000_s213336"/>
                </a:ext>
                <a:ext uri="{FF2B5EF4-FFF2-40B4-BE49-F238E27FC236}">
                  <a16:creationId xmlns:a16="http://schemas.microsoft.com/office/drawing/2014/main" id="{C6C7B89F-046A-2A12-BC3A-C08C1B95A12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103</xdr:row>
          <xdr:rowOff>57150</xdr:rowOff>
        </xdr:from>
        <xdr:to>
          <xdr:col>4</xdr:col>
          <xdr:colOff>1181100</xdr:colOff>
          <xdr:row>103</xdr:row>
          <xdr:rowOff>247650</xdr:rowOff>
        </xdr:to>
        <xdr:sp macro="" textlink="">
          <xdr:nvSpPr>
            <xdr:cNvPr id="213337" name="Group Box 345" hidden="1">
              <a:extLst>
                <a:ext uri="{63B3BB69-23CF-44E3-9099-C40C66FF867C}">
                  <a14:compatExt spid="_x0000_s213337"/>
                </a:ext>
                <a:ext uri="{FF2B5EF4-FFF2-40B4-BE49-F238E27FC236}">
                  <a16:creationId xmlns:a16="http://schemas.microsoft.com/office/drawing/2014/main" id="{1E7BB006-BDDB-F7A9-F739-D4AB8913FDF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107</xdr:row>
          <xdr:rowOff>76200</xdr:rowOff>
        </xdr:from>
        <xdr:to>
          <xdr:col>4</xdr:col>
          <xdr:colOff>323850</xdr:colOff>
          <xdr:row>107</xdr:row>
          <xdr:rowOff>209550</xdr:rowOff>
        </xdr:to>
        <xdr:sp macro="" textlink="">
          <xdr:nvSpPr>
            <xdr:cNvPr id="213338" name="Option Button 346" hidden="1">
              <a:extLst>
                <a:ext uri="{63B3BB69-23CF-44E3-9099-C40C66FF867C}">
                  <a14:compatExt spid="_x0000_s213338"/>
                </a:ext>
                <a:ext uri="{FF2B5EF4-FFF2-40B4-BE49-F238E27FC236}">
                  <a16:creationId xmlns:a16="http://schemas.microsoft.com/office/drawing/2014/main" id="{5702F520-B5E5-C941-C352-4C323C673E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107</xdr:row>
          <xdr:rowOff>76200</xdr:rowOff>
        </xdr:from>
        <xdr:to>
          <xdr:col>4</xdr:col>
          <xdr:colOff>590550</xdr:colOff>
          <xdr:row>107</xdr:row>
          <xdr:rowOff>209550</xdr:rowOff>
        </xdr:to>
        <xdr:sp macro="" textlink="">
          <xdr:nvSpPr>
            <xdr:cNvPr id="213339" name="Option Button 347" hidden="1">
              <a:extLst>
                <a:ext uri="{63B3BB69-23CF-44E3-9099-C40C66FF867C}">
                  <a14:compatExt spid="_x0000_s213339"/>
                </a:ext>
                <a:ext uri="{FF2B5EF4-FFF2-40B4-BE49-F238E27FC236}">
                  <a16:creationId xmlns:a16="http://schemas.microsoft.com/office/drawing/2014/main" id="{262B99F4-6645-FF4F-670A-94783A4668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107</xdr:row>
          <xdr:rowOff>76200</xdr:rowOff>
        </xdr:from>
        <xdr:to>
          <xdr:col>4</xdr:col>
          <xdr:colOff>857250</xdr:colOff>
          <xdr:row>107</xdr:row>
          <xdr:rowOff>209550</xdr:rowOff>
        </xdr:to>
        <xdr:sp macro="" textlink="">
          <xdr:nvSpPr>
            <xdr:cNvPr id="213340" name="Option Button 348" hidden="1">
              <a:extLst>
                <a:ext uri="{63B3BB69-23CF-44E3-9099-C40C66FF867C}">
                  <a14:compatExt spid="_x0000_s213340"/>
                </a:ext>
                <a:ext uri="{FF2B5EF4-FFF2-40B4-BE49-F238E27FC236}">
                  <a16:creationId xmlns:a16="http://schemas.microsoft.com/office/drawing/2014/main" id="{FD180475-AD8D-E9E0-7ABF-027549F990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107</xdr:row>
          <xdr:rowOff>76200</xdr:rowOff>
        </xdr:from>
        <xdr:to>
          <xdr:col>4</xdr:col>
          <xdr:colOff>1123950</xdr:colOff>
          <xdr:row>107</xdr:row>
          <xdr:rowOff>209550</xdr:rowOff>
        </xdr:to>
        <xdr:sp macro="" textlink="">
          <xdr:nvSpPr>
            <xdr:cNvPr id="213341" name="Option Button 349" hidden="1">
              <a:extLst>
                <a:ext uri="{63B3BB69-23CF-44E3-9099-C40C66FF867C}">
                  <a14:compatExt spid="_x0000_s213341"/>
                </a:ext>
                <a:ext uri="{FF2B5EF4-FFF2-40B4-BE49-F238E27FC236}">
                  <a16:creationId xmlns:a16="http://schemas.microsoft.com/office/drawing/2014/main" id="{CD18081F-49CE-DFC8-95A0-279E623FBD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107</xdr:row>
          <xdr:rowOff>47625</xdr:rowOff>
        </xdr:from>
        <xdr:to>
          <xdr:col>4</xdr:col>
          <xdr:colOff>1181100</xdr:colOff>
          <xdr:row>107</xdr:row>
          <xdr:rowOff>238125</xdr:rowOff>
        </xdr:to>
        <xdr:sp macro="" textlink="">
          <xdr:nvSpPr>
            <xdr:cNvPr id="213342" name="Group Box 350" hidden="1">
              <a:extLst>
                <a:ext uri="{63B3BB69-23CF-44E3-9099-C40C66FF867C}">
                  <a14:compatExt spid="_x0000_s213342"/>
                </a:ext>
                <a:ext uri="{FF2B5EF4-FFF2-40B4-BE49-F238E27FC236}">
                  <a16:creationId xmlns:a16="http://schemas.microsoft.com/office/drawing/2014/main" id="{C439731E-6BC8-6182-86AF-0694AE2EE90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108</xdr:row>
          <xdr:rowOff>76200</xdr:rowOff>
        </xdr:from>
        <xdr:to>
          <xdr:col>4</xdr:col>
          <xdr:colOff>323850</xdr:colOff>
          <xdr:row>108</xdr:row>
          <xdr:rowOff>209550</xdr:rowOff>
        </xdr:to>
        <xdr:sp macro="" textlink="">
          <xdr:nvSpPr>
            <xdr:cNvPr id="213343" name="Option Button 351" hidden="1">
              <a:extLst>
                <a:ext uri="{63B3BB69-23CF-44E3-9099-C40C66FF867C}">
                  <a14:compatExt spid="_x0000_s213343"/>
                </a:ext>
                <a:ext uri="{FF2B5EF4-FFF2-40B4-BE49-F238E27FC236}">
                  <a16:creationId xmlns:a16="http://schemas.microsoft.com/office/drawing/2014/main" id="{D1A2F09F-AB0A-9829-275D-0469F49973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108</xdr:row>
          <xdr:rowOff>76200</xdr:rowOff>
        </xdr:from>
        <xdr:to>
          <xdr:col>4</xdr:col>
          <xdr:colOff>590550</xdr:colOff>
          <xdr:row>108</xdr:row>
          <xdr:rowOff>209550</xdr:rowOff>
        </xdr:to>
        <xdr:sp macro="" textlink="">
          <xdr:nvSpPr>
            <xdr:cNvPr id="213344" name="Option Button 352" hidden="1">
              <a:extLst>
                <a:ext uri="{63B3BB69-23CF-44E3-9099-C40C66FF867C}">
                  <a14:compatExt spid="_x0000_s213344"/>
                </a:ext>
                <a:ext uri="{FF2B5EF4-FFF2-40B4-BE49-F238E27FC236}">
                  <a16:creationId xmlns:a16="http://schemas.microsoft.com/office/drawing/2014/main" id="{E07E96AF-393C-84C6-CB5C-C7358463AC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108</xdr:row>
          <xdr:rowOff>76200</xdr:rowOff>
        </xdr:from>
        <xdr:to>
          <xdr:col>4</xdr:col>
          <xdr:colOff>857250</xdr:colOff>
          <xdr:row>108</xdr:row>
          <xdr:rowOff>209550</xdr:rowOff>
        </xdr:to>
        <xdr:sp macro="" textlink="">
          <xdr:nvSpPr>
            <xdr:cNvPr id="213345" name="Option Button 353" hidden="1">
              <a:extLst>
                <a:ext uri="{63B3BB69-23CF-44E3-9099-C40C66FF867C}">
                  <a14:compatExt spid="_x0000_s213345"/>
                </a:ext>
                <a:ext uri="{FF2B5EF4-FFF2-40B4-BE49-F238E27FC236}">
                  <a16:creationId xmlns:a16="http://schemas.microsoft.com/office/drawing/2014/main" id="{860AE8AE-F78F-7584-0086-D0D1B46E00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108</xdr:row>
          <xdr:rowOff>76200</xdr:rowOff>
        </xdr:from>
        <xdr:to>
          <xdr:col>4</xdr:col>
          <xdr:colOff>1123950</xdr:colOff>
          <xdr:row>108</xdr:row>
          <xdr:rowOff>209550</xdr:rowOff>
        </xdr:to>
        <xdr:sp macro="" textlink="">
          <xdr:nvSpPr>
            <xdr:cNvPr id="213346" name="Option Button 354" hidden="1">
              <a:extLst>
                <a:ext uri="{63B3BB69-23CF-44E3-9099-C40C66FF867C}">
                  <a14:compatExt spid="_x0000_s213346"/>
                </a:ext>
                <a:ext uri="{FF2B5EF4-FFF2-40B4-BE49-F238E27FC236}">
                  <a16:creationId xmlns:a16="http://schemas.microsoft.com/office/drawing/2014/main" id="{73391309-E14D-369E-F3ED-E1F4160D0A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108</xdr:row>
          <xdr:rowOff>47625</xdr:rowOff>
        </xdr:from>
        <xdr:to>
          <xdr:col>4</xdr:col>
          <xdr:colOff>1181100</xdr:colOff>
          <xdr:row>108</xdr:row>
          <xdr:rowOff>238125</xdr:rowOff>
        </xdr:to>
        <xdr:sp macro="" textlink="">
          <xdr:nvSpPr>
            <xdr:cNvPr id="213347" name="Group Box 355" hidden="1">
              <a:extLst>
                <a:ext uri="{63B3BB69-23CF-44E3-9099-C40C66FF867C}">
                  <a14:compatExt spid="_x0000_s213347"/>
                </a:ext>
                <a:ext uri="{FF2B5EF4-FFF2-40B4-BE49-F238E27FC236}">
                  <a16:creationId xmlns:a16="http://schemas.microsoft.com/office/drawing/2014/main" id="{A81B6676-BF88-C7C0-4221-7E0A66D9ACB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112</xdr:row>
          <xdr:rowOff>66675</xdr:rowOff>
        </xdr:from>
        <xdr:to>
          <xdr:col>4</xdr:col>
          <xdr:colOff>323850</xdr:colOff>
          <xdr:row>112</xdr:row>
          <xdr:rowOff>200025</xdr:rowOff>
        </xdr:to>
        <xdr:sp macro="" textlink="">
          <xdr:nvSpPr>
            <xdr:cNvPr id="213348" name="Option Button 356" hidden="1">
              <a:extLst>
                <a:ext uri="{63B3BB69-23CF-44E3-9099-C40C66FF867C}">
                  <a14:compatExt spid="_x0000_s213348"/>
                </a:ext>
                <a:ext uri="{FF2B5EF4-FFF2-40B4-BE49-F238E27FC236}">
                  <a16:creationId xmlns:a16="http://schemas.microsoft.com/office/drawing/2014/main" id="{FECA0045-DBAE-A62C-50D3-DF916DA93C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112</xdr:row>
          <xdr:rowOff>66675</xdr:rowOff>
        </xdr:from>
        <xdr:to>
          <xdr:col>4</xdr:col>
          <xdr:colOff>590550</xdr:colOff>
          <xdr:row>112</xdr:row>
          <xdr:rowOff>200025</xdr:rowOff>
        </xdr:to>
        <xdr:sp macro="" textlink="">
          <xdr:nvSpPr>
            <xdr:cNvPr id="213349" name="Option Button 357" hidden="1">
              <a:extLst>
                <a:ext uri="{63B3BB69-23CF-44E3-9099-C40C66FF867C}">
                  <a14:compatExt spid="_x0000_s213349"/>
                </a:ext>
                <a:ext uri="{FF2B5EF4-FFF2-40B4-BE49-F238E27FC236}">
                  <a16:creationId xmlns:a16="http://schemas.microsoft.com/office/drawing/2014/main" id="{59AB5D5A-41F2-8C30-4FEB-10590246B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112</xdr:row>
          <xdr:rowOff>66675</xdr:rowOff>
        </xdr:from>
        <xdr:to>
          <xdr:col>4</xdr:col>
          <xdr:colOff>857250</xdr:colOff>
          <xdr:row>112</xdr:row>
          <xdr:rowOff>200025</xdr:rowOff>
        </xdr:to>
        <xdr:sp macro="" textlink="">
          <xdr:nvSpPr>
            <xdr:cNvPr id="213350" name="Option Button 358" hidden="1">
              <a:extLst>
                <a:ext uri="{63B3BB69-23CF-44E3-9099-C40C66FF867C}">
                  <a14:compatExt spid="_x0000_s213350"/>
                </a:ext>
                <a:ext uri="{FF2B5EF4-FFF2-40B4-BE49-F238E27FC236}">
                  <a16:creationId xmlns:a16="http://schemas.microsoft.com/office/drawing/2014/main" id="{C25B2B11-26F0-67A7-4AAE-105C4CA8AB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112</xdr:row>
          <xdr:rowOff>66675</xdr:rowOff>
        </xdr:from>
        <xdr:to>
          <xdr:col>4</xdr:col>
          <xdr:colOff>1123950</xdr:colOff>
          <xdr:row>112</xdr:row>
          <xdr:rowOff>200025</xdr:rowOff>
        </xdr:to>
        <xdr:sp macro="" textlink="">
          <xdr:nvSpPr>
            <xdr:cNvPr id="213351" name="Option Button 359" hidden="1">
              <a:extLst>
                <a:ext uri="{63B3BB69-23CF-44E3-9099-C40C66FF867C}">
                  <a14:compatExt spid="_x0000_s213351"/>
                </a:ext>
                <a:ext uri="{FF2B5EF4-FFF2-40B4-BE49-F238E27FC236}">
                  <a16:creationId xmlns:a16="http://schemas.microsoft.com/office/drawing/2014/main" id="{880DE693-2431-A64A-078E-AAB160FA23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112</xdr:row>
          <xdr:rowOff>38100</xdr:rowOff>
        </xdr:from>
        <xdr:to>
          <xdr:col>4</xdr:col>
          <xdr:colOff>1181100</xdr:colOff>
          <xdr:row>112</xdr:row>
          <xdr:rowOff>228600</xdr:rowOff>
        </xdr:to>
        <xdr:sp macro="" textlink="">
          <xdr:nvSpPr>
            <xdr:cNvPr id="213352" name="Group Box 360" hidden="1">
              <a:extLst>
                <a:ext uri="{63B3BB69-23CF-44E3-9099-C40C66FF867C}">
                  <a14:compatExt spid="_x0000_s213352"/>
                </a:ext>
                <a:ext uri="{FF2B5EF4-FFF2-40B4-BE49-F238E27FC236}">
                  <a16:creationId xmlns:a16="http://schemas.microsoft.com/office/drawing/2014/main" id="{0D4A6CF8-C9A3-53FA-4FA0-3E271FA29CB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113</xdr:row>
          <xdr:rowOff>66675</xdr:rowOff>
        </xdr:from>
        <xdr:to>
          <xdr:col>4</xdr:col>
          <xdr:colOff>323850</xdr:colOff>
          <xdr:row>113</xdr:row>
          <xdr:rowOff>200025</xdr:rowOff>
        </xdr:to>
        <xdr:sp macro="" textlink="">
          <xdr:nvSpPr>
            <xdr:cNvPr id="213353" name="Option Button 361" hidden="1">
              <a:extLst>
                <a:ext uri="{63B3BB69-23CF-44E3-9099-C40C66FF867C}">
                  <a14:compatExt spid="_x0000_s213353"/>
                </a:ext>
                <a:ext uri="{FF2B5EF4-FFF2-40B4-BE49-F238E27FC236}">
                  <a16:creationId xmlns:a16="http://schemas.microsoft.com/office/drawing/2014/main" id="{2EC33187-8C67-AC42-A62B-6AF5E3EFCEF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113</xdr:row>
          <xdr:rowOff>66675</xdr:rowOff>
        </xdr:from>
        <xdr:to>
          <xdr:col>4</xdr:col>
          <xdr:colOff>590550</xdr:colOff>
          <xdr:row>113</xdr:row>
          <xdr:rowOff>200025</xdr:rowOff>
        </xdr:to>
        <xdr:sp macro="" textlink="">
          <xdr:nvSpPr>
            <xdr:cNvPr id="213354" name="Option Button 362" hidden="1">
              <a:extLst>
                <a:ext uri="{63B3BB69-23CF-44E3-9099-C40C66FF867C}">
                  <a14:compatExt spid="_x0000_s213354"/>
                </a:ext>
                <a:ext uri="{FF2B5EF4-FFF2-40B4-BE49-F238E27FC236}">
                  <a16:creationId xmlns:a16="http://schemas.microsoft.com/office/drawing/2014/main" id="{7F3985CC-99BD-6601-5148-B321E099D3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113</xdr:row>
          <xdr:rowOff>66675</xdr:rowOff>
        </xdr:from>
        <xdr:to>
          <xdr:col>4</xdr:col>
          <xdr:colOff>857250</xdr:colOff>
          <xdr:row>113</xdr:row>
          <xdr:rowOff>200025</xdr:rowOff>
        </xdr:to>
        <xdr:sp macro="" textlink="">
          <xdr:nvSpPr>
            <xdr:cNvPr id="213355" name="Option Button 363" hidden="1">
              <a:extLst>
                <a:ext uri="{63B3BB69-23CF-44E3-9099-C40C66FF867C}">
                  <a14:compatExt spid="_x0000_s213355"/>
                </a:ext>
                <a:ext uri="{FF2B5EF4-FFF2-40B4-BE49-F238E27FC236}">
                  <a16:creationId xmlns:a16="http://schemas.microsoft.com/office/drawing/2014/main" id="{6E60A2FA-DB5D-EE03-6957-C0E393902D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113</xdr:row>
          <xdr:rowOff>66675</xdr:rowOff>
        </xdr:from>
        <xdr:to>
          <xdr:col>4</xdr:col>
          <xdr:colOff>1123950</xdr:colOff>
          <xdr:row>113</xdr:row>
          <xdr:rowOff>200025</xdr:rowOff>
        </xdr:to>
        <xdr:sp macro="" textlink="">
          <xdr:nvSpPr>
            <xdr:cNvPr id="213356" name="Option Button 364" hidden="1">
              <a:extLst>
                <a:ext uri="{63B3BB69-23CF-44E3-9099-C40C66FF867C}">
                  <a14:compatExt spid="_x0000_s213356"/>
                </a:ext>
                <a:ext uri="{FF2B5EF4-FFF2-40B4-BE49-F238E27FC236}">
                  <a16:creationId xmlns:a16="http://schemas.microsoft.com/office/drawing/2014/main" id="{4FA907DD-F8D8-DC62-4CC6-6BE473C407F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113</xdr:row>
          <xdr:rowOff>38100</xdr:rowOff>
        </xdr:from>
        <xdr:to>
          <xdr:col>4</xdr:col>
          <xdr:colOff>1181100</xdr:colOff>
          <xdr:row>113</xdr:row>
          <xdr:rowOff>228600</xdr:rowOff>
        </xdr:to>
        <xdr:sp macro="" textlink="">
          <xdr:nvSpPr>
            <xdr:cNvPr id="213357" name="Group Box 365" hidden="1">
              <a:extLst>
                <a:ext uri="{63B3BB69-23CF-44E3-9099-C40C66FF867C}">
                  <a14:compatExt spid="_x0000_s213357"/>
                </a:ext>
                <a:ext uri="{FF2B5EF4-FFF2-40B4-BE49-F238E27FC236}">
                  <a16:creationId xmlns:a16="http://schemas.microsoft.com/office/drawing/2014/main" id="{FB5066CD-BD3D-1CF4-A697-FF9187F777A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109</xdr:row>
          <xdr:rowOff>76200</xdr:rowOff>
        </xdr:from>
        <xdr:to>
          <xdr:col>4</xdr:col>
          <xdr:colOff>323850</xdr:colOff>
          <xdr:row>109</xdr:row>
          <xdr:rowOff>209550</xdr:rowOff>
        </xdr:to>
        <xdr:sp macro="" textlink="">
          <xdr:nvSpPr>
            <xdr:cNvPr id="213358" name="Option Button 366" hidden="1">
              <a:extLst>
                <a:ext uri="{63B3BB69-23CF-44E3-9099-C40C66FF867C}">
                  <a14:compatExt spid="_x0000_s213358"/>
                </a:ext>
                <a:ext uri="{FF2B5EF4-FFF2-40B4-BE49-F238E27FC236}">
                  <a16:creationId xmlns:a16="http://schemas.microsoft.com/office/drawing/2014/main" id="{A3D1B756-9C2E-58AC-0C22-B40EE9E1B0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109</xdr:row>
          <xdr:rowOff>76200</xdr:rowOff>
        </xdr:from>
        <xdr:to>
          <xdr:col>4</xdr:col>
          <xdr:colOff>590550</xdr:colOff>
          <xdr:row>109</xdr:row>
          <xdr:rowOff>209550</xdr:rowOff>
        </xdr:to>
        <xdr:sp macro="" textlink="">
          <xdr:nvSpPr>
            <xdr:cNvPr id="213359" name="Option Button 367" hidden="1">
              <a:extLst>
                <a:ext uri="{63B3BB69-23CF-44E3-9099-C40C66FF867C}">
                  <a14:compatExt spid="_x0000_s213359"/>
                </a:ext>
                <a:ext uri="{FF2B5EF4-FFF2-40B4-BE49-F238E27FC236}">
                  <a16:creationId xmlns:a16="http://schemas.microsoft.com/office/drawing/2014/main" id="{3C14FECA-9293-E004-6C74-1526A4E835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109</xdr:row>
          <xdr:rowOff>76200</xdr:rowOff>
        </xdr:from>
        <xdr:to>
          <xdr:col>4</xdr:col>
          <xdr:colOff>857250</xdr:colOff>
          <xdr:row>109</xdr:row>
          <xdr:rowOff>209550</xdr:rowOff>
        </xdr:to>
        <xdr:sp macro="" textlink="">
          <xdr:nvSpPr>
            <xdr:cNvPr id="213360" name="Option Button 368" hidden="1">
              <a:extLst>
                <a:ext uri="{63B3BB69-23CF-44E3-9099-C40C66FF867C}">
                  <a14:compatExt spid="_x0000_s213360"/>
                </a:ext>
                <a:ext uri="{FF2B5EF4-FFF2-40B4-BE49-F238E27FC236}">
                  <a16:creationId xmlns:a16="http://schemas.microsoft.com/office/drawing/2014/main" id="{53754386-BFED-0D74-6881-8B07FCABE5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109</xdr:row>
          <xdr:rowOff>76200</xdr:rowOff>
        </xdr:from>
        <xdr:to>
          <xdr:col>4</xdr:col>
          <xdr:colOff>1123950</xdr:colOff>
          <xdr:row>109</xdr:row>
          <xdr:rowOff>209550</xdr:rowOff>
        </xdr:to>
        <xdr:sp macro="" textlink="">
          <xdr:nvSpPr>
            <xdr:cNvPr id="213361" name="Option Button 369" hidden="1">
              <a:extLst>
                <a:ext uri="{63B3BB69-23CF-44E3-9099-C40C66FF867C}">
                  <a14:compatExt spid="_x0000_s213361"/>
                </a:ext>
                <a:ext uri="{FF2B5EF4-FFF2-40B4-BE49-F238E27FC236}">
                  <a16:creationId xmlns:a16="http://schemas.microsoft.com/office/drawing/2014/main" id="{44D4C0A6-AC3C-DB98-0704-B4BFA3EB6D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109</xdr:row>
          <xdr:rowOff>47625</xdr:rowOff>
        </xdr:from>
        <xdr:to>
          <xdr:col>4</xdr:col>
          <xdr:colOff>1181100</xdr:colOff>
          <xdr:row>109</xdr:row>
          <xdr:rowOff>238125</xdr:rowOff>
        </xdr:to>
        <xdr:sp macro="" textlink="">
          <xdr:nvSpPr>
            <xdr:cNvPr id="213362" name="Group Box 370" hidden="1">
              <a:extLst>
                <a:ext uri="{63B3BB69-23CF-44E3-9099-C40C66FF867C}">
                  <a14:compatExt spid="_x0000_s213362"/>
                </a:ext>
                <a:ext uri="{FF2B5EF4-FFF2-40B4-BE49-F238E27FC236}">
                  <a16:creationId xmlns:a16="http://schemas.microsoft.com/office/drawing/2014/main" id="{CCD067EC-80EE-029C-F241-179B20175F0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114</xdr:row>
          <xdr:rowOff>76200</xdr:rowOff>
        </xdr:from>
        <xdr:to>
          <xdr:col>4</xdr:col>
          <xdr:colOff>323850</xdr:colOff>
          <xdr:row>114</xdr:row>
          <xdr:rowOff>209550</xdr:rowOff>
        </xdr:to>
        <xdr:sp macro="" textlink="">
          <xdr:nvSpPr>
            <xdr:cNvPr id="213363" name="Option Button 371" hidden="1">
              <a:extLst>
                <a:ext uri="{63B3BB69-23CF-44E3-9099-C40C66FF867C}">
                  <a14:compatExt spid="_x0000_s213363"/>
                </a:ext>
                <a:ext uri="{FF2B5EF4-FFF2-40B4-BE49-F238E27FC236}">
                  <a16:creationId xmlns:a16="http://schemas.microsoft.com/office/drawing/2014/main" id="{AE164DA9-2B0B-36B4-C865-F02A2A556F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114</xdr:row>
          <xdr:rowOff>76200</xdr:rowOff>
        </xdr:from>
        <xdr:to>
          <xdr:col>4</xdr:col>
          <xdr:colOff>590550</xdr:colOff>
          <xdr:row>114</xdr:row>
          <xdr:rowOff>209550</xdr:rowOff>
        </xdr:to>
        <xdr:sp macro="" textlink="">
          <xdr:nvSpPr>
            <xdr:cNvPr id="213364" name="Option Button 372" hidden="1">
              <a:extLst>
                <a:ext uri="{63B3BB69-23CF-44E3-9099-C40C66FF867C}">
                  <a14:compatExt spid="_x0000_s213364"/>
                </a:ext>
                <a:ext uri="{FF2B5EF4-FFF2-40B4-BE49-F238E27FC236}">
                  <a16:creationId xmlns:a16="http://schemas.microsoft.com/office/drawing/2014/main" id="{33A235C4-048D-B177-824E-5F9B00727D9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114</xdr:row>
          <xdr:rowOff>76200</xdr:rowOff>
        </xdr:from>
        <xdr:to>
          <xdr:col>4</xdr:col>
          <xdr:colOff>857250</xdr:colOff>
          <xdr:row>114</xdr:row>
          <xdr:rowOff>209550</xdr:rowOff>
        </xdr:to>
        <xdr:sp macro="" textlink="">
          <xdr:nvSpPr>
            <xdr:cNvPr id="213365" name="Option Button 373" hidden="1">
              <a:extLst>
                <a:ext uri="{63B3BB69-23CF-44E3-9099-C40C66FF867C}">
                  <a14:compatExt spid="_x0000_s213365"/>
                </a:ext>
                <a:ext uri="{FF2B5EF4-FFF2-40B4-BE49-F238E27FC236}">
                  <a16:creationId xmlns:a16="http://schemas.microsoft.com/office/drawing/2014/main" id="{05065524-6D77-323C-1122-DB183FE955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114</xdr:row>
          <xdr:rowOff>76200</xdr:rowOff>
        </xdr:from>
        <xdr:to>
          <xdr:col>4</xdr:col>
          <xdr:colOff>1123950</xdr:colOff>
          <xdr:row>114</xdr:row>
          <xdr:rowOff>209550</xdr:rowOff>
        </xdr:to>
        <xdr:sp macro="" textlink="">
          <xdr:nvSpPr>
            <xdr:cNvPr id="213366" name="Option Button 374" hidden="1">
              <a:extLst>
                <a:ext uri="{63B3BB69-23CF-44E3-9099-C40C66FF867C}">
                  <a14:compatExt spid="_x0000_s213366"/>
                </a:ext>
                <a:ext uri="{FF2B5EF4-FFF2-40B4-BE49-F238E27FC236}">
                  <a16:creationId xmlns:a16="http://schemas.microsoft.com/office/drawing/2014/main" id="{6CA7C7CB-C3B0-0FEA-CBB4-0DBA66A593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114</xdr:row>
          <xdr:rowOff>47625</xdr:rowOff>
        </xdr:from>
        <xdr:to>
          <xdr:col>4</xdr:col>
          <xdr:colOff>1181100</xdr:colOff>
          <xdr:row>114</xdr:row>
          <xdr:rowOff>238125</xdr:rowOff>
        </xdr:to>
        <xdr:sp macro="" textlink="">
          <xdr:nvSpPr>
            <xdr:cNvPr id="213367" name="Group Box 375" hidden="1">
              <a:extLst>
                <a:ext uri="{63B3BB69-23CF-44E3-9099-C40C66FF867C}">
                  <a14:compatExt spid="_x0000_s213367"/>
                </a:ext>
                <a:ext uri="{FF2B5EF4-FFF2-40B4-BE49-F238E27FC236}">
                  <a16:creationId xmlns:a16="http://schemas.microsoft.com/office/drawing/2014/main" id="{7280D1B9-4398-D711-9DF1-6748C666FE0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115</xdr:row>
          <xdr:rowOff>95250</xdr:rowOff>
        </xdr:from>
        <xdr:to>
          <xdr:col>4</xdr:col>
          <xdr:colOff>323850</xdr:colOff>
          <xdr:row>115</xdr:row>
          <xdr:rowOff>228600</xdr:rowOff>
        </xdr:to>
        <xdr:sp macro="" textlink="">
          <xdr:nvSpPr>
            <xdr:cNvPr id="213368" name="Option Button 376" hidden="1">
              <a:extLst>
                <a:ext uri="{63B3BB69-23CF-44E3-9099-C40C66FF867C}">
                  <a14:compatExt spid="_x0000_s213368"/>
                </a:ext>
                <a:ext uri="{FF2B5EF4-FFF2-40B4-BE49-F238E27FC236}">
                  <a16:creationId xmlns:a16="http://schemas.microsoft.com/office/drawing/2014/main" id="{61AE85A3-F97E-3D50-0896-468D25712D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115</xdr:row>
          <xdr:rowOff>95250</xdr:rowOff>
        </xdr:from>
        <xdr:to>
          <xdr:col>4</xdr:col>
          <xdr:colOff>590550</xdr:colOff>
          <xdr:row>115</xdr:row>
          <xdr:rowOff>228600</xdr:rowOff>
        </xdr:to>
        <xdr:sp macro="" textlink="">
          <xdr:nvSpPr>
            <xdr:cNvPr id="213369" name="Option Button 377" hidden="1">
              <a:extLst>
                <a:ext uri="{63B3BB69-23CF-44E3-9099-C40C66FF867C}">
                  <a14:compatExt spid="_x0000_s213369"/>
                </a:ext>
                <a:ext uri="{FF2B5EF4-FFF2-40B4-BE49-F238E27FC236}">
                  <a16:creationId xmlns:a16="http://schemas.microsoft.com/office/drawing/2014/main" id="{C10AF343-AF4A-997B-6ECA-78B5821988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115</xdr:row>
          <xdr:rowOff>95250</xdr:rowOff>
        </xdr:from>
        <xdr:to>
          <xdr:col>4</xdr:col>
          <xdr:colOff>857250</xdr:colOff>
          <xdr:row>115</xdr:row>
          <xdr:rowOff>228600</xdr:rowOff>
        </xdr:to>
        <xdr:sp macro="" textlink="">
          <xdr:nvSpPr>
            <xdr:cNvPr id="213370" name="Option Button 378" hidden="1">
              <a:extLst>
                <a:ext uri="{63B3BB69-23CF-44E3-9099-C40C66FF867C}">
                  <a14:compatExt spid="_x0000_s213370"/>
                </a:ext>
                <a:ext uri="{FF2B5EF4-FFF2-40B4-BE49-F238E27FC236}">
                  <a16:creationId xmlns:a16="http://schemas.microsoft.com/office/drawing/2014/main" id="{5FB852CB-EECC-F1D6-80BC-06625658F6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115</xdr:row>
          <xdr:rowOff>95250</xdr:rowOff>
        </xdr:from>
        <xdr:to>
          <xdr:col>4</xdr:col>
          <xdr:colOff>1123950</xdr:colOff>
          <xdr:row>115</xdr:row>
          <xdr:rowOff>228600</xdr:rowOff>
        </xdr:to>
        <xdr:sp macro="" textlink="">
          <xdr:nvSpPr>
            <xdr:cNvPr id="213371" name="Option Button 379" hidden="1">
              <a:extLst>
                <a:ext uri="{63B3BB69-23CF-44E3-9099-C40C66FF867C}">
                  <a14:compatExt spid="_x0000_s213371"/>
                </a:ext>
                <a:ext uri="{FF2B5EF4-FFF2-40B4-BE49-F238E27FC236}">
                  <a16:creationId xmlns:a16="http://schemas.microsoft.com/office/drawing/2014/main" id="{4F2A21F7-B120-0C73-9575-78BF503D9D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115</xdr:row>
          <xdr:rowOff>66675</xdr:rowOff>
        </xdr:from>
        <xdr:to>
          <xdr:col>4</xdr:col>
          <xdr:colOff>1181100</xdr:colOff>
          <xdr:row>115</xdr:row>
          <xdr:rowOff>257175</xdr:rowOff>
        </xdr:to>
        <xdr:sp macro="" textlink="">
          <xdr:nvSpPr>
            <xdr:cNvPr id="213372" name="Group Box 380" hidden="1">
              <a:extLst>
                <a:ext uri="{63B3BB69-23CF-44E3-9099-C40C66FF867C}">
                  <a14:compatExt spid="_x0000_s213372"/>
                </a:ext>
                <a:ext uri="{FF2B5EF4-FFF2-40B4-BE49-F238E27FC236}">
                  <a16:creationId xmlns:a16="http://schemas.microsoft.com/office/drawing/2014/main" id="{9C3171D5-844B-13DD-C523-4E43EAE5754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117</xdr:row>
          <xdr:rowOff>95250</xdr:rowOff>
        </xdr:from>
        <xdr:to>
          <xdr:col>4</xdr:col>
          <xdr:colOff>323850</xdr:colOff>
          <xdr:row>117</xdr:row>
          <xdr:rowOff>228600</xdr:rowOff>
        </xdr:to>
        <xdr:sp macro="" textlink="">
          <xdr:nvSpPr>
            <xdr:cNvPr id="213373" name="Option Button 381" hidden="1">
              <a:extLst>
                <a:ext uri="{63B3BB69-23CF-44E3-9099-C40C66FF867C}">
                  <a14:compatExt spid="_x0000_s213373"/>
                </a:ext>
                <a:ext uri="{FF2B5EF4-FFF2-40B4-BE49-F238E27FC236}">
                  <a16:creationId xmlns:a16="http://schemas.microsoft.com/office/drawing/2014/main" id="{648101A0-58E6-A441-F7B6-9D834D8238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117</xdr:row>
          <xdr:rowOff>95250</xdr:rowOff>
        </xdr:from>
        <xdr:to>
          <xdr:col>4</xdr:col>
          <xdr:colOff>590550</xdr:colOff>
          <xdr:row>117</xdr:row>
          <xdr:rowOff>228600</xdr:rowOff>
        </xdr:to>
        <xdr:sp macro="" textlink="">
          <xdr:nvSpPr>
            <xdr:cNvPr id="213374" name="Option Button 382" hidden="1">
              <a:extLst>
                <a:ext uri="{63B3BB69-23CF-44E3-9099-C40C66FF867C}">
                  <a14:compatExt spid="_x0000_s213374"/>
                </a:ext>
                <a:ext uri="{FF2B5EF4-FFF2-40B4-BE49-F238E27FC236}">
                  <a16:creationId xmlns:a16="http://schemas.microsoft.com/office/drawing/2014/main" id="{58B0CCDC-B965-100E-89BC-41DB27D3FF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117</xdr:row>
          <xdr:rowOff>95250</xdr:rowOff>
        </xdr:from>
        <xdr:to>
          <xdr:col>4</xdr:col>
          <xdr:colOff>857250</xdr:colOff>
          <xdr:row>117</xdr:row>
          <xdr:rowOff>228600</xdr:rowOff>
        </xdr:to>
        <xdr:sp macro="" textlink="">
          <xdr:nvSpPr>
            <xdr:cNvPr id="213375" name="Option Button 383" hidden="1">
              <a:extLst>
                <a:ext uri="{63B3BB69-23CF-44E3-9099-C40C66FF867C}">
                  <a14:compatExt spid="_x0000_s213375"/>
                </a:ext>
                <a:ext uri="{FF2B5EF4-FFF2-40B4-BE49-F238E27FC236}">
                  <a16:creationId xmlns:a16="http://schemas.microsoft.com/office/drawing/2014/main" id="{51419B2F-DE8A-6A8A-2CEC-D140D8AF6D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117</xdr:row>
          <xdr:rowOff>95250</xdr:rowOff>
        </xdr:from>
        <xdr:to>
          <xdr:col>4</xdr:col>
          <xdr:colOff>1123950</xdr:colOff>
          <xdr:row>117</xdr:row>
          <xdr:rowOff>228600</xdr:rowOff>
        </xdr:to>
        <xdr:sp macro="" textlink="">
          <xdr:nvSpPr>
            <xdr:cNvPr id="213376" name="Option Button 384" hidden="1">
              <a:extLst>
                <a:ext uri="{63B3BB69-23CF-44E3-9099-C40C66FF867C}">
                  <a14:compatExt spid="_x0000_s213376"/>
                </a:ext>
                <a:ext uri="{FF2B5EF4-FFF2-40B4-BE49-F238E27FC236}">
                  <a16:creationId xmlns:a16="http://schemas.microsoft.com/office/drawing/2014/main" id="{53CF21A7-B605-E639-B6F6-014BE4461A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117</xdr:row>
          <xdr:rowOff>66675</xdr:rowOff>
        </xdr:from>
        <xdr:to>
          <xdr:col>4</xdr:col>
          <xdr:colOff>1181100</xdr:colOff>
          <xdr:row>117</xdr:row>
          <xdr:rowOff>257175</xdr:rowOff>
        </xdr:to>
        <xdr:sp macro="" textlink="">
          <xdr:nvSpPr>
            <xdr:cNvPr id="213377" name="Group Box 385" hidden="1">
              <a:extLst>
                <a:ext uri="{63B3BB69-23CF-44E3-9099-C40C66FF867C}">
                  <a14:compatExt spid="_x0000_s213377"/>
                </a:ext>
                <a:ext uri="{FF2B5EF4-FFF2-40B4-BE49-F238E27FC236}">
                  <a16:creationId xmlns:a16="http://schemas.microsoft.com/office/drawing/2014/main" id="{2FB6B1E7-696A-0BD1-1F65-AAE16FB07A1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119</xdr:row>
          <xdr:rowOff>104775</xdr:rowOff>
        </xdr:from>
        <xdr:to>
          <xdr:col>4</xdr:col>
          <xdr:colOff>323850</xdr:colOff>
          <xdr:row>119</xdr:row>
          <xdr:rowOff>238125</xdr:rowOff>
        </xdr:to>
        <xdr:sp macro="" textlink="">
          <xdr:nvSpPr>
            <xdr:cNvPr id="213378" name="Option Button 386" hidden="1">
              <a:extLst>
                <a:ext uri="{63B3BB69-23CF-44E3-9099-C40C66FF867C}">
                  <a14:compatExt spid="_x0000_s213378"/>
                </a:ext>
                <a:ext uri="{FF2B5EF4-FFF2-40B4-BE49-F238E27FC236}">
                  <a16:creationId xmlns:a16="http://schemas.microsoft.com/office/drawing/2014/main" id="{D5917A2F-1875-B7F1-5000-0A09F0B20D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119</xdr:row>
          <xdr:rowOff>104775</xdr:rowOff>
        </xdr:from>
        <xdr:to>
          <xdr:col>4</xdr:col>
          <xdr:colOff>590550</xdr:colOff>
          <xdr:row>119</xdr:row>
          <xdr:rowOff>238125</xdr:rowOff>
        </xdr:to>
        <xdr:sp macro="" textlink="">
          <xdr:nvSpPr>
            <xdr:cNvPr id="213379" name="Option Button 387" hidden="1">
              <a:extLst>
                <a:ext uri="{63B3BB69-23CF-44E3-9099-C40C66FF867C}">
                  <a14:compatExt spid="_x0000_s213379"/>
                </a:ext>
                <a:ext uri="{FF2B5EF4-FFF2-40B4-BE49-F238E27FC236}">
                  <a16:creationId xmlns:a16="http://schemas.microsoft.com/office/drawing/2014/main" id="{6F8C402F-B107-CD7E-E425-7C9B9FB9B3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119</xdr:row>
          <xdr:rowOff>104775</xdr:rowOff>
        </xdr:from>
        <xdr:to>
          <xdr:col>4</xdr:col>
          <xdr:colOff>857250</xdr:colOff>
          <xdr:row>119</xdr:row>
          <xdr:rowOff>238125</xdr:rowOff>
        </xdr:to>
        <xdr:sp macro="" textlink="">
          <xdr:nvSpPr>
            <xdr:cNvPr id="213380" name="Option Button 388" hidden="1">
              <a:extLst>
                <a:ext uri="{63B3BB69-23CF-44E3-9099-C40C66FF867C}">
                  <a14:compatExt spid="_x0000_s213380"/>
                </a:ext>
                <a:ext uri="{FF2B5EF4-FFF2-40B4-BE49-F238E27FC236}">
                  <a16:creationId xmlns:a16="http://schemas.microsoft.com/office/drawing/2014/main" id="{5AC1D987-7976-04BC-C836-F25915908E0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119</xdr:row>
          <xdr:rowOff>104775</xdr:rowOff>
        </xdr:from>
        <xdr:to>
          <xdr:col>4</xdr:col>
          <xdr:colOff>1123950</xdr:colOff>
          <xdr:row>119</xdr:row>
          <xdr:rowOff>238125</xdr:rowOff>
        </xdr:to>
        <xdr:sp macro="" textlink="">
          <xdr:nvSpPr>
            <xdr:cNvPr id="213381" name="Option Button 389" hidden="1">
              <a:extLst>
                <a:ext uri="{63B3BB69-23CF-44E3-9099-C40C66FF867C}">
                  <a14:compatExt spid="_x0000_s213381"/>
                </a:ext>
                <a:ext uri="{FF2B5EF4-FFF2-40B4-BE49-F238E27FC236}">
                  <a16:creationId xmlns:a16="http://schemas.microsoft.com/office/drawing/2014/main" id="{88FF6BC9-3742-D487-6A75-07D7984376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119</xdr:row>
          <xdr:rowOff>76200</xdr:rowOff>
        </xdr:from>
        <xdr:to>
          <xdr:col>4</xdr:col>
          <xdr:colOff>1181100</xdr:colOff>
          <xdr:row>119</xdr:row>
          <xdr:rowOff>266700</xdr:rowOff>
        </xdr:to>
        <xdr:sp macro="" textlink="">
          <xdr:nvSpPr>
            <xdr:cNvPr id="213382" name="Group Box 390" hidden="1">
              <a:extLst>
                <a:ext uri="{63B3BB69-23CF-44E3-9099-C40C66FF867C}">
                  <a14:compatExt spid="_x0000_s213382"/>
                </a:ext>
                <a:ext uri="{FF2B5EF4-FFF2-40B4-BE49-F238E27FC236}">
                  <a16:creationId xmlns:a16="http://schemas.microsoft.com/office/drawing/2014/main" id="{9339B331-C113-C0E6-5AAA-2D0A25C7692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121</xdr:row>
          <xdr:rowOff>85725</xdr:rowOff>
        </xdr:from>
        <xdr:to>
          <xdr:col>4</xdr:col>
          <xdr:colOff>323850</xdr:colOff>
          <xdr:row>121</xdr:row>
          <xdr:rowOff>219075</xdr:rowOff>
        </xdr:to>
        <xdr:sp macro="" textlink="">
          <xdr:nvSpPr>
            <xdr:cNvPr id="213383" name="Option Button 391" hidden="1">
              <a:extLst>
                <a:ext uri="{63B3BB69-23CF-44E3-9099-C40C66FF867C}">
                  <a14:compatExt spid="_x0000_s213383"/>
                </a:ext>
                <a:ext uri="{FF2B5EF4-FFF2-40B4-BE49-F238E27FC236}">
                  <a16:creationId xmlns:a16="http://schemas.microsoft.com/office/drawing/2014/main" id="{49B5864C-AC8B-6EC1-9450-CE50E01752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121</xdr:row>
          <xdr:rowOff>85725</xdr:rowOff>
        </xdr:from>
        <xdr:to>
          <xdr:col>4</xdr:col>
          <xdr:colOff>590550</xdr:colOff>
          <xdr:row>121</xdr:row>
          <xdr:rowOff>219075</xdr:rowOff>
        </xdr:to>
        <xdr:sp macro="" textlink="">
          <xdr:nvSpPr>
            <xdr:cNvPr id="213384" name="Option Button 392" hidden="1">
              <a:extLst>
                <a:ext uri="{63B3BB69-23CF-44E3-9099-C40C66FF867C}">
                  <a14:compatExt spid="_x0000_s213384"/>
                </a:ext>
                <a:ext uri="{FF2B5EF4-FFF2-40B4-BE49-F238E27FC236}">
                  <a16:creationId xmlns:a16="http://schemas.microsoft.com/office/drawing/2014/main" id="{BE025BB5-DB7C-5B1F-06FA-81EB932CD6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121</xdr:row>
          <xdr:rowOff>85725</xdr:rowOff>
        </xdr:from>
        <xdr:to>
          <xdr:col>4</xdr:col>
          <xdr:colOff>857250</xdr:colOff>
          <xdr:row>121</xdr:row>
          <xdr:rowOff>219075</xdr:rowOff>
        </xdr:to>
        <xdr:sp macro="" textlink="">
          <xdr:nvSpPr>
            <xdr:cNvPr id="213385" name="Option Button 393" hidden="1">
              <a:extLst>
                <a:ext uri="{63B3BB69-23CF-44E3-9099-C40C66FF867C}">
                  <a14:compatExt spid="_x0000_s213385"/>
                </a:ext>
                <a:ext uri="{FF2B5EF4-FFF2-40B4-BE49-F238E27FC236}">
                  <a16:creationId xmlns:a16="http://schemas.microsoft.com/office/drawing/2014/main" id="{1D7552DE-8980-8490-F3B6-1DA40DC830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121</xdr:row>
          <xdr:rowOff>85725</xdr:rowOff>
        </xdr:from>
        <xdr:to>
          <xdr:col>4</xdr:col>
          <xdr:colOff>1123950</xdr:colOff>
          <xdr:row>121</xdr:row>
          <xdr:rowOff>219075</xdr:rowOff>
        </xdr:to>
        <xdr:sp macro="" textlink="">
          <xdr:nvSpPr>
            <xdr:cNvPr id="213386" name="Option Button 394" hidden="1">
              <a:extLst>
                <a:ext uri="{63B3BB69-23CF-44E3-9099-C40C66FF867C}">
                  <a14:compatExt spid="_x0000_s213386"/>
                </a:ext>
                <a:ext uri="{FF2B5EF4-FFF2-40B4-BE49-F238E27FC236}">
                  <a16:creationId xmlns:a16="http://schemas.microsoft.com/office/drawing/2014/main" id="{DEC036AB-C72C-3D57-FD98-954D2F3668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121</xdr:row>
          <xdr:rowOff>57150</xdr:rowOff>
        </xdr:from>
        <xdr:to>
          <xdr:col>4</xdr:col>
          <xdr:colOff>1181100</xdr:colOff>
          <xdr:row>121</xdr:row>
          <xdr:rowOff>247650</xdr:rowOff>
        </xdr:to>
        <xdr:sp macro="" textlink="">
          <xdr:nvSpPr>
            <xdr:cNvPr id="213387" name="Group Box 395" hidden="1">
              <a:extLst>
                <a:ext uri="{63B3BB69-23CF-44E3-9099-C40C66FF867C}">
                  <a14:compatExt spid="_x0000_s213387"/>
                </a:ext>
                <a:ext uri="{FF2B5EF4-FFF2-40B4-BE49-F238E27FC236}">
                  <a16:creationId xmlns:a16="http://schemas.microsoft.com/office/drawing/2014/main" id="{02ECB8C9-2034-33AB-A63B-33280404CB7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118</xdr:row>
          <xdr:rowOff>95250</xdr:rowOff>
        </xdr:from>
        <xdr:to>
          <xdr:col>4</xdr:col>
          <xdr:colOff>323850</xdr:colOff>
          <xdr:row>118</xdr:row>
          <xdr:rowOff>228600</xdr:rowOff>
        </xdr:to>
        <xdr:sp macro="" textlink="">
          <xdr:nvSpPr>
            <xdr:cNvPr id="213388" name="Option Button 396" hidden="1">
              <a:extLst>
                <a:ext uri="{63B3BB69-23CF-44E3-9099-C40C66FF867C}">
                  <a14:compatExt spid="_x0000_s213388"/>
                </a:ext>
                <a:ext uri="{FF2B5EF4-FFF2-40B4-BE49-F238E27FC236}">
                  <a16:creationId xmlns:a16="http://schemas.microsoft.com/office/drawing/2014/main" id="{F164A822-B4E2-9CD3-42A6-9926E6F91C2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118</xdr:row>
          <xdr:rowOff>95250</xdr:rowOff>
        </xdr:from>
        <xdr:to>
          <xdr:col>4</xdr:col>
          <xdr:colOff>590550</xdr:colOff>
          <xdr:row>118</xdr:row>
          <xdr:rowOff>228600</xdr:rowOff>
        </xdr:to>
        <xdr:sp macro="" textlink="">
          <xdr:nvSpPr>
            <xdr:cNvPr id="213389" name="Option Button 397" hidden="1">
              <a:extLst>
                <a:ext uri="{63B3BB69-23CF-44E3-9099-C40C66FF867C}">
                  <a14:compatExt spid="_x0000_s213389"/>
                </a:ext>
                <a:ext uri="{FF2B5EF4-FFF2-40B4-BE49-F238E27FC236}">
                  <a16:creationId xmlns:a16="http://schemas.microsoft.com/office/drawing/2014/main" id="{1D8E7B19-5984-19AE-2C68-1EDC645A86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118</xdr:row>
          <xdr:rowOff>95250</xdr:rowOff>
        </xdr:from>
        <xdr:to>
          <xdr:col>4</xdr:col>
          <xdr:colOff>857250</xdr:colOff>
          <xdr:row>118</xdr:row>
          <xdr:rowOff>228600</xdr:rowOff>
        </xdr:to>
        <xdr:sp macro="" textlink="">
          <xdr:nvSpPr>
            <xdr:cNvPr id="213390" name="Option Button 398" hidden="1">
              <a:extLst>
                <a:ext uri="{63B3BB69-23CF-44E3-9099-C40C66FF867C}">
                  <a14:compatExt spid="_x0000_s213390"/>
                </a:ext>
                <a:ext uri="{FF2B5EF4-FFF2-40B4-BE49-F238E27FC236}">
                  <a16:creationId xmlns:a16="http://schemas.microsoft.com/office/drawing/2014/main" id="{2ABC7DD2-A392-BE9B-4C57-22AE5740F6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118</xdr:row>
          <xdr:rowOff>95250</xdr:rowOff>
        </xdr:from>
        <xdr:to>
          <xdr:col>4</xdr:col>
          <xdr:colOff>1123950</xdr:colOff>
          <xdr:row>118</xdr:row>
          <xdr:rowOff>228600</xdr:rowOff>
        </xdr:to>
        <xdr:sp macro="" textlink="">
          <xdr:nvSpPr>
            <xdr:cNvPr id="213391" name="Option Button 399" hidden="1">
              <a:extLst>
                <a:ext uri="{63B3BB69-23CF-44E3-9099-C40C66FF867C}">
                  <a14:compatExt spid="_x0000_s213391"/>
                </a:ext>
                <a:ext uri="{FF2B5EF4-FFF2-40B4-BE49-F238E27FC236}">
                  <a16:creationId xmlns:a16="http://schemas.microsoft.com/office/drawing/2014/main" id="{97F14E24-5B12-3EDC-727E-969EBD1B18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118</xdr:row>
          <xdr:rowOff>66675</xdr:rowOff>
        </xdr:from>
        <xdr:to>
          <xdr:col>4</xdr:col>
          <xdr:colOff>1181100</xdr:colOff>
          <xdr:row>118</xdr:row>
          <xdr:rowOff>257175</xdr:rowOff>
        </xdr:to>
        <xdr:sp macro="" textlink="">
          <xdr:nvSpPr>
            <xdr:cNvPr id="213392" name="Group Box 400" hidden="1">
              <a:extLst>
                <a:ext uri="{63B3BB69-23CF-44E3-9099-C40C66FF867C}">
                  <a14:compatExt spid="_x0000_s213392"/>
                </a:ext>
                <a:ext uri="{FF2B5EF4-FFF2-40B4-BE49-F238E27FC236}">
                  <a16:creationId xmlns:a16="http://schemas.microsoft.com/office/drawing/2014/main" id="{FA46D275-6D06-2D6F-9461-137F66C86C6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122</xdr:row>
          <xdr:rowOff>66675</xdr:rowOff>
        </xdr:from>
        <xdr:to>
          <xdr:col>4</xdr:col>
          <xdr:colOff>323850</xdr:colOff>
          <xdr:row>122</xdr:row>
          <xdr:rowOff>200025</xdr:rowOff>
        </xdr:to>
        <xdr:sp macro="" textlink="">
          <xdr:nvSpPr>
            <xdr:cNvPr id="213393" name="Option Button 401" hidden="1">
              <a:extLst>
                <a:ext uri="{63B3BB69-23CF-44E3-9099-C40C66FF867C}">
                  <a14:compatExt spid="_x0000_s213393"/>
                </a:ext>
                <a:ext uri="{FF2B5EF4-FFF2-40B4-BE49-F238E27FC236}">
                  <a16:creationId xmlns:a16="http://schemas.microsoft.com/office/drawing/2014/main" id="{5EB02BC1-5752-3F62-368A-B5089B19BA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122</xdr:row>
          <xdr:rowOff>66675</xdr:rowOff>
        </xdr:from>
        <xdr:to>
          <xdr:col>4</xdr:col>
          <xdr:colOff>590550</xdr:colOff>
          <xdr:row>122</xdr:row>
          <xdr:rowOff>200025</xdr:rowOff>
        </xdr:to>
        <xdr:sp macro="" textlink="">
          <xdr:nvSpPr>
            <xdr:cNvPr id="213394" name="Option Button 402" hidden="1">
              <a:extLst>
                <a:ext uri="{63B3BB69-23CF-44E3-9099-C40C66FF867C}">
                  <a14:compatExt spid="_x0000_s213394"/>
                </a:ext>
                <a:ext uri="{FF2B5EF4-FFF2-40B4-BE49-F238E27FC236}">
                  <a16:creationId xmlns:a16="http://schemas.microsoft.com/office/drawing/2014/main" id="{6FC06FD9-ACA2-1374-0488-127C585417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122</xdr:row>
          <xdr:rowOff>66675</xdr:rowOff>
        </xdr:from>
        <xdr:to>
          <xdr:col>4</xdr:col>
          <xdr:colOff>857250</xdr:colOff>
          <xdr:row>122</xdr:row>
          <xdr:rowOff>200025</xdr:rowOff>
        </xdr:to>
        <xdr:sp macro="" textlink="">
          <xdr:nvSpPr>
            <xdr:cNvPr id="213395" name="Option Button 403" hidden="1">
              <a:extLst>
                <a:ext uri="{63B3BB69-23CF-44E3-9099-C40C66FF867C}">
                  <a14:compatExt spid="_x0000_s213395"/>
                </a:ext>
                <a:ext uri="{FF2B5EF4-FFF2-40B4-BE49-F238E27FC236}">
                  <a16:creationId xmlns:a16="http://schemas.microsoft.com/office/drawing/2014/main" id="{8158C75F-B6D3-DB10-D662-CEE84FE78E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122</xdr:row>
          <xdr:rowOff>66675</xdr:rowOff>
        </xdr:from>
        <xdr:to>
          <xdr:col>4</xdr:col>
          <xdr:colOff>1123950</xdr:colOff>
          <xdr:row>122</xdr:row>
          <xdr:rowOff>200025</xdr:rowOff>
        </xdr:to>
        <xdr:sp macro="" textlink="">
          <xdr:nvSpPr>
            <xdr:cNvPr id="213396" name="Option Button 404" hidden="1">
              <a:extLst>
                <a:ext uri="{63B3BB69-23CF-44E3-9099-C40C66FF867C}">
                  <a14:compatExt spid="_x0000_s213396"/>
                </a:ext>
                <a:ext uri="{FF2B5EF4-FFF2-40B4-BE49-F238E27FC236}">
                  <a16:creationId xmlns:a16="http://schemas.microsoft.com/office/drawing/2014/main" id="{35AC93F2-F3AB-0CA8-09C0-3BCAF20E2A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122</xdr:row>
          <xdr:rowOff>38100</xdr:rowOff>
        </xdr:from>
        <xdr:to>
          <xdr:col>4</xdr:col>
          <xdr:colOff>1181100</xdr:colOff>
          <xdr:row>122</xdr:row>
          <xdr:rowOff>228600</xdr:rowOff>
        </xdr:to>
        <xdr:sp macro="" textlink="">
          <xdr:nvSpPr>
            <xdr:cNvPr id="213397" name="Group Box 405" hidden="1">
              <a:extLst>
                <a:ext uri="{63B3BB69-23CF-44E3-9099-C40C66FF867C}">
                  <a14:compatExt spid="_x0000_s213397"/>
                </a:ext>
                <a:ext uri="{FF2B5EF4-FFF2-40B4-BE49-F238E27FC236}">
                  <a16:creationId xmlns:a16="http://schemas.microsoft.com/office/drawing/2014/main" id="{0C817567-4922-BF12-33DF-CEE236EC373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123</xdr:row>
          <xdr:rowOff>85725</xdr:rowOff>
        </xdr:from>
        <xdr:to>
          <xdr:col>4</xdr:col>
          <xdr:colOff>323850</xdr:colOff>
          <xdr:row>123</xdr:row>
          <xdr:rowOff>219075</xdr:rowOff>
        </xdr:to>
        <xdr:sp macro="" textlink="">
          <xdr:nvSpPr>
            <xdr:cNvPr id="213398" name="Option Button 406" hidden="1">
              <a:extLst>
                <a:ext uri="{63B3BB69-23CF-44E3-9099-C40C66FF867C}">
                  <a14:compatExt spid="_x0000_s213398"/>
                </a:ext>
                <a:ext uri="{FF2B5EF4-FFF2-40B4-BE49-F238E27FC236}">
                  <a16:creationId xmlns:a16="http://schemas.microsoft.com/office/drawing/2014/main" id="{2A7A7E28-B3BB-DF7E-E204-B8EE16EFCE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123</xdr:row>
          <xdr:rowOff>85725</xdr:rowOff>
        </xdr:from>
        <xdr:to>
          <xdr:col>4</xdr:col>
          <xdr:colOff>590550</xdr:colOff>
          <xdr:row>123</xdr:row>
          <xdr:rowOff>219075</xdr:rowOff>
        </xdr:to>
        <xdr:sp macro="" textlink="">
          <xdr:nvSpPr>
            <xdr:cNvPr id="213399" name="Option Button 407" hidden="1">
              <a:extLst>
                <a:ext uri="{63B3BB69-23CF-44E3-9099-C40C66FF867C}">
                  <a14:compatExt spid="_x0000_s213399"/>
                </a:ext>
                <a:ext uri="{FF2B5EF4-FFF2-40B4-BE49-F238E27FC236}">
                  <a16:creationId xmlns:a16="http://schemas.microsoft.com/office/drawing/2014/main" id="{356C4C18-2286-C0A4-E2D6-A8F166B167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123</xdr:row>
          <xdr:rowOff>85725</xdr:rowOff>
        </xdr:from>
        <xdr:to>
          <xdr:col>4</xdr:col>
          <xdr:colOff>857250</xdr:colOff>
          <xdr:row>123</xdr:row>
          <xdr:rowOff>219075</xdr:rowOff>
        </xdr:to>
        <xdr:sp macro="" textlink="">
          <xdr:nvSpPr>
            <xdr:cNvPr id="213400" name="Option Button 408" hidden="1">
              <a:extLst>
                <a:ext uri="{63B3BB69-23CF-44E3-9099-C40C66FF867C}">
                  <a14:compatExt spid="_x0000_s213400"/>
                </a:ext>
                <a:ext uri="{FF2B5EF4-FFF2-40B4-BE49-F238E27FC236}">
                  <a16:creationId xmlns:a16="http://schemas.microsoft.com/office/drawing/2014/main" id="{413D9878-AC5F-CB65-6CC1-E5357DB1A0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123</xdr:row>
          <xdr:rowOff>85725</xdr:rowOff>
        </xdr:from>
        <xdr:to>
          <xdr:col>4</xdr:col>
          <xdr:colOff>1123950</xdr:colOff>
          <xdr:row>123</xdr:row>
          <xdr:rowOff>219075</xdr:rowOff>
        </xdr:to>
        <xdr:sp macro="" textlink="">
          <xdr:nvSpPr>
            <xdr:cNvPr id="213401" name="Option Button 409" hidden="1">
              <a:extLst>
                <a:ext uri="{63B3BB69-23CF-44E3-9099-C40C66FF867C}">
                  <a14:compatExt spid="_x0000_s213401"/>
                </a:ext>
                <a:ext uri="{FF2B5EF4-FFF2-40B4-BE49-F238E27FC236}">
                  <a16:creationId xmlns:a16="http://schemas.microsoft.com/office/drawing/2014/main" id="{331DD4F8-F028-1678-D80C-DA6A529432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123</xdr:row>
          <xdr:rowOff>57150</xdr:rowOff>
        </xdr:from>
        <xdr:to>
          <xdr:col>4</xdr:col>
          <xdr:colOff>1181100</xdr:colOff>
          <xdr:row>123</xdr:row>
          <xdr:rowOff>247650</xdr:rowOff>
        </xdr:to>
        <xdr:sp macro="" textlink="">
          <xdr:nvSpPr>
            <xdr:cNvPr id="213402" name="Group Box 410" hidden="1">
              <a:extLst>
                <a:ext uri="{63B3BB69-23CF-44E3-9099-C40C66FF867C}">
                  <a14:compatExt spid="_x0000_s213402"/>
                </a:ext>
                <a:ext uri="{FF2B5EF4-FFF2-40B4-BE49-F238E27FC236}">
                  <a16:creationId xmlns:a16="http://schemas.microsoft.com/office/drawing/2014/main" id="{E7FCDAE7-DEA2-F382-F757-06100A596D8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124</xdr:row>
          <xdr:rowOff>95250</xdr:rowOff>
        </xdr:from>
        <xdr:to>
          <xdr:col>4</xdr:col>
          <xdr:colOff>323850</xdr:colOff>
          <xdr:row>124</xdr:row>
          <xdr:rowOff>228600</xdr:rowOff>
        </xdr:to>
        <xdr:sp macro="" textlink="">
          <xdr:nvSpPr>
            <xdr:cNvPr id="213403" name="Option Button 411" hidden="1">
              <a:extLst>
                <a:ext uri="{63B3BB69-23CF-44E3-9099-C40C66FF867C}">
                  <a14:compatExt spid="_x0000_s213403"/>
                </a:ext>
                <a:ext uri="{FF2B5EF4-FFF2-40B4-BE49-F238E27FC236}">
                  <a16:creationId xmlns:a16="http://schemas.microsoft.com/office/drawing/2014/main" id="{AD635D32-A84C-EBE0-F4F3-A85D09C5F4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124</xdr:row>
          <xdr:rowOff>95250</xdr:rowOff>
        </xdr:from>
        <xdr:to>
          <xdr:col>4</xdr:col>
          <xdr:colOff>590550</xdr:colOff>
          <xdr:row>124</xdr:row>
          <xdr:rowOff>228600</xdr:rowOff>
        </xdr:to>
        <xdr:sp macro="" textlink="">
          <xdr:nvSpPr>
            <xdr:cNvPr id="213404" name="Option Button 412" hidden="1">
              <a:extLst>
                <a:ext uri="{63B3BB69-23CF-44E3-9099-C40C66FF867C}">
                  <a14:compatExt spid="_x0000_s213404"/>
                </a:ext>
                <a:ext uri="{FF2B5EF4-FFF2-40B4-BE49-F238E27FC236}">
                  <a16:creationId xmlns:a16="http://schemas.microsoft.com/office/drawing/2014/main" id="{64ED3EFA-869A-AC97-93CC-C316022E02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124</xdr:row>
          <xdr:rowOff>95250</xdr:rowOff>
        </xdr:from>
        <xdr:to>
          <xdr:col>4</xdr:col>
          <xdr:colOff>857250</xdr:colOff>
          <xdr:row>124</xdr:row>
          <xdr:rowOff>228600</xdr:rowOff>
        </xdr:to>
        <xdr:sp macro="" textlink="">
          <xdr:nvSpPr>
            <xdr:cNvPr id="213405" name="Option Button 413" hidden="1">
              <a:extLst>
                <a:ext uri="{63B3BB69-23CF-44E3-9099-C40C66FF867C}">
                  <a14:compatExt spid="_x0000_s213405"/>
                </a:ext>
                <a:ext uri="{FF2B5EF4-FFF2-40B4-BE49-F238E27FC236}">
                  <a16:creationId xmlns:a16="http://schemas.microsoft.com/office/drawing/2014/main" id="{88F5201D-F269-6A8F-66B9-C8B0E89EF2B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124</xdr:row>
          <xdr:rowOff>95250</xdr:rowOff>
        </xdr:from>
        <xdr:to>
          <xdr:col>4</xdr:col>
          <xdr:colOff>1123950</xdr:colOff>
          <xdr:row>124</xdr:row>
          <xdr:rowOff>228600</xdr:rowOff>
        </xdr:to>
        <xdr:sp macro="" textlink="">
          <xdr:nvSpPr>
            <xdr:cNvPr id="213406" name="Option Button 414" hidden="1">
              <a:extLst>
                <a:ext uri="{63B3BB69-23CF-44E3-9099-C40C66FF867C}">
                  <a14:compatExt spid="_x0000_s213406"/>
                </a:ext>
                <a:ext uri="{FF2B5EF4-FFF2-40B4-BE49-F238E27FC236}">
                  <a16:creationId xmlns:a16="http://schemas.microsoft.com/office/drawing/2014/main" id="{52549449-1372-7089-10CB-C44CFE66D2C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124</xdr:row>
          <xdr:rowOff>66675</xdr:rowOff>
        </xdr:from>
        <xdr:to>
          <xdr:col>4</xdr:col>
          <xdr:colOff>1181100</xdr:colOff>
          <xdr:row>124</xdr:row>
          <xdr:rowOff>257175</xdr:rowOff>
        </xdr:to>
        <xdr:sp macro="" textlink="">
          <xdr:nvSpPr>
            <xdr:cNvPr id="213407" name="Group Box 415" hidden="1">
              <a:extLst>
                <a:ext uri="{63B3BB69-23CF-44E3-9099-C40C66FF867C}">
                  <a14:compatExt spid="_x0000_s213407"/>
                </a:ext>
                <a:ext uri="{FF2B5EF4-FFF2-40B4-BE49-F238E27FC236}">
                  <a16:creationId xmlns:a16="http://schemas.microsoft.com/office/drawing/2014/main" id="{48818657-FC40-E458-58AF-B81FE31CCF5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133</xdr:row>
          <xdr:rowOff>28575</xdr:rowOff>
        </xdr:from>
        <xdr:to>
          <xdr:col>4</xdr:col>
          <xdr:colOff>323850</xdr:colOff>
          <xdr:row>133</xdr:row>
          <xdr:rowOff>161925</xdr:rowOff>
        </xdr:to>
        <xdr:sp macro="" textlink="">
          <xdr:nvSpPr>
            <xdr:cNvPr id="213408" name="Option Button 416" hidden="1">
              <a:extLst>
                <a:ext uri="{63B3BB69-23CF-44E3-9099-C40C66FF867C}">
                  <a14:compatExt spid="_x0000_s213408"/>
                </a:ext>
                <a:ext uri="{FF2B5EF4-FFF2-40B4-BE49-F238E27FC236}">
                  <a16:creationId xmlns:a16="http://schemas.microsoft.com/office/drawing/2014/main" id="{7D47BFC9-34C5-6840-52A9-2FDF8CB1A0C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133</xdr:row>
          <xdr:rowOff>28575</xdr:rowOff>
        </xdr:from>
        <xdr:to>
          <xdr:col>4</xdr:col>
          <xdr:colOff>590550</xdr:colOff>
          <xdr:row>133</xdr:row>
          <xdr:rowOff>161925</xdr:rowOff>
        </xdr:to>
        <xdr:sp macro="" textlink="">
          <xdr:nvSpPr>
            <xdr:cNvPr id="213409" name="Option Button 417" hidden="1">
              <a:extLst>
                <a:ext uri="{63B3BB69-23CF-44E3-9099-C40C66FF867C}">
                  <a14:compatExt spid="_x0000_s213409"/>
                </a:ext>
                <a:ext uri="{FF2B5EF4-FFF2-40B4-BE49-F238E27FC236}">
                  <a16:creationId xmlns:a16="http://schemas.microsoft.com/office/drawing/2014/main" id="{2321F721-8F53-A6A6-10D8-2F08A84279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133</xdr:row>
          <xdr:rowOff>28575</xdr:rowOff>
        </xdr:from>
        <xdr:to>
          <xdr:col>4</xdr:col>
          <xdr:colOff>857250</xdr:colOff>
          <xdr:row>133</xdr:row>
          <xdr:rowOff>161925</xdr:rowOff>
        </xdr:to>
        <xdr:sp macro="" textlink="">
          <xdr:nvSpPr>
            <xdr:cNvPr id="213410" name="Option Button 418" hidden="1">
              <a:extLst>
                <a:ext uri="{63B3BB69-23CF-44E3-9099-C40C66FF867C}">
                  <a14:compatExt spid="_x0000_s213410"/>
                </a:ext>
                <a:ext uri="{FF2B5EF4-FFF2-40B4-BE49-F238E27FC236}">
                  <a16:creationId xmlns:a16="http://schemas.microsoft.com/office/drawing/2014/main" id="{315BB776-510F-800B-3B48-845E58D01D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133</xdr:row>
          <xdr:rowOff>28575</xdr:rowOff>
        </xdr:from>
        <xdr:to>
          <xdr:col>4</xdr:col>
          <xdr:colOff>1123950</xdr:colOff>
          <xdr:row>133</xdr:row>
          <xdr:rowOff>161925</xdr:rowOff>
        </xdr:to>
        <xdr:sp macro="" textlink="">
          <xdr:nvSpPr>
            <xdr:cNvPr id="213411" name="Option Button 419" hidden="1">
              <a:extLst>
                <a:ext uri="{63B3BB69-23CF-44E3-9099-C40C66FF867C}">
                  <a14:compatExt spid="_x0000_s213411"/>
                </a:ext>
                <a:ext uri="{FF2B5EF4-FFF2-40B4-BE49-F238E27FC236}">
                  <a16:creationId xmlns:a16="http://schemas.microsoft.com/office/drawing/2014/main" id="{936212CB-B798-E336-7A67-9A5B5F7934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133</xdr:row>
          <xdr:rowOff>0</xdr:rowOff>
        </xdr:from>
        <xdr:to>
          <xdr:col>4</xdr:col>
          <xdr:colOff>1181100</xdr:colOff>
          <xdr:row>133</xdr:row>
          <xdr:rowOff>190500</xdr:rowOff>
        </xdr:to>
        <xdr:sp macro="" textlink="">
          <xdr:nvSpPr>
            <xdr:cNvPr id="213412" name="Group Box 420" hidden="1">
              <a:extLst>
                <a:ext uri="{63B3BB69-23CF-44E3-9099-C40C66FF867C}">
                  <a14:compatExt spid="_x0000_s213412"/>
                </a:ext>
                <a:ext uri="{FF2B5EF4-FFF2-40B4-BE49-F238E27FC236}">
                  <a16:creationId xmlns:a16="http://schemas.microsoft.com/office/drawing/2014/main" id="{92DF0968-3832-DFA1-DED7-72DDF4C47BB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134</xdr:row>
          <xdr:rowOff>57150</xdr:rowOff>
        </xdr:from>
        <xdr:to>
          <xdr:col>4</xdr:col>
          <xdr:colOff>323850</xdr:colOff>
          <xdr:row>134</xdr:row>
          <xdr:rowOff>190500</xdr:rowOff>
        </xdr:to>
        <xdr:sp macro="" textlink="">
          <xdr:nvSpPr>
            <xdr:cNvPr id="213413" name="Option Button 421" hidden="1">
              <a:extLst>
                <a:ext uri="{63B3BB69-23CF-44E3-9099-C40C66FF867C}">
                  <a14:compatExt spid="_x0000_s213413"/>
                </a:ext>
                <a:ext uri="{FF2B5EF4-FFF2-40B4-BE49-F238E27FC236}">
                  <a16:creationId xmlns:a16="http://schemas.microsoft.com/office/drawing/2014/main" id="{1D44A9ED-A9C6-219C-2840-7EEAFB777C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134</xdr:row>
          <xdr:rowOff>57150</xdr:rowOff>
        </xdr:from>
        <xdr:to>
          <xdr:col>4</xdr:col>
          <xdr:colOff>590550</xdr:colOff>
          <xdr:row>134</xdr:row>
          <xdr:rowOff>190500</xdr:rowOff>
        </xdr:to>
        <xdr:sp macro="" textlink="">
          <xdr:nvSpPr>
            <xdr:cNvPr id="213414" name="Option Button 422" hidden="1">
              <a:extLst>
                <a:ext uri="{63B3BB69-23CF-44E3-9099-C40C66FF867C}">
                  <a14:compatExt spid="_x0000_s213414"/>
                </a:ext>
                <a:ext uri="{FF2B5EF4-FFF2-40B4-BE49-F238E27FC236}">
                  <a16:creationId xmlns:a16="http://schemas.microsoft.com/office/drawing/2014/main" id="{94001165-5261-B75C-8445-4805AAF0E2B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134</xdr:row>
          <xdr:rowOff>57150</xdr:rowOff>
        </xdr:from>
        <xdr:to>
          <xdr:col>4</xdr:col>
          <xdr:colOff>866775</xdr:colOff>
          <xdr:row>134</xdr:row>
          <xdr:rowOff>190500</xdr:rowOff>
        </xdr:to>
        <xdr:sp macro="" textlink="">
          <xdr:nvSpPr>
            <xdr:cNvPr id="213415" name="Option Button 423" hidden="1">
              <a:extLst>
                <a:ext uri="{63B3BB69-23CF-44E3-9099-C40C66FF867C}">
                  <a14:compatExt spid="_x0000_s213415"/>
                </a:ext>
                <a:ext uri="{FF2B5EF4-FFF2-40B4-BE49-F238E27FC236}">
                  <a16:creationId xmlns:a16="http://schemas.microsoft.com/office/drawing/2014/main" id="{14FADD56-3733-775B-9147-9ECCA9689BF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134</xdr:row>
          <xdr:rowOff>57150</xdr:rowOff>
        </xdr:from>
        <xdr:to>
          <xdr:col>4</xdr:col>
          <xdr:colOff>1133475</xdr:colOff>
          <xdr:row>134</xdr:row>
          <xdr:rowOff>190500</xdr:rowOff>
        </xdr:to>
        <xdr:sp macro="" textlink="">
          <xdr:nvSpPr>
            <xdr:cNvPr id="213416" name="Option Button 424" hidden="1">
              <a:extLst>
                <a:ext uri="{63B3BB69-23CF-44E3-9099-C40C66FF867C}">
                  <a14:compatExt spid="_x0000_s213416"/>
                </a:ext>
                <a:ext uri="{FF2B5EF4-FFF2-40B4-BE49-F238E27FC236}">
                  <a16:creationId xmlns:a16="http://schemas.microsoft.com/office/drawing/2014/main" id="{E14B79B6-0B6C-E8C4-C1C8-0427C71D9A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134</xdr:row>
          <xdr:rowOff>28575</xdr:rowOff>
        </xdr:from>
        <xdr:to>
          <xdr:col>4</xdr:col>
          <xdr:colOff>1190625</xdr:colOff>
          <xdr:row>134</xdr:row>
          <xdr:rowOff>219075</xdr:rowOff>
        </xdr:to>
        <xdr:sp macro="" textlink="">
          <xdr:nvSpPr>
            <xdr:cNvPr id="213417" name="Group Box 425" hidden="1">
              <a:extLst>
                <a:ext uri="{63B3BB69-23CF-44E3-9099-C40C66FF867C}">
                  <a14:compatExt spid="_x0000_s213417"/>
                </a:ext>
                <a:ext uri="{FF2B5EF4-FFF2-40B4-BE49-F238E27FC236}">
                  <a16:creationId xmlns:a16="http://schemas.microsoft.com/office/drawing/2014/main" id="{7259DDA2-0BC8-4F7F-9E7D-ED4ACEF3073F}"/>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135</xdr:row>
          <xdr:rowOff>66675</xdr:rowOff>
        </xdr:from>
        <xdr:to>
          <xdr:col>4</xdr:col>
          <xdr:colOff>323850</xdr:colOff>
          <xdr:row>135</xdr:row>
          <xdr:rowOff>200025</xdr:rowOff>
        </xdr:to>
        <xdr:sp macro="" textlink="">
          <xdr:nvSpPr>
            <xdr:cNvPr id="213418" name="Option Button 426" hidden="1">
              <a:extLst>
                <a:ext uri="{63B3BB69-23CF-44E3-9099-C40C66FF867C}">
                  <a14:compatExt spid="_x0000_s213418"/>
                </a:ext>
                <a:ext uri="{FF2B5EF4-FFF2-40B4-BE49-F238E27FC236}">
                  <a16:creationId xmlns:a16="http://schemas.microsoft.com/office/drawing/2014/main" id="{21C0ED70-AC6B-A876-C617-027DEC4940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135</xdr:row>
          <xdr:rowOff>66675</xdr:rowOff>
        </xdr:from>
        <xdr:to>
          <xdr:col>4</xdr:col>
          <xdr:colOff>590550</xdr:colOff>
          <xdr:row>135</xdr:row>
          <xdr:rowOff>200025</xdr:rowOff>
        </xdr:to>
        <xdr:sp macro="" textlink="">
          <xdr:nvSpPr>
            <xdr:cNvPr id="213419" name="Option Button 427" hidden="1">
              <a:extLst>
                <a:ext uri="{63B3BB69-23CF-44E3-9099-C40C66FF867C}">
                  <a14:compatExt spid="_x0000_s213419"/>
                </a:ext>
                <a:ext uri="{FF2B5EF4-FFF2-40B4-BE49-F238E27FC236}">
                  <a16:creationId xmlns:a16="http://schemas.microsoft.com/office/drawing/2014/main" id="{E5ED9769-4408-C51F-58BD-1A18D75594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135</xdr:row>
          <xdr:rowOff>66675</xdr:rowOff>
        </xdr:from>
        <xdr:to>
          <xdr:col>4</xdr:col>
          <xdr:colOff>857250</xdr:colOff>
          <xdr:row>135</xdr:row>
          <xdr:rowOff>200025</xdr:rowOff>
        </xdr:to>
        <xdr:sp macro="" textlink="">
          <xdr:nvSpPr>
            <xdr:cNvPr id="213420" name="Option Button 428" hidden="1">
              <a:extLst>
                <a:ext uri="{63B3BB69-23CF-44E3-9099-C40C66FF867C}">
                  <a14:compatExt spid="_x0000_s213420"/>
                </a:ext>
                <a:ext uri="{FF2B5EF4-FFF2-40B4-BE49-F238E27FC236}">
                  <a16:creationId xmlns:a16="http://schemas.microsoft.com/office/drawing/2014/main" id="{DABBDB14-1E38-7721-B2C8-D01AB792DEE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135</xdr:row>
          <xdr:rowOff>66675</xdr:rowOff>
        </xdr:from>
        <xdr:to>
          <xdr:col>4</xdr:col>
          <xdr:colOff>1123950</xdr:colOff>
          <xdr:row>135</xdr:row>
          <xdr:rowOff>200025</xdr:rowOff>
        </xdr:to>
        <xdr:sp macro="" textlink="">
          <xdr:nvSpPr>
            <xdr:cNvPr id="213421" name="Option Button 429" hidden="1">
              <a:extLst>
                <a:ext uri="{63B3BB69-23CF-44E3-9099-C40C66FF867C}">
                  <a14:compatExt spid="_x0000_s213421"/>
                </a:ext>
                <a:ext uri="{FF2B5EF4-FFF2-40B4-BE49-F238E27FC236}">
                  <a16:creationId xmlns:a16="http://schemas.microsoft.com/office/drawing/2014/main" id="{24EC95A0-403C-C083-27ED-38A2C0FD34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135</xdr:row>
          <xdr:rowOff>38100</xdr:rowOff>
        </xdr:from>
        <xdr:to>
          <xdr:col>4</xdr:col>
          <xdr:colOff>1181100</xdr:colOff>
          <xdr:row>135</xdr:row>
          <xdr:rowOff>228600</xdr:rowOff>
        </xdr:to>
        <xdr:sp macro="" textlink="">
          <xdr:nvSpPr>
            <xdr:cNvPr id="213422" name="Group Box 430" hidden="1">
              <a:extLst>
                <a:ext uri="{63B3BB69-23CF-44E3-9099-C40C66FF867C}">
                  <a14:compatExt spid="_x0000_s213422"/>
                </a:ext>
                <a:ext uri="{FF2B5EF4-FFF2-40B4-BE49-F238E27FC236}">
                  <a16:creationId xmlns:a16="http://schemas.microsoft.com/office/drawing/2014/main" id="{C133CEC8-2870-4C6A-4FD3-25D95B18487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136</xdr:row>
          <xdr:rowOff>57150</xdr:rowOff>
        </xdr:from>
        <xdr:to>
          <xdr:col>4</xdr:col>
          <xdr:colOff>323850</xdr:colOff>
          <xdr:row>136</xdr:row>
          <xdr:rowOff>190500</xdr:rowOff>
        </xdr:to>
        <xdr:sp macro="" textlink="">
          <xdr:nvSpPr>
            <xdr:cNvPr id="213423" name="Option Button 431" hidden="1">
              <a:extLst>
                <a:ext uri="{63B3BB69-23CF-44E3-9099-C40C66FF867C}">
                  <a14:compatExt spid="_x0000_s213423"/>
                </a:ext>
                <a:ext uri="{FF2B5EF4-FFF2-40B4-BE49-F238E27FC236}">
                  <a16:creationId xmlns:a16="http://schemas.microsoft.com/office/drawing/2014/main" id="{D435951B-7A3A-6185-7E3A-1CBCB0BD92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136</xdr:row>
          <xdr:rowOff>57150</xdr:rowOff>
        </xdr:from>
        <xdr:to>
          <xdr:col>4</xdr:col>
          <xdr:colOff>590550</xdr:colOff>
          <xdr:row>136</xdr:row>
          <xdr:rowOff>190500</xdr:rowOff>
        </xdr:to>
        <xdr:sp macro="" textlink="">
          <xdr:nvSpPr>
            <xdr:cNvPr id="213424" name="Option Button 432" hidden="1">
              <a:extLst>
                <a:ext uri="{63B3BB69-23CF-44E3-9099-C40C66FF867C}">
                  <a14:compatExt spid="_x0000_s213424"/>
                </a:ext>
                <a:ext uri="{FF2B5EF4-FFF2-40B4-BE49-F238E27FC236}">
                  <a16:creationId xmlns:a16="http://schemas.microsoft.com/office/drawing/2014/main" id="{2C6276C5-B745-5E1D-6985-BA88AD0807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136</xdr:row>
          <xdr:rowOff>57150</xdr:rowOff>
        </xdr:from>
        <xdr:to>
          <xdr:col>4</xdr:col>
          <xdr:colOff>857250</xdr:colOff>
          <xdr:row>136</xdr:row>
          <xdr:rowOff>190500</xdr:rowOff>
        </xdr:to>
        <xdr:sp macro="" textlink="">
          <xdr:nvSpPr>
            <xdr:cNvPr id="213425" name="Option Button 433" hidden="1">
              <a:extLst>
                <a:ext uri="{63B3BB69-23CF-44E3-9099-C40C66FF867C}">
                  <a14:compatExt spid="_x0000_s213425"/>
                </a:ext>
                <a:ext uri="{FF2B5EF4-FFF2-40B4-BE49-F238E27FC236}">
                  <a16:creationId xmlns:a16="http://schemas.microsoft.com/office/drawing/2014/main" id="{E5C9CD76-AF61-D60D-5F45-9AF6FC3822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136</xdr:row>
          <xdr:rowOff>57150</xdr:rowOff>
        </xdr:from>
        <xdr:to>
          <xdr:col>4</xdr:col>
          <xdr:colOff>1123950</xdr:colOff>
          <xdr:row>136</xdr:row>
          <xdr:rowOff>190500</xdr:rowOff>
        </xdr:to>
        <xdr:sp macro="" textlink="">
          <xdr:nvSpPr>
            <xdr:cNvPr id="213426" name="Option Button 434" hidden="1">
              <a:extLst>
                <a:ext uri="{63B3BB69-23CF-44E3-9099-C40C66FF867C}">
                  <a14:compatExt spid="_x0000_s213426"/>
                </a:ext>
                <a:ext uri="{FF2B5EF4-FFF2-40B4-BE49-F238E27FC236}">
                  <a16:creationId xmlns:a16="http://schemas.microsoft.com/office/drawing/2014/main" id="{4BE92902-2CFC-E690-55C8-39221BAA14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136</xdr:row>
          <xdr:rowOff>28575</xdr:rowOff>
        </xdr:from>
        <xdr:to>
          <xdr:col>4</xdr:col>
          <xdr:colOff>1181100</xdr:colOff>
          <xdr:row>136</xdr:row>
          <xdr:rowOff>219075</xdr:rowOff>
        </xdr:to>
        <xdr:sp macro="" textlink="">
          <xdr:nvSpPr>
            <xdr:cNvPr id="213427" name="Group Box 435" hidden="1">
              <a:extLst>
                <a:ext uri="{63B3BB69-23CF-44E3-9099-C40C66FF867C}">
                  <a14:compatExt spid="_x0000_s213427"/>
                </a:ext>
                <a:ext uri="{FF2B5EF4-FFF2-40B4-BE49-F238E27FC236}">
                  <a16:creationId xmlns:a16="http://schemas.microsoft.com/office/drawing/2014/main" id="{E0C9B199-8833-18BB-7D8F-1BFB9547F67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138</xdr:row>
          <xdr:rowOff>57150</xdr:rowOff>
        </xdr:from>
        <xdr:to>
          <xdr:col>4</xdr:col>
          <xdr:colOff>323850</xdr:colOff>
          <xdr:row>138</xdr:row>
          <xdr:rowOff>190500</xdr:rowOff>
        </xdr:to>
        <xdr:sp macro="" textlink="">
          <xdr:nvSpPr>
            <xdr:cNvPr id="213428" name="Option Button 436" hidden="1">
              <a:extLst>
                <a:ext uri="{63B3BB69-23CF-44E3-9099-C40C66FF867C}">
                  <a14:compatExt spid="_x0000_s213428"/>
                </a:ext>
                <a:ext uri="{FF2B5EF4-FFF2-40B4-BE49-F238E27FC236}">
                  <a16:creationId xmlns:a16="http://schemas.microsoft.com/office/drawing/2014/main" id="{4CA3649D-379B-0C76-31B9-2DE900D0253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138</xdr:row>
          <xdr:rowOff>57150</xdr:rowOff>
        </xdr:from>
        <xdr:to>
          <xdr:col>4</xdr:col>
          <xdr:colOff>590550</xdr:colOff>
          <xdr:row>138</xdr:row>
          <xdr:rowOff>190500</xdr:rowOff>
        </xdr:to>
        <xdr:sp macro="" textlink="">
          <xdr:nvSpPr>
            <xdr:cNvPr id="213429" name="Option Button 437" hidden="1">
              <a:extLst>
                <a:ext uri="{63B3BB69-23CF-44E3-9099-C40C66FF867C}">
                  <a14:compatExt spid="_x0000_s213429"/>
                </a:ext>
                <a:ext uri="{FF2B5EF4-FFF2-40B4-BE49-F238E27FC236}">
                  <a16:creationId xmlns:a16="http://schemas.microsoft.com/office/drawing/2014/main" id="{39AEB13A-FC84-D6C6-9AEE-F998477150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138</xdr:row>
          <xdr:rowOff>57150</xdr:rowOff>
        </xdr:from>
        <xdr:to>
          <xdr:col>4</xdr:col>
          <xdr:colOff>857250</xdr:colOff>
          <xdr:row>138</xdr:row>
          <xdr:rowOff>190500</xdr:rowOff>
        </xdr:to>
        <xdr:sp macro="" textlink="">
          <xdr:nvSpPr>
            <xdr:cNvPr id="213430" name="Option Button 438" hidden="1">
              <a:extLst>
                <a:ext uri="{63B3BB69-23CF-44E3-9099-C40C66FF867C}">
                  <a14:compatExt spid="_x0000_s213430"/>
                </a:ext>
                <a:ext uri="{FF2B5EF4-FFF2-40B4-BE49-F238E27FC236}">
                  <a16:creationId xmlns:a16="http://schemas.microsoft.com/office/drawing/2014/main" id="{6BE82DCF-A573-B5D1-57E3-BBDEB8E828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138</xdr:row>
          <xdr:rowOff>57150</xdr:rowOff>
        </xdr:from>
        <xdr:to>
          <xdr:col>4</xdr:col>
          <xdr:colOff>1123950</xdr:colOff>
          <xdr:row>138</xdr:row>
          <xdr:rowOff>190500</xdr:rowOff>
        </xdr:to>
        <xdr:sp macro="" textlink="">
          <xdr:nvSpPr>
            <xdr:cNvPr id="213431" name="Option Button 439" hidden="1">
              <a:extLst>
                <a:ext uri="{63B3BB69-23CF-44E3-9099-C40C66FF867C}">
                  <a14:compatExt spid="_x0000_s213431"/>
                </a:ext>
                <a:ext uri="{FF2B5EF4-FFF2-40B4-BE49-F238E27FC236}">
                  <a16:creationId xmlns:a16="http://schemas.microsoft.com/office/drawing/2014/main" id="{7493E12D-F07D-F435-EA86-4D49BB2515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138</xdr:row>
          <xdr:rowOff>28575</xdr:rowOff>
        </xdr:from>
        <xdr:to>
          <xdr:col>4</xdr:col>
          <xdr:colOff>1181100</xdr:colOff>
          <xdr:row>138</xdr:row>
          <xdr:rowOff>219075</xdr:rowOff>
        </xdr:to>
        <xdr:sp macro="" textlink="">
          <xdr:nvSpPr>
            <xdr:cNvPr id="213432" name="Group Box 440" hidden="1">
              <a:extLst>
                <a:ext uri="{63B3BB69-23CF-44E3-9099-C40C66FF867C}">
                  <a14:compatExt spid="_x0000_s213432"/>
                </a:ext>
                <a:ext uri="{FF2B5EF4-FFF2-40B4-BE49-F238E27FC236}">
                  <a16:creationId xmlns:a16="http://schemas.microsoft.com/office/drawing/2014/main" id="{5C657396-0DF2-9ACD-3A6D-2FAD7BDD916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139</xdr:row>
          <xdr:rowOff>66675</xdr:rowOff>
        </xdr:from>
        <xdr:to>
          <xdr:col>4</xdr:col>
          <xdr:colOff>323850</xdr:colOff>
          <xdr:row>139</xdr:row>
          <xdr:rowOff>200025</xdr:rowOff>
        </xdr:to>
        <xdr:sp macro="" textlink="">
          <xdr:nvSpPr>
            <xdr:cNvPr id="213433" name="Option Button 441" hidden="1">
              <a:extLst>
                <a:ext uri="{63B3BB69-23CF-44E3-9099-C40C66FF867C}">
                  <a14:compatExt spid="_x0000_s213433"/>
                </a:ext>
                <a:ext uri="{FF2B5EF4-FFF2-40B4-BE49-F238E27FC236}">
                  <a16:creationId xmlns:a16="http://schemas.microsoft.com/office/drawing/2014/main" id="{D7E2B7C0-E3C9-1EB9-D7AC-486C53934C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139</xdr:row>
          <xdr:rowOff>66675</xdr:rowOff>
        </xdr:from>
        <xdr:to>
          <xdr:col>4</xdr:col>
          <xdr:colOff>590550</xdr:colOff>
          <xdr:row>139</xdr:row>
          <xdr:rowOff>200025</xdr:rowOff>
        </xdr:to>
        <xdr:sp macro="" textlink="">
          <xdr:nvSpPr>
            <xdr:cNvPr id="213434" name="Option Button 442" hidden="1">
              <a:extLst>
                <a:ext uri="{63B3BB69-23CF-44E3-9099-C40C66FF867C}">
                  <a14:compatExt spid="_x0000_s213434"/>
                </a:ext>
                <a:ext uri="{FF2B5EF4-FFF2-40B4-BE49-F238E27FC236}">
                  <a16:creationId xmlns:a16="http://schemas.microsoft.com/office/drawing/2014/main" id="{08200590-16E2-B66B-2445-98A8602A5EC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139</xdr:row>
          <xdr:rowOff>66675</xdr:rowOff>
        </xdr:from>
        <xdr:to>
          <xdr:col>4</xdr:col>
          <xdr:colOff>857250</xdr:colOff>
          <xdr:row>139</xdr:row>
          <xdr:rowOff>200025</xdr:rowOff>
        </xdr:to>
        <xdr:sp macro="" textlink="">
          <xdr:nvSpPr>
            <xdr:cNvPr id="213435" name="Option Button 443" hidden="1">
              <a:extLst>
                <a:ext uri="{63B3BB69-23CF-44E3-9099-C40C66FF867C}">
                  <a14:compatExt spid="_x0000_s213435"/>
                </a:ext>
                <a:ext uri="{FF2B5EF4-FFF2-40B4-BE49-F238E27FC236}">
                  <a16:creationId xmlns:a16="http://schemas.microsoft.com/office/drawing/2014/main" id="{4511CBD3-7DC4-F6D3-19C4-28AC8D3CF2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139</xdr:row>
          <xdr:rowOff>66675</xdr:rowOff>
        </xdr:from>
        <xdr:to>
          <xdr:col>4</xdr:col>
          <xdr:colOff>1123950</xdr:colOff>
          <xdr:row>139</xdr:row>
          <xdr:rowOff>200025</xdr:rowOff>
        </xdr:to>
        <xdr:sp macro="" textlink="">
          <xdr:nvSpPr>
            <xdr:cNvPr id="213436" name="Option Button 444" hidden="1">
              <a:extLst>
                <a:ext uri="{63B3BB69-23CF-44E3-9099-C40C66FF867C}">
                  <a14:compatExt spid="_x0000_s213436"/>
                </a:ext>
                <a:ext uri="{FF2B5EF4-FFF2-40B4-BE49-F238E27FC236}">
                  <a16:creationId xmlns:a16="http://schemas.microsoft.com/office/drawing/2014/main" id="{5D037C6B-3549-0A91-C9C9-561892504A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139</xdr:row>
          <xdr:rowOff>38100</xdr:rowOff>
        </xdr:from>
        <xdr:to>
          <xdr:col>4</xdr:col>
          <xdr:colOff>1181100</xdr:colOff>
          <xdr:row>139</xdr:row>
          <xdr:rowOff>228600</xdr:rowOff>
        </xdr:to>
        <xdr:sp macro="" textlink="">
          <xdr:nvSpPr>
            <xdr:cNvPr id="213437" name="Group Box 445" hidden="1">
              <a:extLst>
                <a:ext uri="{63B3BB69-23CF-44E3-9099-C40C66FF867C}">
                  <a14:compatExt spid="_x0000_s213437"/>
                </a:ext>
                <a:ext uri="{FF2B5EF4-FFF2-40B4-BE49-F238E27FC236}">
                  <a16:creationId xmlns:a16="http://schemas.microsoft.com/office/drawing/2014/main" id="{EC7C18A4-7C40-45CC-EC8A-23A122D9BE3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140</xdr:row>
          <xdr:rowOff>66675</xdr:rowOff>
        </xdr:from>
        <xdr:to>
          <xdr:col>4</xdr:col>
          <xdr:colOff>323850</xdr:colOff>
          <xdr:row>140</xdr:row>
          <xdr:rowOff>200025</xdr:rowOff>
        </xdr:to>
        <xdr:sp macro="" textlink="">
          <xdr:nvSpPr>
            <xdr:cNvPr id="213438" name="Option Button 446" hidden="1">
              <a:extLst>
                <a:ext uri="{63B3BB69-23CF-44E3-9099-C40C66FF867C}">
                  <a14:compatExt spid="_x0000_s213438"/>
                </a:ext>
                <a:ext uri="{FF2B5EF4-FFF2-40B4-BE49-F238E27FC236}">
                  <a16:creationId xmlns:a16="http://schemas.microsoft.com/office/drawing/2014/main" id="{36093EEF-7A9E-227C-5F2E-8C438CB953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140</xdr:row>
          <xdr:rowOff>66675</xdr:rowOff>
        </xdr:from>
        <xdr:to>
          <xdr:col>4</xdr:col>
          <xdr:colOff>590550</xdr:colOff>
          <xdr:row>140</xdr:row>
          <xdr:rowOff>200025</xdr:rowOff>
        </xdr:to>
        <xdr:sp macro="" textlink="">
          <xdr:nvSpPr>
            <xdr:cNvPr id="213439" name="Option Button 447" hidden="1">
              <a:extLst>
                <a:ext uri="{63B3BB69-23CF-44E3-9099-C40C66FF867C}">
                  <a14:compatExt spid="_x0000_s213439"/>
                </a:ext>
                <a:ext uri="{FF2B5EF4-FFF2-40B4-BE49-F238E27FC236}">
                  <a16:creationId xmlns:a16="http://schemas.microsoft.com/office/drawing/2014/main" id="{DBCA2925-BFAD-459E-0A57-F1448DC36D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140</xdr:row>
          <xdr:rowOff>66675</xdr:rowOff>
        </xdr:from>
        <xdr:to>
          <xdr:col>4</xdr:col>
          <xdr:colOff>857250</xdr:colOff>
          <xdr:row>140</xdr:row>
          <xdr:rowOff>200025</xdr:rowOff>
        </xdr:to>
        <xdr:sp macro="" textlink="">
          <xdr:nvSpPr>
            <xdr:cNvPr id="213440" name="Option Button 448" hidden="1">
              <a:extLst>
                <a:ext uri="{63B3BB69-23CF-44E3-9099-C40C66FF867C}">
                  <a14:compatExt spid="_x0000_s213440"/>
                </a:ext>
                <a:ext uri="{FF2B5EF4-FFF2-40B4-BE49-F238E27FC236}">
                  <a16:creationId xmlns:a16="http://schemas.microsoft.com/office/drawing/2014/main" id="{13CA200C-FE78-D20C-9D60-45EE9C33BF6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140</xdr:row>
          <xdr:rowOff>66675</xdr:rowOff>
        </xdr:from>
        <xdr:to>
          <xdr:col>4</xdr:col>
          <xdr:colOff>1123950</xdr:colOff>
          <xdr:row>140</xdr:row>
          <xdr:rowOff>200025</xdr:rowOff>
        </xdr:to>
        <xdr:sp macro="" textlink="">
          <xdr:nvSpPr>
            <xdr:cNvPr id="213441" name="Option Button 449" hidden="1">
              <a:extLst>
                <a:ext uri="{63B3BB69-23CF-44E3-9099-C40C66FF867C}">
                  <a14:compatExt spid="_x0000_s213441"/>
                </a:ext>
                <a:ext uri="{FF2B5EF4-FFF2-40B4-BE49-F238E27FC236}">
                  <a16:creationId xmlns:a16="http://schemas.microsoft.com/office/drawing/2014/main" id="{887250A6-2620-EB1B-F6F1-C680FFFB3A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140</xdr:row>
          <xdr:rowOff>38100</xdr:rowOff>
        </xdr:from>
        <xdr:to>
          <xdr:col>4</xdr:col>
          <xdr:colOff>1181100</xdr:colOff>
          <xdr:row>140</xdr:row>
          <xdr:rowOff>228600</xdr:rowOff>
        </xdr:to>
        <xdr:sp macro="" textlink="">
          <xdr:nvSpPr>
            <xdr:cNvPr id="213442" name="Group Box 450" hidden="1">
              <a:extLst>
                <a:ext uri="{63B3BB69-23CF-44E3-9099-C40C66FF867C}">
                  <a14:compatExt spid="_x0000_s213442"/>
                </a:ext>
                <a:ext uri="{FF2B5EF4-FFF2-40B4-BE49-F238E27FC236}">
                  <a16:creationId xmlns:a16="http://schemas.microsoft.com/office/drawing/2014/main" id="{5E1AA61A-CA0D-F1DE-AA0D-A9AF7D104E9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141</xdr:row>
          <xdr:rowOff>76200</xdr:rowOff>
        </xdr:from>
        <xdr:to>
          <xdr:col>4</xdr:col>
          <xdr:colOff>323850</xdr:colOff>
          <xdr:row>141</xdr:row>
          <xdr:rowOff>209550</xdr:rowOff>
        </xdr:to>
        <xdr:sp macro="" textlink="">
          <xdr:nvSpPr>
            <xdr:cNvPr id="213443" name="Option Button 451" hidden="1">
              <a:extLst>
                <a:ext uri="{63B3BB69-23CF-44E3-9099-C40C66FF867C}">
                  <a14:compatExt spid="_x0000_s213443"/>
                </a:ext>
                <a:ext uri="{FF2B5EF4-FFF2-40B4-BE49-F238E27FC236}">
                  <a16:creationId xmlns:a16="http://schemas.microsoft.com/office/drawing/2014/main" id="{90D45A2E-C988-82ED-E69B-6436102BEB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141</xdr:row>
          <xdr:rowOff>76200</xdr:rowOff>
        </xdr:from>
        <xdr:to>
          <xdr:col>4</xdr:col>
          <xdr:colOff>590550</xdr:colOff>
          <xdr:row>141</xdr:row>
          <xdr:rowOff>209550</xdr:rowOff>
        </xdr:to>
        <xdr:sp macro="" textlink="">
          <xdr:nvSpPr>
            <xdr:cNvPr id="213444" name="Option Button 452" hidden="1">
              <a:extLst>
                <a:ext uri="{63B3BB69-23CF-44E3-9099-C40C66FF867C}">
                  <a14:compatExt spid="_x0000_s213444"/>
                </a:ext>
                <a:ext uri="{FF2B5EF4-FFF2-40B4-BE49-F238E27FC236}">
                  <a16:creationId xmlns:a16="http://schemas.microsoft.com/office/drawing/2014/main" id="{A4FDBAA0-B2C3-BA5F-A70E-B7FA495D0A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141</xdr:row>
          <xdr:rowOff>76200</xdr:rowOff>
        </xdr:from>
        <xdr:to>
          <xdr:col>4</xdr:col>
          <xdr:colOff>857250</xdr:colOff>
          <xdr:row>141</xdr:row>
          <xdr:rowOff>209550</xdr:rowOff>
        </xdr:to>
        <xdr:sp macro="" textlink="">
          <xdr:nvSpPr>
            <xdr:cNvPr id="213445" name="Option Button 453" hidden="1">
              <a:extLst>
                <a:ext uri="{63B3BB69-23CF-44E3-9099-C40C66FF867C}">
                  <a14:compatExt spid="_x0000_s213445"/>
                </a:ext>
                <a:ext uri="{FF2B5EF4-FFF2-40B4-BE49-F238E27FC236}">
                  <a16:creationId xmlns:a16="http://schemas.microsoft.com/office/drawing/2014/main" id="{CE8C26B0-28EC-16EF-5AE8-565E9B2536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141</xdr:row>
          <xdr:rowOff>76200</xdr:rowOff>
        </xdr:from>
        <xdr:to>
          <xdr:col>4</xdr:col>
          <xdr:colOff>1123950</xdr:colOff>
          <xdr:row>141</xdr:row>
          <xdr:rowOff>209550</xdr:rowOff>
        </xdr:to>
        <xdr:sp macro="" textlink="">
          <xdr:nvSpPr>
            <xdr:cNvPr id="213446" name="Option Button 454" hidden="1">
              <a:extLst>
                <a:ext uri="{63B3BB69-23CF-44E3-9099-C40C66FF867C}">
                  <a14:compatExt spid="_x0000_s213446"/>
                </a:ext>
                <a:ext uri="{FF2B5EF4-FFF2-40B4-BE49-F238E27FC236}">
                  <a16:creationId xmlns:a16="http://schemas.microsoft.com/office/drawing/2014/main" id="{BCACD581-F8E7-37C9-B08E-93C6AB7A62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141</xdr:row>
          <xdr:rowOff>47625</xdr:rowOff>
        </xdr:from>
        <xdr:to>
          <xdr:col>4</xdr:col>
          <xdr:colOff>1181100</xdr:colOff>
          <xdr:row>141</xdr:row>
          <xdr:rowOff>238125</xdr:rowOff>
        </xdr:to>
        <xdr:sp macro="" textlink="">
          <xdr:nvSpPr>
            <xdr:cNvPr id="213447" name="Group Box 455" hidden="1">
              <a:extLst>
                <a:ext uri="{63B3BB69-23CF-44E3-9099-C40C66FF867C}">
                  <a14:compatExt spid="_x0000_s213447"/>
                </a:ext>
                <a:ext uri="{FF2B5EF4-FFF2-40B4-BE49-F238E27FC236}">
                  <a16:creationId xmlns:a16="http://schemas.microsoft.com/office/drawing/2014/main" id="{C04B18C8-FABA-53D1-03BF-3221A9CE09A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143</xdr:row>
          <xdr:rowOff>57150</xdr:rowOff>
        </xdr:from>
        <xdr:to>
          <xdr:col>4</xdr:col>
          <xdr:colOff>323850</xdr:colOff>
          <xdr:row>143</xdr:row>
          <xdr:rowOff>190500</xdr:rowOff>
        </xdr:to>
        <xdr:sp macro="" textlink="">
          <xdr:nvSpPr>
            <xdr:cNvPr id="213448" name="Option Button 456" hidden="1">
              <a:extLst>
                <a:ext uri="{63B3BB69-23CF-44E3-9099-C40C66FF867C}">
                  <a14:compatExt spid="_x0000_s213448"/>
                </a:ext>
                <a:ext uri="{FF2B5EF4-FFF2-40B4-BE49-F238E27FC236}">
                  <a16:creationId xmlns:a16="http://schemas.microsoft.com/office/drawing/2014/main" id="{2BDE4E4F-6877-01D5-DBE2-F7FFAF2B1C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143</xdr:row>
          <xdr:rowOff>57150</xdr:rowOff>
        </xdr:from>
        <xdr:to>
          <xdr:col>4</xdr:col>
          <xdr:colOff>590550</xdr:colOff>
          <xdr:row>143</xdr:row>
          <xdr:rowOff>190500</xdr:rowOff>
        </xdr:to>
        <xdr:sp macro="" textlink="">
          <xdr:nvSpPr>
            <xdr:cNvPr id="213449" name="Option Button 457" hidden="1">
              <a:extLst>
                <a:ext uri="{63B3BB69-23CF-44E3-9099-C40C66FF867C}">
                  <a14:compatExt spid="_x0000_s213449"/>
                </a:ext>
                <a:ext uri="{FF2B5EF4-FFF2-40B4-BE49-F238E27FC236}">
                  <a16:creationId xmlns:a16="http://schemas.microsoft.com/office/drawing/2014/main" id="{AEB3AD40-8B12-F060-B1E6-FAE2B41D22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143</xdr:row>
          <xdr:rowOff>57150</xdr:rowOff>
        </xdr:from>
        <xdr:to>
          <xdr:col>4</xdr:col>
          <xdr:colOff>857250</xdr:colOff>
          <xdr:row>143</xdr:row>
          <xdr:rowOff>190500</xdr:rowOff>
        </xdr:to>
        <xdr:sp macro="" textlink="">
          <xdr:nvSpPr>
            <xdr:cNvPr id="213450" name="Option Button 458" hidden="1">
              <a:extLst>
                <a:ext uri="{63B3BB69-23CF-44E3-9099-C40C66FF867C}">
                  <a14:compatExt spid="_x0000_s213450"/>
                </a:ext>
                <a:ext uri="{FF2B5EF4-FFF2-40B4-BE49-F238E27FC236}">
                  <a16:creationId xmlns:a16="http://schemas.microsoft.com/office/drawing/2014/main" id="{B233C889-7D60-D69E-BB92-C64E736EAB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143</xdr:row>
          <xdr:rowOff>57150</xdr:rowOff>
        </xdr:from>
        <xdr:to>
          <xdr:col>4</xdr:col>
          <xdr:colOff>1123950</xdr:colOff>
          <xdr:row>143</xdr:row>
          <xdr:rowOff>190500</xdr:rowOff>
        </xdr:to>
        <xdr:sp macro="" textlink="">
          <xdr:nvSpPr>
            <xdr:cNvPr id="213451" name="Option Button 459" hidden="1">
              <a:extLst>
                <a:ext uri="{63B3BB69-23CF-44E3-9099-C40C66FF867C}">
                  <a14:compatExt spid="_x0000_s213451"/>
                </a:ext>
                <a:ext uri="{FF2B5EF4-FFF2-40B4-BE49-F238E27FC236}">
                  <a16:creationId xmlns:a16="http://schemas.microsoft.com/office/drawing/2014/main" id="{7FE0BC0F-833E-F7F0-97DB-DA1DA5C8B8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143</xdr:row>
          <xdr:rowOff>28575</xdr:rowOff>
        </xdr:from>
        <xdr:to>
          <xdr:col>4</xdr:col>
          <xdr:colOff>1181100</xdr:colOff>
          <xdr:row>143</xdr:row>
          <xdr:rowOff>219075</xdr:rowOff>
        </xdr:to>
        <xdr:sp macro="" textlink="">
          <xdr:nvSpPr>
            <xdr:cNvPr id="213452" name="Group Box 460" hidden="1">
              <a:extLst>
                <a:ext uri="{63B3BB69-23CF-44E3-9099-C40C66FF867C}">
                  <a14:compatExt spid="_x0000_s213452"/>
                </a:ext>
                <a:ext uri="{FF2B5EF4-FFF2-40B4-BE49-F238E27FC236}">
                  <a16:creationId xmlns:a16="http://schemas.microsoft.com/office/drawing/2014/main" id="{82E0E255-6886-2364-AA21-E9497DEF358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144</xdr:row>
          <xdr:rowOff>66675</xdr:rowOff>
        </xdr:from>
        <xdr:to>
          <xdr:col>4</xdr:col>
          <xdr:colOff>323850</xdr:colOff>
          <xdr:row>144</xdr:row>
          <xdr:rowOff>200025</xdr:rowOff>
        </xdr:to>
        <xdr:sp macro="" textlink="">
          <xdr:nvSpPr>
            <xdr:cNvPr id="213453" name="Option Button 461" hidden="1">
              <a:extLst>
                <a:ext uri="{63B3BB69-23CF-44E3-9099-C40C66FF867C}">
                  <a14:compatExt spid="_x0000_s213453"/>
                </a:ext>
                <a:ext uri="{FF2B5EF4-FFF2-40B4-BE49-F238E27FC236}">
                  <a16:creationId xmlns:a16="http://schemas.microsoft.com/office/drawing/2014/main" id="{AF9FAE9B-F8E8-0ABF-D9DE-10DD9BB68E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144</xdr:row>
          <xdr:rowOff>66675</xdr:rowOff>
        </xdr:from>
        <xdr:to>
          <xdr:col>4</xdr:col>
          <xdr:colOff>590550</xdr:colOff>
          <xdr:row>144</xdr:row>
          <xdr:rowOff>200025</xdr:rowOff>
        </xdr:to>
        <xdr:sp macro="" textlink="">
          <xdr:nvSpPr>
            <xdr:cNvPr id="213454" name="Option Button 462" hidden="1">
              <a:extLst>
                <a:ext uri="{63B3BB69-23CF-44E3-9099-C40C66FF867C}">
                  <a14:compatExt spid="_x0000_s213454"/>
                </a:ext>
                <a:ext uri="{FF2B5EF4-FFF2-40B4-BE49-F238E27FC236}">
                  <a16:creationId xmlns:a16="http://schemas.microsoft.com/office/drawing/2014/main" id="{490AE129-5D41-E6DE-6CE4-E47627E75D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144</xdr:row>
          <xdr:rowOff>66675</xdr:rowOff>
        </xdr:from>
        <xdr:to>
          <xdr:col>4</xdr:col>
          <xdr:colOff>866775</xdr:colOff>
          <xdr:row>144</xdr:row>
          <xdr:rowOff>200025</xdr:rowOff>
        </xdr:to>
        <xdr:sp macro="" textlink="">
          <xdr:nvSpPr>
            <xdr:cNvPr id="213455" name="Option Button 463" hidden="1">
              <a:extLst>
                <a:ext uri="{63B3BB69-23CF-44E3-9099-C40C66FF867C}">
                  <a14:compatExt spid="_x0000_s213455"/>
                </a:ext>
                <a:ext uri="{FF2B5EF4-FFF2-40B4-BE49-F238E27FC236}">
                  <a16:creationId xmlns:a16="http://schemas.microsoft.com/office/drawing/2014/main" id="{891E57C9-CB8E-FB73-B48E-E1140F7098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144</xdr:row>
          <xdr:rowOff>66675</xdr:rowOff>
        </xdr:from>
        <xdr:to>
          <xdr:col>4</xdr:col>
          <xdr:colOff>1133475</xdr:colOff>
          <xdr:row>144</xdr:row>
          <xdr:rowOff>200025</xdr:rowOff>
        </xdr:to>
        <xdr:sp macro="" textlink="">
          <xdr:nvSpPr>
            <xdr:cNvPr id="213456" name="Option Button 464" hidden="1">
              <a:extLst>
                <a:ext uri="{63B3BB69-23CF-44E3-9099-C40C66FF867C}">
                  <a14:compatExt spid="_x0000_s213456"/>
                </a:ext>
                <a:ext uri="{FF2B5EF4-FFF2-40B4-BE49-F238E27FC236}">
                  <a16:creationId xmlns:a16="http://schemas.microsoft.com/office/drawing/2014/main" id="{A434A02A-244C-28FC-E70E-28D4EEC04D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144</xdr:row>
          <xdr:rowOff>38100</xdr:rowOff>
        </xdr:from>
        <xdr:to>
          <xdr:col>4</xdr:col>
          <xdr:colOff>1190625</xdr:colOff>
          <xdr:row>144</xdr:row>
          <xdr:rowOff>228600</xdr:rowOff>
        </xdr:to>
        <xdr:sp macro="" textlink="">
          <xdr:nvSpPr>
            <xdr:cNvPr id="213457" name="Group Box 465" hidden="1">
              <a:extLst>
                <a:ext uri="{63B3BB69-23CF-44E3-9099-C40C66FF867C}">
                  <a14:compatExt spid="_x0000_s213457"/>
                </a:ext>
                <a:ext uri="{FF2B5EF4-FFF2-40B4-BE49-F238E27FC236}">
                  <a16:creationId xmlns:a16="http://schemas.microsoft.com/office/drawing/2014/main" id="{206E4BD9-6CB2-C558-C673-5CF64025ADA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145</xdr:row>
          <xdr:rowOff>57150</xdr:rowOff>
        </xdr:from>
        <xdr:to>
          <xdr:col>4</xdr:col>
          <xdr:colOff>323850</xdr:colOff>
          <xdr:row>145</xdr:row>
          <xdr:rowOff>190500</xdr:rowOff>
        </xdr:to>
        <xdr:sp macro="" textlink="">
          <xdr:nvSpPr>
            <xdr:cNvPr id="213458" name="Option Button 466" hidden="1">
              <a:extLst>
                <a:ext uri="{63B3BB69-23CF-44E3-9099-C40C66FF867C}">
                  <a14:compatExt spid="_x0000_s213458"/>
                </a:ext>
                <a:ext uri="{FF2B5EF4-FFF2-40B4-BE49-F238E27FC236}">
                  <a16:creationId xmlns:a16="http://schemas.microsoft.com/office/drawing/2014/main" id="{E99D74B1-7738-A8DF-0CB2-6A8E582057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145</xdr:row>
          <xdr:rowOff>57150</xdr:rowOff>
        </xdr:from>
        <xdr:to>
          <xdr:col>4</xdr:col>
          <xdr:colOff>590550</xdr:colOff>
          <xdr:row>145</xdr:row>
          <xdr:rowOff>190500</xdr:rowOff>
        </xdr:to>
        <xdr:sp macro="" textlink="">
          <xdr:nvSpPr>
            <xdr:cNvPr id="213459" name="Option Button 467" hidden="1">
              <a:extLst>
                <a:ext uri="{63B3BB69-23CF-44E3-9099-C40C66FF867C}">
                  <a14:compatExt spid="_x0000_s213459"/>
                </a:ext>
                <a:ext uri="{FF2B5EF4-FFF2-40B4-BE49-F238E27FC236}">
                  <a16:creationId xmlns:a16="http://schemas.microsoft.com/office/drawing/2014/main" id="{B421D43E-8D61-17B6-163D-BC7CD0577A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145</xdr:row>
          <xdr:rowOff>57150</xdr:rowOff>
        </xdr:from>
        <xdr:to>
          <xdr:col>4</xdr:col>
          <xdr:colOff>866775</xdr:colOff>
          <xdr:row>145</xdr:row>
          <xdr:rowOff>190500</xdr:rowOff>
        </xdr:to>
        <xdr:sp macro="" textlink="">
          <xdr:nvSpPr>
            <xdr:cNvPr id="213460" name="Option Button 468" hidden="1">
              <a:extLst>
                <a:ext uri="{63B3BB69-23CF-44E3-9099-C40C66FF867C}">
                  <a14:compatExt spid="_x0000_s213460"/>
                </a:ext>
                <a:ext uri="{FF2B5EF4-FFF2-40B4-BE49-F238E27FC236}">
                  <a16:creationId xmlns:a16="http://schemas.microsoft.com/office/drawing/2014/main" id="{BBF4CBA6-CFEA-8B6F-0938-F3DB370F48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145</xdr:row>
          <xdr:rowOff>57150</xdr:rowOff>
        </xdr:from>
        <xdr:to>
          <xdr:col>4</xdr:col>
          <xdr:colOff>1133475</xdr:colOff>
          <xdr:row>145</xdr:row>
          <xdr:rowOff>190500</xdr:rowOff>
        </xdr:to>
        <xdr:sp macro="" textlink="">
          <xdr:nvSpPr>
            <xdr:cNvPr id="213461" name="Option Button 469" hidden="1">
              <a:extLst>
                <a:ext uri="{63B3BB69-23CF-44E3-9099-C40C66FF867C}">
                  <a14:compatExt spid="_x0000_s213461"/>
                </a:ext>
                <a:ext uri="{FF2B5EF4-FFF2-40B4-BE49-F238E27FC236}">
                  <a16:creationId xmlns:a16="http://schemas.microsoft.com/office/drawing/2014/main" id="{97BB0521-8639-C70D-D47A-C681E93E241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145</xdr:row>
          <xdr:rowOff>28575</xdr:rowOff>
        </xdr:from>
        <xdr:to>
          <xdr:col>4</xdr:col>
          <xdr:colOff>1190625</xdr:colOff>
          <xdr:row>145</xdr:row>
          <xdr:rowOff>219075</xdr:rowOff>
        </xdr:to>
        <xdr:sp macro="" textlink="">
          <xdr:nvSpPr>
            <xdr:cNvPr id="213462" name="Group Box 470" hidden="1">
              <a:extLst>
                <a:ext uri="{63B3BB69-23CF-44E3-9099-C40C66FF867C}">
                  <a14:compatExt spid="_x0000_s213462"/>
                </a:ext>
                <a:ext uri="{FF2B5EF4-FFF2-40B4-BE49-F238E27FC236}">
                  <a16:creationId xmlns:a16="http://schemas.microsoft.com/office/drawing/2014/main" id="{FB779828-3785-0E16-8BEF-02D8DC00229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147</xdr:row>
          <xdr:rowOff>66675</xdr:rowOff>
        </xdr:from>
        <xdr:to>
          <xdr:col>4</xdr:col>
          <xdr:colOff>323850</xdr:colOff>
          <xdr:row>147</xdr:row>
          <xdr:rowOff>200025</xdr:rowOff>
        </xdr:to>
        <xdr:sp macro="" textlink="">
          <xdr:nvSpPr>
            <xdr:cNvPr id="213463" name="Option Button 471" hidden="1">
              <a:extLst>
                <a:ext uri="{63B3BB69-23CF-44E3-9099-C40C66FF867C}">
                  <a14:compatExt spid="_x0000_s213463"/>
                </a:ext>
                <a:ext uri="{FF2B5EF4-FFF2-40B4-BE49-F238E27FC236}">
                  <a16:creationId xmlns:a16="http://schemas.microsoft.com/office/drawing/2014/main" id="{53A0D0BF-F3EB-BFC3-DAB7-4098579B113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147</xdr:row>
          <xdr:rowOff>66675</xdr:rowOff>
        </xdr:from>
        <xdr:to>
          <xdr:col>4</xdr:col>
          <xdr:colOff>590550</xdr:colOff>
          <xdr:row>147</xdr:row>
          <xdr:rowOff>200025</xdr:rowOff>
        </xdr:to>
        <xdr:sp macro="" textlink="">
          <xdr:nvSpPr>
            <xdr:cNvPr id="213464" name="Option Button 472" hidden="1">
              <a:extLst>
                <a:ext uri="{63B3BB69-23CF-44E3-9099-C40C66FF867C}">
                  <a14:compatExt spid="_x0000_s213464"/>
                </a:ext>
                <a:ext uri="{FF2B5EF4-FFF2-40B4-BE49-F238E27FC236}">
                  <a16:creationId xmlns:a16="http://schemas.microsoft.com/office/drawing/2014/main" id="{DE15D300-3F71-B3D8-95C1-3F72B47AA9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147</xdr:row>
          <xdr:rowOff>66675</xdr:rowOff>
        </xdr:from>
        <xdr:to>
          <xdr:col>4</xdr:col>
          <xdr:colOff>866775</xdr:colOff>
          <xdr:row>147</xdr:row>
          <xdr:rowOff>200025</xdr:rowOff>
        </xdr:to>
        <xdr:sp macro="" textlink="">
          <xdr:nvSpPr>
            <xdr:cNvPr id="213465" name="Option Button 473" hidden="1">
              <a:extLst>
                <a:ext uri="{63B3BB69-23CF-44E3-9099-C40C66FF867C}">
                  <a14:compatExt spid="_x0000_s213465"/>
                </a:ext>
                <a:ext uri="{FF2B5EF4-FFF2-40B4-BE49-F238E27FC236}">
                  <a16:creationId xmlns:a16="http://schemas.microsoft.com/office/drawing/2014/main" id="{D38424EC-85E2-EFF0-4A3B-73B0D5B039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147</xdr:row>
          <xdr:rowOff>66675</xdr:rowOff>
        </xdr:from>
        <xdr:to>
          <xdr:col>4</xdr:col>
          <xdr:colOff>1133475</xdr:colOff>
          <xdr:row>147</xdr:row>
          <xdr:rowOff>200025</xdr:rowOff>
        </xdr:to>
        <xdr:sp macro="" textlink="">
          <xdr:nvSpPr>
            <xdr:cNvPr id="213466" name="Option Button 474" hidden="1">
              <a:extLst>
                <a:ext uri="{63B3BB69-23CF-44E3-9099-C40C66FF867C}">
                  <a14:compatExt spid="_x0000_s213466"/>
                </a:ext>
                <a:ext uri="{FF2B5EF4-FFF2-40B4-BE49-F238E27FC236}">
                  <a16:creationId xmlns:a16="http://schemas.microsoft.com/office/drawing/2014/main" id="{BEC8A901-22CE-50DB-453C-99CEF05845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147</xdr:row>
          <xdr:rowOff>38100</xdr:rowOff>
        </xdr:from>
        <xdr:to>
          <xdr:col>4</xdr:col>
          <xdr:colOff>1190625</xdr:colOff>
          <xdr:row>147</xdr:row>
          <xdr:rowOff>228600</xdr:rowOff>
        </xdr:to>
        <xdr:sp macro="" textlink="">
          <xdr:nvSpPr>
            <xdr:cNvPr id="213467" name="Group Box 475" hidden="1">
              <a:extLst>
                <a:ext uri="{63B3BB69-23CF-44E3-9099-C40C66FF867C}">
                  <a14:compatExt spid="_x0000_s213467"/>
                </a:ext>
                <a:ext uri="{FF2B5EF4-FFF2-40B4-BE49-F238E27FC236}">
                  <a16:creationId xmlns:a16="http://schemas.microsoft.com/office/drawing/2014/main" id="{35B77930-2918-0567-CA1B-DFC21405F8C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148</xdr:row>
          <xdr:rowOff>66675</xdr:rowOff>
        </xdr:from>
        <xdr:to>
          <xdr:col>4</xdr:col>
          <xdr:colOff>323850</xdr:colOff>
          <xdr:row>148</xdr:row>
          <xdr:rowOff>200025</xdr:rowOff>
        </xdr:to>
        <xdr:sp macro="" textlink="">
          <xdr:nvSpPr>
            <xdr:cNvPr id="213468" name="Option Button 476" hidden="1">
              <a:extLst>
                <a:ext uri="{63B3BB69-23CF-44E3-9099-C40C66FF867C}">
                  <a14:compatExt spid="_x0000_s213468"/>
                </a:ext>
                <a:ext uri="{FF2B5EF4-FFF2-40B4-BE49-F238E27FC236}">
                  <a16:creationId xmlns:a16="http://schemas.microsoft.com/office/drawing/2014/main" id="{AC26E498-D99B-A27C-D2AB-CF259ACD0B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148</xdr:row>
          <xdr:rowOff>66675</xdr:rowOff>
        </xdr:from>
        <xdr:to>
          <xdr:col>4</xdr:col>
          <xdr:colOff>590550</xdr:colOff>
          <xdr:row>148</xdr:row>
          <xdr:rowOff>200025</xdr:rowOff>
        </xdr:to>
        <xdr:sp macro="" textlink="">
          <xdr:nvSpPr>
            <xdr:cNvPr id="213469" name="Option Button 477" hidden="1">
              <a:extLst>
                <a:ext uri="{63B3BB69-23CF-44E3-9099-C40C66FF867C}">
                  <a14:compatExt spid="_x0000_s213469"/>
                </a:ext>
                <a:ext uri="{FF2B5EF4-FFF2-40B4-BE49-F238E27FC236}">
                  <a16:creationId xmlns:a16="http://schemas.microsoft.com/office/drawing/2014/main" id="{99EC1312-4E1A-1314-247E-A1B1649406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148</xdr:row>
          <xdr:rowOff>66675</xdr:rowOff>
        </xdr:from>
        <xdr:to>
          <xdr:col>4</xdr:col>
          <xdr:colOff>857250</xdr:colOff>
          <xdr:row>148</xdr:row>
          <xdr:rowOff>200025</xdr:rowOff>
        </xdr:to>
        <xdr:sp macro="" textlink="">
          <xdr:nvSpPr>
            <xdr:cNvPr id="213470" name="Option Button 478" hidden="1">
              <a:extLst>
                <a:ext uri="{63B3BB69-23CF-44E3-9099-C40C66FF867C}">
                  <a14:compatExt spid="_x0000_s213470"/>
                </a:ext>
                <a:ext uri="{FF2B5EF4-FFF2-40B4-BE49-F238E27FC236}">
                  <a16:creationId xmlns:a16="http://schemas.microsoft.com/office/drawing/2014/main" id="{4AD0874E-71DC-2918-D2D8-2BF60BEAA7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148</xdr:row>
          <xdr:rowOff>66675</xdr:rowOff>
        </xdr:from>
        <xdr:to>
          <xdr:col>4</xdr:col>
          <xdr:colOff>1123950</xdr:colOff>
          <xdr:row>148</xdr:row>
          <xdr:rowOff>200025</xdr:rowOff>
        </xdr:to>
        <xdr:sp macro="" textlink="">
          <xdr:nvSpPr>
            <xdr:cNvPr id="213471" name="Option Button 479" hidden="1">
              <a:extLst>
                <a:ext uri="{63B3BB69-23CF-44E3-9099-C40C66FF867C}">
                  <a14:compatExt spid="_x0000_s213471"/>
                </a:ext>
                <a:ext uri="{FF2B5EF4-FFF2-40B4-BE49-F238E27FC236}">
                  <a16:creationId xmlns:a16="http://schemas.microsoft.com/office/drawing/2014/main" id="{F08B7BAE-9FE3-E125-767A-A2B6ED4851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148</xdr:row>
          <xdr:rowOff>38100</xdr:rowOff>
        </xdr:from>
        <xdr:to>
          <xdr:col>4</xdr:col>
          <xdr:colOff>1181100</xdr:colOff>
          <xdr:row>148</xdr:row>
          <xdr:rowOff>228600</xdr:rowOff>
        </xdr:to>
        <xdr:sp macro="" textlink="">
          <xdr:nvSpPr>
            <xdr:cNvPr id="213472" name="Group Box 480" hidden="1">
              <a:extLst>
                <a:ext uri="{63B3BB69-23CF-44E3-9099-C40C66FF867C}">
                  <a14:compatExt spid="_x0000_s213472"/>
                </a:ext>
                <a:ext uri="{FF2B5EF4-FFF2-40B4-BE49-F238E27FC236}">
                  <a16:creationId xmlns:a16="http://schemas.microsoft.com/office/drawing/2014/main" id="{4F44FCC8-2595-975A-306D-9F58689B33F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149</xdr:row>
          <xdr:rowOff>85725</xdr:rowOff>
        </xdr:from>
        <xdr:to>
          <xdr:col>4</xdr:col>
          <xdr:colOff>323850</xdr:colOff>
          <xdr:row>149</xdr:row>
          <xdr:rowOff>219075</xdr:rowOff>
        </xdr:to>
        <xdr:sp macro="" textlink="">
          <xdr:nvSpPr>
            <xdr:cNvPr id="213473" name="Option Button 481" hidden="1">
              <a:extLst>
                <a:ext uri="{63B3BB69-23CF-44E3-9099-C40C66FF867C}">
                  <a14:compatExt spid="_x0000_s213473"/>
                </a:ext>
                <a:ext uri="{FF2B5EF4-FFF2-40B4-BE49-F238E27FC236}">
                  <a16:creationId xmlns:a16="http://schemas.microsoft.com/office/drawing/2014/main" id="{E88EF1AC-4D5A-53D3-3C2B-E6BF11113A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149</xdr:row>
          <xdr:rowOff>85725</xdr:rowOff>
        </xdr:from>
        <xdr:to>
          <xdr:col>4</xdr:col>
          <xdr:colOff>590550</xdr:colOff>
          <xdr:row>149</xdr:row>
          <xdr:rowOff>219075</xdr:rowOff>
        </xdr:to>
        <xdr:sp macro="" textlink="">
          <xdr:nvSpPr>
            <xdr:cNvPr id="213474" name="Option Button 482" hidden="1">
              <a:extLst>
                <a:ext uri="{63B3BB69-23CF-44E3-9099-C40C66FF867C}">
                  <a14:compatExt spid="_x0000_s213474"/>
                </a:ext>
                <a:ext uri="{FF2B5EF4-FFF2-40B4-BE49-F238E27FC236}">
                  <a16:creationId xmlns:a16="http://schemas.microsoft.com/office/drawing/2014/main" id="{B7F87DBD-1138-319A-9594-1CB7C2D60A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149</xdr:row>
          <xdr:rowOff>85725</xdr:rowOff>
        </xdr:from>
        <xdr:to>
          <xdr:col>4</xdr:col>
          <xdr:colOff>857250</xdr:colOff>
          <xdr:row>149</xdr:row>
          <xdr:rowOff>219075</xdr:rowOff>
        </xdr:to>
        <xdr:sp macro="" textlink="">
          <xdr:nvSpPr>
            <xdr:cNvPr id="213475" name="Option Button 483" hidden="1">
              <a:extLst>
                <a:ext uri="{63B3BB69-23CF-44E3-9099-C40C66FF867C}">
                  <a14:compatExt spid="_x0000_s213475"/>
                </a:ext>
                <a:ext uri="{FF2B5EF4-FFF2-40B4-BE49-F238E27FC236}">
                  <a16:creationId xmlns:a16="http://schemas.microsoft.com/office/drawing/2014/main" id="{978FDC25-9C8A-1906-6A72-802898B782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149</xdr:row>
          <xdr:rowOff>85725</xdr:rowOff>
        </xdr:from>
        <xdr:to>
          <xdr:col>4</xdr:col>
          <xdr:colOff>1123950</xdr:colOff>
          <xdr:row>149</xdr:row>
          <xdr:rowOff>219075</xdr:rowOff>
        </xdr:to>
        <xdr:sp macro="" textlink="">
          <xdr:nvSpPr>
            <xdr:cNvPr id="213476" name="Option Button 484" hidden="1">
              <a:extLst>
                <a:ext uri="{63B3BB69-23CF-44E3-9099-C40C66FF867C}">
                  <a14:compatExt spid="_x0000_s213476"/>
                </a:ext>
                <a:ext uri="{FF2B5EF4-FFF2-40B4-BE49-F238E27FC236}">
                  <a16:creationId xmlns:a16="http://schemas.microsoft.com/office/drawing/2014/main" id="{F367378B-EA12-EAD3-7FF5-1B5B86780A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149</xdr:row>
          <xdr:rowOff>57150</xdr:rowOff>
        </xdr:from>
        <xdr:to>
          <xdr:col>4</xdr:col>
          <xdr:colOff>1181100</xdr:colOff>
          <xdr:row>149</xdr:row>
          <xdr:rowOff>247650</xdr:rowOff>
        </xdr:to>
        <xdr:sp macro="" textlink="">
          <xdr:nvSpPr>
            <xdr:cNvPr id="213477" name="Group Box 485" hidden="1">
              <a:extLst>
                <a:ext uri="{63B3BB69-23CF-44E3-9099-C40C66FF867C}">
                  <a14:compatExt spid="_x0000_s213477"/>
                </a:ext>
                <a:ext uri="{FF2B5EF4-FFF2-40B4-BE49-F238E27FC236}">
                  <a16:creationId xmlns:a16="http://schemas.microsoft.com/office/drawing/2014/main" id="{1AF6A39D-823D-AD3D-F6DC-2D274387498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151</xdr:row>
          <xdr:rowOff>66675</xdr:rowOff>
        </xdr:from>
        <xdr:to>
          <xdr:col>4</xdr:col>
          <xdr:colOff>323850</xdr:colOff>
          <xdr:row>151</xdr:row>
          <xdr:rowOff>200025</xdr:rowOff>
        </xdr:to>
        <xdr:sp macro="" textlink="">
          <xdr:nvSpPr>
            <xdr:cNvPr id="213478" name="Option Button 486" hidden="1">
              <a:extLst>
                <a:ext uri="{63B3BB69-23CF-44E3-9099-C40C66FF867C}">
                  <a14:compatExt spid="_x0000_s213478"/>
                </a:ext>
                <a:ext uri="{FF2B5EF4-FFF2-40B4-BE49-F238E27FC236}">
                  <a16:creationId xmlns:a16="http://schemas.microsoft.com/office/drawing/2014/main" id="{ED612B9D-6F88-0264-C5D4-5F8A55A186C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151</xdr:row>
          <xdr:rowOff>66675</xdr:rowOff>
        </xdr:from>
        <xdr:to>
          <xdr:col>4</xdr:col>
          <xdr:colOff>590550</xdr:colOff>
          <xdr:row>151</xdr:row>
          <xdr:rowOff>200025</xdr:rowOff>
        </xdr:to>
        <xdr:sp macro="" textlink="">
          <xdr:nvSpPr>
            <xdr:cNvPr id="213479" name="Option Button 487" hidden="1">
              <a:extLst>
                <a:ext uri="{63B3BB69-23CF-44E3-9099-C40C66FF867C}">
                  <a14:compatExt spid="_x0000_s213479"/>
                </a:ext>
                <a:ext uri="{FF2B5EF4-FFF2-40B4-BE49-F238E27FC236}">
                  <a16:creationId xmlns:a16="http://schemas.microsoft.com/office/drawing/2014/main" id="{8652B9E8-BD98-524A-A986-9032D0F3BA4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151</xdr:row>
          <xdr:rowOff>66675</xdr:rowOff>
        </xdr:from>
        <xdr:to>
          <xdr:col>4</xdr:col>
          <xdr:colOff>866775</xdr:colOff>
          <xdr:row>151</xdr:row>
          <xdr:rowOff>200025</xdr:rowOff>
        </xdr:to>
        <xdr:sp macro="" textlink="">
          <xdr:nvSpPr>
            <xdr:cNvPr id="213480" name="Option Button 488" hidden="1">
              <a:extLst>
                <a:ext uri="{63B3BB69-23CF-44E3-9099-C40C66FF867C}">
                  <a14:compatExt spid="_x0000_s213480"/>
                </a:ext>
                <a:ext uri="{FF2B5EF4-FFF2-40B4-BE49-F238E27FC236}">
                  <a16:creationId xmlns:a16="http://schemas.microsoft.com/office/drawing/2014/main" id="{1CA7AA26-DA5E-34AD-7533-740C4BC4931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151</xdr:row>
          <xdr:rowOff>66675</xdr:rowOff>
        </xdr:from>
        <xdr:to>
          <xdr:col>4</xdr:col>
          <xdr:colOff>1133475</xdr:colOff>
          <xdr:row>151</xdr:row>
          <xdr:rowOff>200025</xdr:rowOff>
        </xdr:to>
        <xdr:sp macro="" textlink="">
          <xdr:nvSpPr>
            <xdr:cNvPr id="213481" name="Option Button 489" hidden="1">
              <a:extLst>
                <a:ext uri="{63B3BB69-23CF-44E3-9099-C40C66FF867C}">
                  <a14:compatExt spid="_x0000_s213481"/>
                </a:ext>
                <a:ext uri="{FF2B5EF4-FFF2-40B4-BE49-F238E27FC236}">
                  <a16:creationId xmlns:a16="http://schemas.microsoft.com/office/drawing/2014/main" id="{2911C99A-2805-DEE9-7899-57554A6B0D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151</xdr:row>
          <xdr:rowOff>38100</xdr:rowOff>
        </xdr:from>
        <xdr:to>
          <xdr:col>4</xdr:col>
          <xdr:colOff>1190625</xdr:colOff>
          <xdr:row>151</xdr:row>
          <xdr:rowOff>228600</xdr:rowOff>
        </xdr:to>
        <xdr:sp macro="" textlink="">
          <xdr:nvSpPr>
            <xdr:cNvPr id="213482" name="Group Box 490" hidden="1">
              <a:extLst>
                <a:ext uri="{63B3BB69-23CF-44E3-9099-C40C66FF867C}">
                  <a14:compatExt spid="_x0000_s213482"/>
                </a:ext>
                <a:ext uri="{FF2B5EF4-FFF2-40B4-BE49-F238E27FC236}">
                  <a16:creationId xmlns:a16="http://schemas.microsoft.com/office/drawing/2014/main" id="{F9551037-38F6-99AD-65F4-73188E5CBDE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152</xdr:row>
          <xdr:rowOff>66675</xdr:rowOff>
        </xdr:from>
        <xdr:to>
          <xdr:col>4</xdr:col>
          <xdr:colOff>323850</xdr:colOff>
          <xdr:row>152</xdr:row>
          <xdr:rowOff>200025</xdr:rowOff>
        </xdr:to>
        <xdr:sp macro="" textlink="">
          <xdr:nvSpPr>
            <xdr:cNvPr id="213483" name="Option Button 491" hidden="1">
              <a:extLst>
                <a:ext uri="{63B3BB69-23CF-44E3-9099-C40C66FF867C}">
                  <a14:compatExt spid="_x0000_s213483"/>
                </a:ext>
                <a:ext uri="{FF2B5EF4-FFF2-40B4-BE49-F238E27FC236}">
                  <a16:creationId xmlns:a16="http://schemas.microsoft.com/office/drawing/2014/main" id="{E2B63A84-0F03-EC8C-6F35-24C2D65C59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152</xdr:row>
          <xdr:rowOff>66675</xdr:rowOff>
        </xdr:from>
        <xdr:to>
          <xdr:col>4</xdr:col>
          <xdr:colOff>590550</xdr:colOff>
          <xdr:row>152</xdr:row>
          <xdr:rowOff>200025</xdr:rowOff>
        </xdr:to>
        <xdr:sp macro="" textlink="">
          <xdr:nvSpPr>
            <xdr:cNvPr id="213484" name="Option Button 492" hidden="1">
              <a:extLst>
                <a:ext uri="{63B3BB69-23CF-44E3-9099-C40C66FF867C}">
                  <a14:compatExt spid="_x0000_s213484"/>
                </a:ext>
                <a:ext uri="{FF2B5EF4-FFF2-40B4-BE49-F238E27FC236}">
                  <a16:creationId xmlns:a16="http://schemas.microsoft.com/office/drawing/2014/main" id="{48002268-87A7-CBE4-CF8B-47539686FD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152</xdr:row>
          <xdr:rowOff>66675</xdr:rowOff>
        </xdr:from>
        <xdr:to>
          <xdr:col>4</xdr:col>
          <xdr:colOff>857250</xdr:colOff>
          <xdr:row>152</xdr:row>
          <xdr:rowOff>200025</xdr:rowOff>
        </xdr:to>
        <xdr:sp macro="" textlink="">
          <xdr:nvSpPr>
            <xdr:cNvPr id="213485" name="Option Button 493" hidden="1">
              <a:extLst>
                <a:ext uri="{63B3BB69-23CF-44E3-9099-C40C66FF867C}">
                  <a14:compatExt spid="_x0000_s213485"/>
                </a:ext>
                <a:ext uri="{FF2B5EF4-FFF2-40B4-BE49-F238E27FC236}">
                  <a16:creationId xmlns:a16="http://schemas.microsoft.com/office/drawing/2014/main" id="{BE94FEC4-BCA4-1A1A-EBF8-3A51CA6927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152</xdr:row>
          <xdr:rowOff>66675</xdr:rowOff>
        </xdr:from>
        <xdr:to>
          <xdr:col>4</xdr:col>
          <xdr:colOff>1123950</xdr:colOff>
          <xdr:row>152</xdr:row>
          <xdr:rowOff>200025</xdr:rowOff>
        </xdr:to>
        <xdr:sp macro="" textlink="">
          <xdr:nvSpPr>
            <xdr:cNvPr id="213486" name="Option Button 494" hidden="1">
              <a:extLst>
                <a:ext uri="{63B3BB69-23CF-44E3-9099-C40C66FF867C}">
                  <a14:compatExt spid="_x0000_s213486"/>
                </a:ext>
                <a:ext uri="{FF2B5EF4-FFF2-40B4-BE49-F238E27FC236}">
                  <a16:creationId xmlns:a16="http://schemas.microsoft.com/office/drawing/2014/main" id="{B363A3C0-B501-E92F-E506-D907F109EC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152</xdr:row>
          <xdr:rowOff>38100</xdr:rowOff>
        </xdr:from>
        <xdr:to>
          <xdr:col>4</xdr:col>
          <xdr:colOff>1181100</xdr:colOff>
          <xdr:row>152</xdr:row>
          <xdr:rowOff>228600</xdr:rowOff>
        </xdr:to>
        <xdr:sp macro="" textlink="">
          <xdr:nvSpPr>
            <xdr:cNvPr id="213487" name="Group Box 495" hidden="1">
              <a:extLst>
                <a:ext uri="{63B3BB69-23CF-44E3-9099-C40C66FF867C}">
                  <a14:compatExt spid="_x0000_s213487"/>
                </a:ext>
                <a:ext uri="{FF2B5EF4-FFF2-40B4-BE49-F238E27FC236}">
                  <a16:creationId xmlns:a16="http://schemas.microsoft.com/office/drawing/2014/main" id="{D7BF3E8C-27AE-E843-4B85-B20CF489404D}"/>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153</xdr:row>
          <xdr:rowOff>76200</xdr:rowOff>
        </xdr:from>
        <xdr:to>
          <xdr:col>4</xdr:col>
          <xdr:colOff>323850</xdr:colOff>
          <xdr:row>153</xdr:row>
          <xdr:rowOff>209550</xdr:rowOff>
        </xdr:to>
        <xdr:sp macro="" textlink="">
          <xdr:nvSpPr>
            <xdr:cNvPr id="213488" name="Option Button 496" hidden="1">
              <a:extLst>
                <a:ext uri="{63B3BB69-23CF-44E3-9099-C40C66FF867C}">
                  <a14:compatExt spid="_x0000_s213488"/>
                </a:ext>
                <a:ext uri="{FF2B5EF4-FFF2-40B4-BE49-F238E27FC236}">
                  <a16:creationId xmlns:a16="http://schemas.microsoft.com/office/drawing/2014/main" id="{16E9003F-03E7-A132-1911-044D68C51C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153</xdr:row>
          <xdr:rowOff>76200</xdr:rowOff>
        </xdr:from>
        <xdr:to>
          <xdr:col>4</xdr:col>
          <xdr:colOff>590550</xdr:colOff>
          <xdr:row>153</xdr:row>
          <xdr:rowOff>209550</xdr:rowOff>
        </xdr:to>
        <xdr:sp macro="" textlink="">
          <xdr:nvSpPr>
            <xdr:cNvPr id="213489" name="Option Button 497" hidden="1">
              <a:extLst>
                <a:ext uri="{63B3BB69-23CF-44E3-9099-C40C66FF867C}">
                  <a14:compatExt spid="_x0000_s213489"/>
                </a:ext>
                <a:ext uri="{FF2B5EF4-FFF2-40B4-BE49-F238E27FC236}">
                  <a16:creationId xmlns:a16="http://schemas.microsoft.com/office/drawing/2014/main" id="{B5C6F08E-558F-3AC2-8097-861DE6A6C4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153</xdr:row>
          <xdr:rowOff>76200</xdr:rowOff>
        </xdr:from>
        <xdr:to>
          <xdr:col>4</xdr:col>
          <xdr:colOff>857250</xdr:colOff>
          <xdr:row>153</xdr:row>
          <xdr:rowOff>209550</xdr:rowOff>
        </xdr:to>
        <xdr:sp macro="" textlink="">
          <xdr:nvSpPr>
            <xdr:cNvPr id="213490" name="Option Button 498" hidden="1">
              <a:extLst>
                <a:ext uri="{63B3BB69-23CF-44E3-9099-C40C66FF867C}">
                  <a14:compatExt spid="_x0000_s213490"/>
                </a:ext>
                <a:ext uri="{FF2B5EF4-FFF2-40B4-BE49-F238E27FC236}">
                  <a16:creationId xmlns:a16="http://schemas.microsoft.com/office/drawing/2014/main" id="{E622B64F-A97B-AD48-9A6E-3856BA6FAC7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153</xdr:row>
          <xdr:rowOff>76200</xdr:rowOff>
        </xdr:from>
        <xdr:to>
          <xdr:col>4</xdr:col>
          <xdr:colOff>1123950</xdr:colOff>
          <xdr:row>153</xdr:row>
          <xdr:rowOff>209550</xdr:rowOff>
        </xdr:to>
        <xdr:sp macro="" textlink="">
          <xdr:nvSpPr>
            <xdr:cNvPr id="213491" name="Option Button 499" hidden="1">
              <a:extLst>
                <a:ext uri="{63B3BB69-23CF-44E3-9099-C40C66FF867C}">
                  <a14:compatExt spid="_x0000_s213491"/>
                </a:ext>
                <a:ext uri="{FF2B5EF4-FFF2-40B4-BE49-F238E27FC236}">
                  <a16:creationId xmlns:a16="http://schemas.microsoft.com/office/drawing/2014/main" id="{3822758B-0413-8499-A27B-B3C03A29F8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153</xdr:row>
          <xdr:rowOff>47625</xdr:rowOff>
        </xdr:from>
        <xdr:to>
          <xdr:col>4</xdr:col>
          <xdr:colOff>1181100</xdr:colOff>
          <xdr:row>153</xdr:row>
          <xdr:rowOff>238125</xdr:rowOff>
        </xdr:to>
        <xdr:sp macro="" textlink="">
          <xdr:nvSpPr>
            <xdr:cNvPr id="213492" name="Group Box 500" hidden="1">
              <a:extLst>
                <a:ext uri="{63B3BB69-23CF-44E3-9099-C40C66FF867C}">
                  <a14:compatExt spid="_x0000_s213492"/>
                </a:ext>
                <a:ext uri="{FF2B5EF4-FFF2-40B4-BE49-F238E27FC236}">
                  <a16:creationId xmlns:a16="http://schemas.microsoft.com/office/drawing/2014/main" id="{4B759D87-4AC0-3797-7681-AE624E4DED2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154</xdr:row>
          <xdr:rowOff>47625</xdr:rowOff>
        </xdr:from>
        <xdr:to>
          <xdr:col>4</xdr:col>
          <xdr:colOff>323850</xdr:colOff>
          <xdr:row>154</xdr:row>
          <xdr:rowOff>180975</xdr:rowOff>
        </xdr:to>
        <xdr:sp macro="" textlink="">
          <xdr:nvSpPr>
            <xdr:cNvPr id="213493" name="Option Button 501" hidden="1">
              <a:extLst>
                <a:ext uri="{63B3BB69-23CF-44E3-9099-C40C66FF867C}">
                  <a14:compatExt spid="_x0000_s213493"/>
                </a:ext>
                <a:ext uri="{FF2B5EF4-FFF2-40B4-BE49-F238E27FC236}">
                  <a16:creationId xmlns:a16="http://schemas.microsoft.com/office/drawing/2014/main" id="{75DDEA4E-F632-ACE5-92DB-27BBF54A28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154</xdr:row>
          <xdr:rowOff>47625</xdr:rowOff>
        </xdr:from>
        <xdr:to>
          <xdr:col>4</xdr:col>
          <xdr:colOff>590550</xdr:colOff>
          <xdr:row>154</xdr:row>
          <xdr:rowOff>180975</xdr:rowOff>
        </xdr:to>
        <xdr:sp macro="" textlink="">
          <xdr:nvSpPr>
            <xdr:cNvPr id="213494" name="Option Button 502" hidden="1">
              <a:extLst>
                <a:ext uri="{63B3BB69-23CF-44E3-9099-C40C66FF867C}">
                  <a14:compatExt spid="_x0000_s213494"/>
                </a:ext>
                <a:ext uri="{FF2B5EF4-FFF2-40B4-BE49-F238E27FC236}">
                  <a16:creationId xmlns:a16="http://schemas.microsoft.com/office/drawing/2014/main" id="{419B7297-8F1F-FFF9-8B67-072135E63F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154</xdr:row>
          <xdr:rowOff>47625</xdr:rowOff>
        </xdr:from>
        <xdr:to>
          <xdr:col>4</xdr:col>
          <xdr:colOff>857250</xdr:colOff>
          <xdr:row>154</xdr:row>
          <xdr:rowOff>180975</xdr:rowOff>
        </xdr:to>
        <xdr:sp macro="" textlink="">
          <xdr:nvSpPr>
            <xdr:cNvPr id="213495" name="Option Button 503" hidden="1">
              <a:extLst>
                <a:ext uri="{63B3BB69-23CF-44E3-9099-C40C66FF867C}">
                  <a14:compatExt spid="_x0000_s213495"/>
                </a:ext>
                <a:ext uri="{FF2B5EF4-FFF2-40B4-BE49-F238E27FC236}">
                  <a16:creationId xmlns:a16="http://schemas.microsoft.com/office/drawing/2014/main" id="{2FA56D00-929C-A91B-468F-8F91785977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154</xdr:row>
          <xdr:rowOff>47625</xdr:rowOff>
        </xdr:from>
        <xdr:to>
          <xdr:col>4</xdr:col>
          <xdr:colOff>1123950</xdr:colOff>
          <xdr:row>154</xdr:row>
          <xdr:rowOff>180975</xdr:rowOff>
        </xdr:to>
        <xdr:sp macro="" textlink="">
          <xdr:nvSpPr>
            <xdr:cNvPr id="213496" name="Option Button 504" hidden="1">
              <a:extLst>
                <a:ext uri="{63B3BB69-23CF-44E3-9099-C40C66FF867C}">
                  <a14:compatExt spid="_x0000_s213496"/>
                </a:ext>
                <a:ext uri="{FF2B5EF4-FFF2-40B4-BE49-F238E27FC236}">
                  <a16:creationId xmlns:a16="http://schemas.microsoft.com/office/drawing/2014/main" id="{5016D68E-CA0A-FF2F-C13D-6A8FD93122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154</xdr:row>
          <xdr:rowOff>19050</xdr:rowOff>
        </xdr:from>
        <xdr:to>
          <xdr:col>4</xdr:col>
          <xdr:colOff>1181100</xdr:colOff>
          <xdr:row>154</xdr:row>
          <xdr:rowOff>209550</xdr:rowOff>
        </xdr:to>
        <xdr:sp macro="" textlink="">
          <xdr:nvSpPr>
            <xdr:cNvPr id="213497" name="Group Box 505" hidden="1">
              <a:extLst>
                <a:ext uri="{63B3BB69-23CF-44E3-9099-C40C66FF867C}">
                  <a14:compatExt spid="_x0000_s213497"/>
                </a:ext>
                <a:ext uri="{FF2B5EF4-FFF2-40B4-BE49-F238E27FC236}">
                  <a16:creationId xmlns:a16="http://schemas.microsoft.com/office/drawing/2014/main" id="{D116B9FC-497F-C8AB-D39F-026E76E8B64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163</xdr:row>
          <xdr:rowOff>57150</xdr:rowOff>
        </xdr:from>
        <xdr:to>
          <xdr:col>4</xdr:col>
          <xdr:colOff>323850</xdr:colOff>
          <xdr:row>163</xdr:row>
          <xdr:rowOff>190500</xdr:rowOff>
        </xdr:to>
        <xdr:sp macro="" textlink="">
          <xdr:nvSpPr>
            <xdr:cNvPr id="213498" name="Option Button 506" hidden="1">
              <a:extLst>
                <a:ext uri="{63B3BB69-23CF-44E3-9099-C40C66FF867C}">
                  <a14:compatExt spid="_x0000_s213498"/>
                </a:ext>
                <a:ext uri="{FF2B5EF4-FFF2-40B4-BE49-F238E27FC236}">
                  <a16:creationId xmlns:a16="http://schemas.microsoft.com/office/drawing/2014/main" id="{EE3F3B1E-51D7-E756-B66F-1A5945DBA4E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163</xdr:row>
          <xdr:rowOff>57150</xdr:rowOff>
        </xdr:from>
        <xdr:to>
          <xdr:col>4</xdr:col>
          <xdr:colOff>590550</xdr:colOff>
          <xdr:row>163</xdr:row>
          <xdr:rowOff>190500</xdr:rowOff>
        </xdr:to>
        <xdr:sp macro="" textlink="">
          <xdr:nvSpPr>
            <xdr:cNvPr id="213499" name="Option Button 507" hidden="1">
              <a:extLst>
                <a:ext uri="{63B3BB69-23CF-44E3-9099-C40C66FF867C}">
                  <a14:compatExt spid="_x0000_s213499"/>
                </a:ext>
                <a:ext uri="{FF2B5EF4-FFF2-40B4-BE49-F238E27FC236}">
                  <a16:creationId xmlns:a16="http://schemas.microsoft.com/office/drawing/2014/main" id="{8994659B-56D3-407E-BF97-B9DDFCD250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163</xdr:row>
          <xdr:rowOff>57150</xdr:rowOff>
        </xdr:from>
        <xdr:to>
          <xdr:col>4</xdr:col>
          <xdr:colOff>857250</xdr:colOff>
          <xdr:row>163</xdr:row>
          <xdr:rowOff>190500</xdr:rowOff>
        </xdr:to>
        <xdr:sp macro="" textlink="">
          <xdr:nvSpPr>
            <xdr:cNvPr id="213500" name="Option Button 508" hidden="1">
              <a:extLst>
                <a:ext uri="{63B3BB69-23CF-44E3-9099-C40C66FF867C}">
                  <a14:compatExt spid="_x0000_s213500"/>
                </a:ext>
                <a:ext uri="{FF2B5EF4-FFF2-40B4-BE49-F238E27FC236}">
                  <a16:creationId xmlns:a16="http://schemas.microsoft.com/office/drawing/2014/main" id="{D13F8E28-06E6-B5A4-83F1-0064ECEA36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163</xdr:row>
          <xdr:rowOff>57150</xdr:rowOff>
        </xdr:from>
        <xdr:to>
          <xdr:col>4</xdr:col>
          <xdr:colOff>1123950</xdr:colOff>
          <xdr:row>163</xdr:row>
          <xdr:rowOff>190500</xdr:rowOff>
        </xdr:to>
        <xdr:sp macro="" textlink="">
          <xdr:nvSpPr>
            <xdr:cNvPr id="213501" name="Option Button 509" hidden="1">
              <a:extLst>
                <a:ext uri="{63B3BB69-23CF-44E3-9099-C40C66FF867C}">
                  <a14:compatExt spid="_x0000_s213501"/>
                </a:ext>
                <a:ext uri="{FF2B5EF4-FFF2-40B4-BE49-F238E27FC236}">
                  <a16:creationId xmlns:a16="http://schemas.microsoft.com/office/drawing/2014/main" id="{A290D4DA-BAE6-94CD-6BD1-A251D2FA7F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163</xdr:row>
          <xdr:rowOff>28575</xdr:rowOff>
        </xdr:from>
        <xdr:to>
          <xdr:col>4</xdr:col>
          <xdr:colOff>1181100</xdr:colOff>
          <xdr:row>163</xdr:row>
          <xdr:rowOff>219075</xdr:rowOff>
        </xdr:to>
        <xdr:sp macro="" textlink="">
          <xdr:nvSpPr>
            <xdr:cNvPr id="213502" name="Group Box 510" hidden="1">
              <a:extLst>
                <a:ext uri="{63B3BB69-23CF-44E3-9099-C40C66FF867C}">
                  <a14:compatExt spid="_x0000_s213502"/>
                </a:ext>
                <a:ext uri="{FF2B5EF4-FFF2-40B4-BE49-F238E27FC236}">
                  <a16:creationId xmlns:a16="http://schemas.microsoft.com/office/drawing/2014/main" id="{E6065505-7216-0779-4C0F-598F5A2EDF7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164</xdr:row>
          <xdr:rowOff>38100</xdr:rowOff>
        </xdr:from>
        <xdr:to>
          <xdr:col>4</xdr:col>
          <xdr:colOff>323850</xdr:colOff>
          <xdr:row>164</xdr:row>
          <xdr:rowOff>171450</xdr:rowOff>
        </xdr:to>
        <xdr:sp macro="" textlink="">
          <xdr:nvSpPr>
            <xdr:cNvPr id="213503" name="Option Button 511" hidden="1">
              <a:extLst>
                <a:ext uri="{63B3BB69-23CF-44E3-9099-C40C66FF867C}">
                  <a14:compatExt spid="_x0000_s213503"/>
                </a:ext>
                <a:ext uri="{FF2B5EF4-FFF2-40B4-BE49-F238E27FC236}">
                  <a16:creationId xmlns:a16="http://schemas.microsoft.com/office/drawing/2014/main" id="{657E1EFE-7A76-CD6A-EF4C-A9F66C5376E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164</xdr:row>
          <xdr:rowOff>38100</xdr:rowOff>
        </xdr:from>
        <xdr:to>
          <xdr:col>4</xdr:col>
          <xdr:colOff>590550</xdr:colOff>
          <xdr:row>164</xdr:row>
          <xdr:rowOff>171450</xdr:rowOff>
        </xdr:to>
        <xdr:sp macro="" textlink="">
          <xdr:nvSpPr>
            <xdr:cNvPr id="213504" name="Option Button 512" hidden="1">
              <a:extLst>
                <a:ext uri="{63B3BB69-23CF-44E3-9099-C40C66FF867C}">
                  <a14:compatExt spid="_x0000_s213504"/>
                </a:ext>
                <a:ext uri="{FF2B5EF4-FFF2-40B4-BE49-F238E27FC236}">
                  <a16:creationId xmlns:a16="http://schemas.microsoft.com/office/drawing/2014/main" id="{E3A1FF45-5CA9-61C6-17A1-4111F0D1D9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164</xdr:row>
          <xdr:rowOff>38100</xdr:rowOff>
        </xdr:from>
        <xdr:to>
          <xdr:col>4</xdr:col>
          <xdr:colOff>857250</xdr:colOff>
          <xdr:row>164</xdr:row>
          <xdr:rowOff>171450</xdr:rowOff>
        </xdr:to>
        <xdr:sp macro="" textlink="">
          <xdr:nvSpPr>
            <xdr:cNvPr id="213505" name="Option Button 513" hidden="1">
              <a:extLst>
                <a:ext uri="{63B3BB69-23CF-44E3-9099-C40C66FF867C}">
                  <a14:compatExt spid="_x0000_s213505"/>
                </a:ext>
                <a:ext uri="{FF2B5EF4-FFF2-40B4-BE49-F238E27FC236}">
                  <a16:creationId xmlns:a16="http://schemas.microsoft.com/office/drawing/2014/main" id="{D51415AF-BE7A-FFBD-D386-F938EFB59F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164</xdr:row>
          <xdr:rowOff>38100</xdr:rowOff>
        </xdr:from>
        <xdr:to>
          <xdr:col>4</xdr:col>
          <xdr:colOff>1123950</xdr:colOff>
          <xdr:row>164</xdr:row>
          <xdr:rowOff>171450</xdr:rowOff>
        </xdr:to>
        <xdr:sp macro="" textlink="">
          <xdr:nvSpPr>
            <xdr:cNvPr id="213506" name="Option Button 514" hidden="1">
              <a:extLst>
                <a:ext uri="{63B3BB69-23CF-44E3-9099-C40C66FF867C}">
                  <a14:compatExt spid="_x0000_s213506"/>
                </a:ext>
                <a:ext uri="{FF2B5EF4-FFF2-40B4-BE49-F238E27FC236}">
                  <a16:creationId xmlns:a16="http://schemas.microsoft.com/office/drawing/2014/main" id="{BE2AA4B7-CCBB-14DA-68BC-2A1BB5F479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164</xdr:row>
          <xdr:rowOff>9525</xdr:rowOff>
        </xdr:from>
        <xdr:to>
          <xdr:col>4</xdr:col>
          <xdr:colOff>1181100</xdr:colOff>
          <xdr:row>164</xdr:row>
          <xdr:rowOff>200025</xdr:rowOff>
        </xdr:to>
        <xdr:sp macro="" textlink="">
          <xdr:nvSpPr>
            <xdr:cNvPr id="213507" name="Group Box 515" hidden="1">
              <a:extLst>
                <a:ext uri="{63B3BB69-23CF-44E3-9099-C40C66FF867C}">
                  <a14:compatExt spid="_x0000_s213507"/>
                </a:ext>
                <a:ext uri="{FF2B5EF4-FFF2-40B4-BE49-F238E27FC236}">
                  <a16:creationId xmlns:a16="http://schemas.microsoft.com/office/drawing/2014/main" id="{DE35CE3A-F373-588D-8E0E-2A1B3824579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165</xdr:row>
          <xdr:rowOff>66675</xdr:rowOff>
        </xdr:from>
        <xdr:to>
          <xdr:col>4</xdr:col>
          <xdr:colOff>323850</xdr:colOff>
          <xdr:row>165</xdr:row>
          <xdr:rowOff>200025</xdr:rowOff>
        </xdr:to>
        <xdr:sp macro="" textlink="">
          <xdr:nvSpPr>
            <xdr:cNvPr id="213508" name="Option Button 516" hidden="1">
              <a:extLst>
                <a:ext uri="{63B3BB69-23CF-44E3-9099-C40C66FF867C}">
                  <a14:compatExt spid="_x0000_s213508"/>
                </a:ext>
                <a:ext uri="{FF2B5EF4-FFF2-40B4-BE49-F238E27FC236}">
                  <a16:creationId xmlns:a16="http://schemas.microsoft.com/office/drawing/2014/main" id="{786E8FB3-5B36-FA96-4C2F-00FC116183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165</xdr:row>
          <xdr:rowOff>66675</xdr:rowOff>
        </xdr:from>
        <xdr:to>
          <xdr:col>4</xdr:col>
          <xdr:colOff>590550</xdr:colOff>
          <xdr:row>165</xdr:row>
          <xdr:rowOff>200025</xdr:rowOff>
        </xdr:to>
        <xdr:sp macro="" textlink="">
          <xdr:nvSpPr>
            <xdr:cNvPr id="213509" name="Option Button 517" hidden="1">
              <a:extLst>
                <a:ext uri="{63B3BB69-23CF-44E3-9099-C40C66FF867C}">
                  <a14:compatExt spid="_x0000_s213509"/>
                </a:ext>
                <a:ext uri="{FF2B5EF4-FFF2-40B4-BE49-F238E27FC236}">
                  <a16:creationId xmlns:a16="http://schemas.microsoft.com/office/drawing/2014/main" id="{3EA946C0-CC76-425B-14CC-552D4B3EE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165</xdr:row>
          <xdr:rowOff>66675</xdr:rowOff>
        </xdr:from>
        <xdr:to>
          <xdr:col>4</xdr:col>
          <xdr:colOff>857250</xdr:colOff>
          <xdr:row>165</xdr:row>
          <xdr:rowOff>200025</xdr:rowOff>
        </xdr:to>
        <xdr:sp macro="" textlink="">
          <xdr:nvSpPr>
            <xdr:cNvPr id="213510" name="Option Button 518" hidden="1">
              <a:extLst>
                <a:ext uri="{63B3BB69-23CF-44E3-9099-C40C66FF867C}">
                  <a14:compatExt spid="_x0000_s213510"/>
                </a:ext>
                <a:ext uri="{FF2B5EF4-FFF2-40B4-BE49-F238E27FC236}">
                  <a16:creationId xmlns:a16="http://schemas.microsoft.com/office/drawing/2014/main" id="{F5B6BCCE-E8DC-9BB6-CE9C-85E9343474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165</xdr:row>
          <xdr:rowOff>66675</xdr:rowOff>
        </xdr:from>
        <xdr:to>
          <xdr:col>4</xdr:col>
          <xdr:colOff>1123950</xdr:colOff>
          <xdr:row>165</xdr:row>
          <xdr:rowOff>200025</xdr:rowOff>
        </xdr:to>
        <xdr:sp macro="" textlink="">
          <xdr:nvSpPr>
            <xdr:cNvPr id="213511" name="Option Button 519" hidden="1">
              <a:extLst>
                <a:ext uri="{63B3BB69-23CF-44E3-9099-C40C66FF867C}">
                  <a14:compatExt spid="_x0000_s213511"/>
                </a:ext>
                <a:ext uri="{FF2B5EF4-FFF2-40B4-BE49-F238E27FC236}">
                  <a16:creationId xmlns:a16="http://schemas.microsoft.com/office/drawing/2014/main" id="{F13AC9A9-1E2E-4BC6-1C76-3FA443BA85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165</xdr:row>
          <xdr:rowOff>38100</xdr:rowOff>
        </xdr:from>
        <xdr:to>
          <xdr:col>4</xdr:col>
          <xdr:colOff>1181100</xdr:colOff>
          <xdr:row>165</xdr:row>
          <xdr:rowOff>228600</xdr:rowOff>
        </xdr:to>
        <xdr:sp macro="" textlink="">
          <xdr:nvSpPr>
            <xdr:cNvPr id="213512" name="Group Box 520" hidden="1">
              <a:extLst>
                <a:ext uri="{63B3BB69-23CF-44E3-9099-C40C66FF867C}">
                  <a14:compatExt spid="_x0000_s213512"/>
                </a:ext>
                <a:ext uri="{FF2B5EF4-FFF2-40B4-BE49-F238E27FC236}">
                  <a16:creationId xmlns:a16="http://schemas.microsoft.com/office/drawing/2014/main" id="{69FB385B-7684-F7A6-A65F-C2827D6B83A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167</xdr:row>
          <xdr:rowOff>57150</xdr:rowOff>
        </xdr:from>
        <xdr:to>
          <xdr:col>4</xdr:col>
          <xdr:colOff>323850</xdr:colOff>
          <xdr:row>167</xdr:row>
          <xdr:rowOff>190500</xdr:rowOff>
        </xdr:to>
        <xdr:sp macro="" textlink="">
          <xdr:nvSpPr>
            <xdr:cNvPr id="213513" name="Option Button 521" hidden="1">
              <a:extLst>
                <a:ext uri="{63B3BB69-23CF-44E3-9099-C40C66FF867C}">
                  <a14:compatExt spid="_x0000_s213513"/>
                </a:ext>
                <a:ext uri="{FF2B5EF4-FFF2-40B4-BE49-F238E27FC236}">
                  <a16:creationId xmlns:a16="http://schemas.microsoft.com/office/drawing/2014/main" id="{829315FF-5397-A132-082E-8DF3CE04FAA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167</xdr:row>
          <xdr:rowOff>57150</xdr:rowOff>
        </xdr:from>
        <xdr:to>
          <xdr:col>4</xdr:col>
          <xdr:colOff>590550</xdr:colOff>
          <xdr:row>167</xdr:row>
          <xdr:rowOff>190500</xdr:rowOff>
        </xdr:to>
        <xdr:sp macro="" textlink="">
          <xdr:nvSpPr>
            <xdr:cNvPr id="213514" name="Option Button 522" hidden="1">
              <a:extLst>
                <a:ext uri="{63B3BB69-23CF-44E3-9099-C40C66FF867C}">
                  <a14:compatExt spid="_x0000_s213514"/>
                </a:ext>
                <a:ext uri="{FF2B5EF4-FFF2-40B4-BE49-F238E27FC236}">
                  <a16:creationId xmlns:a16="http://schemas.microsoft.com/office/drawing/2014/main" id="{A6EC8D77-0D8C-2F00-08F1-E2F4669936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167</xdr:row>
          <xdr:rowOff>57150</xdr:rowOff>
        </xdr:from>
        <xdr:to>
          <xdr:col>4</xdr:col>
          <xdr:colOff>857250</xdr:colOff>
          <xdr:row>167</xdr:row>
          <xdr:rowOff>190500</xdr:rowOff>
        </xdr:to>
        <xdr:sp macro="" textlink="">
          <xdr:nvSpPr>
            <xdr:cNvPr id="213515" name="Option Button 523" hidden="1">
              <a:extLst>
                <a:ext uri="{63B3BB69-23CF-44E3-9099-C40C66FF867C}">
                  <a14:compatExt spid="_x0000_s213515"/>
                </a:ext>
                <a:ext uri="{FF2B5EF4-FFF2-40B4-BE49-F238E27FC236}">
                  <a16:creationId xmlns:a16="http://schemas.microsoft.com/office/drawing/2014/main" id="{A9B20B5D-4710-906C-BC2E-1FE7D0BFF5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167</xdr:row>
          <xdr:rowOff>57150</xdr:rowOff>
        </xdr:from>
        <xdr:to>
          <xdr:col>4</xdr:col>
          <xdr:colOff>1123950</xdr:colOff>
          <xdr:row>167</xdr:row>
          <xdr:rowOff>190500</xdr:rowOff>
        </xdr:to>
        <xdr:sp macro="" textlink="">
          <xdr:nvSpPr>
            <xdr:cNvPr id="213516" name="Option Button 524" hidden="1">
              <a:extLst>
                <a:ext uri="{63B3BB69-23CF-44E3-9099-C40C66FF867C}">
                  <a14:compatExt spid="_x0000_s213516"/>
                </a:ext>
                <a:ext uri="{FF2B5EF4-FFF2-40B4-BE49-F238E27FC236}">
                  <a16:creationId xmlns:a16="http://schemas.microsoft.com/office/drawing/2014/main" id="{172C4159-A104-D9E9-EF36-E7738280C9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167</xdr:row>
          <xdr:rowOff>28575</xdr:rowOff>
        </xdr:from>
        <xdr:to>
          <xdr:col>4</xdr:col>
          <xdr:colOff>1181100</xdr:colOff>
          <xdr:row>167</xdr:row>
          <xdr:rowOff>219075</xdr:rowOff>
        </xdr:to>
        <xdr:sp macro="" textlink="">
          <xdr:nvSpPr>
            <xdr:cNvPr id="213517" name="Group Box 525" hidden="1">
              <a:extLst>
                <a:ext uri="{63B3BB69-23CF-44E3-9099-C40C66FF867C}">
                  <a14:compatExt spid="_x0000_s213517"/>
                </a:ext>
                <a:ext uri="{FF2B5EF4-FFF2-40B4-BE49-F238E27FC236}">
                  <a16:creationId xmlns:a16="http://schemas.microsoft.com/office/drawing/2014/main" id="{FC892A83-CA26-3D71-5FC1-7BBBDE14167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168</xdr:row>
          <xdr:rowOff>47625</xdr:rowOff>
        </xdr:from>
        <xdr:to>
          <xdr:col>4</xdr:col>
          <xdr:colOff>323850</xdr:colOff>
          <xdr:row>168</xdr:row>
          <xdr:rowOff>180975</xdr:rowOff>
        </xdr:to>
        <xdr:sp macro="" textlink="">
          <xdr:nvSpPr>
            <xdr:cNvPr id="213518" name="Option Button 526" hidden="1">
              <a:extLst>
                <a:ext uri="{63B3BB69-23CF-44E3-9099-C40C66FF867C}">
                  <a14:compatExt spid="_x0000_s213518"/>
                </a:ext>
                <a:ext uri="{FF2B5EF4-FFF2-40B4-BE49-F238E27FC236}">
                  <a16:creationId xmlns:a16="http://schemas.microsoft.com/office/drawing/2014/main" id="{DF33E77C-5B29-D154-B53C-26D9E026BC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168</xdr:row>
          <xdr:rowOff>47625</xdr:rowOff>
        </xdr:from>
        <xdr:to>
          <xdr:col>4</xdr:col>
          <xdr:colOff>590550</xdr:colOff>
          <xdr:row>168</xdr:row>
          <xdr:rowOff>180975</xdr:rowOff>
        </xdr:to>
        <xdr:sp macro="" textlink="">
          <xdr:nvSpPr>
            <xdr:cNvPr id="213519" name="Option Button 527" hidden="1">
              <a:extLst>
                <a:ext uri="{63B3BB69-23CF-44E3-9099-C40C66FF867C}">
                  <a14:compatExt spid="_x0000_s213519"/>
                </a:ext>
                <a:ext uri="{FF2B5EF4-FFF2-40B4-BE49-F238E27FC236}">
                  <a16:creationId xmlns:a16="http://schemas.microsoft.com/office/drawing/2014/main" id="{57E2AA69-F520-2A93-2120-0B49832D8D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168</xdr:row>
          <xdr:rowOff>47625</xdr:rowOff>
        </xdr:from>
        <xdr:to>
          <xdr:col>4</xdr:col>
          <xdr:colOff>866775</xdr:colOff>
          <xdr:row>168</xdr:row>
          <xdr:rowOff>180975</xdr:rowOff>
        </xdr:to>
        <xdr:sp macro="" textlink="">
          <xdr:nvSpPr>
            <xdr:cNvPr id="213520" name="Option Button 528" hidden="1">
              <a:extLst>
                <a:ext uri="{63B3BB69-23CF-44E3-9099-C40C66FF867C}">
                  <a14:compatExt spid="_x0000_s213520"/>
                </a:ext>
                <a:ext uri="{FF2B5EF4-FFF2-40B4-BE49-F238E27FC236}">
                  <a16:creationId xmlns:a16="http://schemas.microsoft.com/office/drawing/2014/main" id="{32E2D592-C0AD-CB26-E5FC-D4D54672C6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168</xdr:row>
          <xdr:rowOff>47625</xdr:rowOff>
        </xdr:from>
        <xdr:to>
          <xdr:col>4</xdr:col>
          <xdr:colOff>1133475</xdr:colOff>
          <xdr:row>168</xdr:row>
          <xdr:rowOff>180975</xdr:rowOff>
        </xdr:to>
        <xdr:sp macro="" textlink="">
          <xdr:nvSpPr>
            <xdr:cNvPr id="213521" name="Option Button 529" hidden="1">
              <a:extLst>
                <a:ext uri="{63B3BB69-23CF-44E3-9099-C40C66FF867C}">
                  <a14:compatExt spid="_x0000_s213521"/>
                </a:ext>
                <a:ext uri="{FF2B5EF4-FFF2-40B4-BE49-F238E27FC236}">
                  <a16:creationId xmlns:a16="http://schemas.microsoft.com/office/drawing/2014/main" id="{990A56E9-FEF1-BEDE-7E2B-2C052032CC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168</xdr:row>
          <xdr:rowOff>19050</xdr:rowOff>
        </xdr:from>
        <xdr:to>
          <xdr:col>4</xdr:col>
          <xdr:colOff>1190625</xdr:colOff>
          <xdr:row>168</xdr:row>
          <xdr:rowOff>209550</xdr:rowOff>
        </xdr:to>
        <xdr:sp macro="" textlink="">
          <xdr:nvSpPr>
            <xdr:cNvPr id="213522" name="Group Box 530" hidden="1">
              <a:extLst>
                <a:ext uri="{63B3BB69-23CF-44E3-9099-C40C66FF867C}">
                  <a14:compatExt spid="_x0000_s213522"/>
                </a:ext>
                <a:ext uri="{FF2B5EF4-FFF2-40B4-BE49-F238E27FC236}">
                  <a16:creationId xmlns:a16="http://schemas.microsoft.com/office/drawing/2014/main" id="{82839E20-3180-DEA9-43E0-BD0816FE16B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169</xdr:row>
          <xdr:rowOff>66675</xdr:rowOff>
        </xdr:from>
        <xdr:to>
          <xdr:col>4</xdr:col>
          <xdr:colOff>323850</xdr:colOff>
          <xdr:row>169</xdr:row>
          <xdr:rowOff>200025</xdr:rowOff>
        </xdr:to>
        <xdr:sp macro="" textlink="">
          <xdr:nvSpPr>
            <xdr:cNvPr id="213523" name="Option Button 531" hidden="1">
              <a:extLst>
                <a:ext uri="{63B3BB69-23CF-44E3-9099-C40C66FF867C}">
                  <a14:compatExt spid="_x0000_s213523"/>
                </a:ext>
                <a:ext uri="{FF2B5EF4-FFF2-40B4-BE49-F238E27FC236}">
                  <a16:creationId xmlns:a16="http://schemas.microsoft.com/office/drawing/2014/main" id="{384F50BE-EF95-6276-04AA-7A44546FE8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169</xdr:row>
          <xdr:rowOff>66675</xdr:rowOff>
        </xdr:from>
        <xdr:to>
          <xdr:col>4</xdr:col>
          <xdr:colOff>590550</xdr:colOff>
          <xdr:row>169</xdr:row>
          <xdr:rowOff>200025</xdr:rowOff>
        </xdr:to>
        <xdr:sp macro="" textlink="">
          <xdr:nvSpPr>
            <xdr:cNvPr id="213524" name="Option Button 532" hidden="1">
              <a:extLst>
                <a:ext uri="{63B3BB69-23CF-44E3-9099-C40C66FF867C}">
                  <a14:compatExt spid="_x0000_s213524"/>
                </a:ext>
                <a:ext uri="{FF2B5EF4-FFF2-40B4-BE49-F238E27FC236}">
                  <a16:creationId xmlns:a16="http://schemas.microsoft.com/office/drawing/2014/main" id="{EC6944C0-9ED0-01E3-07BF-07858ACBED5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169</xdr:row>
          <xdr:rowOff>66675</xdr:rowOff>
        </xdr:from>
        <xdr:to>
          <xdr:col>4</xdr:col>
          <xdr:colOff>866775</xdr:colOff>
          <xdr:row>169</xdr:row>
          <xdr:rowOff>200025</xdr:rowOff>
        </xdr:to>
        <xdr:sp macro="" textlink="">
          <xdr:nvSpPr>
            <xdr:cNvPr id="213525" name="Option Button 533" hidden="1">
              <a:extLst>
                <a:ext uri="{63B3BB69-23CF-44E3-9099-C40C66FF867C}">
                  <a14:compatExt spid="_x0000_s213525"/>
                </a:ext>
                <a:ext uri="{FF2B5EF4-FFF2-40B4-BE49-F238E27FC236}">
                  <a16:creationId xmlns:a16="http://schemas.microsoft.com/office/drawing/2014/main" id="{FEEC1AFD-8D0A-BEF9-46FB-50D0BD856A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169</xdr:row>
          <xdr:rowOff>66675</xdr:rowOff>
        </xdr:from>
        <xdr:to>
          <xdr:col>4</xdr:col>
          <xdr:colOff>1133475</xdr:colOff>
          <xdr:row>169</xdr:row>
          <xdr:rowOff>200025</xdr:rowOff>
        </xdr:to>
        <xdr:sp macro="" textlink="">
          <xdr:nvSpPr>
            <xdr:cNvPr id="213526" name="Option Button 534" hidden="1">
              <a:extLst>
                <a:ext uri="{63B3BB69-23CF-44E3-9099-C40C66FF867C}">
                  <a14:compatExt spid="_x0000_s213526"/>
                </a:ext>
                <a:ext uri="{FF2B5EF4-FFF2-40B4-BE49-F238E27FC236}">
                  <a16:creationId xmlns:a16="http://schemas.microsoft.com/office/drawing/2014/main" id="{25D81F05-1943-9052-4BFB-A18034719B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169</xdr:row>
          <xdr:rowOff>38100</xdr:rowOff>
        </xdr:from>
        <xdr:to>
          <xdr:col>4</xdr:col>
          <xdr:colOff>1190625</xdr:colOff>
          <xdr:row>169</xdr:row>
          <xdr:rowOff>228600</xdr:rowOff>
        </xdr:to>
        <xdr:sp macro="" textlink="">
          <xdr:nvSpPr>
            <xdr:cNvPr id="213527" name="Group Box 535" hidden="1">
              <a:extLst>
                <a:ext uri="{63B3BB69-23CF-44E3-9099-C40C66FF867C}">
                  <a14:compatExt spid="_x0000_s213527"/>
                </a:ext>
                <a:ext uri="{FF2B5EF4-FFF2-40B4-BE49-F238E27FC236}">
                  <a16:creationId xmlns:a16="http://schemas.microsoft.com/office/drawing/2014/main" id="{61598E2F-CC57-9D0D-8FAF-E4A2EFEBF0C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170</xdr:row>
          <xdr:rowOff>57150</xdr:rowOff>
        </xdr:from>
        <xdr:to>
          <xdr:col>4</xdr:col>
          <xdr:colOff>323850</xdr:colOff>
          <xdr:row>170</xdr:row>
          <xdr:rowOff>190500</xdr:rowOff>
        </xdr:to>
        <xdr:sp macro="" textlink="">
          <xdr:nvSpPr>
            <xdr:cNvPr id="213528" name="Option Button 536" hidden="1">
              <a:extLst>
                <a:ext uri="{63B3BB69-23CF-44E3-9099-C40C66FF867C}">
                  <a14:compatExt spid="_x0000_s213528"/>
                </a:ext>
                <a:ext uri="{FF2B5EF4-FFF2-40B4-BE49-F238E27FC236}">
                  <a16:creationId xmlns:a16="http://schemas.microsoft.com/office/drawing/2014/main" id="{1048311F-0B7D-57F5-D3A5-FB2DB90FDF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170</xdr:row>
          <xdr:rowOff>57150</xdr:rowOff>
        </xdr:from>
        <xdr:to>
          <xdr:col>4</xdr:col>
          <xdr:colOff>590550</xdr:colOff>
          <xdr:row>170</xdr:row>
          <xdr:rowOff>190500</xdr:rowOff>
        </xdr:to>
        <xdr:sp macro="" textlink="">
          <xdr:nvSpPr>
            <xdr:cNvPr id="213529" name="Option Button 537" hidden="1">
              <a:extLst>
                <a:ext uri="{63B3BB69-23CF-44E3-9099-C40C66FF867C}">
                  <a14:compatExt spid="_x0000_s213529"/>
                </a:ext>
                <a:ext uri="{FF2B5EF4-FFF2-40B4-BE49-F238E27FC236}">
                  <a16:creationId xmlns:a16="http://schemas.microsoft.com/office/drawing/2014/main" id="{EC614A89-EA0A-F8F3-17DC-C75F58750E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170</xdr:row>
          <xdr:rowOff>57150</xdr:rowOff>
        </xdr:from>
        <xdr:to>
          <xdr:col>4</xdr:col>
          <xdr:colOff>866775</xdr:colOff>
          <xdr:row>170</xdr:row>
          <xdr:rowOff>190500</xdr:rowOff>
        </xdr:to>
        <xdr:sp macro="" textlink="">
          <xdr:nvSpPr>
            <xdr:cNvPr id="213530" name="Option Button 538" hidden="1">
              <a:extLst>
                <a:ext uri="{63B3BB69-23CF-44E3-9099-C40C66FF867C}">
                  <a14:compatExt spid="_x0000_s213530"/>
                </a:ext>
                <a:ext uri="{FF2B5EF4-FFF2-40B4-BE49-F238E27FC236}">
                  <a16:creationId xmlns:a16="http://schemas.microsoft.com/office/drawing/2014/main" id="{199AB088-4E52-02CE-586D-7C33BD715F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170</xdr:row>
          <xdr:rowOff>57150</xdr:rowOff>
        </xdr:from>
        <xdr:to>
          <xdr:col>4</xdr:col>
          <xdr:colOff>1133475</xdr:colOff>
          <xdr:row>170</xdr:row>
          <xdr:rowOff>190500</xdr:rowOff>
        </xdr:to>
        <xdr:sp macro="" textlink="">
          <xdr:nvSpPr>
            <xdr:cNvPr id="213531" name="Option Button 539" hidden="1">
              <a:extLst>
                <a:ext uri="{63B3BB69-23CF-44E3-9099-C40C66FF867C}">
                  <a14:compatExt spid="_x0000_s213531"/>
                </a:ext>
                <a:ext uri="{FF2B5EF4-FFF2-40B4-BE49-F238E27FC236}">
                  <a16:creationId xmlns:a16="http://schemas.microsoft.com/office/drawing/2014/main" id="{0D92802E-4729-8A32-0023-9C192254E7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170</xdr:row>
          <xdr:rowOff>28575</xdr:rowOff>
        </xdr:from>
        <xdr:to>
          <xdr:col>4</xdr:col>
          <xdr:colOff>1190625</xdr:colOff>
          <xdr:row>170</xdr:row>
          <xdr:rowOff>219075</xdr:rowOff>
        </xdr:to>
        <xdr:sp macro="" textlink="">
          <xdr:nvSpPr>
            <xdr:cNvPr id="213532" name="Group Box 540" hidden="1">
              <a:extLst>
                <a:ext uri="{63B3BB69-23CF-44E3-9099-C40C66FF867C}">
                  <a14:compatExt spid="_x0000_s213532"/>
                </a:ext>
                <a:ext uri="{FF2B5EF4-FFF2-40B4-BE49-F238E27FC236}">
                  <a16:creationId xmlns:a16="http://schemas.microsoft.com/office/drawing/2014/main" id="{8F2F07FE-486B-D525-A422-C3F8574A821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172</xdr:row>
          <xdr:rowOff>47625</xdr:rowOff>
        </xdr:from>
        <xdr:to>
          <xdr:col>4</xdr:col>
          <xdr:colOff>323850</xdr:colOff>
          <xdr:row>172</xdr:row>
          <xdr:rowOff>180975</xdr:rowOff>
        </xdr:to>
        <xdr:sp macro="" textlink="">
          <xdr:nvSpPr>
            <xdr:cNvPr id="213533" name="Option Button 541" hidden="1">
              <a:extLst>
                <a:ext uri="{63B3BB69-23CF-44E3-9099-C40C66FF867C}">
                  <a14:compatExt spid="_x0000_s213533"/>
                </a:ext>
                <a:ext uri="{FF2B5EF4-FFF2-40B4-BE49-F238E27FC236}">
                  <a16:creationId xmlns:a16="http://schemas.microsoft.com/office/drawing/2014/main" id="{EAD7A32E-4E19-A1DB-7B26-D2BC53C78B1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172</xdr:row>
          <xdr:rowOff>47625</xdr:rowOff>
        </xdr:from>
        <xdr:to>
          <xdr:col>4</xdr:col>
          <xdr:colOff>590550</xdr:colOff>
          <xdr:row>172</xdr:row>
          <xdr:rowOff>180975</xdr:rowOff>
        </xdr:to>
        <xdr:sp macro="" textlink="">
          <xdr:nvSpPr>
            <xdr:cNvPr id="213534" name="Option Button 542" hidden="1">
              <a:extLst>
                <a:ext uri="{63B3BB69-23CF-44E3-9099-C40C66FF867C}">
                  <a14:compatExt spid="_x0000_s213534"/>
                </a:ext>
                <a:ext uri="{FF2B5EF4-FFF2-40B4-BE49-F238E27FC236}">
                  <a16:creationId xmlns:a16="http://schemas.microsoft.com/office/drawing/2014/main" id="{3C0ED98D-DDC6-003B-3492-DEF468780C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172</xdr:row>
          <xdr:rowOff>47625</xdr:rowOff>
        </xdr:from>
        <xdr:to>
          <xdr:col>4</xdr:col>
          <xdr:colOff>866775</xdr:colOff>
          <xdr:row>172</xdr:row>
          <xdr:rowOff>180975</xdr:rowOff>
        </xdr:to>
        <xdr:sp macro="" textlink="">
          <xdr:nvSpPr>
            <xdr:cNvPr id="213535" name="Option Button 543" hidden="1">
              <a:extLst>
                <a:ext uri="{63B3BB69-23CF-44E3-9099-C40C66FF867C}">
                  <a14:compatExt spid="_x0000_s213535"/>
                </a:ext>
                <a:ext uri="{FF2B5EF4-FFF2-40B4-BE49-F238E27FC236}">
                  <a16:creationId xmlns:a16="http://schemas.microsoft.com/office/drawing/2014/main" id="{BBE13686-3DAD-DCF6-596C-1D9C2C3065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172</xdr:row>
          <xdr:rowOff>47625</xdr:rowOff>
        </xdr:from>
        <xdr:to>
          <xdr:col>4</xdr:col>
          <xdr:colOff>1133475</xdr:colOff>
          <xdr:row>172</xdr:row>
          <xdr:rowOff>180975</xdr:rowOff>
        </xdr:to>
        <xdr:sp macro="" textlink="">
          <xdr:nvSpPr>
            <xdr:cNvPr id="213536" name="Option Button 544" hidden="1">
              <a:extLst>
                <a:ext uri="{63B3BB69-23CF-44E3-9099-C40C66FF867C}">
                  <a14:compatExt spid="_x0000_s213536"/>
                </a:ext>
                <a:ext uri="{FF2B5EF4-FFF2-40B4-BE49-F238E27FC236}">
                  <a16:creationId xmlns:a16="http://schemas.microsoft.com/office/drawing/2014/main" id="{C65F1BF9-5409-C330-C72D-4DB8A556BC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172</xdr:row>
          <xdr:rowOff>19050</xdr:rowOff>
        </xdr:from>
        <xdr:to>
          <xdr:col>4</xdr:col>
          <xdr:colOff>1190625</xdr:colOff>
          <xdr:row>172</xdr:row>
          <xdr:rowOff>209550</xdr:rowOff>
        </xdr:to>
        <xdr:sp macro="" textlink="">
          <xdr:nvSpPr>
            <xdr:cNvPr id="213537" name="Group Box 545" hidden="1">
              <a:extLst>
                <a:ext uri="{63B3BB69-23CF-44E3-9099-C40C66FF867C}">
                  <a14:compatExt spid="_x0000_s213537"/>
                </a:ext>
                <a:ext uri="{FF2B5EF4-FFF2-40B4-BE49-F238E27FC236}">
                  <a16:creationId xmlns:a16="http://schemas.microsoft.com/office/drawing/2014/main" id="{8C85A86E-BC43-DDCF-F8D9-D1A2716C719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173</xdr:row>
          <xdr:rowOff>76200</xdr:rowOff>
        </xdr:from>
        <xdr:to>
          <xdr:col>4</xdr:col>
          <xdr:colOff>323850</xdr:colOff>
          <xdr:row>173</xdr:row>
          <xdr:rowOff>209550</xdr:rowOff>
        </xdr:to>
        <xdr:sp macro="" textlink="">
          <xdr:nvSpPr>
            <xdr:cNvPr id="213538" name="Option Button 546" hidden="1">
              <a:extLst>
                <a:ext uri="{63B3BB69-23CF-44E3-9099-C40C66FF867C}">
                  <a14:compatExt spid="_x0000_s213538"/>
                </a:ext>
                <a:ext uri="{FF2B5EF4-FFF2-40B4-BE49-F238E27FC236}">
                  <a16:creationId xmlns:a16="http://schemas.microsoft.com/office/drawing/2014/main" id="{A8A02443-1142-617D-20DD-25F62B12C6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173</xdr:row>
          <xdr:rowOff>76200</xdr:rowOff>
        </xdr:from>
        <xdr:to>
          <xdr:col>4</xdr:col>
          <xdr:colOff>590550</xdr:colOff>
          <xdr:row>173</xdr:row>
          <xdr:rowOff>209550</xdr:rowOff>
        </xdr:to>
        <xdr:sp macro="" textlink="">
          <xdr:nvSpPr>
            <xdr:cNvPr id="213539" name="Option Button 547" hidden="1">
              <a:extLst>
                <a:ext uri="{63B3BB69-23CF-44E3-9099-C40C66FF867C}">
                  <a14:compatExt spid="_x0000_s213539"/>
                </a:ext>
                <a:ext uri="{FF2B5EF4-FFF2-40B4-BE49-F238E27FC236}">
                  <a16:creationId xmlns:a16="http://schemas.microsoft.com/office/drawing/2014/main" id="{4C40ACB6-B3B8-1EBA-833F-C31373978C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173</xdr:row>
          <xdr:rowOff>76200</xdr:rowOff>
        </xdr:from>
        <xdr:to>
          <xdr:col>4</xdr:col>
          <xdr:colOff>866775</xdr:colOff>
          <xdr:row>173</xdr:row>
          <xdr:rowOff>209550</xdr:rowOff>
        </xdr:to>
        <xdr:sp macro="" textlink="">
          <xdr:nvSpPr>
            <xdr:cNvPr id="213540" name="Option Button 548" hidden="1">
              <a:extLst>
                <a:ext uri="{63B3BB69-23CF-44E3-9099-C40C66FF867C}">
                  <a14:compatExt spid="_x0000_s213540"/>
                </a:ext>
                <a:ext uri="{FF2B5EF4-FFF2-40B4-BE49-F238E27FC236}">
                  <a16:creationId xmlns:a16="http://schemas.microsoft.com/office/drawing/2014/main" id="{0A7B77BD-2F21-7E5F-03E8-DA3E825CDA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173</xdr:row>
          <xdr:rowOff>76200</xdr:rowOff>
        </xdr:from>
        <xdr:to>
          <xdr:col>4</xdr:col>
          <xdr:colOff>1133475</xdr:colOff>
          <xdr:row>173</xdr:row>
          <xdr:rowOff>209550</xdr:rowOff>
        </xdr:to>
        <xdr:sp macro="" textlink="">
          <xdr:nvSpPr>
            <xdr:cNvPr id="213541" name="Option Button 549" hidden="1">
              <a:extLst>
                <a:ext uri="{63B3BB69-23CF-44E3-9099-C40C66FF867C}">
                  <a14:compatExt spid="_x0000_s213541"/>
                </a:ext>
                <a:ext uri="{FF2B5EF4-FFF2-40B4-BE49-F238E27FC236}">
                  <a16:creationId xmlns:a16="http://schemas.microsoft.com/office/drawing/2014/main" id="{E36ACC15-27EA-FB44-E321-2A18992FAA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173</xdr:row>
          <xdr:rowOff>47625</xdr:rowOff>
        </xdr:from>
        <xdr:to>
          <xdr:col>4</xdr:col>
          <xdr:colOff>1190625</xdr:colOff>
          <xdr:row>173</xdr:row>
          <xdr:rowOff>238125</xdr:rowOff>
        </xdr:to>
        <xdr:sp macro="" textlink="">
          <xdr:nvSpPr>
            <xdr:cNvPr id="213542" name="Group Box 550" hidden="1">
              <a:extLst>
                <a:ext uri="{63B3BB69-23CF-44E3-9099-C40C66FF867C}">
                  <a14:compatExt spid="_x0000_s213542"/>
                </a:ext>
                <a:ext uri="{FF2B5EF4-FFF2-40B4-BE49-F238E27FC236}">
                  <a16:creationId xmlns:a16="http://schemas.microsoft.com/office/drawing/2014/main" id="{DD18CA6E-20A8-BFF0-316A-52455B9CA68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174</xdr:row>
          <xdr:rowOff>66675</xdr:rowOff>
        </xdr:from>
        <xdr:to>
          <xdr:col>4</xdr:col>
          <xdr:colOff>323850</xdr:colOff>
          <xdr:row>174</xdr:row>
          <xdr:rowOff>200025</xdr:rowOff>
        </xdr:to>
        <xdr:sp macro="" textlink="">
          <xdr:nvSpPr>
            <xdr:cNvPr id="213543" name="Option Button 551" hidden="1">
              <a:extLst>
                <a:ext uri="{63B3BB69-23CF-44E3-9099-C40C66FF867C}">
                  <a14:compatExt spid="_x0000_s213543"/>
                </a:ext>
                <a:ext uri="{FF2B5EF4-FFF2-40B4-BE49-F238E27FC236}">
                  <a16:creationId xmlns:a16="http://schemas.microsoft.com/office/drawing/2014/main" id="{324800F4-C30D-AF81-31DE-65AC86493E4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174</xdr:row>
          <xdr:rowOff>66675</xdr:rowOff>
        </xdr:from>
        <xdr:to>
          <xdr:col>4</xdr:col>
          <xdr:colOff>590550</xdr:colOff>
          <xdr:row>174</xdr:row>
          <xdr:rowOff>200025</xdr:rowOff>
        </xdr:to>
        <xdr:sp macro="" textlink="">
          <xdr:nvSpPr>
            <xdr:cNvPr id="213544" name="Option Button 552" hidden="1">
              <a:extLst>
                <a:ext uri="{63B3BB69-23CF-44E3-9099-C40C66FF867C}">
                  <a14:compatExt spid="_x0000_s213544"/>
                </a:ext>
                <a:ext uri="{FF2B5EF4-FFF2-40B4-BE49-F238E27FC236}">
                  <a16:creationId xmlns:a16="http://schemas.microsoft.com/office/drawing/2014/main" id="{9135E779-6A22-DD9B-EF5B-09BE179717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174</xdr:row>
          <xdr:rowOff>66675</xdr:rowOff>
        </xdr:from>
        <xdr:to>
          <xdr:col>4</xdr:col>
          <xdr:colOff>866775</xdr:colOff>
          <xdr:row>174</xdr:row>
          <xdr:rowOff>200025</xdr:rowOff>
        </xdr:to>
        <xdr:sp macro="" textlink="">
          <xdr:nvSpPr>
            <xdr:cNvPr id="213545" name="Option Button 553" hidden="1">
              <a:extLst>
                <a:ext uri="{63B3BB69-23CF-44E3-9099-C40C66FF867C}">
                  <a14:compatExt spid="_x0000_s213545"/>
                </a:ext>
                <a:ext uri="{FF2B5EF4-FFF2-40B4-BE49-F238E27FC236}">
                  <a16:creationId xmlns:a16="http://schemas.microsoft.com/office/drawing/2014/main" id="{C69BA8A6-06A8-BAC1-70D2-2F0738F8053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174</xdr:row>
          <xdr:rowOff>66675</xdr:rowOff>
        </xdr:from>
        <xdr:to>
          <xdr:col>4</xdr:col>
          <xdr:colOff>1133475</xdr:colOff>
          <xdr:row>174</xdr:row>
          <xdr:rowOff>200025</xdr:rowOff>
        </xdr:to>
        <xdr:sp macro="" textlink="">
          <xdr:nvSpPr>
            <xdr:cNvPr id="213546" name="Option Button 554" hidden="1">
              <a:extLst>
                <a:ext uri="{63B3BB69-23CF-44E3-9099-C40C66FF867C}">
                  <a14:compatExt spid="_x0000_s213546"/>
                </a:ext>
                <a:ext uri="{FF2B5EF4-FFF2-40B4-BE49-F238E27FC236}">
                  <a16:creationId xmlns:a16="http://schemas.microsoft.com/office/drawing/2014/main" id="{7E0F09FF-BA7C-3C49-D231-28DDDAA983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174</xdr:row>
          <xdr:rowOff>38100</xdr:rowOff>
        </xdr:from>
        <xdr:to>
          <xdr:col>4</xdr:col>
          <xdr:colOff>1190625</xdr:colOff>
          <xdr:row>174</xdr:row>
          <xdr:rowOff>228600</xdr:rowOff>
        </xdr:to>
        <xdr:sp macro="" textlink="">
          <xdr:nvSpPr>
            <xdr:cNvPr id="213547" name="Group Box 555" hidden="1">
              <a:extLst>
                <a:ext uri="{63B3BB69-23CF-44E3-9099-C40C66FF867C}">
                  <a14:compatExt spid="_x0000_s213547"/>
                </a:ext>
                <a:ext uri="{FF2B5EF4-FFF2-40B4-BE49-F238E27FC236}">
                  <a16:creationId xmlns:a16="http://schemas.microsoft.com/office/drawing/2014/main" id="{497493D4-D2F1-6D04-2296-82E84D7E08D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175</xdr:row>
          <xdr:rowOff>38100</xdr:rowOff>
        </xdr:from>
        <xdr:to>
          <xdr:col>4</xdr:col>
          <xdr:colOff>323850</xdr:colOff>
          <xdr:row>175</xdr:row>
          <xdr:rowOff>171450</xdr:rowOff>
        </xdr:to>
        <xdr:sp macro="" textlink="">
          <xdr:nvSpPr>
            <xdr:cNvPr id="213548" name="Option Button 556" hidden="1">
              <a:extLst>
                <a:ext uri="{63B3BB69-23CF-44E3-9099-C40C66FF867C}">
                  <a14:compatExt spid="_x0000_s213548"/>
                </a:ext>
                <a:ext uri="{FF2B5EF4-FFF2-40B4-BE49-F238E27FC236}">
                  <a16:creationId xmlns:a16="http://schemas.microsoft.com/office/drawing/2014/main" id="{60E91E12-BE30-8D2C-AF4B-BF6F62AF6DB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175</xdr:row>
          <xdr:rowOff>38100</xdr:rowOff>
        </xdr:from>
        <xdr:to>
          <xdr:col>4</xdr:col>
          <xdr:colOff>590550</xdr:colOff>
          <xdr:row>175</xdr:row>
          <xdr:rowOff>171450</xdr:rowOff>
        </xdr:to>
        <xdr:sp macro="" textlink="">
          <xdr:nvSpPr>
            <xdr:cNvPr id="213549" name="Option Button 557" hidden="1">
              <a:extLst>
                <a:ext uri="{63B3BB69-23CF-44E3-9099-C40C66FF867C}">
                  <a14:compatExt spid="_x0000_s213549"/>
                </a:ext>
                <a:ext uri="{FF2B5EF4-FFF2-40B4-BE49-F238E27FC236}">
                  <a16:creationId xmlns:a16="http://schemas.microsoft.com/office/drawing/2014/main" id="{73167A6E-E85E-97AA-3907-B08B6382A9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175</xdr:row>
          <xdr:rowOff>38100</xdr:rowOff>
        </xdr:from>
        <xdr:to>
          <xdr:col>4</xdr:col>
          <xdr:colOff>866775</xdr:colOff>
          <xdr:row>175</xdr:row>
          <xdr:rowOff>171450</xdr:rowOff>
        </xdr:to>
        <xdr:sp macro="" textlink="">
          <xdr:nvSpPr>
            <xdr:cNvPr id="213550" name="Option Button 558" hidden="1">
              <a:extLst>
                <a:ext uri="{63B3BB69-23CF-44E3-9099-C40C66FF867C}">
                  <a14:compatExt spid="_x0000_s213550"/>
                </a:ext>
                <a:ext uri="{FF2B5EF4-FFF2-40B4-BE49-F238E27FC236}">
                  <a16:creationId xmlns:a16="http://schemas.microsoft.com/office/drawing/2014/main" id="{CAD64794-9D08-BCFD-F50A-5B6BA4E320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175</xdr:row>
          <xdr:rowOff>38100</xdr:rowOff>
        </xdr:from>
        <xdr:to>
          <xdr:col>4</xdr:col>
          <xdr:colOff>1133475</xdr:colOff>
          <xdr:row>175</xdr:row>
          <xdr:rowOff>171450</xdr:rowOff>
        </xdr:to>
        <xdr:sp macro="" textlink="">
          <xdr:nvSpPr>
            <xdr:cNvPr id="213551" name="Option Button 559" hidden="1">
              <a:extLst>
                <a:ext uri="{63B3BB69-23CF-44E3-9099-C40C66FF867C}">
                  <a14:compatExt spid="_x0000_s213551"/>
                </a:ext>
                <a:ext uri="{FF2B5EF4-FFF2-40B4-BE49-F238E27FC236}">
                  <a16:creationId xmlns:a16="http://schemas.microsoft.com/office/drawing/2014/main" id="{1E4EC7BC-07C4-AA1D-A7EF-A7C37FDE92B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175</xdr:row>
          <xdr:rowOff>9525</xdr:rowOff>
        </xdr:from>
        <xdr:to>
          <xdr:col>4</xdr:col>
          <xdr:colOff>1190625</xdr:colOff>
          <xdr:row>175</xdr:row>
          <xdr:rowOff>200025</xdr:rowOff>
        </xdr:to>
        <xdr:sp macro="" textlink="">
          <xdr:nvSpPr>
            <xdr:cNvPr id="213552" name="Group Box 560" hidden="1">
              <a:extLst>
                <a:ext uri="{63B3BB69-23CF-44E3-9099-C40C66FF867C}">
                  <a14:compatExt spid="_x0000_s213552"/>
                </a:ext>
                <a:ext uri="{FF2B5EF4-FFF2-40B4-BE49-F238E27FC236}">
                  <a16:creationId xmlns:a16="http://schemas.microsoft.com/office/drawing/2014/main" id="{46E1BB24-83AA-2056-16A0-93DA0E42F84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189</xdr:row>
          <xdr:rowOff>47625</xdr:rowOff>
        </xdr:from>
        <xdr:to>
          <xdr:col>4</xdr:col>
          <xdr:colOff>323850</xdr:colOff>
          <xdr:row>189</xdr:row>
          <xdr:rowOff>180975</xdr:rowOff>
        </xdr:to>
        <xdr:sp macro="" textlink="">
          <xdr:nvSpPr>
            <xdr:cNvPr id="213553" name="Option Button 561" hidden="1">
              <a:extLst>
                <a:ext uri="{63B3BB69-23CF-44E3-9099-C40C66FF867C}">
                  <a14:compatExt spid="_x0000_s213553"/>
                </a:ext>
                <a:ext uri="{FF2B5EF4-FFF2-40B4-BE49-F238E27FC236}">
                  <a16:creationId xmlns:a16="http://schemas.microsoft.com/office/drawing/2014/main" id="{78DA47D0-076D-7622-0185-E0F6BAD794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189</xdr:row>
          <xdr:rowOff>47625</xdr:rowOff>
        </xdr:from>
        <xdr:to>
          <xdr:col>4</xdr:col>
          <xdr:colOff>590550</xdr:colOff>
          <xdr:row>189</xdr:row>
          <xdr:rowOff>180975</xdr:rowOff>
        </xdr:to>
        <xdr:sp macro="" textlink="">
          <xdr:nvSpPr>
            <xdr:cNvPr id="213554" name="Option Button 562" hidden="1">
              <a:extLst>
                <a:ext uri="{63B3BB69-23CF-44E3-9099-C40C66FF867C}">
                  <a14:compatExt spid="_x0000_s213554"/>
                </a:ext>
                <a:ext uri="{FF2B5EF4-FFF2-40B4-BE49-F238E27FC236}">
                  <a16:creationId xmlns:a16="http://schemas.microsoft.com/office/drawing/2014/main" id="{FCEC5A54-FB95-DC45-500C-77DD42A224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189</xdr:row>
          <xdr:rowOff>47625</xdr:rowOff>
        </xdr:from>
        <xdr:to>
          <xdr:col>4</xdr:col>
          <xdr:colOff>866775</xdr:colOff>
          <xdr:row>189</xdr:row>
          <xdr:rowOff>180975</xdr:rowOff>
        </xdr:to>
        <xdr:sp macro="" textlink="">
          <xdr:nvSpPr>
            <xdr:cNvPr id="213555" name="Option Button 563" hidden="1">
              <a:extLst>
                <a:ext uri="{63B3BB69-23CF-44E3-9099-C40C66FF867C}">
                  <a14:compatExt spid="_x0000_s213555"/>
                </a:ext>
                <a:ext uri="{FF2B5EF4-FFF2-40B4-BE49-F238E27FC236}">
                  <a16:creationId xmlns:a16="http://schemas.microsoft.com/office/drawing/2014/main" id="{58D94AE4-03FB-6D00-1F1D-E266A748E1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189</xdr:row>
          <xdr:rowOff>47625</xdr:rowOff>
        </xdr:from>
        <xdr:to>
          <xdr:col>4</xdr:col>
          <xdr:colOff>1133475</xdr:colOff>
          <xdr:row>189</xdr:row>
          <xdr:rowOff>180975</xdr:rowOff>
        </xdr:to>
        <xdr:sp macro="" textlink="">
          <xdr:nvSpPr>
            <xdr:cNvPr id="213556" name="Option Button 564" hidden="1">
              <a:extLst>
                <a:ext uri="{63B3BB69-23CF-44E3-9099-C40C66FF867C}">
                  <a14:compatExt spid="_x0000_s213556"/>
                </a:ext>
                <a:ext uri="{FF2B5EF4-FFF2-40B4-BE49-F238E27FC236}">
                  <a16:creationId xmlns:a16="http://schemas.microsoft.com/office/drawing/2014/main" id="{B687F010-DA22-1A5F-E9CA-C7104EB398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189</xdr:row>
          <xdr:rowOff>19050</xdr:rowOff>
        </xdr:from>
        <xdr:to>
          <xdr:col>4</xdr:col>
          <xdr:colOff>1190625</xdr:colOff>
          <xdr:row>189</xdr:row>
          <xdr:rowOff>209550</xdr:rowOff>
        </xdr:to>
        <xdr:sp macro="" textlink="">
          <xdr:nvSpPr>
            <xdr:cNvPr id="213557" name="Group Box 565" hidden="1">
              <a:extLst>
                <a:ext uri="{63B3BB69-23CF-44E3-9099-C40C66FF867C}">
                  <a14:compatExt spid="_x0000_s213557"/>
                </a:ext>
                <a:ext uri="{FF2B5EF4-FFF2-40B4-BE49-F238E27FC236}">
                  <a16:creationId xmlns:a16="http://schemas.microsoft.com/office/drawing/2014/main" id="{5086BDB2-B2D5-6DEE-BE0B-BA7C988E581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191</xdr:row>
          <xdr:rowOff>47625</xdr:rowOff>
        </xdr:from>
        <xdr:to>
          <xdr:col>4</xdr:col>
          <xdr:colOff>323850</xdr:colOff>
          <xdr:row>191</xdr:row>
          <xdr:rowOff>180975</xdr:rowOff>
        </xdr:to>
        <xdr:sp macro="" textlink="">
          <xdr:nvSpPr>
            <xdr:cNvPr id="213558" name="Option Button 566" hidden="1">
              <a:extLst>
                <a:ext uri="{63B3BB69-23CF-44E3-9099-C40C66FF867C}">
                  <a14:compatExt spid="_x0000_s213558"/>
                </a:ext>
                <a:ext uri="{FF2B5EF4-FFF2-40B4-BE49-F238E27FC236}">
                  <a16:creationId xmlns:a16="http://schemas.microsoft.com/office/drawing/2014/main" id="{45BF409C-2C51-4884-CA20-116558B3FAC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191</xdr:row>
          <xdr:rowOff>47625</xdr:rowOff>
        </xdr:from>
        <xdr:to>
          <xdr:col>4</xdr:col>
          <xdr:colOff>590550</xdr:colOff>
          <xdr:row>191</xdr:row>
          <xdr:rowOff>180975</xdr:rowOff>
        </xdr:to>
        <xdr:sp macro="" textlink="">
          <xdr:nvSpPr>
            <xdr:cNvPr id="213559" name="Option Button 567" hidden="1">
              <a:extLst>
                <a:ext uri="{63B3BB69-23CF-44E3-9099-C40C66FF867C}">
                  <a14:compatExt spid="_x0000_s213559"/>
                </a:ext>
                <a:ext uri="{FF2B5EF4-FFF2-40B4-BE49-F238E27FC236}">
                  <a16:creationId xmlns:a16="http://schemas.microsoft.com/office/drawing/2014/main" id="{CEA6EF07-6002-EA13-21F5-F3178F6782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191</xdr:row>
          <xdr:rowOff>47625</xdr:rowOff>
        </xdr:from>
        <xdr:to>
          <xdr:col>4</xdr:col>
          <xdr:colOff>866775</xdr:colOff>
          <xdr:row>191</xdr:row>
          <xdr:rowOff>180975</xdr:rowOff>
        </xdr:to>
        <xdr:sp macro="" textlink="">
          <xdr:nvSpPr>
            <xdr:cNvPr id="213560" name="Option Button 568" hidden="1">
              <a:extLst>
                <a:ext uri="{63B3BB69-23CF-44E3-9099-C40C66FF867C}">
                  <a14:compatExt spid="_x0000_s213560"/>
                </a:ext>
                <a:ext uri="{FF2B5EF4-FFF2-40B4-BE49-F238E27FC236}">
                  <a16:creationId xmlns:a16="http://schemas.microsoft.com/office/drawing/2014/main" id="{93C94BBC-165B-0DB7-91A0-71450AF45D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191</xdr:row>
          <xdr:rowOff>47625</xdr:rowOff>
        </xdr:from>
        <xdr:to>
          <xdr:col>4</xdr:col>
          <xdr:colOff>1133475</xdr:colOff>
          <xdr:row>191</xdr:row>
          <xdr:rowOff>180975</xdr:rowOff>
        </xdr:to>
        <xdr:sp macro="" textlink="">
          <xdr:nvSpPr>
            <xdr:cNvPr id="213561" name="Option Button 569" hidden="1">
              <a:extLst>
                <a:ext uri="{63B3BB69-23CF-44E3-9099-C40C66FF867C}">
                  <a14:compatExt spid="_x0000_s213561"/>
                </a:ext>
                <a:ext uri="{FF2B5EF4-FFF2-40B4-BE49-F238E27FC236}">
                  <a16:creationId xmlns:a16="http://schemas.microsoft.com/office/drawing/2014/main" id="{688C1190-DECA-2F56-2FDB-493B0E9795A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191</xdr:row>
          <xdr:rowOff>19050</xdr:rowOff>
        </xdr:from>
        <xdr:to>
          <xdr:col>4</xdr:col>
          <xdr:colOff>1190625</xdr:colOff>
          <xdr:row>191</xdr:row>
          <xdr:rowOff>209550</xdr:rowOff>
        </xdr:to>
        <xdr:sp macro="" textlink="">
          <xdr:nvSpPr>
            <xdr:cNvPr id="213562" name="Group Box 570" hidden="1">
              <a:extLst>
                <a:ext uri="{63B3BB69-23CF-44E3-9099-C40C66FF867C}">
                  <a14:compatExt spid="_x0000_s213562"/>
                </a:ext>
                <a:ext uri="{FF2B5EF4-FFF2-40B4-BE49-F238E27FC236}">
                  <a16:creationId xmlns:a16="http://schemas.microsoft.com/office/drawing/2014/main" id="{4299E7A6-A704-CC9F-A2A5-B490DB1788A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200</xdr:row>
          <xdr:rowOff>47625</xdr:rowOff>
        </xdr:from>
        <xdr:to>
          <xdr:col>4</xdr:col>
          <xdr:colOff>323850</xdr:colOff>
          <xdr:row>200</xdr:row>
          <xdr:rowOff>180975</xdr:rowOff>
        </xdr:to>
        <xdr:sp macro="" textlink="">
          <xdr:nvSpPr>
            <xdr:cNvPr id="213563" name="Option Button 571" hidden="1">
              <a:extLst>
                <a:ext uri="{63B3BB69-23CF-44E3-9099-C40C66FF867C}">
                  <a14:compatExt spid="_x0000_s213563"/>
                </a:ext>
                <a:ext uri="{FF2B5EF4-FFF2-40B4-BE49-F238E27FC236}">
                  <a16:creationId xmlns:a16="http://schemas.microsoft.com/office/drawing/2014/main" id="{48B11E63-5DB4-01A3-4AFB-787B9F86856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200</xdr:row>
          <xdr:rowOff>47625</xdr:rowOff>
        </xdr:from>
        <xdr:to>
          <xdr:col>4</xdr:col>
          <xdr:colOff>590550</xdr:colOff>
          <xdr:row>200</xdr:row>
          <xdr:rowOff>180975</xdr:rowOff>
        </xdr:to>
        <xdr:sp macro="" textlink="">
          <xdr:nvSpPr>
            <xdr:cNvPr id="213564" name="Option Button 572" hidden="1">
              <a:extLst>
                <a:ext uri="{63B3BB69-23CF-44E3-9099-C40C66FF867C}">
                  <a14:compatExt spid="_x0000_s213564"/>
                </a:ext>
                <a:ext uri="{FF2B5EF4-FFF2-40B4-BE49-F238E27FC236}">
                  <a16:creationId xmlns:a16="http://schemas.microsoft.com/office/drawing/2014/main" id="{6BE09A80-1432-8D09-EA47-1755ABF37F3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200</xdr:row>
          <xdr:rowOff>47625</xdr:rowOff>
        </xdr:from>
        <xdr:to>
          <xdr:col>4</xdr:col>
          <xdr:colOff>866775</xdr:colOff>
          <xdr:row>200</xdr:row>
          <xdr:rowOff>180975</xdr:rowOff>
        </xdr:to>
        <xdr:sp macro="" textlink="">
          <xdr:nvSpPr>
            <xdr:cNvPr id="213565" name="Option Button 573" hidden="1">
              <a:extLst>
                <a:ext uri="{63B3BB69-23CF-44E3-9099-C40C66FF867C}">
                  <a14:compatExt spid="_x0000_s213565"/>
                </a:ext>
                <a:ext uri="{FF2B5EF4-FFF2-40B4-BE49-F238E27FC236}">
                  <a16:creationId xmlns:a16="http://schemas.microsoft.com/office/drawing/2014/main" id="{CBD057AA-DEDB-D1D1-58EB-F1D39A467D1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200</xdr:row>
          <xdr:rowOff>47625</xdr:rowOff>
        </xdr:from>
        <xdr:to>
          <xdr:col>4</xdr:col>
          <xdr:colOff>1133475</xdr:colOff>
          <xdr:row>200</xdr:row>
          <xdr:rowOff>180975</xdr:rowOff>
        </xdr:to>
        <xdr:sp macro="" textlink="">
          <xdr:nvSpPr>
            <xdr:cNvPr id="213566" name="Option Button 574" hidden="1">
              <a:extLst>
                <a:ext uri="{63B3BB69-23CF-44E3-9099-C40C66FF867C}">
                  <a14:compatExt spid="_x0000_s213566"/>
                </a:ext>
                <a:ext uri="{FF2B5EF4-FFF2-40B4-BE49-F238E27FC236}">
                  <a16:creationId xmlns:a16="http://schemas.microsoft.com/office/drawing/2014/main" id="{E8BEA14E-DAA6-EC81-114C-6F1CE76CE2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200</xdr:row>
          <xdr:rowOff>19050</xdr:rowOff>
        </xdr:from>
        <xdr:to>
          <xdr:col>4</xdr:col>
          <xdr:colOff>1190625</xdr:colOff>
          <xdr:row>200</xdr:row>
          <xdr:rowOff>209550</xdr:rowOff>
        </xdr:to>
        <xdr:sp macro="" textlink="">
          <xdr:nvSpPr>
            <xdr:cNvPr id="213567" name="Group Box 575" hidden="1">
              <a:extLst>
                <a:ext uri="{63B3BB69-23CF-44E3-9099-C40C66FF867C}">
                  <a14:compatExt spid="_x0000_s213567"/>
                </a:ext>
                <a:ext uri="{FF2B5EF4-FFF2-40B4-BE49-F238E27FC236}">
                  <a16:creationId xmlns:a16="http://schemas.microsoft.com/office/drawing/2014/main" id="{A4A27ECD-1726-E512-224A-CF756236890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202</xdr:row>
          <xdr:rowOff>47625</xdr:rowOff>
        </xdr:from>
        <xdr:to>
          <xdr:col>4</xdr:col>
          <xdr:colOff>323850</xdr:colOff>
          <xdr:row>202</xdr:row>
          <xdr:rowOff>180975</xdr:rowOff>
        </xdr:to>
        <xdr:sp macro="" textlink="">
          <xdr:nvSpPr>
            <xdr:cNvPr id="213568" name="Option Button 576" hidden="1">
              <a:extLst>
                <a:ext uri="{63B3BB69-23CF-44E3-9099-C40C66FF867C}">
                  <a14:compatExt spid="_x0000_s213568"/>
                </a:ext>
                <a:ext uri="{FF2B5EF4-FFF2-40B4-BE49-F238E27FC236}">
                  <a16:creationId xmlns:a16="http://schemas.microsoft.com/office/drawing/2014/main" id="{D0AFA4AF-D520-04C1-EDE6-77E13FAD97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202</xdr:row>
          <xdr:rowOff>47625</xdr:rowOff>
        </xdr:from>
        <xdr:to>
          <xdr:col>4</xdr:col>
          <xdr:colOff>590550</xdr:colOff>
          <xdr:row>202</xdr:row>
          <xdr:rowOff>180975</xdr:rowOff>
        </xdr:to>
        <xdr:sp macro="" textlink="">
          <xdr:nvSpPr>
            <xdr:cNvPr id="213569" name="Option Button 577" hidden="1">
              <a:extLst>
                <a:ext uri="{63B3BB69-23CF-44E3-9099-C40C66FF867C}">
                  <a14:compatExt spid="_x0000_s213569"/>
                </a:ext>
                <a:ext uri="{FF2B5EF4-FFF2-40B4-BE49-F238E27FC236}">
                  <a16:creationId xmlns:a16="http://schemas.microsoft.com/office/drawing/2014/main" id="{E694C926-104A-7F77-1056-2390907F3F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202</xdr:row>
          <xdr:rowOff>47625</xdr:rowOff>
        </xdr:from>
        <xdr:to>
          <xdr:col>4</xdr:col>
          <xdr:colOff>866775</xdr:colOff>
          <xdr:row>202</xdr:row>
          <xdr:rowOff>180975</xdr:rowOff>
        </xdr:to>
        <xdr:sp macro="" textlink="">
          <xdr:nvSpPr>
            <xdr:cNvPr id="213570" name="Option Button 578" hidden="1">
              <a:extLst>
                <a:ext uri="{63B3BB69-23CF-44E3-9099-C40C66FF867C}">
                  <a14:compatExt spid="_x0000_s213570"/>
                </a:ext>
                <a:ext uri="{FF2B5EF4-FFF2-40B4-BE49-F238E27FC236}">
                  <a16:creationId xmlns:a16="http://schemas.microsoft.com/office/drawing/2014/main" id="{5A62EA86-C99B-6694-B7C7-1F874D4AF8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202</xdr:row>
          <xdr:rowOff>47625</xdr:rowOff>
        </xdr:from>
        <xdr:to>
          <xdr:col>4</xdr:col>
          <xdr:colOff>1133475</xdr:colOff>
          <xdr:row>202</xdr:row>
          <xdr:rowOff>180975</xdr:rowOff>
        </xdr:to>
        <xdr:sp macro="" textlink="">
          <xdr:nvSpPr>
            <xdr:cNvPr id="213571" name="Option Button 579" hidden="1">
              <a:extLst>
                <a:ext uri="{63B3BB69-23CF-44E3-9099-C40C66FF867C}">
                  <a14:compatExt spid="_x0000_s213571"/>
                </a:ext>
                <a:ext uri="{FF2B5EF4-FFF2-40B4-BE49-F238E27FC236}">
                  <a16:creationId xmlns:a16="http://schemas.microsoft.com/office/drawing/2014/main" id="{9AD7262A-786B-33F3-9C6B-375B50FD7F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202</xdr:row>
          <xdr:rowOff>19050</xdr:rowOff>
        </xdr:from>
        <xdr:to>
          <xdr:col>4</xdr:col>
          <xdr:colOff>1190625</xdr:colOff>
          <xdr:row>202</xdr:row>
          <xdr:rowOff>209550</xdr:rowOff>
        </xdr:to>
        <xdr:sp macro="" textlink="">
          <xdr:nvSpPr>
            <xdr:cNvPr id="213572" name="Group Box 580" hidden="1">
              <a:extLst>
                <a:ext uri="{63B3BB69-23CF-44E3-9099-C40C66FF867C}">
                  <a14:compatExt spid="_x0000_s213572"/>
                </a:ext>
                <a:ext uri="{FF2B5EF4-FFF2-40B4-BE49-F238E27FC236}">
                  <a16:creationId xmlns:a16="http://schemas.microsoft.com/office/drawing/2014/main" id="{E856F4FA-E39B-10F3-7700-2EDC98DB6C8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211</xdr:row>
          <xdr:rowOff>47625</xdr:rowOff>
        </xdr:from>
        <xdr:to>
          <xdr:col>4</xdr:col>
          <xdr:colOff>323850</xdr:colOff>
          <xdr:row>211</xdr:row>
          <xdr:rowOff>180975</xdr:rowOff>
        </xdr:to>
        <xdr:sp macro="" textlink="">
          <xdr:nvSpPr>
            <xdr:cNvPr id="213573" name="Option Button 581" hidden="1">
              <a:extLst>
                <a:ext uri="{63B3BB69-23CF-44E3-9099-C40C66FF867C}">
                  <a14:compatExt spid="_x0000_s213573"/>
                </a:ext>
                <a:ext uri="{FF2B5EF4-FFF2-40B4-BE49-F238E27FC236}">
                  <a16:creationId xmlns:a16="http://schemas.microsoft.com/office/drawing/2014/main" id="{2B03116B-29F5-D02C-A3B0-D5D16D10D8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211</xdr:row>
          <xdr:rowOff>47625</xdr:rowOff>
        </xdr:from>
        <xdr:to>
          <xdr:col>4</xdr:col>
          <xdr:colOff>590550</xdr:colOff>
          <xdr:row>211</xdr:row>
          <xdr:rowOff>180975</xdr:rowOff>
        </xdr:to>
        <xdr:sp macro="" textlink="">
          <xdr:nvSpPr>
            <xdr:cNvPr id="213574" name="Option Button 582" hidden="1">
              <a:extLst>
                <a:ext uri="{63B3BB69-23CF-44E3-9099-C40C66FF867C}">
                  <a14:compatExt spid="_x0000_s213574"/>
                </a:ext>
                <a:ext uri="{FF2B5EF4-FFF2-40B4-BE49-F238E27FC236}">
                  <a16:creationId xmlns:a16="http://schemas.microsoft.com/office/drawing/2014/main" id="{115BAFC9-FE58-DAFB-F5C0-9A809D1172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211</xdr:row>
          <xdr:rowOff>47625</xdr:rowOff>
        </xdr:from>
        <xdr:to>
          <xdr:col>4</xdr:col>
          <xdr:colOff>866775</xdr:colOff>
          <xdr:row>211</xdr:row>
          <xdr:rowOff>180975</xdr:rowOff>
        </xdr:to>
        <xdr:sp macro="" textlink="">
          <xdr:nvSpPr>
            <xdr:cNvPr id="213575" name="Option Button 583" hidden="1">
              <a:extLst>
                <a:ext uri="{63B3BB69-23CF-44E3-9099-C40C66FF867C}">
                  <a14:compatExt spid="_x0000_s213575"/>
                </a:ext>
                <a:ext uri="{FF2B5EF4-FFF2-40B4-BE49-F238E27FC236}">
                  <a16:creationId xmlns:a16="http://schemas.microsoft.com/office/drawing/2014/main" id="{901860B0-A39A-249C-90F2-DE931D6778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211</xdr:row>
          <xdr:rowOff>47625</xdr:rowOff>
        </xdr:from>
        <xdr:to>
          <xdr:col>4</xdr:col>
          <xdr:colOff>1133475</xdr:colOff>
          <xdr:row>211</xdr:row>
          <xdr:rowOff>180975</xdr:rowOff>
        </xdr:to>
        <xdr:sp macro="" textlink="">
          <xdr:nvSpPr>
            <xdr:cNvPr id="213576" name="Option Button 584" hidden="1">
              <a:extLst>
                <a:ext uri="{63B3BB69-23CF-44E3-9099-C40C66FF867C}">
                  <a14:compatExt spid="_x0000_s213576"/>
                </a:ext>
                <a:ext uri="{FF2B5EF4-FFF2-40B4-BE49-F238E27FC236}">
                  <a16:creationId xmlns:a16="http://schemas.microsoft.com/office/drawing/2014/main" id="{26B076A9-C420-1AF4-A860-C9A2B6FFE6A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211</xdr:row>
          <xdr:rowOff>19050</xdr:rowOff>
        </xdr:from>
        <xdr:to>
          <xdr:col>4</xdr:col>
          <xdr:colOff>1190625</xdr:colOff>
          <xdr:row>211</xdr:row>
          <xdr:rowOff>209550</xdr:rowOff>
        </xdr:to>
        <xdr:sp macro="" textlink="">
          <xdr:nvSpPr>
            <xdr:cNvPr id="213577" name="Group Box 585" hidden="1">
              <a:extLst>
                <a:ext uri="{63B3BB69-23CF-44E3-9099-C40C66FF867C}">
                  <a14:compatExt spid="_x0000_s213577"/>
                </a:ext>
                <a:ext uri="{FF2B5EF4-FFF2-40B4-BE49-F238E27FC236}">
                  <a16:creationId xmlns:a16="http://schemas.microsoft.com/office/drawing/2014/main" id="{DED1E67A-58FB-18EC-0DEF-A3AF5198DB1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213</xdr:row>
          <xdr:rowOff>47625</xdr:rowOff>
        </xdr:from>
        <xdr:to>
          <xdr:col>4</xdr:col>
          <xdr:colOff>323850</xdr:colOff>
          <xdr:row>213</xdr:row>
          <xdr:rowOff>180975</xdr:rowOff>
        </xdr:to>
        <xdr:sp macro="" textlink="">
          <xdr:nvSpPr>
            <xdr:cNvPr id="213578" name="Option Button 586" hidden="1">
              <a:extLst>
                <a:ext uri="{63B3BB69-23CF-44E3-9099-C40C66FF867C}">
                  <a14:compatExt spid="_x0000_s213578"/>
                </a:ext>
                <a:ext uri="{FF2B5EF4-FFF2-40B4-BE49-F238E27FC236}">
                  <a16:creationId xmlns:a16="http://schemas.microsoft.com/office/drawing/2014/main" id="{0AC44872-8B6E-7F89-2AA9-8274A1AEAE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213</xdr:row>
          <xdr:rowOff>47625</xdr:rowOff>
        </xdr:from>
        <xdr:to>
          <xdr:col>4</xdr:col>
          <xdr:colOff>590550</xdr:colOff>
          <xdr:row>213</xdr:row>
          <xdr:rowOff>180975</xdr:rowOff>
        </xdr:to>
        <xdr:sp macro="" textlink="">
          <xdr:nvSpPr>
            <xdr:cNvPr id="213579" name="Option Button 587" hidden="1">
              <a:extLst>
                <a:ext uri="{63B3BB69-23CF-44E3-9099-C40C66FF867C}">
                  <a14:compatExt spid="_x0000_s213579"/>
                </a:ext>
                <a:ext uri="{FF2B5EF4-FFF2-40B4-BE49-F238E27FC236}">
                  <a16:creationId xmlns:a16="http://schemas.microsoft.com/office/drawing/2014/main" id="{D73CF35A-DB74-BACE-F0C8-8A08141F57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213</xdr:row>
          <xdr:rowOff>47625</xdr:rowOff>
        </xdr:from>
        <xdr:to>
          <xdr:col>4</xdr:col>
          <xdr:colOff>866775</xdr:colOff>
          <xdr:row>213</xdr:row>
          <xdr:rowOff>180975</xdr:rowOff>
        </xdr:to>
        <xdr:sp macro="" textlink="">
          <xdr:nvSpPr>
            <xdr:cNvPr id="213580" name="Option Button 588" hidden="1">
              <a:extLst>
                <a:ext uri="{63B3BB69-23CF-44E3-9099-C40C66FF867C}">
                  <a14:compatExt spid="_x0000_s213580"/>
                </a:ext>
                <a:ext uri="{FF2B5EF4-FFF2-40B4-BE49-F238E27FC236}">
                  <a16:creationId xmlns:a16="http://schemas.microsoft.com/office/drawing/2014/main" id="{E1C4A4CE-67A3-F42A-1D3F-0AF698A77E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213</xdr:row>
          <xdr:rowOff>47625</xdr:rowOff>
        </xdr:from>
        <xdr:to>
          <xdr:col>4</xdr:col>
          <xdr:colOff>1133475</xdr:colOff>
          <xdr:row>213</xdr:row>
          <xdr:rowOff>180975</xdr:rowOff>
        </xdr:to>
        <xdr:sp macro="" textlink="">
          <xdr:nvSpPr>
            <xdr:cNvPr id="213581" name="Option Button 589" hidden="1">
              <a:extLst>
                <a:ext uri="{63B3BB69-23CF-44E3-9099-C40C66FF867C}">
                  <a14:compatExt spid="_x0000_s213581"/>
                </a:ext>
                <a:ext uri="{FF2B5EF4-FFF2-40B4-BE49-F238E27FC236}">
                  <a16:creationId xmlns:a16="http://schemas.microsoft.com/office/drawing/2014/main" id="{63123F0A-1391-DF43-16A6-2778322190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213</xdr:row>
          <xdr:rowOff>19050</xdr:rowOff>
        </xdr:from>
        <xdr:to>
          <xdr:col>4</xdr:col>
          <xdr:colOff>1190625</xdr:colOff>
          <xdr:row>213</xdr:row>
          <xdr:rowOff>209550</xdr:rowOff>
        </xdr:to>
        <xdr:sp macro="" textlink="">
          <xdr:nvSpPr>
            <xdr:cNvPr id="213582" name="Group Box 590" hidden="1">
              <a:extLst>
                <a:ext uri="{63B3BB69-23CF-44E3-9099-C40C66FF867C}">
                  <a14:compatExt spid="_x0000_s213582"/>
                </a:ext>
                <a:ext uri="{FF2B5EF4-FFF2-40B4-BE49-F238E27FC236}">
                  <a16:creationId xmlns:a16="http://schemas.microsoft.com/office/drawing/2014/main" id="{80F4B18A-4A01-3A26-FF28-B318E319714E}"/>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215</xdr:row>
          <xdr:rowOff>47625</xdr:rowOff>
        </xdr:from>
        <xdr:to>
          <xdr:col>4</xdr:col>
          <xdr:colOff>323850</xdr:colOff>
          <xdr:row>215</xdr:row>
          <xdr:rowOff>180975</xdr:rowOff>
        </xdr:to>
        <xdr:sp macro="" textlink="">
          <xdr:nvSpPr>
            <xdr:cNvPr id="213583" name="Option Button 591" hidden="1">
              <a:extLst>
                <a:ext uri="{63B3BB69-23CF-44E3-9099-C40C66FF867C}">
                  <a14:compatExt spid="_x0000_s213583"/>
                </a:ext>
                <a:ext uri="{FF2B5EF4-FFF2-40B4-BE49-F238E27FC236}">
                  <a16:creationId xmlns:a16="http://schemas.microsoft.com/office/drawing/2014/main" id="{2BC974A5-8BF4-E4CE-274E-D7199AD3CE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215</xdr:row>
          <xdr:rowOff>47625</xdr:rowOff>
        </xdr:from>
        <xdr:to>
          <xdr:col>4</xdr:col>
          <xdr:colOff>590550</xdr:colOff>
          <xdr:row>215</xdr:row>
          <xdr:rowOff>180975</xdr:rowOff>
        </xdr:to>
        <xdr:sp macro="" textlink="">
          <xdr:nvSpPr>
            <xdr:cNvPr id="213584" name="Option Button 592" hidden="1">
              <a:extLst>
                <a:ext uri="{63B3BB69-23CF-44E3-9099-C40C66FF867C}">
                  <a14:compatExt spid="_x0000_s213584"/>
                </a:ext>
                <a:ext uri="{FF2B5EF4-FFF2-40B4-BE49-F238E27FC236}">
                  <a16:creationId xmlns:a16="http://schemas.microsoft.com/office/drawing/2014/main" id="{24B90971-67EB-5C8C-1D63-453549B017A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215</xdr:row>
          <xdr:rowOff>47625</xdr:rowOff>
        </xdr:from>
        <xdr:to>
          <xdr:col>4</xdr:col>
          <xdr:colOff>866775</xdr:colOff>
          <xdr:row>215</xdr:row>
          <xdr:rowOff>180975</xdr:rowOff>
        </xdr:to>
        <xdr:sp macro="" textlink="">
          <xdr:nvSpPr>
            <xdr:cNvPr id="213585" name="Option Button 593" hidden="1">
              <a:extLst>
                <a:ext uri="{63B3BB69-23CF-44E3-9099-C40C66FF867C}">
                  <a14:compatExt spid="_x0000_s213585"/>
                </a:ext>
                <a:ext uri="{FF2B5EF4-FFF2-40B4-BE49-F238E27FC236}">
                  <a16:creationId xmlns:a16="http://schemas.microsoft.com/office/drawing/2014/main" id="{A085484B-2269-6550-E77E-651D30CF35E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215</xdr:row>
          <xdr:rowOff>47625</xdr:rowOff>
        </xdr:from>
        <xdr:to>
          <xdr:col>4</xdr:col>
          <xdr:colOff>1143000</xdr:colOff>
          <xdr:row>215</xdr:row>
          <xdr:rowOff>180975</xdr:rowOff>
        </xdr:to>
        <xdr:sp macro="" textlink="">
          <xdr:nvSpPr>
            <xdr:cNvPr id="213586" name="Option Button 594" hidden="1">
              <a:extLst>
                <a:ext uri="{63B3BB69-23CF-44E3-9099-C40C66FF867C}">
                  <a14:compatExt spid="_x0000_s213586"/>
                </a:ext>
                <a:ext uri="{FF2B5EF4-FFF2-40B4-BE49-F238E27FC236}">
                  <a16:creationId xmlns:a16="http://schemas.microsoft.com/office/drawing/2014/main" id="{3A55E5F7-7BB8-7749-59C2-0F68A61FF4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215</xdr:row>
          <xdr:rowOff>19050</xdr:rowOff>
        </xdr:from>
        <xdr:to>
          <xdr:col>4</xdr:col>
          <xdr:colOff>1200150</xdr:colOff>
          <xdr:row>215</xdr:row>
          <xdr:rowOff>209550</xdr:rowOff>
        </xdr:to>
        <xdr:sp macro="" textlink="">
          <xdr:nvSpPr>
            <xdr:cNvPr id="213587" name="Group Box 595" hidden="1">
              <a:extLst>
                <a:ext uri="{63B3BB69-23CF-44E3-9099-C40C66FF867C}">
                  <a14:compatExt spid="_x0000_s213587"/>
                </a:ext>
                <a:ext uri="{FF2B5EF4-FFF2-40B4-BE49-F238E27FC236}">
                  <a16:creationId xmlns:a16="http://schemas.microsoft.com/office/drawing/2014/main" id="{971B3B26-60E0-F3A3-E33C-0E5AE400882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224</xdr:row>
          <xdr:rowOff>47625</xdr:rowOff>
        </xdr:from>
        <xdr:to>
          <xdr:col>4</xdr:col>
          <xdr:colOff>323850</xdr:colOff>
          <xdr:row>224</xdr:row>
          <xdr:rowOff>180975</xdr:rowOff>
        </xdr:to>
        <xdr:sp macro="" textlink="">
          <xdr:nvSpPr>
            <xdr:cNvPr id="213588" name="Option Button 596" hidden="1">
              <a:extLst>
                <a:ext uri="{63B3BB69-23CF-44E3-9099-C40C66FF867C}">
                  <a14:compatExt spid="_x0000_s213588"/>
                </a:ext>
                <a:ext uri="{FF2B5EF4-FFF2-40B4-BE49-F238E27FC236}">
                  <a16:creationId xmlns:a16="http://schemas.microsoft.com/office/drawing/2014/main" id="{8B0A7B9F-DC7D-2AD6-63DC-305D6693D1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224</xdr:row>
          <xdr:rowOff>47625</xdr:rowOff>
        </xdr:from>
        <xdr:to>
          <xdr:col>4</xdr:col>
          <xdr:colOff>590550</xdr:colOff>
          <xdr:row>224</xdr:row>
          <xdr:rowOff>180975</xdr:rowOff>
        </xdr:to>
        <xdr:sp macro="" textlink="">
          <xdr:nvSpPr>
            <xdr:cNvPr id="213589" name="Option Button 597" hidden="1">
              <a:extLst>
                <a:ext uri="{63B3BB69-23CF-44E3-9099-C40C66FF867C}">
                  <a14:compatExt spid="_x0000_s213589"/>
                </a:ext>
                <a:ext uri="{FF2B5EF4-FFF2-40B4-BE49-F238E27FC236}">
                  <a16:creationId xmlns:a16="http://schemas.microsoft.com/office/drawing/2014/main" id="{DF6267C4-1100-781D-EE8B-96640CC75C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224</xdr:row>
          <xdr:rowOff>47625</xdr:rowOff>
        </xdr:from>
        <xdr:to>
          <xdr:col>4</xdr:col>
          <xdr:colOff>866775</xdr:colOff>
          <xdr:row>224</xdr:row>
          <xdr:rowOff>180975</xdr:rowOff>
        </xdr:to>
        <xdr:sp macro="" textlink="">
          <xdr:nvSpPr>
            <xdr:cNvPr id="213590" name="Option Button 598" hidden="1">
              <a:extLst>
                <a:ext uri="{63B3BB69-23CF-44E3-9099-C40C66FF867C}">
                  <a14:compatExt spid="_x0000_s213590"/>
                </a:ext>
                <a:ext uri="{FF2B5EF4-FFF2-40B4-BE49-F238E27FC236}">
                  <a16:creationId xmlns:a16="http://schemas.microsoft.com/office/drawing/2014/main" id="{598DBCF1-92FF-2979-43A0-4319E75B7D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224</xdr:row>
          <xdr:rowOff>47625</xdr:rowOff>
        </xdr:from>
        <xdr:to>
          <xdr:col>4</xdr:col>
          <xdr:colOff>1143000</xdr:colOff>
          <xdr:row>224</xdr:row>
          <xdr:rowOff>180975</xdr:rowOff>
        </xdr:to>
        <xdr:sp macro="" textlink="">
          <xdr:nvSpPr>
            <xdr:cNvPr id="213591" name="Option Button 599" hidden="1">
              <a:extLst>
                <a:ext uri="{63B3BB69-23CF-44E3-9099-C40C66FF867C}">
                  <a14:compatExt spid="_x0000_s213591"/>
                </a:ext>
                <a:ext uri="{FF2B5EF4-FFF2-40B4-BE49-F238E27FC236}">
                  <a16:creationId xmlns:a16="http://schemas.microsoft.com/office/drawing/2014/main" id="{28B0F6DD-A6B8-E324-0667-2327C3AFB3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224</xdr:row>
          <xdr:rowOff>19050</xdr:rowOff>
        </xdr:from>
        <xdr:to>
          <xdr:col>4</xdr:col>
          <xdr:colOff>1200150</xdr:colOff>
          <xdr:row>224</xdr:row>
          <xdr:rowOff>209550</xdr:rowOff>
        </xdr:to>
        <xdr:sp macro="" textlink="">
          <xdr:nvSpPr>
            <xdr:cNvPr id="213592" name="Group Box 600" hidden="1">
              <a:extLst>
                <a:ext uri="{63B3BB69-23CF-44E3-9099-C40C66FF867C}">
                  <a14:compatExt spid="_x0000_s213592"/>
                </a:ext>
                <a:ext uri="{FF2B5EF4-FFF2-40B4-BE49-F238E27FC236}">
                  <a16:creationId xmlns:a16="http://schemas.microsoft.com/office/drawing/2014/main" id="{651F3246-FF65-E75B-6E6C-ED7DF2BF550A}"/>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226</xdr:row>
          <xdr:rowOff>47625</xdr:rowOff>
        </xdr:from>
        <xdr:to>
          <xdr:col>4</xdr:col>
          <xdr:colOff>323850</xdr:colOff>
          <xdr:row>226</xdr:row>
          <xdr:rowOff>180975</xdr:rowOff>
        </xdr:to>
        <xdr:sp macro="" textlink="">
          <xdr:nvSpPr>
            <xdr:cNvPr id="213593" name="Option Button 601" hidden="1">
              <a:extLst>
                <a:ext uri="{63B3BB69-23CF-44E3-9099-C40C66FF867C}">
                  <a14:compatExt spid="_x0000_s213593"/>
                </a:ext>
                <a:ext uri="{FF2B5EF4-FFF2-40B4-BE49-F238E27FC236}">
                  <a16:creationId xmlns:a16="http://schemas.microsoft.com/office/drawing/2014/main" id="{B42A7E13-3160-9DB3-ED55-4F6DA97090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226</xdr:row>
          <xdr:rowOff>47625</xdr:rowOff>
        </xdr:from>
        <xdr:to>
          <xdr:col>4</xdr:col>
          <xdr:colOff>590550</xdr:colOff>
          <xdr:row>226</xdr:row>
          <xdr:rowOff>180975</xdr:rowOff>
        </xdr:to>
        <xdr:sp macro="" textlink="">
          <xdr:nvSpPr>
            <xdr:cNvPr id="213594" name="Option Button 602" hidden="1">
              <a:extLst>
                <a:ext uri="{63B3BB69-23CF-44E3-9099-C40C66FF867C}">
                  <a14:compatExt spid="_x0000_s213594"/>
                </a:ext>
                <a:ext uri="{FF2B5EF4-FFF2-40B4-BE49-F238E27FC236}">
                  <a16:creationId xmlns:a16="http://schemas.microsoft.com/office/drawing/2014/main" id="{60DD719D-96A1-2A36-6853-59B5A705EC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226</xdr:row>
          <xdr:rowOff>47625</xdr:rowOff>
        </xdr:from>
        <xdr:to>
          <xdr:col>4</xdr:col>
          <xdr:colOff>866775</xdr:colOff>
          <xdr:row>226</xdr:row>
          <xdr:rowOff>180975</xdr:rowOff>
        </xdr:to>
        <xdr:sp macro="" textlink="">
          <xdr:nvSpPr>
            <xdr:cNvPr id="213595" name="Option Button 603" hidden="1">
              <a:extLst>
                <a:ext uri="{63B3BB69-23CF-44E3-9099-C40C66FF867C}">
                  <a14:compatExt spid="_x0000_s213595"/>
                </a:ext>
                <a:ext uri="{FF2B5EF4-FFF2-40B4-BE49-F238E27FC236}">
                  <a16:creationId xmlns:a16="http://schemas.microsoft.com/office/drawing/2014/main" id="{0A153502-7C37-63CA-9D4E-11622AD69D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226</xdr:row>
          <xdr:rowOff>47625</xdr:rowOff>
        </xdr:from>
        <xdr:to>
          <xdr:col>4</xdr:col>
          <xdr:colOff>1133475</xdr:colOff>
          <xdr:row>226</xdr:row>
          <xdr:rowOff>180975</xdr:rowOff>
        </xdr:to>
        <xdr:sp macro="" textlink="">
          <xdr:nvSpPr>
            <xdr:cNvPr id="213596" name="Option Button 604" hidden="1">
              <a:extLst>
                <a:ext uri="{63B3BB69-23CF-44E3-9099-C40C66FF867C}">
                  <a14:compatExt spid="_x0000_s213596"/>
                </a:ext>
                <a:ext uri="{FF2B5EF4-FFF2-40B4-BE49-F238E27FC236}">
                  <a16:creationId xmlns:a16="http://schemas.microsoft.com/office/drawing/2014/main" id="{BCDC2F04-FB49-AC8A-F7E2-500724B303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226</xdr:row>
          <xdr:rowOff>19050</xdr:rowOff>
        </xdr:from>
        <xdr:to>
          <xdr:col>4</xdr:col>
          <xdr:colOff>1190625</xdr:colOff>
          <xdr:row>226</xdr:row>
          <xdr:rowOff>209550</xdr:rowOff>
        </xdr:to>
        <xdr:sp macro="" textlink="">
          <xdr:nvSpPr>
            <xdr:cNvPr id="213597" name="Group Box 605" hidden="1">
              <a:extLst>
                <a:ext uri="{63B3BB69-23CF-44E3-9099-C40C66FF867C}">
                  <a14:compatExt spid="_x0000_s213597"/>
                </a:ext>
                <a:ext uri="{FF2B5EF4-FFF2-40B4-BE49-F238E27FC236}">
                  <a16:creationId xmlns:a16="http://schemas.microsoft.com/office/drawing/2014/main" id="{1AC03362-1466-31B0-5529-F997E90591E2}"/>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228</xdr:row>
          <xdr:rowOff>47625</xdr:rowOff>
        </xdr:from>
        <xdr:to>
          <xdr:col>4</xdr:col>
          <xdr:colOff>323850</xdr:colOff>
          <xdr:row>228</xdr:row>
          <xdr:rowOff>180975</xdr:rowOff>
        </xdr:to>
        <xdr:sp macro="" textlink="">
          <xdr:nvSpPr>
            <xdr:cNvPr id="213598" name="Option Button 606" hidden="1">
              <a:extLst>
                <a:ext uri="{63B3BB69-23CF-44E3-9099-C40C66FF867C}">
                  <a14:compatExt spid="_x0000_s213598"/>
                </a:ext>
                <a:ext uri="{FF2B5EF4-FFF2-40B4-BE49-F238E27FC236}">
                  <a16:creationId xmlns:a16="http://schemas.microsoft.com/office/drawing/2014/main" id="{3FF89D65-E8C1-F113-F853-41460B96DA8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228</xdr:row>
          <xdr:rowOff>47625</xdr:rowOff>
        </xdr:from>
        <xdr:to>
          <xdr:col>4</xdr:col>
          <xdr:colOff>590550</xdr:colOff>
          <xdr:row>228</xdr:row>
          <xdr:rowOff>180975</xdr:rowOff>
        </xdr:to>
        <xdr:sp macro="" textlink="">
          <xdr:nvSpPr>
            <xdr:cNvPr id="213599" name="Option Button 607" hidden="1">
              <a:extLst>
                <a:ext uri="{63B3BB69-23CF-44E3-9099-C40C66FF867C}">
                  <a14:compatExt spid="_x0000_s213599"/>
                </a:ext>
                <a:ext uri="{FF2B5EF4-FFF2-40B4-BE49-F238E27FC236}">
                  <a16:creationId xmlns:a16="http://schemas.microsoft.com/office/drawing/2014/main" id="{F45BD604-00F4-E816-55C3-15BDA39993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228</xdr:row>
          <xdr:rowOff>47625</xdr:rowOff>
        </xdr:from>
        <xdr:to>
          <xdr:col>4</xdr:col>
          <xdr:colOff>866775</xdr:colOff>
          <xdr:row>228</xdr:row>
          <xdr:rowOff>180975</xdr:rowOff>
        </xdr:to>
        <xdr:sp macro="" textlink="">
          <xdr:nvSpPr>
            <xdr:cNvPr id="213600" name="Option Button 608" hidden="1">
              <a:extLst>
                <a:ext uri="{63B3BB69-23CF-44E3-9099-C40C66FF867C}">
                  <a14:compatExt spid="_x0000_s213600"/>
                </a:ext>
                <a:ext uri="{FF2B5EF4-FFF2-40B4-BE49-F238E27FC236}">
                  <a16:creationId xmlns:a16="http://schemas.microsoft.com/office/drawing/2014/main" id="{9BB45F7A-BE07-7819-1B68-6C79B8F87D9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228</xdr:row>
          <xdr:rowOff>47625</xdr:rowOff>
        </xdr:from>
        <xdr:to>
          <xdr:col>4</xdr:col>
          <xdr:colOff>1133475</xdr:colOff>
          <xdr:row>228</xdr:row>
          <xdr:rowOff>180975</xdr:rowOff>
        </xdr:to>
        <xdr:sp macro="" textlink="">
          <xdr:nvSpPr>
            <xdr:cNvPr id="213601" name="Option Button 609" hidden="1">
              <a:extLst>
                <a:ext uri="{63B3BB69-23CF-44E3-9099-C40C66FF867C}">
                  <a14:compatExt spid="_x0000_s213601"/>
                </a:ext>
                <a:ext uri="{FF2B5EF4-FFF2-40B4-BE49-F238E27FC236}">
                  <a16:creationId xmlns:a16="http://schemas.microsoft.com/office/drawing/2014/main" id="{C56F5A73-94BE-41E5-0A52-F80445D0F37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228</xdr:row>
          <xdr:rowOff>19050</xdr:rowOff>
        </xdr:from>
        <xdr:to>
          <xdr:col>4</xdr:col>
          <xdr:colOff>1190625</xdr:colOff>
          <xdr:row>228</xdr:row>
          <xdr:rowOff>209550</xdr:rowOff>
        </xdr:to>
        <xdr:sp macro="" textlink="">
          <xdr:nvSpPr>
            <xdr:cNvPr id="213602" name="Group Box 610" hidden="1">
              <a:extLst>
                <a:ext uri="{63B3BB69-23CF-44E3-9099-C40C66FF867C}">
                  <a14:compatExt spid="_x0000_s213602"/>
                </a:ext>
                <a:ext uri="{FF2B5EF4-FFF2-40B4-BE49-F238E27FC236}">
                  <a16:creationId xmlns:a16="http://schemas.microsoft.com/office/drawing/2014/main" id="{4AA1B238-AFD9-3CCC-8BF8-ABEA7C326B0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230</xdr:row>
          <xdr:rowOff>47625</xdr:rowOff>
        </xdr:from>
        <xdr:to>
          <xdr:col>4</xdr:col>
          <xdr:colOff>323850</xdr:colOff>
          <xdr:row>230</xdr:row>
          <xdr:rowOff>180975</xdr:rowOff>
        </xdr:to>
        <xdr:sp macro="" textlink="">
          <xdr:nvSpPr>
            <xdr:cNvPr id="213603" name="Option Button 611" hidden="1">
              <a:extLst>
                <a:ext uri="{63B3BB69-23CF-44E3-9099-C40C66FF867C}">
                  <a14:compatExt spid="_x0000_s213603"/>
                </a:ext>
                <a:ext uri="{FF2B5EF4-FFF2-40B4-BE49-F238E27FC236}">
                  <a16:creationId xmlns:a16="http://schemas.microsoft.com/office/drawing/2014/main" id="{9A92D2C8-4238-7F51-F2F3-AB696EB9C7D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230</xdr:row>
          <xdr:rowOff>47625</xdr:rowOff>
        </xdr:from>
        <xdr:to>
          <xdr:col>4</xdr:col>
          <xdr:colOff>590550</xdr:colOff>
          <xdr:row>230</xdr:row>
          <xdr:rowOff>180975</xdr:rowOff>
        </xdr:to>
        <xdr:sp macro="" textlink="">
          <xdr:nvSpPr>
            <xdr:cNvPr id="213604" name="Option Button 612" hidden="1">
              <a:extLst>
                <a:ext uri="{63B3BB69-23CF-44E3-9099-C40C66FF867C}">
                  <a14:compatExt spid="_x0000_s213604"/>
                </a:ext>
                <a:ext uri="{FF2B5EF4-FFF2-40B4-BE49-F238E27FC236}">
                  <a16:creationId xmlns:a16="http://schemas.microsoft.com/office/drawing/2014/main" id="{7AE162CB-D037-3FD1-AFCA-154FFD6E5C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230</xdr:row>
          <xdr:rowOff>47625</xdr:rowOff>
        </xdr:from>
        <xdr:to>
          <xdr:col>4</xdr:col>
          <xdr:colOff>866775</xdr:colOff>
          <xdr:row>230</xdr:row>
          <xdr:rowOff>180975</xdr:rowOff>
        </xdr:to>
        <xdr:sp macro="" textlink="">
          <xdr:nvSpPr>
            <xdr:cNvPr id="213605" name="Option Button 613" hidden="1">
              <a:extLst>
                <a:ext uri="{63B3BB69-23CF-44E3-9099-C40C66FF867C}">
                  <a14:compatExt spid="_x0000_s213605"/>
                </a:ext>
                <a:ext uri="{FF2B5EF4-FFF2-40B4-BE49-F238E27FC236}">
                  <a16:creationId xmlns:a16="http://schemas.microsoft.com/office/drawing/2014/main" id="{AECB7BD7-B252-20D3-BA21-CAA7254C9E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230</xdr:row>
          <xdr:rowOff>47625</xdr:rowOff>
        </xdr:from>
        <xdr:to>
          <xdr:col>4</xdr:col>
          <xdr:colOff>1143000</xdr:colOff>
          <xdr:row>230</xdr:row>
          <xdr:rowOff>180975</xdr:rowOff>
        </xdr:to>
        <xdr:sp macro="" textlink="">
          <xdr:nvSpPr>
            <xdr:cNvPr id="213606" name="Option Button 614" hidden="1">
              <a:extLst>
                <a:ext uri="{63B3BB69-23CF-44E3-9099-C40C66FF867C}">
                  <a14:compatExt spid="_x0000_s213606"/>
                </a:ext>
                <a:ext uri="{FF2B5EF4-FFF2-40B4-BE49-F238E27FC236}">
                  <a16:creationId xmlns:a16="http://schemas.microsoft.com/office/drawing/2014/main" id="{D23D6D6F-A60B-24BF-BEF4-CB82F8DC34A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230</xdr:row>
          <xdr:rowOff>19050</xdr:rowOff>
        </xdr:from>
        <xdr:to>
          <xdr:col>4</xdr:col>
          <xdr:colOff>1200150</xdr:colOff>
          <xdr:row>230</xdr:row>
          <xdr:rowOff>209550</xdr:rowOff>
        </xdr:to>
        <xdr:sp macro="" textlink="">
          <xdr:nvSpPr>
            <xdr:cNvPr id="213607" name="Group Box 615" hidden="1">
              <a:extLst>
                <a:ext uri="{63B3BB69-23CF-44E3-9099-C40C66FF867C}">
                  <a14:compatExt spid="_x0000_s213607"/>
                </a:ext>
                <a:ext uri="{FF2B5EF4-FFF2-40B4-BE49-F238E27FC236}">
                  <a16:creationId xmlns:a16="http://schemas.microsoft.com/office/drawing/2014/main" id="{34D2A6E5-D1EB-AEF5-81AB-97B6D32204F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232</xdr:row>
          <xdr:rowOff>47625</xdr:rowOff>
        </xdr:from>
        <xdr:to>
          <xdr:col>4</xdr:col>
          <xdr:colOff>323850</xdr:colOff>
          <xdr:row>232</xdr:row>
          <xdr:rowOff>180975</xdr:rowOff>
        </xdr:to>
        <xdr:sp macro="" textlink="">
          <xdr:nvSpPr>
            <xdr:cNvPr id="213608" name="Option Button 616" hidden="1">
              <a:extLst>
                <a:ext uri="{63B3BB69-23CF-44E3-9099-C40C66FF867C}">
                  <a14:compatExt spid="_x0000_s213608"/>
                </a:ext>
                <a:ext uri="{FF2B5EF4-FFF2-40B4-BE49-F238E27FC236}">
                  <a16:creationId xmlns:a16="http://schemas.microsoft.com/office/drawing/2014/main" id="{84202944-E3A3-BC81-8FEC-255F93AE17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232</xdr:row>
          <xdr:rowOff>47625</xdr:rowOff>
        </xdr:from>
        <xdr:to>
          <xdr:col>4</xdr:col>
          <xdr:colOff>590550</xdr:colOff>
          <xdr:row>232</xdr:row>
          <xdr:rowOff>180975</xdr:rowOff>
        </xdr:to>
        <xdr:sp macro="" textlink="">
          <xdr:nvSpPr>
            <xdr:cNvPr id="213609" name="Option Button 617" hidden="1">
              <a:extLst>
                <a:ext uri="{63B3BB69-23CF-44E3-9099-C40C66FF867C}">
                  <a14:compatExt spid="_x0000_s213609"/>
                </a:ext>
                <a:ext uri="{FF2B5EF4-FFF2-40B4-BE49-F238E27FC236}">
                  <a16:creationId xmlns:a16="http://schemas.microsoft.com/office/drawing/2014/main" id="{38B8F9FE-8DDF-84EA-C943-B0969D06AF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232</xdr:row>
          <xdr:rowOff>47625</xdr:rowOff>
        </xdr:from>
        <xdr:to>
          <xdr:col>4</xdr:col>
          <xdr:colOff>866775</xdr:colOff>
          <xdr:row>232</xdr:row>
          <xdr:rowOff>180975</xdr:rowOff>
        </xdr:to>
        <xdr:sp macro="" textlink="">
          <xdr:nvSpPr>
            <xdr:cNvPr id="213610" name="Option Button 618" hidden="1">
              <a:extLst>
                <a:ext uri="{63B3BB69-23CF-44E3-9099-C40C66FF867C}">
                  <a14:compatExt spid="_x0000_s213610"/>
                </a:ext>
                <a:ext uri="{FF2B5EF4-FFF2-40B4-BE49-F238E27FC236}">
                  <a16:creationId xmlns:a16="http://schemas.microsoft.com/office/drawing/2014/main" id="{D85B996E-75E0-FA1E-990B-AC6A9B0CD5C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232</xdr:row>
          <xdr:rowOff>47625</xdr:rowOff>
        </xdr:from>
        <xdr:to>
          <xdr:col>4</xdr:col>
          <xdr:colOff>1143000</xdr:colOff>
          <xdr:row>232</xdr:row>
          <xdr:rowOff>180975</xdr:rowOff>
        </xdr:to>
        <xdr:sp macro="" textlink="">
          <xdr:nvSpPr>
            <xdr:cNvPr id="213611" name="Option Button 619" hidden="1">
              <a:extLst>
                <a:ext uri="{63B3BB69-23CF-44E3-9099-C40C66FF867C}">
                  <a14:compatExt spid="_x0000_s213611"/>
                </a:ext>
                <a:ext uri="{FF2B5EF4-FFF2-40B4-BE49-F238E27FC236}">
                  <a16:creationId xmlns:a16="http://schemas.microsoft.com/office/drawing/2014/main" id="{882539E1-B7EB-3B41-801D-C64B49986B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232</xdr:row>
          <xdr:rowOff>19050</xdr:rowOff>
        </xdr:from>
        <xdr:to>
          <xdr:col>4</xdr:col>
          <xdr:colOff>1200150</xdr:colOff>
          <xdr:row>232</xdr:row>
          <xdr:rowOff>209550</xdr:rowOff>
        </xdr:to>
        <xdr:sp macro="" textlink="">
          <xdr:nvSpPr>
            <xdr:cNvPr id="213612" name="Group Box 620" hidden="1">
              <a:extLst>
                <a:ext uri="{63B3BB69-23CF-44E3-9099-C40C66FF867C}">
                  <a14:compatExt spid="_x0000_s213612"/>
                </a:ext>
                <a:ext uri="{FF2B5EF4-FFF2-40B4-BE49-F238E27FC236}">
                  <a16:creationId xmlns:a16="http://schemas.microsoft.com/office/drawing/2014/main" id="{4CCA2FEC-D76C-DF8D-EF61-86937918C56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234</xdr:row>
          <xdr:rowOff>47625</xdr:rowOff>
        </xdr:from>
        <xdr:to>
          <xdr:col>4</xdr:col>
          <xdr:colOff>323850</xdr:colOff>
          <xdr:row>234</xdr:row>
          <xdr:rowOff>180975</xdr:rowOff>
        </xdr:to>
        <xdr:sp macro="" textlink="">
          <xdr:nvSpPr>
            <xdr:cNvPr id="213613" name="Option Button 621" hidden="1">
              <a:extLst>
                <a:ext uri="{63B3BB69-23CF-44E3-9099-C40C66FF867C}">
                  <a14:compatExt spid="_x0000_s213613"/>
                </a:ext>
                <a:ext uri="{FF2B5EF4-FFF2-40B4-BE49-F238E27FC236}">
                  <a16:creationId xmlns:a16="http://schemas.microsoft.com/office/drawing/2014/main" id="{6FA27C7C-EEFB-6F41-2CD8-6493191ED3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234</xdr:row>
          <xdr:rowOff>47625</xdr:rowOff>
        </xdr:from>
        <xdr:to>
          <xdr:col>4</xdr:col>
          <xdr:colOff>590550</xdr:colOff>
          <xdr:row>234</xdr:row>
          <xdr:rowOff>180975</xdr:rowOff>
        </xdr:to>
        <xdr:sp macro="" textlink="">
          <xdr:nvSpPr>
            <xdr:cNvPr id="213614" name="Option Button 622" hidden="1">
              <a:extLst>
                <a:ext uri="{63B3BB69-23CF-44E3-9099-C40C66FF867C}">
                  <a14:compatExt spid="_x0000_s213614"/>
                </a:ext>
                <a:ext uri="{FF2B5EF4-FFF2-40B4-BE49-F238E27FC236}">
                  <a16:creationId xmlns:a16="http://schemas.microsoft.com/office/drawing/2014/main" id="{FE37BCE3-9CDF-63F6-E3D3-E2D3571AF3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234</xdr:row>
          <xdr:rowOff>47625</xdr:rowOff>
        </xdr:from>
        <xdr:to>
          <xdr:col>4</xdr:col>
          <xdr:colOff>866775</xdr:colOff>
          <xdr:row>234</xdr:row>
          <xdr:rowOff>180975</xdr:rowOff>
        </xdr:to>
        <xdr:sp macro="" textlink="">
          <xdr:nvSpPr>
            <xdr:cNvPr id="213615" name="Option Button 623" hidden="1">
              <a:extLst>
                <a:ext uri="{63B3BB69-23CF-44E3-9099-C40C66FF867C}">
                  <a14:compatExt spid="_x0000_s213615"/>
                </a:ext>
                <a:ext uri="{FF2B5EF4-FFF2-40B4-BE49-F238E27FC236}">
                  <a16:creationId xmlns:a16="http://schemas.microsoft.com/office/drawing/2014/main" id="{EEE55DBD-1C9C-BF77-3456-EEB9C96BD5B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234</xdr:row>
          <xdr:rowOff>47625</xdr:rowOff>
        </xdr:from>
        <xdr:to>
          <xdr:col>4</xdr:col>
          <xdr:colOff>1143000</xdr:colOff>
          <xdr:row>234</xdr:row>
          <xdr:rowOff>180975</xdr:rowOff>
        </xdr:to>
        <xdr:sp macro="" textlink="">
          <xdr:nvSpPr>
            <xdr:cNvPr id="213616" name="Option Button 624" hidden="1">
              <a:extLst>
                <a:ext uri="{63B3BB69-23CF-44E3-9099-C40C66FF867C}">
                  <a14:compatExt spid="_x0000_s213616"/>
                </a:ext>
                <a:ext uri="{FF2B5EF4-FFF2-40B4-BE49-F238E27FC236}">
                  <a16:creationId xmlns:a16="http://schemas.microsoft.com/office/drawing/2014/main" id="{2153D979-C1CA-B9A8-20B7-E50AEE15F4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234</xdr:row>
          <xdr:rowOff>19050</xdr:rowOff>
        </xdr:from>
        <xdr:to>
          <xdr:col>4</xdr:col>
          <xdr:colOff>1200150</xdr:colOff>
          <xdr:row>234</xdr:row>
          <xdr:rowOff>209550</xdr:rowOff>
        </xdr:to>
        <xdr:sp macro="" textlink="">
          <xdr:nvSpPr>
            <xdr:cNvPr id="213617" name="Group Box 625" hidden="1">
              <a:extLst>
                <a:ext uri="{63B3BB69-23CF-44E3-9099-C40C66FF867C}">
                  <a14:compatExt spid="_x0000_s213617"/>
                </a:ext>
                <a:ext uri="{FF2B5EF4-FFF2-40B4-BE49-F238E27FC236}">
                  <a16:creationId xmlns:a16="http://schemas.microsoft.com/office/drawing/2014/main" id="{ACB21FCC-5E9F-B8F5-1C4B-9C28007BCCA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236</xdr:row>
          <xdr:rowOff>47625</xdr:rowOff>
        </xdr:from>
        <xdr:to>
          <xdr:col>4</xdr:col>
          <xdr:colOff>323850</xdr:colOff>
          <xdr:row>236</xdr:row>
          <xdr:rowOff>180975</xdr:rowOff>
        </xdr:to>
        <xdr:sp macro="" textlink="">
          <xdr:nvSpPr>
            <xdr:cNvPr id="213618" name="Option Button 626" hidden="1">
              <a:extLst>
                <a:ext uri="{63B3BB69-23CF-44E3-9099-C40C66FF867C}">
                  <a14:compatExt spid="_x0000_s213618"/>
                </a:ext>
                <a:ext uri="{FF2B5EF4-FFF2-40B4-BE49-F238E27FC236}">
                  <a16:creationId xmlns:a16="http://schemas.microsoft.com/office/drawing/2014/main" id="{35B0BA4B-1604-C007-4B01-CD360318AD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236</xdr:row>
          <xdr:rowOff>47625</xdr:rowOff>
        </xdr:from>
        <xdr:to>
          <xdr:col>4</xdr:col>
          <xdr:colOff>590550</xdr:colOff>
          <xdr:row>236</xdr:row>
          <xdr:rowOff>180975</xdr:rowOff>
        </xdr:to>
        <xdr:sp macro="" textlink="">
          <xdr:nvSpPr>
            <xdr:cNvPr id="213619" name="Option Button 627" hidden="1">
              <a:extLst>
                <a:ext uri="{63B3BB69-23CF-44E3-9099-C40C66FF867C}">
                  <a14:compatExt spid="_x0000_s213619"/>
                </a:ext>
                <a:ext uri="{FF2B5EF4-FFF2-40B4-BE49-F238E27FC236}">
                  <a16:creationId xmlns:a16="http://schemas.microsoft.com/office/drawing/2014/main" id="{6255830E-C41A-2686-A83C-EEE07FE44D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236</xdr:row>
          <xdr:rowOff>47625</xdr:rowOff>
        </xdr:from>
        <xdr:to>
          <xdr:col>4</xdr:col>
          <xdr:colOff>866775</xdr:colOff>
          <xdr:row>236</xdr:row>
          <xdr:rowOff>180975</xdr:rowOff>
        </xdr:to>
        <xdr:sp macro="" textlink="">
          <xdr:nvSpPr>
            <xdr:cNvPr id="213620" name="Option Button 628" hidden="1">
              <a:extLst>
                <a:ext uri="{63B3BB69-23CF-44E3-9099-C40C66FF867C}">
                  <a14:compatExt spid="_x0000_s213620"/>
                </a:ext>
                <a:ext uri="{FF2B5EF4-FFF2-40B4-BE49-F238E27FC236}">
                  <a16:creationId xmlns:a16="http://schemas.microsoft.com/office/drawing/2014/main" id="{BFB90273-2A9B-7468-0211-EAB411AFD3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236</xdr:row>
          <xdr:rowOff>47625</xdr:rowOff>
        </xdr:from>
        <xdr:to>
          <xdr:col>4</xdr:col>
          <xdr:colOff>1143000</xdr:colOff>
          <xdr:row>236</xdr:row>
          <xdr:rowOff>180975</xdr:rowOff>
        </xdr:to>
        <xdr:sp macro="" textlink="">
          <xdr:nvSpPr>
            <xdr:cNvPr id="213621" name="Option Button 629" hidden="1">
              <a:extLst>
                <a:ext uri="{63B3BB69-23CF-44E3-9099-C40C66FF867C}">
                  <a14:compatExt spid="_x0000_s213621"/>
                </a:ext>
                <a:ext uri="{FF2B5EF4-FFF2-40B4-BE49-F238E27FC236}">
                  <a16:creationId xmlns:a16="http://schemas.microsoft.com/office/drawing/2014/main" id="{AD14967B-53D6-E34C-95D4-B3231C59C9C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236</xdr:row>
          <xdr:rowOff>19050</xdr:rowOff>
        </xdr:from>
        <xdr:to>
          <xdr:col>4</xdr:col>
          <xdr:colOff>1200150</xdr:colOff>
          <xdr:row>236</xdr:row>
          <xdr:rowOff>209550</xdr:rowOff>
        </xdr:to>
        <xdr:sp macro="" textlink="">
          <xdr:nvSpPr>
            <xdr:cNvPr id="213622" name="Group Box 630" hidden="1">
              <a:extLst>
                <a:ext uri="{63B3BB69-23CF-44E3-9099-C40C66FF867C}">
                  <a14:compatExt spid="_x0000_s213622"/>
                </a:ext>
                <a:ext uri="{FF2B5EF4-FFF2-40B4-BE49-F238E27FC236}">
                  <a16:creationId xmlns:a16="http://schemas.microsoft.com/office/drawing/2014/main" id="{905456E3-514C-710E-7960-2CF7998B5C3C}"/>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110</xdr:row>
          <xdr:rowOff>76200</xdr:rowOff>
        </xdr:from>
        <xdr:to>
          <xdr:col>4</xdr:col>
          <xdr:colOff>323850</xdr:colOff>
          <xdr:row>110</xdr:row>
          <xdr:rowOff>200025</xdr:rowOff>
        </xdr:to>
        <xdr:sp macro="" textlink="">
          <xdr:nvSpPr>
            <xdr:cNvPr id="213623" name="Option Button 631" hidden="1">
              <a:extLst>
                <a:ext uri="{63B3BB69-23CF-44E3-9099-C40C66FF867C}">
                  <a14:compatExt spid="_x0000_s213623"/>
                </a:ext>
                <a:ext uri="{FF2B5EF4-FFF2-40B4-BE49-F238E27FC236}">
                  <a16:creationId xmlns:a16="http://schemas.microsoft.com/office/drawing/2014/main" id="{538FF306-5261-ECC4-2039-84D47FB3D8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110</xdr:row>
          <xdr:rowOff>76200</xdr:rowOff>
        </xdr:from>
        <xdr:to>
          <xdr:col>4</xdr:col>
          <xdr:colOff>590550</xdr:colOff>
          <xdr:row>110</xdr:row>
          <xdr:rowOff>200025</xdr:rowOff>
        </xdr:to>
        <xdr:sp macro="" textlink="">
          <xdr:nvSpPr>
            <xdr:cNvPr id="213624" name="Option Button 632" hidden="1">
              <a:extLst>
                <a:ext uri="{63B3BB69-23CF-44E3-9099-C40C66FF867C}">
                  <a14:compatExt spid="_x0000_s213624"/>
                </a:ext>
                <a:ext uri="{FF2B5EF4-FFF2-40B4-BE49-F238E27FC236}">
                  <a16:creationId xmlns:a16="http://schemas.microsoft.com/office/drawing/2014/main" id="{0ACE352B-DA61-25F1-9E7D-53A9C486A6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110</xdr:row>
          <xdr:rowOff>76200</xdr:rowOff>
        </xdr:from>
        <xdr:to>
          <xdr:col>4</xdr:col>
          <xdr:colOff>857250</xdr:colOff>
          <xdr:row>110</xdr:row>
          <xdr:rowOff>200025</xdr:rowOff>
        </xdr:to>
        <xdr:sp macro="" textlink="">
          <xdr:nvSpPr>
            <xdr:cNvPr id="213625" name="Option Button 633" hidden="1">
              <a:extLst>
                <a:ext uri="{63B3BB69-23CF-44E3-9099-C40C66FF867C}">
                  <a14:compatExt spid="_x0000_s213625"/>
                </a:ext>
                <a:ext uri="{FF2B5EF4-FFF2-40B4-BE49-F238E27FC236}">
                  <a16:creationId xmlns:a16="http://schemas.microsoft.com/office/drawing/2014/main" id="{5724F9E3-55C1-CD37-EDD1-3173D80C64C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110</xdr:row>
          <xdr:rowOff>76200</xdr:rowOff>
        </xdr:from>
        <xdr:to>
          <xdr:col>4</xdr:col>
          <xdr:colOff>1123950</xdr:colOff>
          <xdr:row>110</xdr:row>
          <xdr:rowOff>200025</xdr:rowOff>
        </xdr:to>
        <xdr:sp macro="" textlink="">
          <xdr:nvSpPr>
            <xdr:cNvPr id="213626" name="Option Button 634" hidden="1">
              <a:extLst>
                <a:ext uri="{63B3BB69-23CF-44E3-9099-C40C66FF867C}">
                  <a14:compatExt spid="_x0000_s213626"/>
                </a:ext>
                <a:ext uri="{FF2B5EF4-FFF2-40B4-BE49-F238E27FC236}">
                  <a16:creationId xmlns:a16="http://schemas.microsoft.com/office/drawing/2014/main" id="{8D2AB724-4308-48C0-863E-722ABB4357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110</xdr:row>
          <xdr:rowOff>47625</xdr:rowOff>
        </xdr:from>
        <xdr:to>
          <xdr:col>4</xdr:col>
          <xdr:colOff>1181100</xdr:colOff>
          <xdr:row>110</xdr:row>
          <xdr:rowOff>228600</xdr:rowOff>
        </xdr:to>
        <xdr:sp macro="" textlink="">
          <xdr:nvSpPr>
            <xdr:cNvPr id="213627" name="Group Box 635" hidden="1">
              <a:extLst>
                <a:ext uri="{63B3BB69-23CF-44E3-9099-C40C66FF867C}">
                  <a14:compatExt spid="_x0000_s213627"/>
                </a:ext>
                <a:ext uri="{FF2B5EF4-FFF2-40B4-BE49-F238E27FC236}">
                  <a16:creationId xmlns:a16="http://schemas.microsoft.com/office/drawing/2014/main" id="{D2DB7F5B-08FA-1250-3CC2-F8F1EB02E5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66675</xdr:colOff>
          <xdr:row>104</xdr:row>
          <xdr:rowOff>66675</xdr:rowOff>
        </xdr:from>
        <xdr:to>
          <xdr:col>4</xdr:col>
          <xdr:colOff>333375</xdr:colOff>
          <xdr:row>104</xdr:row>
          <xdr:rowOff>295275</xdr:rowOff>
        </xdr:to>
        <xdr:sp macro="" textlink="">
          <xdr:nvSpPr>
            <xdr:cNvPr id="213628" name="Option Button 636" hidden="1">
              <a:extLst>
                <a:ext uri="{63B3BB69-23CF-44E3-9099-C40C66FF867C}">
                  <a14:compatExt spid="_x0000_s213628"/>
                </a:ext>
                <a:ext uri="{FF2B5EF4-FFF2-40B4-BE49-F238E27FC236}">
                  <a16:creationId xmlns:a16="http://schemas.microsoft.com/office/drawing/2014/main" id="{ABFA6B4D-90BF-D102-A8E4-506D988C5FD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333375</xdr:colOff>
          <xdr:row>104</xdr:row>
          <xdr:rowOff>66675</xdr:rowOff>
        </xdr:from>
        <xdr:to>
          <xdr:col>4</xdr:col>
          <xdr:colOff>600075</xdr:colOff>
          <xdr:row>104</xdr:row>
          <xdr:rowOff>295275</xdr:rowOff>
        </xdr:to>
        <xdr:sp macro="" textlink="">
          <xdr:nvSpPr>
            <xdr:cNvPr id="213629" name="Option Button 637" hidden="1">
              <a:extLst>
                <a:ext uri="{63B3BB69-23CF-44E3-9099-C40C66FF867C}">
                  <a14:compatExt spid="_x0000_s213629"/>
                </a:ext>
                <a:ext uri="{FF2B5EF4-FFF2-40B4-BE49-F238E27FC236}">
                  <a16:creationId xmlns:a16="http://schemas.microsoft.com/office/drawing/2014/main" id="{4C3DD5E8-954A-6D7D-A7CF-AE3A5EF4E0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609600</xdr:colOff>
          <xdr:row>104</xdr:row>
          <xdr:rowOff>66675</xdr:rowOff>
        </xdr:from>
        <xdr:to>
          <xdr:col>4</xdr:col>
          <xdr:colOff>866775</xdr:colOff>
          <xdr:row>104</xdr:row>
          <xdr:rowOff>295275</xdr:rowOff>
        </xdr:to>
        <xdr:sp macro="" textlink="">
          <xdr:nvSpPr>
            <xdr:cNvPr id="213630" name="Option Button 638" hidden="1">
              <a:extLst>
                <a:ext uri="{63B3BB69-23CF-44E3-9099-C40C66FF867C}">
                  <a14:compatExt spid="_x0000_s213630"/>
                </a:ext>
                <a:ext uri="{FF2B5EF4-FFF2-40B4-BE49-F238E27FC236}">
                  <a16:creationId xmlns:a16="http://schemas.microsoft.com/office/drawing/2014/main" id="{52B2E0B4-693C-E826-41CF-04547F6316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876300</xdr:colOff>
          <xdr:row>104</xdr:row>
          <xdr:rowOff>66675</xdr:rowOff>
        </xdr:from>
        <xdr:to>
          <xdr:col>4</xdr:col>
          <xdr:colOff>1133475</xdr:colOff>
          <xdr:row>104</xdr:row>
          <xdr:rowOff>295275</xdr:rowOff>
        </xdr:to>
        <xdr:sp macro="" textlink="">
          <xdr:nvSpPr>
            <xdr:cNvPr id="213631" name="Option Button 639" hidden="1">
              <a:extLst>
                <a:ext uri="{63B3BB69-23CF-44E3-9099-C40C66FF867C}">
                  <a14:compatExt spid="_x0000_s213631"/>
                </a:ext>
                <a:ext uri="{FF2B5EF4-FFF2-40B4-BE49-F238E27FC236}">
                  <a16:creationId xmlns:a16="http://schemas.microsoft.com/office/drawing/2014/main" id="{985137EF-F896-3813-FE55-744012DA2D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28575</xdr:colOff>
          <xdr:row>104</xdr:row>
          <xdr:rowOff>19050</xdr:rowOff>
        </xdr:from>
        <xdr:to>
          <xdr:col>4</xdr:col>
          <xdr:colOff>1190625</xdr:colOff>
          <xdr:row>105</xdr:row>
          <xdr:rowOff>19050</xdr:rowOff>
        </xdr:to>
        <xdr:sp macro="" textlink="">
          <xdr:nvSpPr>
            <xdr:cNvPr id="213632" name="Group Box 640" hidden="1">
              <a:extLst>
                <a:ext uri="{63B3BB69-23CF-44E3-9099-C40C66FF867C}">
                  <a14:compatExt spid="_x0000_s213632"/>
                </a:ext>
                <a:ext uri="{FF2B5EF4-FFF2-40B4-BE49-F238E27FC236}">
                  <a16:creationId xmlns:a16="http://schemas.microsoft.com/office/drawing/2014/main" id="{A657A884-DC5E-F23B-9F04-2E8D031ED15B}"/>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57150</xdr:colOff>
          <xdr:row>105</xdr:row>
          <xdr:rowOff>95250</xdr:rowOff>
        </xdr:from>
        <xdr:to>
          <xdr:col>4</xdr:col>
          <xdr:colOff>323850</xdr:colOff>
          <xdr:row>105</xdr:row>
          <xdr:rowOff>228600</xdr:rowOff>
        </xdr:to>
        <xdr:sp macro="" textlink="">
          <xdr:nvSpPr>
            <xdr:cNvPr id="213633" name="Option Button 641" hidden="1">
              <a:extLst>
                <a:ext uri="{63B3BB69-23CF-44E3-9099-C40C66FF867C}">
                  <a14:compatExt spid="_x0000_s213633"/>
                </a:ext>
                <a:ext uri="{FF2B5EF4-FFF2-40B4-BE49-F238E27FC236}">
                  <a16:creationId xmlns:a16="http://schemas.microsoft.com/office/drawing/2014/main" id="{9F76FC65-25AC-F2EF-AD64-76D84C5BA7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1</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323850</xdr:colOff>
          <xdr:row>105</xdr:row>
          <xdr:rowOff>95250</xdr:rowOff>
        </xdr:from>
        <xdr:to>
          <xdr:col>4</xdr:col>
          <xdr:colOff>590550</xdr:colOff>
          <xdr:row>105</xdr:row>
          <xdr:rowOff>228600</xdr:rowOff>
        </xdr:to>
        <xdr:sp macro="" textlink="">
          <xdr:nvSpPr>
            <xdr:cNvPr id="213634" name="Option Button 642" hidden="1">
              <a:extLst>
                <a:ext uri="{63B3BB69-23CF-44E3-9099-C40C66FF867C}">
                  <a14:compatExt spid="_x0000_s213634"/>
                </a:ext>
                <a:ext uri="{FF2B5EF4-FFF2-40B4-BE49-F238E27FC236}">
                  <a16:creationId xmlns:a16="http://schemas.microsoft.com/office/drawing/2014/main" id="{FA6CF1D1-3D4D-3D94-FFEE-6B718D5412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2</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600075</xdr:colOff>
          <xdr:row>105</xdr:row>
          <xdr:rowOff>95250</xdr:rowOff>
        </xdr:from>
        <xdr:to>
          <xdr:col>4</xdr:col>
          <xdr:colOff>857250</xdr:colOff>
          <xdr:row>105</xdr:row>
          <xdr:rowOff>228600</xdr:rowOff>
        </xdr:to>
        <xdr:sp macro="" textlink="">
          <xdr:nvSpPr>
            <xdr:cNvPr id="213635" name="Option Button 643" hidden="1">
              <a:extLst>
                <a:ext uri="{63B3BB69-23CF-44E3-9099-C40C66FF867C}">
                  <a14:compatExt spid="_x0000_s213635"/>
                </a:ext>
                <a:ext uri="{FF2B5EF4-FFF2-40B4-BE49-F238E27FC236}">
                  <a16:creationId xmlns:a16="http://schemas.microsoft.com/office/drawing/2014/main" id="{777D6C80-A48C-D53C-D4D6-7BA0E58901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3</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866775</xdr:colOff>
          <xdr:row>105</xdr:row>
          <xdr:rowOff>95250</xdr:rowOff>
        </xdr:from>
        <xdr:to>
          <xdr:col>4</xdr:col>
          <xdr:colOff>1123950</xdr:colOff>
          <xdr:row>105</xdr:row>
          <xdr:rowOff>228600</xdr:rowOff>
        </xdr:to>
        <xdr:sp macro="" textlink="">
          <xdr:nvSpPr>
            <xdr:cNvPr id="213636" name="Option Button 644" hidden="1">
              <a:extLst>
                <a:ext uri="{63B3BB69-23CF-44E3-9099-C40C66FF867C}">
                  <a14:compatExt spid="_x0000_s213636"/>
                </a:ext>
                <a:ext uri="{FF2B5EF4-FFF2-40B4-BE49-F238E27FC236}">
                  <a16:creationId xmlns:a16="http://schemas.microsoft.com/office/drawing/2014/main" id="{FF690715-93D3-4F12-9531-84AE5CA356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FF0000" mc:Ignorable="a14" a14:legacySpreadsheetColorIndex="10"/>
                  </a:solidFill>
                  <a:miter lim="800000"/>
                  <a:headEnd/>
                  <a:tailEnd/>
                </a14:hiddenLine>
              </a:ext>
            </a:extLst>
          </xdr:spPr>
          <xdr:txBody>
            <a:bodyPr vertOverflow="clip" wrap="square" lIns="27432" tIns="18288" rIns="0" bIns="18288" anchor="ctr" upright="1"/>
            <a:lstStyle/>
            <a:p>
              <a:pPr algn="l" rtl="0">
                <a:defRPr sz="1000"/>
              </a:pPr>
              <a:r>
                <a:rPr lang="en-ID" sz="800" b="0" i="0" u="none" strike="noStrike" baseline="0">
                  <a:solidFill>
                    <a:srgbClr val="000000"/>
                  </a:solidFill>
                  <a:latin typeface="Segoe UI"/>
                  <a:cs typeface="Segoe UI"/>
                </a:rPr>
                <a:t>4</a:t>
              </a:r>
            </a:p>
          </xdr:txBody>
        </xdr:sp>
        <xdr:clientData/>
      </xdr:twoCellAnchor>
    </mc:Choice>
    <mc:Fallback/>
  </mc:AlternateContent>
  <mc:AlternateContent xmlns:mc="http://schemas.openxmlformats.org/markup-compatibility/2006">
    <mc:Choice xmlns:a14="http://schemas.microsoft.com/office/drawing/2010/main" Requires="a14">
      <xdr:twoCellAnchor>
        <xdr:from>
          <xdr:col>4</xdr:col>
          <xdr:colOff>19050</xdr:colOff>
          <xdr:row>105</xdr:row>
          <xdr:rowOff>66675</xdr:rowOff>
        </xdr:from>
        <xdr:to>
          <xdr:col>4</xdr:col>
          <xdr:colOff>1181100</xdr:colOff>
          <xdr:row>105</xdr:row>
          <xdr:rowOff>257175</xdr:rowOff>
        </xdr:to>
        <xdr:sp macro="" textlink="">
          <xdr:nvSpPr>
            <xdr:cNvPr id="213637" name="Group Box 645" hidden="1">
              <a:extLst>
                <a:ext uri="{63B3BB69-23CF-44E3-9099-C40C66FF867C}">
                  <a14:compatExt spid="_x0000_s213637"/>
                </a:ext>
                <a:ext uri="{FF2B5EF4-FFF2-40B4-BE49-F238E27FC236}">
                  <a16:creationId xmlns:a16="http://schemas.microsoft.com/office/drawing/2014/main" id="{619D1369-17D6-D08C-D92F-A24C3D40B63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ctrlProp" Target="../ctrlProps/ctrlProp114.xml"/><Relationship Id="rId299" Type="http://schemas.openxmlformats.org/officeDocument/2006/relationships/ctrlProp" Target="../ctrlProps/ctrlProp296.xml"/><Relationship Id="rId21" Type="http://schemas.openxmlformats.org/officeDocument/2006/relationships/ctrlProp" Target="../ctrlProps/ctrlProp18.xml"/><Relationship Id="rId63" Type="http://schemas.openxmlformats.org/officeDocument/2006/relationships/ctrlProp" Target="../ctrlProps/ctrlProp60.xml"/><Relationship Id="rId159" Type="http://schemas.openxmlformats.org/officeDocument/2006/relationships/ctrlProp" Target="../ctrlProps/ctrlProp156.xml"/><Relationship Id="rId324" Type="http://schemas.openxmlformats.org/officeDocument/2006/relationships/ctrlProp" Target="../ctrlProps/ctrlProp321.xml"/><Relationship Id="rId366" Type="http://schemas.openxmlformats.org/officeDocument/2006/relationships/ctrlProp" Target="../ctrlProps/ctrlProp363.xml"/><Relationship Id="rId531" Type="http://schemas.openxmlformats.org/officeDocument/2006/relationships/ctrlProp" Target="../ctrlProps/ctrlProp528.xml"/><Relationship Id="rId573" Type="http://schemas.openxmlformats.org/officeDocument/2006/relationships/ctrlProp" Target="../ctrlProps/ctrlProp570.xml"/><Relationship Id="rId629" Type="http://schemas.openxmlformats.org/officeDocument/2006/relationships/ctrlProp" Target="../ctrlProps/ctrlProp626.xml"/><Relationship Id="rId170" Type="http://schemas.openxmlformats.org/officeDocument/2006/relationships/ctrlProp" Target="../ctrlProps/ctrlProp167.xml"/><Relationship Id="rId226" Type="http://schemas.openxmlformats.org/officeDocument/2006/relationships/ctrlProp" Target="../ctrlProps/ctrlProp223.xml"/><Relationship Id="rId433" Type="http://schemas.openxmlformats.org/officeDocument/2006/relationships/ctrlProp" Target="../ctrlProps/ctrlProp430.xml"/><Relationship Id="rId268" Type="http://schemas.openxmlformats.org/officeDocument/2006/relationships/ctrlProp" Target="../ctrlProps/ctrlProp265.xml"/><Relationship Id="rId475" Type="http://schemas.openxmlformats.org/officeDocument/2006/relationships/ctrlProp" Target="../ctrlProps/ctrlProp472.xml"/><Relationship Id="rId640" Type="http://schemas.openxmlformats.org/officeDocument/2006/relationships/ctrlProp" Target="../ctrlProps/ctrlProp637.xml"/><Relationship Id="rId32" Type="http://schemas.openxmlformats.org/officeDocument/2006/relationships/ctrlProp" Target="../ctrlProps/ctrlProp29.xml"/><Relationship Id="rId74" Type="http://schemas.openxmlformats.org/officeDocument/2006/relationships/ctrlProp" Target="../ctrlProps/ctrlProp71.xml"/><Relationship Id="rId128" Type="http://schemas.openxmlformats.org/officeDocument/2006/relationships/ctrlProp" Target="../ctrlProps/ctrlProp125.xml"/><Relationship Id="rId335" Type="http://schemas.openxmlformats.org/officeDocument/2006/relationships/ctrlProp" Target="../ctrlProps/ctrlProp332.xml"/><Relationship Id="rId377" Type="http://schemas.openxmlformats.org/officeDocument/2006/relationships/ctrlProp" Target="../ctrlProps/ctrlProp374.xml"/><Relationship Id="rId500" Type="http://schemas.openxmlformats.org/officeDocument/2006/relationships/ctrlProp" Target="../ctrlProps/ctrlProp497.xml"/><Relationship Id="rId542" Type="http://schemas.openxmlformats.org/officeDocument/2006/relationships/ctrlProp" Target="../ctrlProps/ctrlProp539.xml"/><Relationship Id="rId584" Type="http://schemas.openxmlformats.org/officeDocument/2006/relationships/ctrlProp" Target="../ctrlProps/ctrlProp581.xml"/><Relationship Id="rId5" Type="http://schemas.openxmlformats.org/officeDocument/2006/relationships/ctrlProp" Target="../ctrlProps/ctrlProp2.xml"/><Relationship Id="rId181" Type="http://schemas.openxmlformats.org/officeDocument/2006/relationships/ctrlProp" Target="../ctrlProps/ctrlProp178.xml"/><Relationship Id="rId237" Type="http://schemas.openxmlformats.org/officeDocument/2006/relationships/ctrlProp" Target="../ctrlProps/ctrlProp234.xml"/><Relationship Id="rId402" Type="http://schemas.openxmlformats.org/officeDocument/2006/relationships/ctrlProp" Target="../ctrlProps/ctrlProp399.xml"/><Relationship Id="rId279" Type="http://schemas.openxmlformats.org/officeDocument/2006/relationships/ctrlProp" Target="../ctrlProps/ctrlProp276.xml"/><Relationship Id="rId444" Type="http://schemas.openxmlformats.org/officeDocument/2006/relationships/ctrlProp" Target="../ctrlProps/ctrlProp441.xml"/><Relationship Id="rId486" Type="http://schemas.openxmlformats.org/officeDocument/2006/relationships/ctrlProp" Target="../ctrlProps/ctrlProp483.xml"/><Relationship Id="rId43" Type="http://schemas.openxmlformats.org/officeDocument/2006/relationships/ctrlProp" Target="../ctrlProps/ctrlProp40.xml"/><Relationship Id="rId139" Type="http://schemas.openxmlformats.org/officeDocument/2006/relationships/ctrlProp" Target="../ctrlProps/ctrlProp136.xml"/><Relationship Id="rId290" Type="http://schemas.openxmlformats.org/officeDocument/2006/relationships/ctrlProp" Target="../ctrlProps/ctrlProp287.xml"/><Relationship Id="rId304" Type="http://schemas.openxmlformats.org/officeDocument/2006/relationships/ctrlProp" Target="../ctrlProps/ctrlProp301.xml"/><Relationship Id="rId346" Type="http://schemas.openxmlformats.org/officeDocument/2006/relationships/ctrlProp" Target="../ctrlProps/ctrlProp343.xml"/><Relationship Id="rId388" Type="http://schemas.openxmlformats.org/officeDocument/2006/relationships/ctrlProp" Target="../ctrlProps/ctrlProp385.xml"/><Relationship Id="rId511" Type="http://schemas.openxmlformats.org/officeDocument/2006/relationships/ctrlProp" Target="../ctrlProps/ctrlProp508.xml"/><Relationship Id="rId553" Type="http://schemas.openxmlformats.org/officeDocument/2006/relationships/ctrlProp" Target="../ctrlProps/ctrlProp550.xml"/><Relationship Id="rId609" Type="http://schemas.openxmlformats.org/officeDocument/2006/relationships/ctrlProp" Target="../ctrlProps/ctrlProp606.xml"/><Relationship Id="rId85" Type="http://schemas.openxmlformats.org/officeDocument/2006/relationships/ctrlProp" Target="../ctrlProps/ctrlProp82.xml"/><Relationship Id="rId150" Type="http://schemas.openxmlformats.org/officeDocument/2006/relationships/ctrlProp" Target="../ctrlProps/ctrlProp147.xml"/><Relationship Id="rId192" Type="http://schemas.openxmlformats.org/officeDocument/2006/relationships/ctrlProp" Target="../ctrlProps/ctrlProp189.xml"/><Relationship Id="rId206" Type="http://schemas.openxmlformats.org/officeDocument/2006/relationships/ctrlProp" Target="../ctrlProps/ctrlProp203.xml"/><Relationship Id="rId413" Type="http://schemas.openxmlformats.org/officeDocument/2006/relationships/ctrlProp" Target="../ctrlProps/ctrlProp410.xml"/><Relationship Id="rId595" Type="http://schemas.openxmlformats.org/officeDocument/2006/relationships/ctrlProp" Target="../ctrlProps/ctrlProp592.xml"/><Relationship Id="rId248" Type="http://schemas.openxmlformats.org/officeDocument/2006/relationships/ctrlProp" Target="../ctrlProps/ctrlProp245.xml"/><Relationship Id="rId455" Type="http://schemas.openxmlformats.org/officeDocument/2006/relationships/ctrlProp" Target="../ctrlProps/ctrlProp452.xml"/><Relationship Id="rId497" Type="http://schemas.openxmlformats.org/officeDocument/2006/relationships/ctrlProp" Target="../ctrlProps/ctrlProp494.xml"/><Relationship Id="rId620" Type="http://schemas.openxmlformats.org/officeDocument/2006/relationships/ctrlProp" Target="../ctrlProps/ctrlProp617.xml"/><Relationship Id="rId12" Type="http://schemas.openxmlformats.org/officeDocument/2006/relationships/ctrlProp" Target="../ctrlProps/ctrlProp9.xml"/><Relationship Id="rId108" Type="http://schemas.openxmlformats.org/officeDocument/2006/relationships/ctrlProp" Target="../ctrlProps/ctrlProp105.xml"/><Relationship Id="rId315" Type="http://schemas.openxmlformats.org/officeDocument/2006/relationships/ctrlProp" Target="../ctrlProps/ctrlProp312.xml"/><Relationship Id="rId357" Type="http://schemas.openxmlformats.org/officeDocument/2006/relationships/ctrlProp" Target="../ctrlProps/ctrlProp354.xml"/><Relationship Id="rId522" Type="http://schemas.openxmlformats.org/officeDocument/2006/relationships/ctrlProp" Target="../ctrlProps/ctrlProp519.xml"/><Relationship Id="rId54" Type="http://schemas.openxmlformats.org/officeDocument/2006/relationships/ctrlProp" Target="../ctrlProps/ctrlProp51.xml"/><Relationship Id="rId96" Type="http://schemas.openxmlformats.org/officeDocument/2006/relationships/ctrlProp" Target="../ctrlProps/ctrlProp93.xml"/><Relationship Id="rId161" Type="http://schemas.openxmlformats.org/officeDocument/2006/relationships/ctrlProp" Target="../ctrlProps/ctrlProp158.xml"/><Relationship Id="rId217" Type="http://schemas.openxmlformats.org/officeDocument/2006/relationships/ctrlProp" Target="../ctrlProps/ctrlProp214.xml"/><Relationship Id="rId399" Type="http://schemas.openxmlformats.org/officeDocument/2006/relationships/ctrlProp" Target="../ctrlProps/ctrlProp396.xml"/><Relationship Id="rId564" Type="http://schemas.openxmlformats.org/officeDocument/2006/relationships/ctrlProp" Target="../ctrlProps/ctrlProp561.xml"/><Relationship Id="rId259" Type="http://schemas.openxmlformats.org/officeDocument/2006/relationships/ctrlProp" Target="../ctrlProps/ctrlProp256.xml"/><Relationship Id="rId424" Type="http://schemas.openxmlformats.org/officeDocument/2006/relationships/ctrlProp" Target="../ctrlProps/ctrlProp421.xml"/><Relationship Id="rId466" Type="http://schemas.openxmlformats.org/officeDocument/2006/relationships/ctrlProp" Target="../ctrlProps/ctrlProp463.xml"/><Relationship Id="rId631" Type="http://schemas.openxmlformats.org/officeDocument/2006/relationships/ctrlProp" Target="../ctrlProps/ctrlProp628.xml"/><Relationship Id="rId23" Type="http://schemas.openxmlformats.org/officeDocument/2006/relationships/ctrlProp" Target="../ctrlProps/ctrlProp20.xml"/><Relationship Id="rId119" Type="http://schemas.openxmlformats.org/officeDocument/2006/relationships/ctrlProp" Target="../ctrlProps/ctrlProp116.xml"/><Relationship Id="rId270" Type="http://schemas.openxmlformats.org/officeDocument/2006/relationships/ctrlProp" Target="../ctrlProps/ctrlProp267.xml"/><Relationship Id="rId326" Type="http://schemas.openxmlformats.org/officeDocument/2006/relationships/ctrlProp" Target="../ctrlProps/ctrlProp323.xml"/><Relationship Id="rId533" Type="http://schemas.openxmlformats.org/officeDocument/2006/relationships/ctrlProp" Target="../ctrlProps/ctrlProp530.xml"/><Relationship Id="rId65" Type="http://schemas.openxmlformats.org/officeDocument/2006/relationships/ctrlProp" Target="../ctrlProps/ctrlProp62.xml"/><Relationship Id="rId130" Type="http://schemas.openxmlformats.org/officeDocument/2006/relationships/ctrlProp" Target="../ctrlProps/ctrlProp127.xml"/><Relationship Id="rId368" Type="http://schemas.openxmlformats.org/officeDocument/2006/relationships/ctrlProp" Target="../ctrlProps/ctrlProp365.xml"/><Relationship Id="rId575" Type="http://schemas.openxmlformats.org/officeDocument/2006/relationships/ctrlProp" Target="../ctrlProps/ctrlProp572.xml"/><Relationship Id="rId172" Type="http://schemas.openxmlformats.org/officeDocument/2006/relationships/ctrlProp" Target="../ctrlProps/ctrlProp169.xml"/><Relationship Id="rId228" Type="http://schemas.openxmlformats.org/officeDocument/2006/relationships/ctrlProp" Target="../ctrlProps/ctrlProp225.xml"/><Relationship Id="rId435" Type="http://schemas.openxmlformats.org/officeDocument/2006/relationships/ctrlProp" Target="../ctrlProps/ctrlProp432.xml"/><Relationship Id="rId477" Type="http://schemas.openxmlformats.org/officeDocument/2006/relationships/ctrlProp" Target="../ctrlProps/ctrlProp474.xml"/><Relationship Id="rId600" Type="http://schemas.openxmlformats.org/officeDocument/2006/relationships/ctrlProp" Target="../ctrlProps/ctrlProp597.xml"/><Relationship Id="rId642" Type="http://schemas.openxmlformats.org/officeDocument/2006/relationships/ctrlProp" Target="../ctrlProps/ctrlProp639.xml"/><Relationship Id="rId281" Type="http://schemas.openxmlformats.org/officeDocument/2006/relationships/ctrlProp" Target="../ctrlProps/ctrlProp278.xml"/><Relationship Id="rId337" Type="http://schemas.openxmlformats.org/officeDocument/2006/relationships/ctrlProp" Target="../ctrlProps/ctrlProp334.xml"/><Relationship Id="rId502" Type="http://schemas.openxmlformats.org/officeDocument/2006/relationships/ctrlProp" Target="../ctrlProps/ctrlProp499.xml"/><Relationship Id="rId34" Type="http://schemas.openxmlformats.org/officeDocument/2006/relationships/ctrlProp" Target="../ctrlProps/ctrlProp31.xml"/><Relationship Id="rId76" Type="http://schemas.openxmlformats.org/officeDocument/2006/relationships/ctrlProp" Target="../ctrlProps/ctrlProp73.xml"/><Relationship Id="rId141" Type="http://schemas.openxmlformats.org/officeDocument/2006/relationships/ctrlProp" Target="../ctrlProps/ctrlProp138.xml"/><Relationship Id="rId379" Type="http://schemas.openxmlformats.org/officeDocument/2006/relationships/ctrlProp" Target="../ctrlProps/ctrlProp376.xml"/><Relationship Id="rId544" Type="http://schemas.openxmlformats.org/officeDocument/2006/relationships/ctrlProp" Target="../ctrlProps/ctrlProp541.xml"/><Relationship Id="rId586" Type="http://schemas.openxmlformats.org/officeDocument/2006/relationships/ctrlProp" Target="../ctrlProps/ctrlProp583.xml"/><Relationship Id="rId7" Type="http://schemas.openxmlformats.org/officeDocument/2006/relationships/ctrlProp" Target="../ctrlProps/ctrlProp4.xml"/><Relationship Id="rId183" Type="http://schemas.openxmlformats.org/officeDocument/2006/relationships/ctrlProp" Target="../ctrlProps/ctrlProp180.xml"/><Relationship Id="rId239" Type="http://schemas.openxmlformats.org/officeDocument/2006/relationships/ctrlProp" Target="../ctrlProps/ctrlProp236.xml"/><Relationship Id="rId390" Type="http://schemas.openxmlformats.org/officeDocument/2006/relationships/ctrlProp" Target="../ctrlProps/ctrlProp387.xml"/><Relationship Id="rId404" Type="http://schemas.openxmlformats.org/officeDocument/2006/relationships/ctrlProp" Target="../ctrlProps/ctrlProp401.xml"/><Relationship Id="rId446" Type="http://schemas.openxmlformats.org/officeDocument/2006/relationships/ctrlProp" Target="../ctrlProps/ctrlProp443.xml"/><Relationship Id="rId611" Type="http://schemas.openxmlformats.org/officeDocument/2006/relationships/ctrlProp" Target="../ctrlProps/ctrlProp608.xml"/><Relationship Id="rId250" Type="http://schemas.openxmlformats.org/officeDocument/2006/relationships/ctrlProp" Target="../ctrlProps/ctrlProp247.xml"/><Relationship Id="rId292" Type="http://schemas.openxmlformats.org/officeDocument/2006/relationships/ctrlProp" Target="../ctrlProps/ctrlProp289.xml"/><Relationship Id="rId306" Type="http://schemas.openxmlformats.org/officeDocument/2006/relationships/ctrlProp" Target="../ctrlProps/ctrlProp303.xml"/><Relationship Id="rId488" Type="http://schemas.openxmlformats.org/officeDocument/2006/relationships/ctrlProp" Target="../ctrlProps/ctrlProp485.xml"/><Relationship Id="rId45" Type="http://schemas.openxmlformats.org/officeDocument/2006/relationships/ctrlProp" Target="../ctrlProps/ctrlProp42.xml"/><Relationship Id="rId87" Type="http://schemas.openxmlformats.org/officeDocument/2006/relationships/ctrlProp" Target="../ctrlProps/ctrlProp84.xml"/><Relationship Id="rId110" Type="http://schemas.openxmlformats.org/officeDocument/2006/relationships/ctrlProp" Target="../ctrlProps/ctrlProp107.xml"/><Relationship Id="rId348" Type="http://schemas.openxmlformats.org/officeDocument/2006/relationships/ctrlProp" Target="../ctrlProps/ctrlProp345.xml"/><Relationship Id="rId513" Type="http://schemas.openxmlformats.org/officeDocument/2006/relationships/ctrlProp" Target="../ctrlProps/ctrlProp510.xml"/><Relationship Id="rId555" Type="http://schemas.openxmlformats.org/officeDocument/2006/relationships/ctrlProp" Target="../ctrlProps/ctrlProp552.xml"/><Relationship Id="rId597" Type="http://schemas.openxmlformats.org/officeDocument/2006/relationships/ctrlProp" Target="../ctrlProps/ctrlProp594.xml"/><Relationship Id="rId152" Type="http://schemas.openxmlformats.org/officeDocument/2006/relationships/ctrlProp" Target="../ctrlProps/ctrlProp149.xml"/><Relationship Id="rId194" Type="http://schemas.openxmlformats.org/officeDocument/2006/relationships/ctrlProp" Target="../ctrlProps/ctrlProp191.xml"/><Relationship Id="rId208" Type="http://schemas.openxmlformats.org/officeDocument/2006/relationships/ctrlProp" Target="../ctrlProps/ctrlProp205.xml"/><Relationship Id="rId415" Type="http://schemas.openxmlformats.org/officeDocument/2006/relationships/ctrlProp" Target="../ctrlProps/ctrlProp412.xml"/><Relationship Id="rId457" Type="http://schemas.openxmlformats.org/officeDocument/2006/relationships/ctrlProp" Target="../ctrlProps/ctrlProp454.xml"/><Relationship Id="rId622" Type="http://schemas.openxmlformats.org/officeDocument/2006/relationships/ctrlProp" Target="../ctrlProps/ctrlProp619.xml"/><Relationship Id="rId261" Type="http://schemas.openxmlformats.org/officeDocument/2006/relationships/ctrlProp" Target="../ctrlProps/ctrlProp258.xml"/><Relationship Id="rId499" Type="http://schemas.openxmlformats.org/officeDocument/2006/relationships/ctrlProp" Target="../ctrlProps/ctrlProp496.xml"/><Relationship Id="rId14" Type="http://schemas.openxmlformats.org/officeDocument/2006/relationships/ctrlProp" Target="../ctrlProps/ctrlProp11.xml"/><Relationship Id="rId56" Type="http://schemas.openxmlformats.org/officeDocument/2006/relationships/ctrlProp" Target="../ctrlProps/ctrlProp53.xml"/><Relationship Id="rId317" Type="http://schemas.openxmlformats.org/officeDocument/2006/relationships/ctrlProp" Target="../ctrlProps/ctrlProp314.xml"/><Relationship Id="rId359" Type="http://schemas.openxmlformats.org/officeDocument/2006/relationships/ctrlProp" Target="../ctrlProps/ctrlProp356.xml"/><Relationship Id="rId524" Type="http://schemas.openxmlformats.org/officeDocument/2006/relationships/ctrlProp" Target="../ctrlProps/ctrlProp521.xml"/><Relationship Id="rId566" Type="http://schemas.openxmlformats.org/officeDocument/2006/relationships/ctrlProp" Target="../ctrlProps/ctrlProp563.xml"/><Relationship Id="rId98" Type="http://schemas.openxmlformats.org/officeDocument/2006/relationships/ctrlProp" Target="../ctrlProps/ctrlProp95.xml"/><Relationship Id="rId121" Type="http://schemas.openxmlformats.org/officeDocument/2006/relationships/ctrlProp" Target="../ctrlProps/ctrlProp118.xml"/><Relationship Id="rId163" Type="http://schemas.openxmlformats.org/officeDocument/2006/relationships/ctrlProp" Target="../ctrlProps/ctrlProp160.xml"/><Relationship Id="rId219" Type="http://schemas.openxmlformats.org/officeDocument/2006/relationships/ctrlProp" Target="../ctrlProps/ctrlProp216.xml"/><Relationship Id="rId370" Type="http://schemas.openxmlformats.org/officeDocument/2006/relationships/ctrlProp" Target="../ctrlProps/ctrlProp367.xml"/><Relationship Id="rId426" Type="http://schemas.openxmlformats.org/officeDocument/2006/relationships/ctrlProp" Target="../ctrlProps/ctrlProp423.xml"/><Relationship Id="rId633" Type="http://schemas.openxmlformats.org/officeDocument/2006/relationships/ctrlProp" Target="../ctrlProps/ctrlProp630.xml"/><Relationship Id="rId230" Type="http://schemas.openxmlformats.org/officeDocument/2006/relationships/ctrlProp" Target="../ctrlProps/ctrlProp227.xml"/><Relationship Id="rId468" Type="http://schemas.openxmlformats.org/officeDocument/2006/relationships/ctrlProp" Target="../ctrlProps/ctrlProp465.xml"/><Relationship Id="rId25" Type="http://schemas.openxmlformats.org/officeDocument/2006/relationships/ctrlProp" Target="../ctrlProps/ctrlProp22.xml"/><Relationship Id="rId67" Type="http://schemas.openxmlformats.org/officeDocument/2006/relationships/ctrlProp" Target="../ctrlProps/ctrlProp64.xml"/><Relationship Id="rId272" Type="http://schemas.openxmlformats.org/officeDocument/2006/relationships/ctrlProp" Target="../ctrlProps/ctrlProp269.xml"/><Relationship Id="rId328" Type="http://schemas.openxmlformats.org/officeDocument/2006/relationships/ctrlProp" Target="../ctrlProps/ctrlProp325.xml"/><Relationship Id="rId535" Type="http://schemas.openxmlformats.org/officeDocument/2006/relationships/ctrlProp" Target="../ctrlProps/ctrlProp532.xml"/><Relationship Id="rId577" Type="http://schemas.openxmlformats.org/officeDocument/2006/relationships/ctrlProp" Target="../ctrlProps/ctrlProp574.xml"/><Relationship Id="rId132" Type="http://schemas.openxmlformats.org/officeDocument/2006/relationships/ctrlProp" Target="../ctrlProps/ctrlProp129.xml"/><Relationship Id="rId174" Type="http://schemas.openxmlformats.org/officeDocument/2006/relationships/ctrlProp" Target="../ctrlProps/ctrlProp171.xml"/><Relationship Id="rId381" Type="http://schemas.openxmlformats.org/officeDocument/2006/relationships/ctrlProp" Target="../ctrlProps/ctrlProp378.xml"/><Relationship Id="rId602" Type="http://schemas.openxmlformats.org/officeDocument/2006/relationships/ctrlProp" Target="../ctrlProps/ctrlProp599.xml"/><Relationship Id="rId241" Type="http://schemas.openxmlformats.org/officeDocument/2006/relationships/ctrlProp" Target="../ctrlProps/ctrlProp238.xml"/><Relationship Id="rId437" Type="http://schemas.openxmlformats.org/officeDocument/2006/relationships/ctrlProp" Target="../ctrlProps/ctrlProp434.xml"/><Relationship Id="rId479" Type="http://schemas.openxmlformats.org/officeDocument/2006/relationships/ctrlProp" Target="../ctrlProps/ctrlProp476.xml"/><Relationship Id="rId644" Type="http://schemas.openxmlformats.org/officeDocument/2006/relationships/ctrlProp" Target="../ctrlProps/ctrlProp641.xml"/><Relationship Id="rId36" Type="http://schemas.openxmlformats.org/officeDocument/2006/relationships/ctrlProp" Target="../ctrlProps/ctrlProp33.xml"/><Relationship Id="rId283" Type="http://schemas.openxmlformats.org/officeDocument/2006/relationships/ctrlProp" Target="../ctrlProps/ctrlProp280.xml"/><Relationship Id="rId339" Type="http://schemas.openxmlformats.org/officeDocument/2006/relationships/ctrlProp" Target="../ctrlProps/ctrlProp336.xml"/><Relationship Id="rId490" Type="http://schemas.openxmlformats.org/officeDocument/2006/relationships/ctrlProp" Target="../ctrlProps/ctrlProp487.xml"/><Relationship Id="rId504" Type="http://schemas.openxmlformats.org/officeDocument/2006/relationships/ctrlProp" Target="../ctrlProps/ctrlProp501.xml"/><Relationship Id="rId546" Type="http://schemas.openxmlformats.org/officeDocument/2006/relationships/ctrlProp" Target="../ctrlProps/ctrlProp543.xml"/><Relationship Id="rId78" Type="http://schemas.openxmlformats.org/officeDocument/2006/relationships/ctrlProp" Target="../ctrlProps/ctrlProp75.xml"/><Relationship Id="rId101" Type="http://schemas.openxmlformats.org/officeDocument/2006/relationships/ctrlProp" Target="../ctrlProps/ctrlProp98.xml"/><Relationship Id="rId143" Type="http://schemas.openxmlformats.org/officeDocument/2006/relationships/ctrlProp" Target="../ctrlProps/ctrlProp140.xml"/><Relationship Id="rId185" Type="http://schemas.openxmlformats.org/officeDocument/2006/relationships/ctrlProp" Target="../ctrlProps/ctrlProp182.xml"/><Relationship Id="rId350" Type="http://schemas.openxmlformats.org/officeDocument/2006/relationships/ctrlProp" Target="../ctrlProps/ctrlProp347.xml"/><Relationship Id="rId406" Type="http://schemas.openxmlformats.org/officeDocument/2006/relationships/ctrlProp" Target="../ctrlProps/ctrlProp403.xml"/><Relationship Id="rId588" Type="http://schemas.openxmlformats.org/officeDocument/2006/relationships/ctrlProp" Target="../ctrlProps/ctrlProp585.xml"/><Relationship Id="rId9" Type="http://schemas.openxmlformats.org/officeDocument/2006/relationships/ctrlProp" Target="../ctrlProps/ctrlProp6.xml"/><Relationship Id="rId210" Type="http://schemas.openxmlformats.org/officeDocument/2006/relationships/ctrlProp" Target="../ctrlProps/ctrlProp207.xml"/><Relationship Id="rId392" Type="http://schemas.openxmlformats.org/officeDocument/2006/relationships/ctrlProp" Target="../ctrlProps/ctrlProp389.xml"/><Relationship Id="rId448" Type="http://schemas.openxmlformats.org/officeDocument/2006/relationships/ctrlProp" Target="../ctrlProps/ctrlProp445.xml"/><Relationship Id="rId613" Type="http://schemas.openxmlformats.org/officeDocument/2006/relationships/ctrlProp" Target="../ctrlProps/ctrlProp610.xml"/><Relationship Id="rId252" Type="http://schemas.openxmlformats.org/officeDocument/2006/relationships/ctrlProp" Target="../ctrlProps/ctrlProp249.xml"/><Relationship Id="rId294" Type="http://schemas.openxmlformats.org/officeDocument/2006/relationships/ctrlProp" Target="../ctrlProps/ctrlProp291.xml"/><Relationship Id="rId308" Type="http://schemas.openxmlformats.org/officeDocument/2006/relationships/ctrlProp" Target="../ctrlProps/ctrlProp305.xml"/><Relationship Id="rId515" Type="http://schemas.openxmlformats.org/officeDocument/2006/relationships/ctrlProp" Target="../ctrlProps/ctrlProp512.xml"/><Relationship Id="rId47" Type="http://schemas.openxmlformats.org/officeDocument/2006/relationships/ctrlProp" Target="../ctrlProps/ctrlProp44.xml"/><Relationship Id="rId89" Type="http://schemas.openxmlformats.org/officeDocument/2006/relationships/ctrlProp" Target="../ctrlProps/ctrlProp86.xml"/><Relationship Id="rId112" Type="http://schemas.openxmlformats.org/officeDocument/2006/relationships/ctrlProp" Target="../ctrlProps/ctrlProp109.xml"/><Relationship Id="rId154" Type="http://schemas.openxmlformats.org/officeDocument/2006/relationships/ctrlProp" Target="../ctrlProps/ctrlProp151.xml"/><Relationship Id="rId361" Type="http://schemas.openxmlformats.org/officeDocument/2006/relationships/ctrlProp" Target="../ctrlProps/ctrlProp358.xml"/><Relationship Id="rId557" Type="http://schemas.openxmlformats.org/officeDocument/2006/relationships/ctrlProp" Target="../ctrlProps/ctrlProp554.xml"/><Relationship Id="rId599" Type="http://schemas.openxmlformats.org/officeDocument/2006/relationships/ctrlProp" Target="../ctrlProps/ctrlProp596.xml"/><Relationship Id="rId196" Type="http://schemas.openxmlformats.org/officeDocument/2006/relationships/ctrlProp" Target="../ctrlProps/ctrlProp193.xml"/><Relationship Id="rId417" Type="http://schemas.openxmlformats.org/officeDocument/2006/relationships/ctrlProp" Target="../ctrlProps/ctrlProp414.xml"/><Relationship Id="rId459" Type="http://schemas.openxmlformats.org/officeDocument/2006/relationships/ctrlProp" Target="../ctrlProps/ctrlProp456.xml"/><Relationship Id="rId624" Type="http://schemas.openxmlformats.org/officeDocument/2006/relationships/ctrlProp" Target="../ctrlProps/ctrlProp621.xml"/><Relationship Id="rId16" Type="http://schemas.openxmlformats.org/officeDocument/2006/relationships/ctrlProp" Target="../ctrlProps/ctrlProp13.xml"/><Relationship Id="rId221" Type="http://schemas.openxmlformats.org/officeDocument/2006/relationships/ctrlProp" Target="../ctrlProps/ctrlProp218.xml"/><Relationship Id="rId263" Type="http://schemas.openxmlformats.org/officeDocument/2006/relationships/ctrlProp" Target="../ctrlProps/ctrlProp260.xml"/><Relationship Id="rId319" Type="http://schemas.openxmlformats.org/officeDocument/2006/relationships/ctrlProp" Target="../ctrlProps/ctrlProp316.xml"/><Relationship Id="rId470" Type="http://schemas.openxmlformats.org/officeDocument/2006/relationships/ctrlProp" Target="../ctrlProps/ctrlProp467.xml"/><Relationship Id="rId526" Type="http://schemas.openxmlformats.org/officeDocument/2006/relationships/ctrlProp" Target="../ctrlProps/ctrlProp523.xml"/><Relationship Id="rId58" Type="http://schemas.openxmlformats.org/officeDocument/2006/relationships/ctrlProp" Target="../ctrlProps/ctrlProp55.xml"/><Relationship Id="rId123" Type="http://schemas.openxmlformats.org/officeDocument/2006/relationships/ctrlProp" Target="../ctrlProps/ctrlProp120.xml"/><Relationship Id="rId330" Type="http://schemas.openxmlformats.org/officeDocument/2006/relationships/ctrlProp" Target="../ctrlProps/ctrlProp327.xml"/><Relationship Id="rId568" Type="http://schemas.openxmlformats.org/officeDocument/2006/relationships/ctrlProp" Target="../ctrlProps/ctrlProp565.xml"/><Relationship Id="rId165" Type="http://schemas.openxmlformats.org/officeDocument/2006/relationships/ctrlProp" Target="../ctrlProps/ctrlProp162.xml"/><Relationship Id="rId372" Type="http://schemas.openxmlformats.org/officeDocument/2006/relationships/ctrlProp" Target="../ctrlProps/ctrlProp369.xml"/><Relationship Id="rId428" Type="http://schemas.openxmlformats.org/officeDocument/2006/relationships/ctrlProp" Target="../ctrlProps/ctrlProp425.xml"/><Relationship Id="rId635" Type="http://schemas.openxmlformats.org/officeDocument/2006/relationships/ctrlProp" Target="../ctrlProps/ctrlProp632.xml"/><Relationship Id="rId232" Type="http://schemas.openxmlformats.org/officeDocument/2006/relationships/ctrlProp" Target="../ctrlProps/ctrlProp229.xml"/><Relationship Id="rId274" Type="http://schemas.openxmlformats.org/officeDocument/2006/relationships/ctrlProp" Target="../ctrlProps/ctrlProp271.xml"/><Relationship Id="rId481" Type="http://schemas.openxmlformats.org/officeDocument/2006/relationships/ctrlProp" Target="../ctrlProps/ctrlProp478.xml"/><Relationship Id="rId27" Type="http://schemas.openxmlformats.org/officeDocument/2006/relationships/ctrlProp" Target="../ctrlProps/ctrlProp24.xml"/><Relationship Id="rId69" Type="http://schemas.openxmlformats.org/officeDocument/2006/relationships/ctrlProp" Target="../ctrlProps/ctrlProp66.xml"/><Relationship Id="rId134" Type="http://schemas.openxmlformats.org/officeDocument/2006/relationships/ctrlProp" Target="../ctrlProps/ctrlProp131.xml"/><Relationship Id="rId537" Type="http://schemas.openxmlformats.org/officeDocument/2006/relationships/ctrlProp" Target="../ctrlProps/ctrlProp534.xml"/><Relationship Id="rId579" Type="http://schemas.openxmlformats.org/officeDocument/2006/relationships/ctrlProp" Target="../ctrlProps/ctrlProp576.xml"/><Relationship Id="rId80" Type="http://schemas.openxmlformats.org/officeDocument/2006/relationships/ctrlProp" Target="../ctrlProps/ctrlProp77.xml"/><Relationship Id="rId176" Type="http://schemas.openxmlformats.org/officeDocument/2006/relationships/ctrlProp" Target="../ctrlProps/ctrlProp173.xml"/><Relationship Id="rId341" Type="http://schemas.openxmlformats.org/officeDocument/2006/relationships/ctrlProp" Target="../ctrlProps/ctrlProp338.xml"/><Relationship Id="rId383" Type="http://schemas.openxmlformats.org/officeDocument/2006/relationships/ctrlProp" Target="../ctrlProps/ctrlProp380.xml"/><Relationship Id="rId439" Type="http://schemas.openxmlformats.org/officeDocument/2006/relationships/ctrlProp" Target="../ctrlProps/ctrlProp436.xml"/><Relationship Id="rId590" Type="http://schemas.openxmlformats.org/officeDocument/2006/relationships/ctrlProp" Target="../ctrlProps/ctrlProp587.xml"/><Relationship Id="rId604" Type="http://schemas.openxmlformats.org/officeDocument/2006/relationships/ctrlProp" Target="../ctrlProps/ctrlProp601.xml"/><Relationship Id="rId646" Type="http://schemas.openxmlformats.org/officeDocument/2006/relationships/ctrlProp" Target="../ctrlProps/ctrlProp643.xml"/><Relationship Id="rId201" Type="http://schemas.openxmlformats.org/officeDocument/2006/relationships/ctrlProp" Target="../ctrlProps/ctrlProp198.xml"/><Relationship Id="rId243" Type="http://schemas.openxmlformats.org/officeDocument/2006/relationships/ctrlProp" Target="../ctrlProps/ctrlProp240.xml"/><Relationship Id="rId285" Type="http://schemas.openxmlformats.org/officeDocument/2006/relationships/ctrlProp" Target="../ctrlProps/ctrlProp282.xml"/><Relationship Id="rId450" Type="http://schemas.openxmlformats.org/officeDocument/2006/relationships/ctrlProp" Target="../ctrlProps/ctrlProp447.xml"/><Relationship Id="rId506" Type="http://schemas.openxmlformats.org/officeDocument/2006/relationships/ctrlProp" Target="../ctrlProps/ctrlProp503.xml"/><Relationship Id="rId38" Type="http://schemas.openxmlformats.org/officeDocument/2006/relationships/ctrlProp" Target="../ctrlProps/ctrlProp35.xml"/><Relationship Id="rId103" Type="http://schemas.openxmlformats.org/officeDocument/2006/relationships/ctrlProp" Target="../ctrlProps/ctrlProp100.xml"/><Relationship Id="rId310" Type="http://schemas.openxmlformats.org/officeDocument/2006/relationships/ctrlProp" Target="../ctrlProps/ctrlProp307.xml"/><Relationship Id="rId492" Type="http://schemas.openxmlformats.org/officeDocument/2006/relationships/ctrlProp" Target="../ctrlProps/ctrlProp489.xml"/><Relationship Id="rId548" Type="http://schemas.openxmlformats.org/officeDocument/2006/relationships/ctrlProp" Target="../ctrlProps/ctrlProp545.xml"/><Relationship Id="rId91" Type="http://schemas.openxmlformats.org/officeDocument/2006/relationships/ctrlProp" Target="../ctrlProps/ctrlProp88.xml"/><Relationship Id="rId145" Type="http://schemas.openxmlformats.org/officeDocument/2006/relationships/ctrlProp" Target="../ctrlProps/ctrlProp142.xml"/><Relationship Id="rId187" Type="http://schemas.openxmlformats.org/officeDocument/2006/relationships/ctrlProp" Target="../ctrlProps/ctrlProp184.xml"/><Relationship Id="rId352" Type="http://schemas.openxmlformats.org/officeDocument/2006/relationships/ctrlProp" Target="../ctrlProps/ctrlProp349.xml"/><Relationship Id="rId394" Type="http://schemas.openxmlformats.org/officeDocument/2006/relationships/ctrlProp" Target="../ctrlProps/ctrlProp391.xml"/><Relationship Id="rId408" Type="http://schemas.openxmlformats.org/officeDocument/2006/relationships/ctrlProp" Target="../ctrlProps/ctrlProp405.xml"/><Relationship Id="rId615" Type="http://schemas.openxmlformats.org/officeDocument/2006/relationships/ctrlProp" Target="../ctrlProps/ctrlProp612.xml"/><Relationship Id="rId1" Type="http://schemas.openxmlformats.org/officeDocument/2006/relationships/printerSettings" Target="../printerSettings/printerSettings3.bin"/><Relationship Id="rId212" Type="http://schemas.openxmlformats.org/officeDocument/2006/relationships/ctrlProp" Target="../ctrlProps/ctrlProp209.xml"/><Relationship Id="rId233" Type="http://schemas.openxmlformats.org/officeDocument/2006/relationships/ctrlProp" Target="../ctrlProps/ctrlProp230.xml"/><Relationship Id="rId254" Type="http://schemas.openxmlformats.org/officeDocument/2006/relationships/ctrlProp" Target="../ctrlProps/ctrlProp251.xml"/><Relationship Id="rId440" Type="http://schemas.openxmlformats.org/officeDocument/2006/relationships/ctrlProp" Target="../ctrlProps/ctrlProp437.xml"/><Relationship Id="rId28" Type="http://schemas.openxmlformats.org/officeDocument/2006/relationships/ctrlProp" Target="../ctrlProps/ctrlProp25.xml"/><Relationship Id="rId49" Type="http://schemas.openxmlformats.org/officeDocument/2006/relationships/ctrlProp" Target="../ctrlProps/ctrlProp46.xml"/><Relationship Id="rId114" Type="http://schemas.openxmlformats.org/officeDocument/2006/relationships/ctrlProp" Target="../ctrlProps/ctrlProp111.xml"/><Relationship Id="rId275" Type="http://schemas.openxmlformats.org/officeDocument/2006/relationships/ctrlProp" Target="../ctrlProps/ctrlProp272.xml"/><Relationship Id="rId296" Type="http://schemas.openxmlformats.org/officeDocument/2006/relationships/ctrlProp" Target="../ctrlProps/ctrlProp293.xml"/><Relationship Id="rId300" Type="http://schemas.openxmlformats.org/officeDocument/2006/relationships/ctrlProp" Target="../ctrlProps/ctrlProp297.xml"/><Relationship Id="rId461" Type="http://schemas.openxmlformats.org/officeDocument/2006/relationships/ctrlProp" Target="../ctrlProps/ctrlProp458.xml"/><Relationship Id="rId482" Type="http://schemas.openxmlformats.org/officeDocument/2006/relationships/ctrlProp" Target="../ctrlProps/ctrlProp479.xml"/><Relationship Id="rId517" Type="http://schemas.openxmlformats.org/officeDocument/2006/relationships/ctrlProp" Target="../ctrlProps/ctrlProp514.xml"/><Relationship Id="rId538" Type="http://schemas.openxmlformats.org/officeDocument/2006/relationships/ctrlProp" Target="../ctrlProps/ctrlProp535.xml"/><Relationship Id="rId559" Type="http://schemas.openxmlformats.org/officeDocument/2006/relationships/ctrlProp" Target="../ctrlProps/ctrlProp556.xml"/><Relationship Id="rId60" Type="http://schemas.openxmlformats.org/officeDocument/2006/relationships/ctrlProp" Target="../ctrlProps/ctrlProp57.xml"/><Relationship Id="rId81" Type="http://schemas.openxmlformats.org/officeDocument/2006/relationships/ctrlProp" Target="../ctrlProps/ctrlProp78.xml"/><Relationship Id="rId135" Type="http://schemas.openxmlformats.org/officeDocument/2006/relationships/ctrlProp" Target="../ctrlProps/ctrlProp132.xml"/><Relationship Id="rId156" Type="http://schemas.openxmlformats.org/officeDocument/2006/relationships/ctrlProp" Target="../ctrlProps/ctrlProp153.xml"/><Relationship Id="rId177" Type="http://schemas.openxmlformats.org/officeDocument/2006/relationships/ctrlProp" Target="../ctrlProps/ctrlProp174.xml"/><Relationship Id="rId198" Type="http://schemas.openxmlformats.org/officeDocument/2006/relationships/ctrlProp" Target="../ctrlProps/ctrlProp195.xml"/><Relationship Id="rId321" Type="http://schemas.openxmlformats.org/officeDocument/2006/relationships/ctrlProp" Target="../ctrlProps/ctrlProp318.xml"/><Relationship Id="rId342" Type="http://schemas.openxmlformats.org/officeDocument/2006/relationships/ctrlProp" Target="../ctrlProps/ctrlProp339.xml"/><Relationship Id="rId363" Type="http://schemas.openxmlformats.org/officeDocument/2006/relationships/ctrlProp" Target="../ctrlProps/ctrlProp360.xml"/><Relationship Id="rId384" Type="http://schemas.openxmlformats.org/officeDocument/2006/relationships/ctrlProp" Target="../ctrlProps/ctrlProp381.xml"/><Relationship Id="rId419" Type="http://schemas.openxmlformats.org/officeDocument/2006/relationships/ctrlProp" Target="../ctrlProps/ctrlProp416.xml"/><Relationship Id="rId570" Type="http://schemas.openxmlformats.org/officeDocument/2006/relationships/ctrlProp" Target="../ctrlProps/ctrlProp567.xml"/><Relationship Id="rId591" Type="http://schemas.openxmlformats.org/officeDocument/2006/relationships/ctrlProp" Target="../ctrlProps/ctrlProp588.xml"/><Relationship Id="rId605" Type="http://schemas.openxmlformats.org/officeDocument/2006/relationships/ctrlProp" Target="../ctrlProps/ctrlProp602.xml"/><Relationship Id="rId626" Type="http://schemas.openxmlformats.org/officeDocument/2006/relationships/ctrlProp" Target="../ctrlProps/ctrlProp623.xml"/><Relationship Id="rId202" Type="http://schemas.openxmlformats.org/officeDocument/2006/relationships/ctrlProp" Target="../ctrlProps/ctrlProp199.xml"/><Relationship Id="rId223" Type="http://schemas.openxmlformats.org/officeDocument/2006/relationships/ctrlProp" Target="../ctrlProps/ctrlProp220.xml"/><Relationship Id="rId244" Type="http://schemas.openxmlformats.org/officeDocument/2006/relationships/ctrlProp" Target="../ctrlProps/ctrlProp241.xml"/><Relationship Id="rId430" Type="http://schemas.openxmlformats.org/officeDocument/2006/relationships/ctrlProp" Target="../ctrlProps/ctrlProp427.xml"/><Relationship Id="rId647" Type="http://schemas.openxmlformats.org/officeDocument/2006/relationships/ctrlProp" Target="../ctrlProps/ctrlProp644.xml"/><Relationship Id="rId18" Type="http://schemas.openxmlformats.org/officeDocument/2006/relationships/ctrlProp" Target="../ctrlProps/ctrlProp15.xml"/><Relationship Id="rId39" Type="http://schemas.openxmlformats.org/officeDocument/2006/relationships/ctrlProp" Target="../ctrlProps/ctrlProp36.xml"/><Relationship Id="rId265" Type="http://schemas.openxmlformats.org/officeDocument/2006/relationships/ctrlProp" Target="../ctrlProps/ctrlProp262.xml"/><Relationship Id="rId286" Type="http://schemas.openxmlformats.org/officeDocument/2006/relationships/ctrlProp" Target="../ctrlProps/ctrlProp283.xml"/><Relationship Id="rId451" Type="http://schemas.openxmlformats.org/officeDocument/2006/relationships/ctrlProp" Target="../ctrlProps/ctrlProp448.xml"/><Relationship Id="rId472" Type="http://schemas.openxmlformats.org/officeDocument/2006/relationships/ctrlProp" Target="../ctrlProps/ctrlProp469.xml"/><Relationship Id="rId493" Type="http://schemas.openxmlformats.org/officeDocument/2006/relationships/ctrlProp" Target="../ctrlProps/ctrlProp490.xml"/><Relationship Id="rId507" Type="http://schemas.openxmlformats.org/officeDocument/2006/relationships/ctrlProp" Target="../ctrlProps/ctrlProp504.xml"/><Relationship Id="rId528" Type="http://schemas.openxmlformats.org/officeDocument/2006/relationships/ctrlProp" Target="../ctrlProps/ctrlProp525.xml"/><Relationship Id="rId549" Type="http://schemas.openxmlformats.org/officeDocument/2006/relationships/ctrlProp" Target="../ctrlProps/ctrlProp546.xml"/><Relationship Id="rId50" Type="http://schemas.openxmlformats.org/officeDocument/2006/relationships/ctrlProp" Target="../ctrlProps/ctrlProp47.xml"/><Relationship Id="rId104" Type="http://schemas.openxmlformats.org/officeDocument/2006/relationships/ctrlProp" Target="../ctrlProps/ctrlProp101.xml"/><Relationship Id="rId125" Type="http://schemas.openxmlformats.org/officeDocument/2006/relationships/ctrlProp" Target="../ctrlProps/ctrlProp122.xml"/><Relationship Id="rId146" Type="http://schemas.openxmlformats.org/officeDocument/2006/relationships/ctrlProp" Target="../ctrlProps/ctrlProp143.xml"/><Relationship Id="rId167" Type="http://schemas.openxmlformats.org/officeDocument/2006/relationships/ctrlProp" Target="../ctrlProps/ctrlProp164.xml"/><Relationship Id="rId188" Type="http://schemas.openxmlformats.org/officeDocument/2006/relationships/ctrlProp" Target="../ctrlProps/ctrlProp185.xml"/><Relationship Id="rId311" Type="http://schemas.openxmlformats.org/officeDocument/2006/relationships/ctrlProp" Target="../ctrlProps/ctrlProp308.xml"/><Relationship Id="rId332" Type="http://schemas.openxmlformats.org/officeDocument/2006/relationships/ctrlProp" Target="../ctrlProps/ctrlProp329.xml"/><Relationship Id="rId353" Type="http://schemas.openxmlformats.org/officeDocument/2006/relationships/ctrlProp" Target="../ctrlProps/ctrlProp350.xml"/><Relationship Id="rId374" Type="http://schemas.openxmlformats.org/officeDocument/2006/relationships/ctrlProp" Target="../ctrlProps/ctrlProp371.xml"/><Relationship Id="rId395" Type="http://schemas.openxmlformats.org/officeDocument/2006/relationships/ctrlProp" Target="../ctrlProps/ctrlProp392.xml"/><Relationship Id="rId409" Type="http://schemas.openxmlformats.org/officeDocument/2006/relationships/ctrlProp" Target="../ctrlProps/ctrlProp406.xml"/><Relationship Id="rId560" Type="http://schemas.openxmlformats.org/officeDocument/2006/relationships/ctrlProp" Target="../ctrlProps/ctrlProp557.xml"/><Relationship Id="rId581" Type="http://schemas.openxmlformats.org/officeDocument/2006/relationships/ctrlProp" Target="../ctrlProps/ctrlProp578.xml"/><Relationship Id="rId71" Type="http://schemas.openxmlformats.org/officeDocument/2006/relationships/ctrlProp" Target="../ctrlProps/ctrlProp68.xml"/><Relationship Id="rId92" Type="http://schemas.openxmlformats.org/officeDocument/2006/relationships/ctrlProp" Target="../ctrlProps/ctrlProp89.xml"/><Relationship Id="rId213" Type="http://schemas.openxmlformats.org/officeDocument/2006/relationships/ctrlProp" Target="../ctrlProps/ctrlProp210.xml"/><Relationship Id="rId234" Type="http://schemas.openxmlformats.org/officeDocument/2006/relationships/ctrlProp" Target="../ctrlProps/ctrlProp231.xml"/><Relationship Id="rId420" Type="http://schemas.openxmlformats.org/officeDocument/2006/relationships/ctrlProp" Target="../ctrlProps/ctrlProp417.xml"/><Relationship Id="rId616" Type="http://schemas.openxmlformats.org/officeDocument/2006/relationships/ctrlProp" Target="../ctrlProps/ctrlProp613.xml"/><Relationship Id="rId637" Type="http://schemas.openxmlformats.org/officeDocument/2006/relationships/ctrlProp" Target="../ctrlProps/ctrlProp634.xml"/><Relationship Id="rId2" Type="http://schemas.openxmlformats.org/officeDocument/2006/relationships/drawing" Target="../drawings/drawing2.xml"/><Relationship Id="rId29" Type="http://schemas.openxmlformats.org/officeDocument/2006/relationships/ctrlProp" Target="../ctrlProps/ctrlProp26.xml"/><Relationship Id="rId255" Type="http://schemas.openxmlformats.org/officeDocument/2006/relationships/ctrlProp" Target="../ctrlProps/ctrlProp252.xml"/><Relationship Id="rId276" Type="http://schemas.openxmlformats.org/officeDocument/2006/relationships/ctrlProp" Target="../ctrlProps/ctrlProp273.xml"/><Relationship Id="rId297" Type="http://schemas.openxmlformats.org/officeDocument/2006/relationships/ctrlProp" Target="../ctrlProps/ctrlProp294.xml"/><Relationship Id="rId441" Type="http://schemas.openxmlformats.org/officeDocument/2006/relationships/ctrlProp" Target="../ctrlProps/ctrlProp438.xml"/><Relationship Id="rId462" Type="http://schemas.openxmlformats.org/officeDocument/2006/relationships/ctrlProp" Target="../ctrlProps/ctrlProp459.xml"/><Relationship Id="rId483" Type="http://schemas.openxmlformats.org/officeDocument/2006/relationships/ctrlProp" Target="../ctrlProps/ctrlProp480.xml"/><Relationship Id="rId518" Type="http://schemas.openxmlformats.org/officeDocument/2006/relationships/ctrlProp" Target="../ctrlProps/ctrlProp515.xml"/><Relationship Id="rId539" Type="http://schemas.openxmlformats.org/officeDocument/2006/relationships/ctrlProp" Target="../ctrlProps/ctrlProp536.xml"/><Relationship Id="rId40" Type="http://schemas.openxmlformats.org/officeDocument/2006/relationships/ctrlProp" Target="../ctrlProps/ctrlProp37.xml"/><Relationship Id="rId115" Type="http://schemas.openxmlformats.org/officeDocument/2006/relationships/ctrlProp" Target="../ctrlProps/ctrlProp112.xml"/><Relationship Id="rId136" Type="http://schemas.openxmlformats.org/officeDocument/2006/relationships/ctrlProp" Target="../ctrlProps/ctrlProp133.xml"/><Relationship Id="rId157" Type="http://schemas.openxmlformats.org/officeDocument/2006/relationships/ctrlProp" Target="../ctrlProps/ctrlProp154.xml"/><Relationship Id="rId178" Type="http://schemas.openxmlformats.org/officeDocument/2006/relationships/ctrlProp" Target="../ctrlProps/ctrlProp175.xml"/><Relationship Id="rId301" Type="http://schemas.openxmlformats.org/officeDocument/2006/relationships/ctrlProp" Target="../ctrlProps/ctrlProp298.xml"/><Relationship Id="rId322" Type="http://schemas.openxmlformats.org/officeDocument/2006/relationships/ctrlProp" Target="../ctrlProps/ctrlProp319.xml"/><Relationship Id="rId343" Type="http://schemas.openxmlformats.org/officeDocument/2006/relationships/ctrlProp" Target="../ctrlProps/ctrlProp340.xml"/><Relationship Id="rId364" Type="http://schemas.openxmlformats.org/officeDocument/2006/relationships/ctrlProp" Target="../ctrlProps/ctrlProp361.xml"/><Relationship Id="rId550" Type="http://schemas.openxmlformats.org/officeDocument/2006/relationships/ctrlProp" Target="../ctrlProps/ctrlProp547.xml"/><Relationship Id="rId61" Type="http://schemas.openxmlformats.org/officeDocument/2006/relationships/ctrlProp" Target="../ctrlProps/ctrlProp58.xml"/><Relationship Id="rId82" Type="http://schemas.openxmlformats.org/officeDocument/2006/relationships/ctrlProp" Target="../ctrlProps/ctrlProp79.xml"/><Relationship Id="rId199" Type="http://schemas.openxmlformats.org/officeDocument/2006/relationships/ctrlProp" Target="../ctrlProps/ctrlProp196.xml"/><Relationship Id="rId203" Type="http://schemas.openxmlformats.org/officeDocument/2006/relationships/ctrlProp" Target="../ctrlProps/ctrlProp200.xml"/><Relationship Id="rId385" Type="http://schemas.openxmlformats.org/officeDocument/2006/relationships/ctrlProp" Target="../ctrlProps/ctrlProp382.xml"/><Relationship Id="rId571" Type="http://schemas.openxmlformats.org/officeDocument/2006/relationships/ctrlProp" Target="../ctrlProps/ctrlProp568.xml"/><Relationship Id="rId592" Type="http://schemas.openxmlformats.org/officeDocument/2006/relationships/ctrlProp" Target="../ctrlProps/ctrlProp589.xml"/><Relationship Id="rId606" Type="http://schemas.openxmlformats.org/officeDocument/2006/relationships/ctrlProp" Target="../ctrlProps/ctrlProp603.xml"/><Relationship Id="rId627" Type="http://schemas.openxmlformats.org/officeDocument/2006/relationships/ctrlProp" Target="../ctrlProps/ctrlProp624.xml"/><Relationship Id="rId648" Type="http://schemas.openxmlformats.org/officeDocument/2006/relationships/ctrlProp" Target="../ctrlProps/ctrlProp645.xml"/><Relationship Id="rId19" Type="http://schemas.openxmlformats.org/officeDocument/2006/relationships/ctrlProp" Target="../ctrlProps/ctrlProp16.xml"/><Relationship Id="rId224" Type="http://schemas.openxmlformats.org/officeDocument/2006/relationships/ctrlProp" Target="../ctrlProps/ctrlProp221.xml"/><Relationship Id="rId245" Type="http://schemas.openxmlformats.org/officeDocument/2006/relationships/ctrlProp" Target="../ctrlProps/ctrlProp242.xml"/><Relationship Id="rId266" Type="http://schemas.openxmlformats.org/officeDocument/2006/relationships/ctrlProp" Target="../ctrlProps/ctrlProp263.xml"/><Relationship Id="rId287" Type="http://schemas.openxmlformats.org/officeDocument/2006/relationships/ctrlProp" Target="../ctrlProps/ctrlProp284.xml"/><Relationship Id="rId410" Type="http://schemas.openxmlformats.org/officeDocument/2006/relationships/ctrlProp" Target="../ctrlProps/ctrlProp407.xml"/><Relationship Id="rId431" Type="http://schemas.openxmlformats.org/officeDocument/2006/relationships/ctrlProp" Target="../ctrlProps/ctrlProp428.xml"/><Relationship Id="rId452" Type="http://schemas.openxmlformats.org/officeDocument/2006/relationships/ctrlProp" Target="../ctrlProps/ctrlProp449.xml"/><Relationship Id="rId473" Type="http://schemas.openxmlformats.org/officeDocument/2006/relationships/ctrlProp" Target="../ctrlProps/ctrlProp470.xml"/><Relationship Id="rId494" Type="http://schemas.openxmlformats.org/officeDocument/2006/relationships/ctrlProp" Target="../ctrlProps/ctrlProp491.xml"/><Relationship Id="rId508" Type="http://schemas.openxmlformats.org/officeDocument/2006/relationships/ctrlProp" Target="../ctrlProps/ctrlProp505.xml"/><Relationship Id="rId529" Type="http://schemas.openxmlformats.org/officeDocument/2006/relationships/ctrlProp" Target="../ctrlProps/ctrlProp526.xml"/><Relationship Id="rId30" Type="http://schemas.openxmlformats.org/officeDocument/2006/relationships/ctrlProp" Target="../ctrlProps/ctrlProp27.xml"/><Relationship Id="rId105" Type="http://schemas.openxmlformats.org/officeDocument/2006/relationships/ctrlProp" Target="../ctrlProps/ctrlProp102.xml"/><Relationship Id="rId126" Type="http://schemas.openxmlformats.org/officeDocument/2006/relationships/ctrlProp" Target="../ctrlProps/ctrlProp123.xml"/><Relationship Id="rId147" Type="http://schemas.openxmlformats.org/officeDocument/2006/relationships/ctrlProp" Target="../ctrlProps/ctrlProp144.xml"/><Relationship Id="rId168" Type="http://schemas.openxmlformats.org/officeDocument/2006/relationships/ctrlProp" Target="../ctrlProps/ctrlProp165.xml"/><Relationship Id="rId312" Type="http://schemas.openxmlformats.org/officeDocument/2006/relationships/ctrlProp" Target="../ctrlProps/ctrlProp309.xml"/><Relationship Id="rId333" Type="http://schemas.openxmlformats.org/officeDocument/2006/relationships/ctrlProp" Target="../ctrlProps/ctrlProp330.xml"/><Relationship Id="rId354" Type="http://schemas.openxmlformats.org/officeDocument/2006/relationships/ctrlProp" Target="../ctrlProps/ctrlProp351.xml"/><Relationship Id="rId540" Type="http://schemas.openxmlformats.org/officeDocument/2006/relationships/ctrlProp" Target="../ctrlProps/ctrlProp537.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189" Type="http://schemas.openxmlformats.org/officeDocument/2006/relationships/ctrlProp" Target="../ctrlProps/ctrlProp186.xml"/><Relationship Id="rId375" Type="http://schemas.openxmlformats.org/officeDocument/2006/relationships/ctrlProp" Target="../ctrlProps/ctrlProp372.xml"/><Relationship Id="rId396" Type="http://schemas.openxmlformats.org/officeDocument/2006/relationships/ctrlProp" Target="../ctrlProps/ctrlProp393.xml"/><Relationship Id="rId561" Type="http://schemas.openxmlformats.org/officeDocument/2006/relationships/ctrlProp" Target="../ctrlProps/ctrlProp558.xml"/><Relationship Id="rId582" Type="http://schemas.openxmlformats.org/officeDocument/2006/relationships/ctrlProp" Target="../ctrlProps/ctrlProp579.xml"/><Relationship Id="rId617" Type="http://schemas.openxmlformats.org/officeDocument/2006/relationships/ctrlProp" Target="../ctrlProps/ctrlProp614.xml"/><Relationship Id="rId638" Type="http://schemas.openxmlformats.org/officeDocument/2006/relationships/ctrlProp" Target="../ctrlProps/ctrlProp635.xml"/><Relationship Id="rId3" Type="http://schemas.openxmlformats.org/officeDocument/2006/relationships/vmlDrawing" Target="../drawings/vmlDrawing1.vml"/><Relationship Id="rId214" Type="http://schemas.openxmlformats.org/officeDocument/2006/relationships/ctrlProp" Target="../ctrlProps/ctrlProp211.xml"/><Relationship Id="rId235" Type="http://schemas.openxmlformats.org/officeDocument/2006/relationships/ctrlProp" Target="../ctrlProps/ctrlProp232.xml"/><Relationship Id="rId256" Type="http://schemas.openxmlformats.org/officeDocument/2006/relationships/ctrlProp" Target="../ctrlProps/ctrlProp253.xml"/><Relationship Id="rId277" Type="http://schemas.openxmlformats.org/officeDocument/2006/relationships/ctrlProp" Target="../ctrlProps/ctrlProp274.xml"/><Relationship Id="rId298" Type="http://schemas.openxmlformats.org/officeDocument/2006/relationships/ctrlProp" Target="../ctrlProps/ctrlProp295.xml"/><Relationship Id="rId400" Type="http://schemas.openxmlformats.org/officeDocument/2006/relationships/ctrlProp" Target="../ctrlProps/ctrlProp397.xml"/><Relationship Id="rId421" Type="http://schemas.openxmlformats.org/officeDocument/2006/relationships/ctrlProp" Target="../ctrlProps/ctrlProp418.xml"/><Relationship Id="rId442" Type="http://schemas.openxmlformats.org/officeDocument/2006/relationships/ctrlProp" Target="../ctrlProps/ctrlProp439.xml"/><Relationship Id="rId463" Type="http://schemas.openxmlformats.org/officeDocument/2006/relationships/ctrlProp" Target="../ctrlProps/ctrlProp460.xml"/><Relationship Id="rId484" Type="http://schemas.openxmlformats.org/officeDocument/2006/relationships/ctrlProp" Target="../ctrlProps/ctrlProp481.xml"/><Relationship Id="rId519" Type="http://schemas.openxmlformats.org/officeDocument/2006/relationships/ctrlProp" Target="../ctrlProps/ctrlProp516.xml"/><Relationship Id="rId116" Type="http://schemas.openxmlformats.org/officeDocument/2006/relationships/ctrlProp" Target="../ctrlProps/ctrlProp113.xml"/><Relationship Id="rId137" Type="http://schemas.openxmlformats.org/officeDocument/2006/relationships/ctrlProp" Target="../ctrlProps/ctrlProp134.xml"/><Relationship Id="rId158" Type="http://schemas.openxmlformats.org/officeDocument/2006/relationships/ctrlProp" Target="../ctrlProps/ctrlProp155.xml"/><Relationship Id="rId302" Type="http://schemas.openxmlformats.org/officeDocument/2006/relationships/ctrlProp" Target="../ctrlProps/ctrlProp299.xml"/><Relationship Id="rId323" Type="http://schemas.openxmlformats.org/officeDocument/2006/relationships/ctrlProp" Target="../ctrlProps/ctrlProp320.xml"/><Relationship Id="rId344" Type="http://schemas.openxmlformats.org/officeDocument/2006/relationships/ctrlProp" Target="../ctrlProps/ctrlProp341.xml"/><Relationship Id="rId530" Type="http://schemas.openxmlformats.org/officeDocument/2006/relationships/ctrlProp" Target="../ctrlProps/ctrlProp527.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179" Type="http://schemas.openxmlformats.org/officeDocument/2006/relationships/ctrlProp" Target="../ctrlProps/ctrlProp176.xml"/><Relationship Id="rId365" Type="http://schemas.openxmlformats.org/officeDocument/2006/relationships/ctrlProp" Target="../ctrlProps/ctrlProp362.xml"/><Relationship Id="rId386" Type="http://schemas.openxmlformats.org/officeDocument/2006/relationships/ctrlProp" Target="../ctrlProps/ctrlProp383.xml"/><Relationship Id="rId551" Type="http://schemas.openxmlformats.org/officeDocument/2006/relationships/ctrlProp" Target="../ctrlProps/ctrlProp548.xml"/><Relationship Id="rId572" Type="http://schemas.openxmlformats.org/officeDocument/2006/relationships/ctrlProp" Target="../ctrlProps/ctrlProp569.xml"/><Relationship Id="rId593" Type="http://schemas.openxmlformats.org/officeDocument/2006/relationships/ctrlProp" Target="../ctrlProps/ctrlProp590.xml"/><Relationship Id="rId607" Type="http://schemas.openxmlformats.org/officeDocument/2006/relationships/ctrlProp" Target="../ctrlProps/ctrlProp604.xml"/><Relationship Id="rId628" Type="http://schemas.openxmlformats.org/officeDocument/2006/relationships/ctrlProp" Target="../ctrlProps/ctrlProp625.xml"/><Relationship Id="rId190" Type="http://schemas.openxmlformats.org/officeDocument/2006/relationships/ctrlProp" Target="../ctrlProps/ctrlProp187.xml"/><Relationship Id="rId204" Type="http://schemas.openxmlformats.org/officeDocument/2006/relationships/ctrlProp" Target="../ctrlProps/ctrlProp201.xml"/><Relationship Id="rId225" Type="http://schemas.openxmlformats.org/officeDocument/2006/relationships/ctrlProp" Target="../ctrlProps/ctrlProp222.xml"/><Relationship Id="rId246" Type="http://schemas.openxmlformats.org/officeDocument/2006/relationships/ctrlProp" Target="../ctrlProps/ctrlProp243.xml"/><Relationship Id="rId267" Type="http://schemas.openxmlformats.org/officeDocument/2006/relationships/ctrlProp" Target="../ctrlProps/ctrlProp264.xml"/><Relationship Id="rId288" Type="http://schemas.openxmlformats.org/officeDocument/2006/relationships/ctrlProp" Target="../ctrlProps/ctrlProp285.xml"/><Relationship Id="rId411" Type="http://schemas.openxmlformats.org/officeDocument/2006/relationships/ctrlProp" Target="../ctrlProps/ctrlProp408.xml"/><Relationship Id="rId432" Type="http://schemas.openxmlformats.org/officeDocument/2006/relationships/ctrlProp" Target="../ctrlProps/ctrlProp429.xml"/><Relationship Id="rId453" Type="http://schemas.openxmlformats.org/officeDocument/2006/relationships/ctrlProp" Target="../ctrlProps/ctrlProp450.xml"/><Relationship Id="rId474" Type="http://schemas.openxmlformats.org/officeDocument/2006/relationships/ctrlProp" Target="../ctrlProps/ctrlProp471.xml"/><Relationship Id="rId509" Type="http://schemas.openxmlformats.org/officeDocument/2006/relationships/ctrlProp" Target="../ctrlProps/ctrlProp506.xml"/><Relationship Id="rId106" Type="http://schemas.openxmlformats.org/officeDocument/2006/relationships/ctrlProp" Target="../ctrlProps/ctrlProp103.xml"/><Relationship Id="rId127" Type="http://schemas.openxmlformats.org/officeDocument/2006/relationships/ctrlProp" Target="../ctrlProps/ctrlProp124.xml"/><Relationship Id="rId313" Type="http://schemas.openxmlformats.org/officeDocument/2006/relationships/ctrlProp" Target="../ctrlProps/ctrlProp310.xml"/><Relationship Id="rId495" Type="http://schemas.openxmlformats.org/officeDocument/2006/relationships/ctrlProp" Target="../ctrlProps/ctrlProp492.xml"/><Relationship Id="rId10" Type="http://schemas.openxmlformats.org/officeDocument/2006/relationships/ctrlProp" Target="../ctrlProps/ctrlProp7.xml"/><Relationship Id="rId31" Type="http://schemas.openxmlformats.org/officeDocument/2006/relationships/ctrlProp" Target="../ctrlProps/ctrlProp28.xml"/><Relationship Id="rId52" Type="http://schemas.openxmlformats.org/officeDocument/2006/relationships/ctrlProp" Target="../ctrlProps/ctrlProp49.xml"/><Relationship Id="rId73" Type="http://schemas.openxmlformats.org/officeDocument/2006/relationships/ctrlProp" Target="../ctrlProps/ctrlProp70.xml"/><Relationship Id="rId94" Type="http://schemas.openxmlformats.org/officeDocument/2006/relationships/ctrlProp" Target="../ctrlProps/ctrlProp91.xml"/><Relationship Id="rId148" Type="http://schemas.openxmlformats.org/officeDocument/2006/relationships/ctrlProp" Target="../ctrlProps/ctrlProp145.xml"/><Relationship Id="rId169" Type="http://schemas.openxmlformats.org/officeDocument/2006/relationships/ctrlProp" Target="../ctrlProps/ctrlProp166.xml"/><Relationship Id="rId334" Type="http://schemas.openxmlformats.org/officeDocument/2006/relationships/ctrlProp" Target="../ctrlProps/ctrlProp331.xml"/><Relationship Id="rId355" Type="http://schemas.openxmlformats.org/officeDocument/2006/relationships/ctrlProp" Target="../ctrlProps/ctrlProp352.xml"/><Relationship Id="rId376" Type="http://schemas.openxmlformats.org/officeDocument/2006/relationships/ctrlProp" Target="../ctrlProps/ctrlProp373.xml"/><Relationship Id="rId397" Type="http://schemas.openxmlformats.org/officeDocument/2006/relationships/ctrlProp" Target="../ctrlProps/ctrlProp394.xml"/><Relationship Id="rId520" Type="http://schemas.openxmlformats.org/officeDocument/2006/relationships/ctrlProp" Target="../ctrlProps/ctrlProp517.xml"/><Relationship Id="rId541" Type="http://schemas.openxmlformats.org/officeDocument/2006/relationships/ctrlProp" Target="../ctrlProps/ctrlProp538.xml"/><Relationship Id="rId562" Type="http://schemas.openxmlformats.org/officeDocument/2006/relationships/ctrlProp" Target="../ctrlProps/ctrlProp559.xml"/><Relationship Id="rId583" Type="http://schemas.openxmlformats.org/officeDocument/2006/relationships/ctrlProp" Target="../ctrlProps/ctrlProp580.xml"/><Relationship Id="rId618" Type="http://schemas.openxmlformats.org/officeDocument/2006/relationships/ctrlProp" Target="../ctrlProps/ctrlProp615.xml"/><Relationship Id="rId639" Type="http://schemas.openxmlformats.org/officeDocument/2006/relationships/ctrlProp" Target="../ctrlProps/ctrlProp636.xml"/><Relationship Id="rId4" Type="http://schemas.openxmlformats.org/officeDocument/2006/relationships/ctrlProp" Target="../ctrlProps/ctrlProp1.xml"/><Relationship Id="rId180" Type="http://schemas.openxmlformats.org/officeDocument/2006/relationships/ctrlProp" Target="../ctrlProps/ctrlProp177.xml"/><Relationship Id="rId215" Type="http://schemas.openxmlformats.org/officeDocument/2006/relationships/ctrlProp" Target="../ctrlProps/ctrlProp212.xml"/><Relationship Id="rId236" Type="http://schemas.openxmlformats.org/officeDocument/2006/relationships/ctrlProp" Target="../ctrlProps/ctrlProp233.xml"/><Relationship Id="rId257" Type="http://schemas.openxmlformats.org/officeDocument/2006/relationships/ctrlProp" Target="../ctrlProps/ctrlProp254.xml"/><Relationship Id="rId278" Type="http://schemas.openxmlformats.org/officeDocument/2006/relationships/ctrlProp" Target="../ctrlProps/ctrlProp275.xml"/><Relationship Id="rId401" Type="http://schemas.openxmlformats.org/officeDocument/2006/relationships/ctrlProp" Target="../ctrlProps/ctrlProp398.xml"/><Relationship Id="rId422" Type="http://schemas.openxmlformats.org/officeDocument/2006/relationships/ctrlProp" Target="../ctrlProps/ctrlProp419.xml"/><Relationship Id="rId443" Type="http://schemas.openxmlformats.org/officeDocument/2006/relationships/ctrlProp" Target="../ctrlProps/ctrlProp440.xml"/><Relationship Id="rId464" Type="http://schemas.openxmlformats.org/officeDocument/2006/relationships/ctrlProp" Target="../ctrlProps/ctrlProp461.xml"/><Relationship Id="rId303" Type="http://schemas.openxmlformats.org/officeDocument/2006/relationships/ctrlProp" Target="../ctrlProps/ctrlProp300.xml"/><Relationship Id="rId485" Type="http://schemas.openxmlformats.org/officeDocument/2006/relationships/ctrlProp" Target="../ctrlProps/ctrlProp482.xml"/><Relationship Id="rId42" Type="http://schemas.openxmlformats.org/officeDocument/2006/relationships/ctrlProp" Target="../ctrlProps/ctrlProp39.xml"/><Relationship Id="rId84" Type="http://schemas.openxmlformats.org/officeDocument/2006/relationships/ctrlProp" Target="../ctrlProps/ctrlProp81.xml"/><Relationship Id="rId138" Type="http://schemas.openxmlformats.org/officeDocument/2006/relationships/ctrlProp" Target="../ctrlProps/ctrlProp135.xml"/><Relationship Id="rId345" Type="http://schemas.openxmlformats.org/officeDocument/2006/relationships/ctrlProp" Target="../ctrlProps/ctrlProp342.xml"/><Relationship Id="rId387" Type="http://schemas.openxmlformats.org/officeDocument/2006/relationships/ctrlProp" Target="../ctrlProps/ctrlProp384.xml"/><Relationship Id="rId510" Type="http://schemas.openxmlformats.org/officeDocument/2006/relationships/ctrlProp" Target="../ctrlProps/ctrlProp507.xml"/><Relationship Id="rId552" Type="http://schemas.openxmlformats.org/officeDocument/2006/relationships/ctrlProp" Target="../ctrlProps/ctrlProp549.xml"/><Relationship Id="rId594" Type="http://schemas.openxmlformats.org/officeDocument/2006/relationships/ctrlProp" Target="../ctrlProps/ctrlProp591.xml"/><Relationship Id="rId608" Type="http://schemas.openxmlformats.org/officeDocument/2006/relationships/ctrlProp" Target="../ctrlProps/ctrlProp605.xml"/><Relationship Id="rId191" Type="http://schemas.openxmlformats.org/officeDocument/2006/relationships/ctrlProp" Target="../ctrlProps/ctrlProp188.xml"/><Relationship Id="rId205" Type="http://schemas.openxmlformats.org/officeDocument/2006/relationships/ctrlProp" Target="../ctrlProps/ctrlProp202.xml"/><Relationship Id="rId247" Type="http://schemas.openxmlformats.org/officeDocument/2006/relationships/ctrlProp" Target="../ctrlProps/ctrlProp244.xml"/><Relationship Id="rId412" Type="http://schemas.openxmlformats.org/officeDocument/2006/relationships/ctrlProp" Target="../ctrlProps/ctrlProp409.xml"/><Relationship Id="rId107" Type="http://schemas.openxmlformats.org/officeDocument/2006/relationships/ctrlProp" Target="../ctrlProps/ctrlProp104.xml"/><Relationship Id="rId289" Type="http://schemas.openxmlformats.org/officeDocument/2006/relationships/ctrlProp" Target="../ctrlProps/ctrlProp286.xml"/><Relationship Id="rId454" Type="http://schemas.openxmlformats.org/officeDocument/2006/relationships/ctrlProp" Target="../ctrlProps/ctrlProp451.xml"/><Relationship Id="rId496" Type="http://schemas.openxmlformats.org/officeDocument/2006/relationships/ctrlProp" Target="../ctrlProps/ctrlProp493.xml"/><Relationship Id="rId11" Type="http://schemas.openxmlformats.org/officeDocument/2006/relationships/ctrlProp" Target="../ctrlProps/ctrlProp8.xml"/><Relationship Id="rId53" Type="http://schemas.openxmlformats.org/officeDocument/2006/relationships/ctrlProp" Target="../ctrlProps/ctrlProp50.xml"/><Relationship Id="rId149" Type="http://schemas.openxmlformats.org/officeDocument/2006/relationships/ctrlProp" Target="../ctrlProps/ctrlProp146.xml"/><Relationship Id="rId314" Type="http://schemas.openxmlformats.org/officeDocument/2006/relationships/ctrlProp" Target="../ctrlProps/ctrlProp311.xml"/><Relationship Id="rId356" Type="http://schemas.openxmlformats.org/officeDocument/2006/relationships/ctrlProp" Target="../ctrlProps/ctrlProp353.xml"/><Relationship Id="rId398" Type="http://schemas.openxmlformats.org/officeDocument/2006/relationships/ctrlProp" Target="../ctrlProps/ctrlProp395.xml"/><Relationship Id="rId521" Type="http://schemas.openxmlformats.org/officeDocument/2006/relationships/ctrlProp" Target="../ctrlProps/ctrlProp518.xml"/><Relationship Id="rId563" Type="http://schemas.openxmlformats.org/officeDocument/2006/relationships/ctrlProp" Target="../ctrlProps/ctrlProp560.xml"/><Relationship Id="rId619" Type="http://schemas.openxmlformats.org/officeDocument/2006/relationships/ctrlProp" Target="../ctrlProps/ctrlProp616.xml"/><Relationship Id="rId95" Type="http://schemas.openxmlformats.org/officeDocument/2006/relationships/ctrlProp" Target="../ctrlProps/ctrlProp92.xml"/><Relationship Id="rId160" Type="http://schemas.openxmlformats.org/officeDocument/2006/relationships/ctrlProp" Target="../ctrlProps/ctrlProp157.xml"/><Relationship Id="rId216" Type="http://schemas.openxmlformats.org/officeDocument/2006/relationships/ctrlProp" Target="../ctrlProps/ctrlProp213.xml"/><Relationship Id="rId423" Type="http://schemas.openxmlformats.org/officeDocument/2006/relationships/ctrlProp" Target="../ctrlProps/ctrlProp420.xml"/><Relationship Id="rId258" Type="http://schemas.openxmlformats.org/officeDocument/2006/relationships/ctrlProp" Target="../ctrlProps/ctrlProp255.xml"/><Relationship Id="rId465" Type="http://schemas.openxmlformats.org/officeDocument/2006/relationships/ctrlProp" Target="../ctrlProps/ctrlProp462.xml"/><Relationship Id="rId630" Type="http://schemas.openxmlformats.org/officeDocument/2006/relationships/ctrlProp" Target="../ctrlProps/ctrlProp627.xml"/><Relationship Id="rId22" Type="http://schemas.openxmlformats.org/officeDocument/2006/relationships/ctrlProp" Target="../ctrlProps/ctrlProp19.xml"/><Relationship Id="rId64" Type="http://schemas.openxmlformats.org/officeDocument/2006/relationships/ctrlProp" Target="../ctrlProps/ctrlProp61.xml"/><Relationship Id="rId118" Type="http://schemas.openxmlformats.org/officeDocument/2006/relationships/ctrlProp" Target="../ctrlProps/ctrlProp115.xml"/><Relationship Id="rId325" Type="http://schemas.openxmlformats.org/officeDocument/2006/relationships/ctrlProp" Target="../ctrlProps/ctrlProp322.xml"/><Relationship Id="rId367" Type="http://schemas.openxmlformats.org/officeDocument/2006/relationships/ctrlProp" Target="../ctrlProps/ctrlProp364.xml"/><Relationship Id="rId532" Type="http://schemas.openxmlformats.org/officeDocument/2006/relationships/ctrlProp" Target="../ctrlProps/ctrlProp529.xml"/><Relationship Id="rId574" Type="http://schemas.openxmlformats.org/officeDocument/2006/relationships/ctrlProp" Target="../ctrlProps/ctrlProp571.xml"/><Relationship Id="rId171" Type="http://schemas.openxmlformats.org/officeDocument/2006/relationships/ctrlProp" Target="../ctrlProps/ctrlProp168.xml"/><Relationship Id="rId227" Type="http://schemas.openxmlformats.org/officeDocument/2006/relationships/ctrlProp" Target="../ctrlProps/ctrlProp224.xml"/><Relationship Id="rId269" Type="http://schemas.openxmlformats.org/officeDocument/2006/relationships/ctrlProp" Target="../ctrlProps/ctrlProp266.xml"/><Relationship Id="rId434" Type="http://schemas.openxmlformats.org/officeDocument/2006/relationships/ctrlProp" Target="../ctrlProps/ctrlProp431.xml"/><Relationship Id="rId476" Type="http://schemas.openxmlformats.org/officeDocument/2006/relationships/ctrlProp" Target="../ctrlProps/ctrlProp473.xml"/><Relationship Id="rId641" Type="http://schemas.openxmlformats.org/officeDocument/2006/relationships/ctrlProp" Target="../ctrlProps/ctrlProp638.xml"/><Relationship Id="rId33" Type="http://schemas.openxmlformats.org/officeDocument/2006/relationships/ctrlProp" Target="../ctrlProps/ctrlProp30.xml"/><Relationship Id="rId129" Type="http://schemas.openxmlformats.org/officeDocument/2006/relationships/ctrlProp" Target="../ctrlProps/ctrlProp126.xml"/><Relationship Id="rId280" Type="http://schemas.openxmlformats.org/officeDocument/2006/relationships/ctrlProp" Target="../ctrlProps/ctrlProp277.xml"/><Relationship Id="rId336" Type="http://schemas.openxmlformats.org/officeDocument/2006/relationships/ctrlProp" Target="../ctrlProps/ctrlProp333.xml"/><Relationship Id="rId501" Type="http://schemas.openxmlformats.org/officeDocument/2006/relationships/ctrlProp" Target="../ctrlProps/ctrlProp498.xml"/><Relationship Id="rId543" Type="http://schemas.openxmlformats.org/officeDocument/2006/relationships/ctrlProp" Target="../ctrlProps/ctrlProp540.xml"/><Relationship Id="rId75" Type="http://schemas.openxmlformats.org/officeDocument/2006/relationships/ctrlProp" Target="../ctrlProps/ctrlProp72.xml"/><Relationship Id="rId140" Type="http://schemas.openxmlformats.org/officeDocument/2006/relationships/ctrlProp" Target="../ctrlProps/ctrlProp137.xml"/><Relationship Id="rId182" Type="http://schemas.openxmlformats.org/officeDocument/2006/relationships/ctrlProp" Target="../ctrlProps/ctrlProp179.xml"/><Relationship Id="rId378" Type="http://schemas.openxmlformats.org/officeDocument/2006/relationships/ctrlProp" Target="../ctrlProps/ctrlProp375.xml"/><Relationship Id="rId403" Type="http://schemas.openxmlformats.org/officeDocument/2006/relationships/ctrlProp" Target="../ctrlProps/ctrlProp400.xml"/><Relationship Id="rId585" Type="http://schemas.openxmlformats.org/officeDocument/2006/relationships/ctrlProp" Target="../ctrlProps/ctrlProp582.xml"/><Relationship Id="rId6" Type="http://schemas.openxmlformats.org/officeDocument/2006/relationships/ctrlProp" Target="../ctrlProps/ctrlProp3.xml"/><Relationship Id="rId238" Type="http://schemas.openxmlformats.org/officeDocument/2006/relationships/ctrlProp" Target="../ctrlProps/ctrlProp235.xml"/><Relationship Id="rId445" Type="http://schemas.openxmlformats.org/officeDocument/2006/relationships/ctrlProp" Target="../ctrlProps/ctrlProp442.xml"/><Relationship Id="rId487" Type="http://schemas.openxmlformats.org/officeDocument/2006/relationships/ctrlProp" Target="../ctrlProps/ctrlProp484.xml"/><Relationship Id="rId610" Type="http://schemas.openxmlformats.org/officeDocument/2006/relationships/ctrlProp" Target="../ctrlProps/ctrlProp607.xml"/><Relationship Id="rId291" Type="http://schemas.openxmlformats.org/officeDocument/2006/relationships/ctrlProp" Target="../ctrlProps/ctrlProp288.xml"/><Relationship Id="rId305" Type="http://schemas.openxmlformats.org/officeDocument/2006/relationships/ctrlProp" Target="../ctrlProps/ctrlProp302.xml"/><Relationship Id="rId347" Type="http://schemas.openxmlformats.org/officeDocument/2006/relationships/ctrlProp" Target="../ctrlProps/ctrlProp344.xml"/><Relationship Id="rId512" Type="http://schemas.openxmlformats.org/officeDocument/2006/relationships/ctrlProp" Target="../ctrlProps/ctrlProp509.xml"/><Relationship Id="rId44" Type="http://schemas.openxmlformats.org/officeDocument/2006/relationships/ctrlProp" Target="../ctrlProps/ctrlProp41.xml"/><Relationship Id="rId86" Type="http://schemas.openxmlformats.org/officeDocument/2006/relationships/ctrlProp" Target="../ctrlProps/ctrlProp83.xml"/><Relationship Id="rId151" Type="http://schemas.openxmlformats.org/officeDocument/2006/relationships/ctrlProp" Target="../ctrlProps/ctrlProp148.xml"/><Relationship Id="rId389" Type="http://schemas.openxmlformats.org/officeDocument/2006/relationships/ctrlProp" Target="../ctrlProps/ctrlProp386.xml"/><Relationship Id="rId554" Type="http://schemas.openxmlformats.org/officeDocument/2006/relationships/ctrlProp" Target="../ctrlProps/ctrlProp551.xml"/><Relationship Id="rId596" Type="http://schemas.openxmlformats.org/officeDocument/2006/relationships/ctrlProp" Target="../ctrlProps/ctrlProp593.xml"/><Relationship Id="rId193" Type="http://schemas.openxmlformats.org/officeDocument/2006/relationships/ctrlProp" Target="../ctrlProps/ctrlProp190.xml"/><Relationship Id="rId207" Type="http://schemas.openxmlformats.org/officeDocument/2006/relationships/ctrlProp" Target="../ctrlProps/ctrlProp204.xml"/><Relationship Id="rId249" Type="http://schemas.openxmlformats.org/officeDocument/2006/relationships/ctrlProp" Target="../ctrlProps/ctrlProp246.xml"/><Relationship Id="rId414" Type="http://schemas.openxmlformats.org/officeDocument/2006/relationships/ctrlProp" Target="../ctrlProps/ctrlProp411.xml"/><Relationship Id="rId456" Type="http://schemas.openxmlformats.org/officeDocument/2006/relationships/ctrlProp" Target="../ctrlProps/ctrlProp453.xml"/><Relationship Id="rId498" Type="http://schemas.openxmlformats.org/officeDocument/2006/relationships/ctrlProp" Target="../ctrlProps/ctrlProp495.xml"/><Relationship Id="rId621" Type="http://schemas.openxmlformats.org/officeDocument/2006/relationships/ctrlProp" Target="../ctrlProps/ctrlProp618.xml"/><Relationship Id="rId13" Type="http://schemas.openxmlformats.org/officeDocument/2006/relationships/ctrlProp" Target="../ctrlProps/ctrlProp10.xml"/><Relationship Id="rId109" Type="http://schemas.openxmlformats.org/officeDocument/2006/relationships/ctrlProp" Target="../ctrlProps/ctrlProp106.xml"/><Relationship Id="rId260" Type="http://schemas.openxmlformats.org/officeDocument/2006/relationships/ctrlProp" Target="../ctrlProps/ctrlProp257.xml"/><Relationship Id="rId316" Type="http://schemas.openxmlformats.org/officeDocument/2006/relationships/ctrlProp" Target="../ctrlProps/ctrlProp313.xml"/><Relationship Id="rId523" Type="http://schemas.openxmlformats.org/officeDocument/2006/relationships/ctrlProp" Target="../ctrlProps/ctrlProp520.xml"/><Relationship Id="rId55" Type="http://schemas.openxmlformats.org/officeDocument/2006/relationships/ctrlProp" Target="../ctrlProps/ctrlProp52.xml"/><Relationship Id="rId97" Type="http://schemas.openxmlformats.org/officeDocument/2006/relationships/ctrlProp" Target="../ctrlProps/ctrlProp94.xml"/><Relationship Id="rId120" Type="http://schemas.openxmlformats.org/officeDocument/2006/relationships/ctrlProp" Target="../ctrlProps/ctrlProp117.xml"/><Relationship Id="rId358" Type="http://schemas.openxmlformats.org/officeDocument/2006/relationships/ctrlProp" Target="../ctrlProps/ctrlProp355.xml"/><Relationship Id="rId565" Type="http://schemas.openxmlformats.org/officeDocument/2006/relationships/ctrlProp" Target="../ctrlProps/ctrlProp562.xml"/><Relationship Id="rId162" Type="http://schemas.openxmlformats.org/officeDocument/2006/relationships/ctrlProp" Target="../ctrlProps/ctrlProp159.xml"/><Relationship Id="rId218" Type="http://schemas.openxmlformats.org/officeDocument/2006/relationships/ctrlProp" Target="../ctrlProps/ctrlProp215.xml"/><Relationship Id="rId425" Type="http://schemas.openxmlformats.org/officeDocument/2006/relationships/ctrlProp" Target="../ctrlProps/ctrlProp422.xml"/><Relationship Id="rId467" Type="http://schemas.openxmlformats.org/officeDocument/2006/relationships/ctrlProp" Target="../ctrlProps/ctrlProp464.xml"/><Relationship Id="rId632" Type="http://schemas.openxmlformats.org/officeDocument/2006/relationships/ctrlProp" Target="../ctrlProps/ctrlProp629.xml"/><Relationship Id="rId271" Type="http://schemas.openxmlformats.org/officeDocument/2006/relationships/ctrlProp" Target="../ctrlProps/ctrlProp268.xml"/><Relationship Id="rId24" Type="http://schemas.openxmlformats.org/officeDocument/2006/relationships/ctrlProp" Target="../ctrlProps/ctrlProp21.xml"/><Relationship Id="rId66" Type="http://schemas.openxmlformats.org/officeDocument/2006/relationships/ctrlProp" Target="../ctrlProps/ctrlProp63.xml"/><Relationship Id="rId131" Type="http://schemas.openxmlformats.org/officeDocument/2006/relationships/ctrlProp" Target="../ctrlProps/ctrlProp128.xml"/><Relationship Id="rId327" Type="http://schemas.openxmlformats.org/officeDocument/2006/relationships/ctrlProp" Target="../ctrlProps/ctrlProp324.xml"/><Relationship Id="rId369" Type="http://schemas.openxmlformats.org/officeDocument/2006/relationships/ctrlProp" Target="../ctrlProps/ctrlProp366.xml"/><Relationship Id="rId534" Type="http://schemas.openxmlformats.org/officeDocument/2006/relationships/ctrlProp" Target="../ctrlProps/ctrlProp531.xml"/><Relationship Id="rId576" Type="http://schemas.openxmlformats.org/officeDocument/2006/relationships/ctrlProp" Target="../ctrlProps/ctrlProp573.xml"/><Relationship Id="rId173" Type="http://schemas.openxmlformats.org/officeDocument/2006/relationships/ctrlProp" Target="../ctrlProps/ctrlProp170.xml"/><Relationship Id="rId229" Type="http://schemas.openxmlformats.org/officeDocument/2006/relationships/ctrlProp" Target="../ctrlProps/ctrlProp226.xml"/><Relationship Id="rId380" Type="http://schemas.openxmlformats.org/officeDocument/2006/relationships/ctrlProp" Target="../ctrlProps/ctrlProp377.xml"/><Relationship Id="rId436" Type="http://schemas.openxmlformats.org/officeDocument/2006/relationships/ctrlProp" Target="../ctrlProps/ctrlProp433.xml"/><Relationship Id="rId601" Type="http://schemas.openxmlformats.org/officeDocument/2006/relationships/ctrlProp" Target="../ctrlProps/ctrlProp598.xml"/><Relationship Id="rId643" Type="http://schemas.openxmlformats.org/officeDocument/2006/relationships/ctrlProp" Target="../ctrlProps/ctrlProp640.xml"/><Relationship Id="rId240" Type="http://schemas.openxmlformats.org/officeDocument/2006/relationships/ctrlProp" Target="../ctrlProps/ctrlProp237.xml"/><Relationship Id="rId478" Type="http://schemas.openxmlformats.org/officeDocument/2006/relationships/ctrlProp" Target="../ctrlProps/ctrlProp475.xml"/><Relationship Id="rId35" Type="http://schemas.openxmlformats.org/officeDocument/2006/relationships/ctrlProp" Target="../ctrlProps/ctrlProp32.xml"/><Relationship Id="rId77" Type="http://schemas.openxmlformats.org/officeDocument/2006/relationships/ctrlProp" Target="../ctrlProps/ctrlProp74.xml"/><Relationship Id="rId100" Type="http://schemas.openxmlformats.org/officeDocument/2006/relationships/ctrlProp" Target="../ctrlProps/ctrlProp97.xml"/><Relationship Id="rId282" Type="http://schemas.openxmlformats.org/officeDocument/2006/relationships/ctrlProp" Target="../ctrlProps/ctrlProp279.xml"/><Relationship Id="rId338" Type="http://schemas.openxmlformats.org/officeDocument/2006/relationships/ctrlProp" Target="../ctrlProps/ctrlProp335.xml"/><Relationship Id="rId503" Type="http://schemas.openxmlformats.org/officeDocument/2006/relationships/ctrlProp" Target="../ctrlProps/ctrlProp500.xml"/><Relationship Id="rId545" Type="http://schemas.openxmlformats.org/officeDocument/2006/relationships/ctrlProp" Target="../ctrlProps/ctrlProp542.xml"/><Relationship Id="rId587" Type="http://schemas.openxmlformats.org/officeDocument/2006/relationships/ctrlProp" Target="../ctrlProps/ctrlProp584.xml"/><Relationship Id="rId8" Type="http://schemas.openxmlformats.org/officeDocument/2006/relationships/ctrlProp" Target="../ctrlProps/ctrlProp5.xml"/><Relationship Id="rId142" Type="http://schemas.openxmlformats.org/officeDocument/2006/relationships/ctrlProp" Target="../ctrlProps/ctrlProp139.xml"/><Relationship Id="rId184" Type="http://schemas.openxmlformats.org/officeDocument/2006/relationships/ctrlProp" Target="../ctrlProps/ctrlProp181.xml"/><Relationship Id="rId391" Type="http://schemas.openxmlformats.org/officeDocument/2006/relationships/ctrlProp" Target="../ctrlProps/ctrlProp388.xml"/><Relationship Id="rId405" Type="http://schemas.openxmlformats.org/officeDocument/2006/relationships/ctrlProp" Target="../ctrlProps/ctrlProp402.xml"/><Relationship Id="rId447" Type="http://schemas.openxmlformats.org/officeDocument/2006/relationships/ctrlProp" Target="../ctrlProps/ctrlProp444.xml"/><Relationship Id="rId612" Type="http://schemas.openxmlformats.org/officeDocument/2006/relationships/ctrlProp" Target="../ctrlProps/ctrlProp609.xml"/><Relationship Id="rId251" Type="http://schemas.openxmlformats.org/officeDocument/2006/relationships/ctrlProp" Target="../ctrlProps/ctrlProp248.xml"/><Relationship Id="rId489" Type="http://schemas.openxmlformats.org/officeDocument/2006/relationships/ctrlProp" Target="../ctrlProps/ctrlProp486.xml"/><Relationship Id="rId46" Type="http://schemas.openxmlformats.org/officeDocument/2006/relationships/ctrlProp" Target="../ctrlProps/ctrlProp43.xml"/><Relationship Id="rId293" Type="http://schemas.openxmlformats.org/officeDocument/2006/relationships/ctrlProp" Target="../ctrlProps/ctrlProp290.xml"/><Relationship Id="rId307" Type="http://schemas.openxmlformats.org/officeDocument/2006/relationships/ctrlProp" Target="../ctrlProps/ctrlProp304.xml"/><Relationship Id="rId349" Type="http://schemas.openxmlformats.org/officeDocument/2006/relationships/ctrlProp" Target="../ctrlProps/ctrlProp346.xml"/><Relationship Id="rId514" Type="http://schemas.openxmlformats.org/officeDocument/2006/relationships/ctrlProp" Target="../ctrlProps/ctrlProp511.xml"/><Relationship Id="rId556" Type="http://schemas.openxmlformats.org/officeDocument/2006/relationships/ctrlProp" Target="../ctrlProps/ctrlProp553.xml"/><Relationship Id="rId88" Type="http://schemas.openxmlformats.org/officeDocument/2006/relationships/ctrlProp" Target="../ctrlProps/ctrlProp85.xml"/><Relationship Id="rId111" Type="http://schemas.openxmlformats.org/officeDocument/2006/relationships/ctrlProp" Target="../ctrlProps/ctrlProp108.xml"/><Relationship Id="rId153" Type="http://schemas.openxmlformats.org/officeDocument/2006/relationships/ctrlProp" Target="../ctrlProps/ctrlProp150.xml"/><Relationship Id="rId195" Type="http://schemas.openxmlformats.org/officeDocument/2006/relationships/ctrlProp" Target="../ctrlProps/ctrlProp192.xml"/><Relationship Id="rId209" Type="http://schemas.openxmlformats.org/officeDocument/2006/relationships/ctrlProp" Target="../ctrlProps/ctrlProp206.xml"/><Relationship Id="rId360" Type="http://schemas.openxmlformats.org/officeDocument/2006/relationships/ctrlProp" Target="../ctrlProps/ctrlProp357.xml"/><Relationship Id="rId416" Type="http://schemas.openxmlformats.org/officeDocument/2006/relationships/ctrlProp" Target="../ctrlProps/ctrlProp413.xml"/><Relationship Id="rId598" Type="http://schemas.openxmlformats.org/officeDocument/2006/relationships/ctrlProp" Target="../ctrlProps/ctrlProp595.xml"/><Relationship Id="rId220" Type="http://schemas.openxmlformats.org/officeDocument/2006/relationships/ctrlProp" Target="../ctrlProps/ctrlProp217.xml"/><Relationship Id="rId458" Type="http://schemas.openxmlformats.org/officeDocument/2006/relationships/ctrlProp" Target="../ctrlProps/ctrlProp455.xml"/><Relationship Id="rId623" Type="http://schemas.openxmlformats.org/officeDocument/2006/relationships/ctrlProp" Target="../ctrlProps/ctrlProp620.xml"/><Relationship Id="rId15" Type="http://schemas.openxmlformats.org/officeDocument/2006/relationships/ctrlProp" Target="../ctrlProps/ctrlProp12.xml"/><Relationship Id="rId57" Type="http://schemas.openxmlformats.org/officeDocument/2006/relationships/ctrlProp" Target="../ctrlProps/ctrlProp54.xml"/><Relationship Id="rId262" Type="http://schemas.openxmlformats.org/officeDocument/2006/relationships/ctrlProp" Target="../ctrlProps/ctrlProp259.xml"/><Relationship Id="rId318" Type="http://schemas.openxmlformats.org/officeDocument/2006/relationships/ctrlProp" Target="../ctrlProps/ctrlProp315.xml"/><Relationship Id="rId525" Type="http://schemas.openxmlformats.org/officeDocument/2006/relationships/ctrlProp" Target="../ctrlProps/ctrlProp522.xml"/><Relationship Id="rId567" Type="http://schemas.openxmlformats.org/officeDocument/2006/relationships/ctrlProp" Target="../ctrlProps/ctrlProp564.xml"/><Relationship Id="rId99" Type="http://schemas.openxmlformats.org/officeDocument/2006/relationships/ctrlProp" Target="../ctrlProps/ctrlProp96.xml"/><Relationship Id="rId122" Type="http://schemas.openxmlformats.org/officeDocument/2006/relationships/ctrlProp" Target="../ctrlProps/ctrlProp119.xml"/><Relationship Id="rId164" Type="http://schemas.openxmlformats.org/officeDocument/2006/relationships/ctrlProp" Target="../ctrlProps/ctrlProp161.xml"/><Relationship Id="rId371" Type="http://schemas.openxmlformats.org/officeDocument/2006/relationships/ctrlProp" Target="../ctrlProps/ctrlProp368.xml"/><Relationship Id="rId427" Type="http://schemas.openxmlformats.org/officeDocument/2006/relationships/ctrlProp" Target="../ctrlProps/ctrlProp424.xml"/><Relationship Id="rId469" Type="http://schemas.openxmlformats.org/officeDocument/2006/relationships/ctrlProp" Target="../ctrlProps/ctrlProp466.xml"/><Relationship Id="rId634" Type="http://schemas.openxmlformats.org/officeDocument/2006/relationships/ctrlProp" Target="../ctrlProps/ctrlProp631.xml"/><Relationship Id="rId26" Type="http://schemas.openxmlformats.org/officeDocument/2006/relationships/ctrlProp" Target="../ctrlProps/ctrlProp23.xml"/><Relationship Id="rId231" Type="http://schemas.openxmlformats.org/officeDocument/2006/relationships/ctrlProp" Target="../ctrlProps/ctrlProp228.xml"/><Relationship Id="rId273" Type="http://schemas.openxmlformats.org/officeDocument/2006/relationships/ctrlProp" Target="../ctrlProps/ctrlProp270.xml"/><Relationship Id="rId329" Type="http://schemas.openxmlformats.org/officeDocument/2006/relationships/ctrlProp" Target="../ctrlProps/ctrlProp326.xml"/><Relationship Id="rId480" Type="http://schemas.openxmlformats.org/officeDocument/2006/relationships/ctrlProp" Target="../ctrlProps/ctrlProp477.xml"/><Relationship Id="rId536" Type="http://schemas.openxmlformats.org/officeDocument/2006/relationships/ctrlProp" Target="../ctrlProps/ctrlProp533.xml"/><Relationship Id="rId68" Type="http://schemas.openxmlformats.org/officeDocument/2006/relationships/ctrlProp" Target="../ctrlProps/ctrlProp65.xml"/><Relationship Id="rId133" Type="http://schemas.openxmlformats.org/officeDocument/2006/relationships/ctrlProp" Target="../ctrlProps/ctrlProp130.xml"/><Relationship Id="rId175" Type="http://schemas.openxmlformats.org/officeDocument/2006/relationships/ctrlProp" Target="../ctrlProps/ctrlProp172.xml"/><Relationship Id="rId340" Type="http://schemas.openxmlformats.org/officeDocument/2006/relationships/ctrlProp" Target="../ctrlProps/ctrlProp337.xml"/><Relationship Id="rId578" Type="http://schemas.openxmlformats.org/officeDocument/2006/relationships/ctrlProp" Target="../ctrlProps/ctrlProp575.xml"/><Relationship Id="rId200" Type="http://schemas.openxmlformats.org/officeDocument/2006/relationships/ctrlProp" Target="../ctrlProps/ctrlProp197.xml"/><Relationship Id="rId382" Type="http://schemas.openxmlformats.org/officeDocument/2006/relationships/ctrlProp" Target="../ctrlProps/ctrlProp379.xml"/><Relationship Id="rId438" Type="http://schemas.openxmlformats.org/officeDocument/2006/relationships/ctrlProp" Target="../ctrlProps/ctrlProp435.xml"/><Relationship Id="rId603" Type="http://schemas.openxmlformats.org/officeDocument/2006/relationships/ctrlProp" Target="../ctrlProps/ctrlProp600.xml"/><Relationship Id="rId645" Type="http://schemas.openxmlformats.org/officeDocument/2006/relationships/ctrlProp" Target="../ctrlProps/ctrlProp642.xml"/><Relationship Id="rId242" Type="http://schemas.openxmlformats.org/officeDocument/2006/relationships/ctrlProp" Target="../ctrlProps/ctrlProp239.xml"/><Relationship Id="rId284" Type="http://schemas.openxmlformats.org/officeDocument/2006/relationships/ctrlProp" Target="../ctrlProps/ctrlProp281.xml"/><Relationship Id="rId491" Type="http://schemas.openxmlformats.org/officeDocument/2006/relationships/ctrlProp" Target="../ctrlProps/ctrlProp488.xml"/><Relationship Id="rId505" Type="http://schemas.openxmlformats.org/officeDocument/2006/relationships/ctrlProp" Target="../ctrlProps/ctrlProp502.xml"/><Relationship Id="rId37" Type="http://schemas.openxmlformats.org/officeDocument/2006/relationships/ctrlProp" Target="../ctrlProps/ctrlProp34.xml"/><Relationship Id="rId79" Type="http://schemas.openxmlformats.org/officeDocument/2006/relationships/ctrlProp" Target="../ctrlProps/ctrlProp76.xml"/><Relationship Id="rId102" Type="http://schemas.openxmlformats.org/officeDocument/2006/relationships/ctrlProp" Target="../ctrlProps/ctrlProp99.xml"/><Relationship Id="rId144" Type="http://schemas.openxmlformats.org/officeDocument/2006/relationships/ctrlProp" Target="../ctrlProps/ctrlProp141.xml"/><Relationship Id="rId547" Type="http://schemas.openxmlformats.org/officeDocument/2006/relationships/ctrlProp" Target="../ctrlProps/ctrlProp544.xml"/><Relationship Id="rId589" Type="http://schemas.openxmlformats.org/officeDocument/2006/relationships/ctrlProp" Target="../ctrlProps/ctrlProp586.xml"/><Relationship Id="rId90" Type="http://schemas.openxmlformats.org/officeDocument/2006/relationships/ctrlProp" Target="../ctrlProps/ctrlProp87.xml"/><Relationship Id="rId186" Type="http://schemas.openxmlformats.org/officeDocument/2006/relationships/ctrlProp" Target="../ctrlProps/ctrlProp183.xml"/><Relationship Id="rId351" Type="http://schemas.openxmlformats.org/officeDocument/2006/relationships/ctrlProp" Target="../ctrlProps/ctrlProp348.xml"/><Relationship Id="rId393" Type="http://schemas.openxmlformats.org/officeDocument/2006/relationships/ctrlProp" Target="../ctrlProps/ctrlProp390.xml"/><Relationship Id="rId407" Type="http://schemas.openxmlformats.org/officeDocument/2006/relationships/ctrlProp" Target="../ctrlProps/ctrlProp404.xml"/><Relationship Id="rId449" Type="http://schemas.openxmlformats.org/officeDocument/2006/relationships/ctrlProp" Target="../ctrlProps/ctrlProp446.xml"/><Relationship Id="rId614" Type="http://schemas.openxmlformats.org/officeDocument/2006/relationships/ctrlProp" Target="../ctrlProps/ctrlProp611.xml"/><Relationship Id="rId211" Type="http://schemas.openxmlformats.org/officeDocument/2006/relationships/ctrlProp" Target="../ctrlProps/ctrlProp208.xml"/><Relationship Id="rId253" Type="http://schemas.openxmlformats.org/officeDocument/2006/relationships/ctrlProp" Target="../ctrlProps/ctrlProp250.xml"/><Relationship Id="rId295" Type="http://schemas.openxmlformats.org/officeDocument/2006/relationships/ctrlProp" Target="../ctrlProps/ctrlProp292.xml"/><Relationship Id="rId309" Type="http://schemas.openxmlformats.org/officeDocument/2006/relationships/ctrlProp" Target="../ctrlProps/ctrlProp306.xml"/><Relationship Id="rId460" Type="http://schemas.openxmlformats.org/officeDocument/2006/relationships/ctrlProp" Target="../ctrlProps/ctrlProp457.xml"/><Relationship Id="rId516" Type="http://schemas.openxmlformats.org/officeDocument/2006/relationships/ctrlProp" Target="../ctrlProps/ctrlProp513.xml"/><Relationship Id="rId48" Type="http://schemas.openxmlformats.org/officeDocument/2006/relationships/ctrlProp" Target="../ctrlProps/ctrlProp45.xml"/><Relationship Id="rId113" Type="http://schemas.openxmlformats.org/officeDocument/2006/relationships/ctrlProp" Target="../ctrlProps/ctrlProp110.xml"/><Relationship Id="rId320" Type="http://schemas.openxmlformats.org/officeDocument/2006/relationships/ctrlProp" Target="../ctrlProps/ctrlProp317.xml"/><Relationship Id="rId558" Type="http://schemas.openxmlformats.org/officeDocument/2006/relationships/ctrlProp" Target="../ctrlProps/ctrlProp555.xml"/><Relationship Id="rId155" Type="http://schemas.openxmlformats.org/officeDocument/2006/relationships/ctrlProp" Target="../ctrlProps/ctrlProp152.xml"/><Relationship Id="rId197" Type="http://schemas.openxmlformats.org/officeDocument/2006/relationships/ctrlProp" Target="../ctrlProps/ctrlProp194.xml"/><Relationship Id="rId362" Type="http://schemas.openxmlformats.org/officeDocument/2006/relationships/ctrlProp" Target="../ctrlProps/ctrlProp359.xml"/><Relationship Id="rId418" Type="http://schemas.openxmlformats.org/officeDocument/2006/relationships/ctrlProp" Target="../ctrlProps/ctrlProp415.xml"/><Relationship Id="rId625" Type="http://schemas.openxmlformats.org/officeDocument/2006/relationships/ctrlProp" Target="../ctrlProps/ctrlProp622.xml"/><Relationship Id="rId222" Type="http://schemas.openxmlformats.org/officeDocument/2006/relationships/ctrlProp" Target="../ctrlProps/ctrlProp219.xml"/><Relationship Id="rId264" Type="http://schemas.openxmlformats.org/officeDocument/2006/relationships/ctrlProp" Target="../ctrlProps/ctrlProp261.xml"/><Relationship Id="rId471" Type="http://schemas.openxmlformats.org/officeDocument/2006/relationships/ctrlProp" Target="../ctrlProps/ctrlProp468.xml"/><Relationship Id="rId17" Type="http://schemas.openxmlformats.org/officeDocument/2006/relationships/ctrlProp" Target="../ctrlProps/ctrlProp14.xml"/><Relationship Id="rId59" Type="http://schemas.openxmlformats.org/officeDocument/2006/relationships/ctrlProp" Target="../ctrlProps/ctrlProp56.xml"/><Relationship Id="rId124" Type="http://schemas.openxmlformats.org/officeDocument/2006/relationships/ctrlProp" Target="../ctrlProps/ctrlProp121.xml"/><Relationship Id="rId527" Type="http://schemas.openxmlformats.org/officeDocument/2006/relationships/ctrlProp" Target="../ctrlProps/ctrlProp524.xml"/><Relationship Id="rId569" Type="http://schemas.openxmlformats.org/officeDocument/2006/relationships/ctrlProp" Target="../ctrlProps/ctrlProp566.xml"/><Relationship Id="rId70" Type="http://schemas.openxmlformats.org/officeDocument/2006/relationships/ctrlProp" Target="../ctrlProps/ctrlProp67.xml"/><Relationship Id="rId166" Type="http://schemas.openxmlformats.org/officeDocument/2006/relationships/ctrlProp" Target="../ctrlProps/ctrlProp163.xml"/><Relationship Id="rId331" Type="http://schemas.openxmlformats.org/officeDocument/2006/relationships/ctrlProp" Target="../ctrlProps/ctrlProp328.xml"/><Relationship Id="rId373" Type="http://schemas.openxmlformats.org/officeDocument/2006/relationships/ctrlProp" Target="../ctrlProps/ctrlProp370.xml"/><Relationship Id="rId429" Type="http://schemas.openxmlformats.org/officeDocument/2006/relationships/ctrlProp" Target="../ctrlProps/ctrlProp426.xml"/><Relationship Id="rId580" Type="http://schemas.openxmlformats.org/officeDocument/2006/relationships/ctrlProp" Target="../ctrlProps/ctrlProp577.xml"/><Relationship Id="rId636" Type="http://schemas.openxmlformats.org/officeDocument/2006/relationships/ctrlProp" Target="../ctrlProps/ctrlProp63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17" Type="http://schemas.openxmlformats.org/officeDocument/2006/relationships/ctrlProp" Target="../ctrlProps/ctrlProp759.xml"/><Relationship Id="rId299" Type="http://schemas.openxmlformats.org/officeDocument/2006/relationships/ctrlProp" Target="../ctrlProps/ctrlProp941.xml"/><Relationship Id="rId21" Type="http://schemas.openxmlformats.org/officeDocument/2006/relationships/ctrlProp" Target="../ctrlProps/ctrlProp663.xml"/><Relationship Id="rId63" Type="http://schemas.openxmlformats.org/officeDocument/2006/relationships/ctrlProp" Target="../ctrlProps/ctrlProp705.xml"/><Relationship Id="rId159" Type="http://schemas.openxmlformats.org/officeDocument/2006/relationships/ctrlProp" Target="../ctrlProps/ctrlProp801.xml"/><Relationship Id="rId324" Type="http://schemas.openxmlformats.org/officeDocument/2006/relationships/ctrlProp" Target="../ctrlProps/ctrlProp966.xml"/><Relationship Id="rId366" Type="http://schemas.openxmlformats.org/officeDocument/2006/relationships/ctrlProp" Target="../ctrlProps/ctrlProp1008.xml"/><Relationship Id="rId531" Type="http://schemas.openxmlformats.org/officeDocument/2006/relationships/ctrlProp" Target="../ctrlProps/ctrlProp1173.xml"/><Relationship Id="rId573" Type="http://schemas.openxmlformats.org/officeDocument/2006/relationships/ctrlProp" Target="../ctrlProps/ctrlProp1215.xml"/><Relationship Id="rId629" Type="http://schemas.openxmlformats.org/officeDocument/2006/relationships/ctrlProp" Target="../ctrlProps/ctrlProp1271.xml"/><Relationship Id="rId170" Type="http://schemas.openxmlformats.org/officeDocument/2006/relationships/ctrlProp" Target="../ctrlProps/ctrlProp812.xml"/><Relationship Id="rId226" Type="http://schemas.openxmlformats.org/officeDocument/2006/relationships/ctrlProp" Target="../ctrlProps/ctrlProp868.xml"/><Relationship Id="rId433" Type="http://schemas.openxmlformats.org/officeDocument/2006/relationships/ctrlProp" Target="../ctrlProps/ctrlProp1075.xml"/><Relationship Id="rId268" Type="http://schemas.openxmlformats.org/officeDocument/2006/relationships/ctrlProp" Target="../ctrlProps/ctrlProp910.xml"/><Relationship Id="rId475" Type="http://schemas.openxmlformats.org/officeDocument/2006/relationships/ctrlProp" Target="../ctrlProps/ctrlProp1117.xml"/><Relationship Id="rId640" Type="http://schemas.openxmlformats.org/officeDocument/2006/relationships/ctrlProp" Target="../ctrlProps/ctrlProp1282.xml"/><Relationship Id="rId32" Type="http://schemas.openxmlformats.org/officeDocument/2006/relationships/ctrlProp" Target="../ctrlProps/ctrlProp674.xml"/><Relationship Id="rId74" Type="http://schemas.openxmlformats.org/officeDocument/2006/relationships/ctrlProp" Target="../ctrlProps/ctrlProp716.xml"/><Relationship Id="rId128" Type="http://schemas.openxmlformats.org/officeDocument/2006/relationships/ctrlProp" Target="../ctrlProps/ctrlProp770.xml"/><Relationship Id="rId335" Type="http://schemas.openxmlformats.org/officeDocument/2006/relationships/ctrlProp" Target="../ctrlProps/ctrlProp977.xml"/><Relationship Id="rId377" Type="http://schemas.openxmlformats.org/officeDocument/2006/relationships/ctrlProp" Target="../ctrlProps/ctrlProp1019.xml"/><Relationship Id="rId500" Type="http://schemas.openxmlformats.org/officeDocument/2006/relationships/ctrlProp" Target="../ctrlProps/ctrlProp1142.xml"/><Relationship Id="rId542" Type="http://schemas.openxmlformats.org/officeDocument/2006/relationships/ctrlProp" Target="../ctrlProps/ctrlProp1184.xml"/><Relationship Id="rId584" Type="http://schemas.openxmlformats.org/officeDocument/2006/relationships/ctrlProp" Target="../ctrlProps/ctrlProp1226.xml"/><Relationship Id="rId5" Type="http://schemas.openxmlformats.org/officeDocument/2006/relationships/ctrlProp" Target="../ctrlProps/ctrlProp647.xml"/><Relationship Id="rId181" Type="http://schemas.openxmlformats.org/officeDocument/2006/relationships/ctrlProp" Target="../ctrlProps/ctrlProp823.xml"/><Relationship Id="rId237" Type="http://schemas.openxmlformats.org/officeDocument/2006/relationships/ctrlProp" Target="../ctrlProps/ctrlProp879.xml"/><Relationship Id="rId402" Type="http://schemas.openxmlformats.org/officeDocument/2006/relationships/ctrlProp" Target="../ctrlProps/ctrlProp1044.xml"/><Relationship Id="rId279" Type="http://schemas.openxmlformats.org/officeDocument/2006/relationships/ctrlProp" Target="../ctrlProps/ctrlProp921.xml"/><Relationship Id="rId444" Type="http://schemas.openxmlformats.org/officeDocument/2006/relationships/ctrlProp" Target="../ctrlProps/ctrlProp1086.xml"/><Relationship Id="rId486" Type="http://schemas.openxmlformats.org/officeDocument/2006/relationships/ctrlProp" Target="../ctrlProps/ctrlProp1128.xml"/><Relationship Id="rId43" Type="http://schemas.openxmlformats.org/officeDocument/2006/relationships/ctrlProp" Target="../ctrlProps/ctrlProp685.xml"/><Relationship Id="rId139" Type="http://schemas.openxmlformats.org/officeDocument/2006/relationships/ctrlProp" Target="../ctrlProps/ctrlProp781.xml"/><Relationship Id="rId290" Type="http://schemas.openxmlformats.org/officeDocument/2006/relationships/ctrlProp" Target="../ctrlProps/ctrlProp932.xml"/><Relationship Id="rId304" Type="http://schemas.openxmlformats.org/officeDocument/2006/relationships/ctrlProp" Target="../ctrlProps/ctrlProp946.xml"/><Relationship Id="rId346" Type="http://schemas.openxmlformats.org/officeDocument/2006/relationships/ctrlProp" Target="../ctrlProps/ctrlProp988.xml"/><Relationship Id="rId388" Type="http://schemas.openxmlformats.org/officeDocument/2006/relationships/ctrlProp" Target="../ctrlProps/ctrlProp1030.xml"/><Relationship Id="rId511" Type="http://schemas.openxmlformats.org/officeDocument/2006/relationships/ctrlProp" Target="../ctrlProps/ctrlProp1153.xml"/><Relationship Id="rId553" Type="http://schemas.openxmlformats.org/officeDocument/2006/relationships/ctrlProp" Target="../ctrlProps/ctrlProp1195.xml"/><Relationship Id="rId609" Type="http://schemas.openxmlformats.org/officeDocument/2006/relationships/ctrlProp" Target="../ctrlProps/ctrlProp1251.xml"/><Relationship Id="rId85" Type="http://schemas.openxmlformats.org/officeDocument/2006/relationships/ctrlProp" Target="../ctrlProps/ctrlProp727.xml"/><Relationship Id="rId150" Type="http://schemas.openxmlformats.org/officeDocument/2006/relationships/ctrlProp" Target="../ctrlProps/ctrlProp792.xml"/><Relationship Id="rId192" Type="http://schemas.openxmlformats.org/officeDocument/2006/relationships/ctrlProp" Target="../ctrlProps/ctrlProp834.xml"/><Relationship Id="rId206" Type="http://schemas.openxmlformats.org/officeDocument/2006/relationships/ctrlProp" Target="../ctrlProps/ctrlProp848.xml"/><Relationship Id="rId413" Type="http://schemas.openxmlformats.org/officeDocument/2006/relationships/ctrlProp" Target="../ctrlProps/ctrlProp1055.xml"/><Relationship Id="rId595" Type="http://schemas.openxmlformats.org/officeDocument/2006/relationships/ctrlProp" Target="../ctrlProps/ctrlProp1237.xml"/><Relationship Id="rId248" Type="http://schemas.openxmlformats.org/officeDocument/2006/relationships/ctrlProp" Target="../ctrlProps/ctrlProp890.xml"/><Relationship Id="rId455" Type="http://schemas.openxmlformats.org/officeDocument/2006/relationships/ctrlProp" Target="../ctrlProps/ctrlProp1097.xml"/><Relationship Id="rId497" Type="http://schemas.openxmlformats.org/officeDocument/2006/relationships/ctrlProp" Target="../ctrlProps/ctrlProp1139.xml"/><Relationship Id="rId620" Type="http://schemas.openxmlformats.org/officeDocument/2006/relationships/ctrlProp" Target="../ctrlProps/ctrlProp1262.xml"/><Relationship Id="rId12" Type="http://schemas.openxmlformats.org/officeDocument/2006/relationships/ctrlProp" Target="../ctrlProps/ctrlProp654.xml"/><Relationship Id="rId108" Type="http://schemas.openxmlformats.org/officeDocument/2006/relationships/ctrlProp" Target="../ctrlProps/ctrlProp750.xml"/><Relationship Id="rId315" Type="http://schemas.openxmlformats.org/officeDocument/2006/relationships/ctrlProp" Target="../ctrlProps/ctrlProp957.xml"/><Relationship Id="rId357" Type="http://schemas.openxmlformats.org/officeDocument/2006/relationships/ctrlProp" Target="../ctrlProps/ctrlProp999.xml"/><Relationship Id="rId522" Type="http://schemas.openxmlformats.org/officeDocument/2006/relationships/ctrlProp" Target="../ctrlProps/ctrlProp1164.xml"/><Relationship Id="rId54" Type="http://schemas.openxmlformats.org/officeDocument/2006/relationships/ctrlProp" Target="../ctrlProps/ctrlProp696.xml"/><Relationship Id="rId96" Type="http://schemas.openxmlformats.org/officeDocument/2006/relationships/ctrlProp" Target="../ctrlProps/ctrlProp738.xml"/><Relationship Id="rId161" Type="http://schemas.openxmlformats.org/officeDocument/2006/relationships/ctrlProp" Target="../ctrlProps/ctrlProp803.xml"/><Relationship Id="rId217" Type="http://schemas.openxmlformats.org/officeDocument/2006/relationships/ctrlProp" Target="../ctrlProps/ctrlProp859.xml"/><Relationship Id="rId399" Type="http://schemas.openxmlformats.org/officeDocument/2006/relationships/ctrlProp" Target="../ctrlProps/ctrlProp1041.xml"/><Relationship Id="rId564" Type="http://schemas.openxmlformats.org/officeDocument/2006/relationships/ctrlProp" Target="../ctrlProps/ctrlProp1206.xml"/><Relationship Id="rId259" Type="http://schemas.openxmlformats.org/officeDocument/2006/relationships/ctrlProp" Target="../ctrlProps/ctrlProp901.xml"/><Relationship Id="rId424" Type="http://schemas.openxmlformats.org/officeDocument/2006/relationships/ctrlProp" Target="../ctrlProps/ctrlProp1066.xml"/><Relationship Id="rId466" Type="http://schemas.openxmlformats.org/officeDocument/2006/relationships/ctrlProp" Target="../ctrlProps/ctrlProp1108.xml"/><Relationship Id="rId631" Type="http://schemas.openxmlformats.org/officeDocument/2006/relationships/ctrlProp" Target="../ctrlProps/ctrlProp1273.xml"/><Relationship Id="rId23" Type="http://schemas.openxmlformats.org/officeDocument/2006/relationships/ctrlProp" Target="../ctrlProps/ctrlProp665.xml"/><Relationship Id="rId119" Type="http://schemas.openxmlformats.org/officeDocument/2006/relationships/ctrlProp" Target="../ctrlProps/ctrlProp761.xml"/><Relationship Id="rId270" Type="http://schemas.openxmlformats.org/officeDocument/2006/relationships/ctrlProp" Target="../ctrlProps/ctrlProp912.xml"/><Relationship Id="rId326" Type="http://schemas.openxmlformats.org/officeDocument/2006/relationships/ctrlProp" Target="../ctrlProps/ctrlProp968.xml"/><Relationship Id="rId533" Type="http://schemas.openxmlformats.org/officeDocument/2006/relationships/ctrlProp" Target="../ctrlProps/ctrlProp1175.xml"/><Relationship Id="rId65" Type="http://schemas.openxmlformats.org/officeDocument/2006/relationships/ctrlProp" Target="../ctrlProps/ctrlProp707.xml"/><Relationship Id="rId130" Type="http://schemas.openxmlformats.org/officeDocument/2006/relationships/ctrlProp" Target="../ctrlProps/ctrlProp772.xml"/><Relationship Id="rId368" Type="http://schemas.openxmlformats.org/officeDocument/2006/relationships/ctrlProp" Target="../ctrlProps/ctrlProp1010.xml"/><Relationship Id="rId575" Type="http://schemas.openxmlformats.org/officeDocument/2006/relationships/ctrlProp" Target="../ctrlProps/ctrlProp1217.xml"/><Relationship Id="rId172" Type="http://schemas.openxmlformats.org/officeDocument/2006/relationships/ctrlProp" Target="../ctrlProps/ctrlProp814.xml"/><Relationship Id="rId228" Type="http://schemas.openxmlformats.org/officeDocument/2006/relationships/ctrlProp" Target="../ctrlProps/ctrlProp870.xml"/><Relationship Id="rId435" Type="http://schemas.openxmlformats.org/officeDocument/2006/relationships/ctrlProp" Target="../ctrlProps/ctrlProp1077.xml"/><Relationship Id="rId477" Type="http://schemas.openxmlformats.org/officeDocument/2006/relationships/ctrlProp" Target="../ctrlProps/ctrlProp1119.xml"/><Relationship Id="rId600" Type="http://schemas.openxmlformats.org/officeDocument/2006/relationships/ctrlProp" Target="../ctrlProps/ctrlProp1242.xml"/><Relationship Id="rId642" Type="http://schemas.openxmlformats.org/officeDocument/2006/relationships/ctrlProp" Target="../ctrlProps/ctrlProp1284.xml"/><Relationship Id="rId281" Type="http://schemas.openxmlformats.org/officeDocument/2006/relationships/ctrlProp" Target="../ctrlProps/ctrlProp923.xml"/><Relationship Id="rId337" Type="http://schemas.openxmlformats.org/officeDocument/2006/relationships/ctrlProp" Target="../ctrlProps/ctrlProp979.xml"/><Relationship Id="rId502" Type="http://schemas.openxmlformats.org/officeDocument/2006/relationships/ctrlProp" Target="../ctrlProps/ctrlProp1144.xml"/><Relationship Id="rId34" Type="http://schemas.openxmlformats.org/officeDocument/2006/relationships/ctrlProp" Target="../ctrlProps/ctrlProp676.xml"/><Relationship Id="rId76" Type="http://schemas.openxmlformats.org/officeDocument/2006/relationships/ctrlProp" Target="../ctrlProps/ctrlProp718.xml"/><Relationship Id="rId141" Type="http://schemas.openxmlformats.org/officeDocument/2006/relationships/ctrlProp" Target="../ctrlProps/ctrlProp783.xml"/><Relationship Id="rId379" Type="http://schemas.openxmlformats.org/officeDocument/2006/relationships/ctrlProp" Target="../ctrlProps/ctrlProp1021.xml"/><Relationship Id="rId544" Type="http://schemas.openxmlformats.org/officeDocument/2006/relationships/ctrlProp" Target="../ctrlProps/ctrlProp1186.xml"/><Relationship Id="rId586" Type="http://schemas.openxmlformats.org/officeDocument/2006/relationships/ctrlProp" Target="../ctrlProps/ctrlProp1228.xml"/><Relationship Id="rId7" Type="http://schemas.openxmlformats.org/officeDocument/2006/relationships/ctrlProp" Target="../ctrlProps/ctrlProp649.xml"/><Relationship Id="rId183" Type="http://schemas.openxmlformats.org/officeDocument/2006/relationships/ctrlProp" Target="../ctrlProps/ctrlProp825.xml"/><Relationship Id="rId239" Type="http://schemas.openxmlformats.org/officeDocument/2006/relationships/ctrlProp" Target="../ctrlProps/ctrlProp881.xml"/><Relationship Id="rId390" Type="http://schemas.openxmlformats.org/officeDocument/2006/relationships/ctrlProp" Target="../ctrlProps/ctrlProp1032.xml"/><Relationship Id="rId404" Type="http://schemas.openxmlformats.org/officeDocument/2006/relationships/ctrlProp" Target="../ctrlProps/ctrlProp1046.xml"/><Relationship Id="rId446" Type="http://schemas.openxmlformats.org/officeDocument/2006/relationships/ctrlProp" Target="../ctrlProps/ctrlProp1088.xml"/><Relationship Id="rId611" Type="http://schemas.openxmlformats.org/officeDocument/2006/relationships/ctrlProp" Target="../ctrlProps/ctrlProp1253.xml"/><Relationship Id="rId250" Type="http://schemas.openxmlformats.org/officeDocument/2006/relationships/ctrlProp" Target="../ctrlProps/ctrlProp892.xml"/><Relationship Id="rId292" Type="http://schemas.openxmlformats.org/officeDocument/2006/relationships/ctrlProp" Target="../ctrlProps/ctrlProp934.xml"/><Relationship Id="rId306" Type="http://schemas.openxmlformats.org/officeDocument/2006/relationships/ctrlProp" Target="../ctrlProps/ctrlProp948.xml"/><Relationship Id="rId488" Type="http://schemas.openxmlformats.org/officeDocument/2006/relationships/ctrlProp" Target="../ctrlProps/ctrlProp1130.xml"/><Relationship Id="rId45" Type="http://schemas.openxmlformats.org/officeDocument/2006/relationships/ctrlProp" Target="../ctrlProps/ctrlProp687.xml"/><Relationship Id="rId87" Type="http://schemas.openxmlformats.org/officeDocument/2006/relationships/ctrlProp" Target="../ctrlProps/ctrlProp729.xml"/><Relationship Id="rId110" Type="http://schemas.openxmlformats.org/officeDocument/2006/relationships/ctrlProp" Target="../ctrlProps/ctrlProp752.xml"/><Relationship Id="rId348" Type="http://schemas.openxmlformats.org/officeDocument/2006/relationships/ctrlProp" Target="../ctrlProps/ctrlProp990.xml"/><Relationship Id="rId513" Type="http://schemas.openxmlformats.org/officeDocument/2006/relationships/ctrlProp" Target="../ctrlProps/ctrlProp1155.xml"/><Relationship Id="rId555" Type="http://schemas.openxmlformats.org/officeDocument/2006/relationships/ctrlProp" Target="../ctrlProps/ctrlProp1197.xml"/><Relationship Id="rId597" Type="http://schemas.openxmlformats.org/officeDocument/2006/relationships/ctrlProp" Target="../ctrlProps/ctrlProp1239.xml"/><Relationship Id="rId152" Type="http://schemas.openxmlformats.org/officeDocument/2006/relationships/ctrlProp" Target="../ctrlProps/ctrlProp794.xml"/><Relationship Id="rId194" Type="http://schemas.openxmlformats.org/officeDocument/2006/relationships/ctrlProp" Target="../ctrlProps/ctrlProp836.xml"/><Relationship Id="rId208" Type="http://schemas.openxmlformats.org/officeDocument/2006/relationships/ctrlProp" Target="../ctrlProps/ctrlProp850.xml"/><Relationship Id="rId415" Type="http://schemas.openxmlformats.org/officeDocument/2006/relationships/ctrlProp" Target="../ctrlProps/ctrlProp1057.xml"/><Relationship Id="rId457" Type="http://schemas.openxmlformats.org/officeDocument/2006/relationships/ctrlProp" Target="../ctrlProps/ctrlProp1099.xml"/><Relationship Id="rId622" Type="http://schemas.openxmlformats.org/officeDocument/2006/relationships/ctrlProp" Target="../ctrlProps/ctrlProp1264.xml"/><Relationship Id="rId261" Type="http://schemas.openxmlformats.org/officeDocument/2006/relationships/ctrlProp" Target="../ctrlProps/ctrlProp903.xml"/><Relationship Id="rId499" Type="http://schemas.openxmlformats.org/officeDocument/2006/relationships/ctrlProp" Target="../ctrlProps/ctrlProp1141.xml"/><Relationship Id="rId14" Type="http://schemas.openxmlformats.org/officeDocument/2006/relationships/ctrlProp" Target="../ctrlProps/ctrlProp656.xml"/><Relationship Id="rId56" Type="http://schemas.openxmlformats.org/officeDocument/2006/relationships/ctrlProp" Target="../ctrlProps/ctrlProp698.xml"/><Relationship Id="rId317" Type="http://schemas.openxmlformats.org/officeDocument/2006/relationships/ctrlProp" Target="../ctrlProps/ctrlProp959.xml"/><Relationship Id="rId359" Type="http://schemas.openxmlformats.org/officeDocument/2006/relationships/ctrlProp" Target="../ctrlProps/ctrlProp1001.xml"/><Relationship Id="rId524" Type="http://schemas.openxmlformats.org/officeDocument/2006/relationships/ctrlProp" Target="../ctrlProps/ctrlProp1166.xml"/><Relationship Id="rId566" Type="http://schemas.openxmlformats.org/officeDocument/2006/relationships/ctrlProp" Target="../ctrlProps/ctrlProp1208.xml"/><Relationship Id="rId98" Type="http://schemas.openxmlformats.org/officeDocument/2006/relationships/ctrlProp" Target="../ctrlProps/ctrlProp740.xml"/><Relationship Id="rId121" Type="http://schemas.openxmlformats.org/officeDocument/2006/relationships/ctrlProp" Target="../ctrlProps/ctrlProp763.xml"/><Relationship Id="rId163" Type="http://schemas.openxmlformats.org/officeDocument/2006/relationships/ctrlProp" Target="../ctrlProps/ctrlProp805.xml"/><Relationship Id="rId219" Type="http://schemas.openxmlformats.org/officeDocument/2006/relationships/ctrlProp" Target="../ctrlProps/ctrlProp861.xml"/><Relationship Id="rId370" Type="http://schemas.openxmlformats.org/officeDocument/2006/relationships/ctrlProp" Target="../ctrlProps/ctrlProp1012.xml"/><Relationship Id="rId426" Type="http://schemas.openxmlformats.org/officeDocument/2006/relationships/ctrlProp" Target="../ctrlProps/ctrlProp1068.xml"/><Relationship Id="rId633" Type="http://schemas.openxmlformats.org/officeDocument/2006/relationships/ctrlProp" Target="../ctrlProps/ctrlProp1275.xml"/><Relationship Id="rId230" Type="http://schemas.openxmlformats.org/officeDocument/2006/relationships/ctrlProp" Target="../ctrlProps/ctrlProp872.xml"/><Relationship Id="rId468" Type="http://schemas.openxmlformats.org/officeDocument/2006/relationships/ctrlProp" Target="../ctrlProps/ctrlProp1110.xml"/><Relationship Id="rId25" Type="http://schemas.openxmlformats.org/officeDocument/2006/relationships/ctrlProp" Target="../ctrlProps/ctrlProp667.xml"/><Relationship Id="rId67" Type="http://schemas.openxmlformats.org/officeDocument/2006/relationships/ctrlProp" Target="../ctrlProps/ctrlProp709.xml"/><Relationship Id="rId272" Type="http://schemas.openxmlformats.org/officeDocument/2006/relationships/ctrlProp" Target="../ctrlProps/ctrlProp914.xml"/><Relationship Id="rId328" Type="http://schemas.openxmlformats.org/officeDocument/2006/relationships/ctrlProp" Target="../ctrlProps/ctrlProp970.xml"/><Relationship Id="rId535" Type="http://schemas.openxmlformats.org/officeDocument/2006/relationships/ctrlProp" Target="../ctrlProps/ctrlProp1177.xml"/><Relationship Id="rId577" Type="http://schemas.openxmlformats.org/officeDocument/2006/relationships/ctrlProp" Target="../ctrlProps/ctrlProp1219.xml"/><Relationship Id="rId132" Type="http://schemas.openxmlformats.org/officeDocument/2006/relationships/ctrlProp" Target="../ctrlProps/ctrlProp774.xml"/><Relationship Id="rId174" Type="http://schemas.openxmlformats.org/officeDocument/2006/relationships/ctrlProp" Target="../ctrlProps/ctrlProp816.xml"/><Relationship Id="rId381" Type="http://schemas.openxmlformats.org/officeDocument/2006/relationships/ctrlProp" Target="../ctrlProps/ctrlProp1023.xml"/><Relationship Id="rId602" Type="http://schemas.openxmlformats.org/officeDocument/2006/relationships/ctrlProp" Target="../ctrlProps/ctrlProp1244.xml"/><Relationship Id="rId241" Type="http://schemas.openxmlformats.org/officeDocument/2006/relationships/ctrlProp" Target="../ctrlProps/ctrlProp883.xml"/><Relationship Id="rId437" Type="http://schemas.openxmlformats.org/officeDocument/2006/relationships/ctrlProp" Target="../ctrlProps/ctrlProp1079.xml"/><Relationship Id="rId479" Type="http://schemas.openxmlformats.org/officeDocument/2006/relationships/ctrlProp" Target="../ctrlProps/ctrlProp1121.xml"/><Relationship Id="rId644" Type="http://schemas.openxmlformats.org/officeDocument/2006/relationships/ctrlProp" Target="../ctrlProps/ctrlProp1286.xml"/><Relationship Id="rId36" Type="http://schemas.openxmlformats.org/officeDocument/2006/relationships/ctrlProp" Target="../ctrlProps/ctrlProp678.xml"/><Relationship Id="rId283" Type="http://schemas.openxmlformats.org/officeDocument/2006/relationships/ctrlProp" Target="../ctrlProps/ctrlProp925.xml"/><Relationship Id="rId339" Type="http://schemas.openxmlformats.org/officeDocument/2006/relationships/ctrlProp" Target="../ctrlProps/ctrlProp981.xml"/><Relationship Id="rId490" Type="http://schemas.openxmlformats.org/officeDocument/2006/relationships/ctrlProp" Target="../ctrlProps/ctrlProp1132.xml"/><Relationship Id="rId504" Type="http://schemas.openxmlformats.org/officeDocument/2006/relationships/ctrlProp" Target="../ctrlProps/ctrlProp1146.xml"/><Relationship Id="rId546" Type="http://schemas.openxmlformats.org/officeDocument/2006/relationships/ctrlProp" Target="../ctrlProps/ctrlProp1188.xml"/><Relationship Id="rId78" Type="http://schemas.openxmlformats.org/officeDocument/2006/relationships/ctrlProp" Target="../ctrlProps/ctrlProp720.xml"/><Relationship Id="rId101" Type="http://schemas.openxmlformats.org/officeDocument/2006/relationships/ctrlProp" Target="../ctrlProps/ctrlProp743.xml"/><Relationship Id="rId143" Type="http://schemas.openxmlformats.org/officeDocument/2006/relationships/ctrlProp" Target="../ctrlProps/ctrlProp785.xml"/><Relationship Id="rId185" Type="http://schemas.openxmlformats.org/officeDocument/2006/relationships/ctrlProp" Target="../ctrlProps/ctrlProp827.xml"/><Relationship Id="rId350" Type="http://schemas.openxmlformats.org/officeDocument/2006/relationships/ctrlProp" Target="../ctrlProps/ctrlProp992.xml"/><Relationship Id="rId406" Type="http://schemas.openxmlformats.org/officeDocument/2006/relationships/ctrlProp" Target="../ctrlProps/ctrlProp1048.xml"/><Relationship Id="rId588" Type="http://schemas.openxmlformats.org/officeDocument/2006/relationships/ctrlProp" Target="../ctrlProps/ctrlProp1230.xml"/><Relationship Id="rId9" Type="http://schemas.openxmlformats.org/officeDocument/2006/relationships/ctrlProp" Target="../ctrlProps/ctrlProp651.xml"/><Relationship Id="rId210" Type="http://schemas.openxmlformats.org/officeDocument/2006/relationships/ctrlProp" Target="../ctrlProps/ctrlProp852.xml"/><Relationship Id="rId392" Type="http://schemas.openxmlformats.org/officeDocument/2006/relationships/ctrlProp" Target="../ctrlProps/ctrlProp1034.xml"/><Relationship Id="rId448" Type="http://schemas.openxmlformats.org/officeDocument/2006/relationships/ctrlProp" Target="../ctrlProps/ctrlProp1090.xml"/><Relationship Id="rId613" Type="http://schemas.openxmlformats.org/officeDocument/2006/relationships/ctrlProp" Target="../ctrlProps/ctrlProp1255.xml"/><Relationship Id="rId252" Type="http://schemas.openxmlformats.org/officeDocument/2006/relationships/ctrlProp" Target="../ctrlProps/ctrlProp894.xml"/><Relationship Id="rId294" Type="http://schemas.openxmlformats.org/officeDocument/2006/relationships/ctrlProp" Target="../ctrlProps/ctrlProp936.xml"/><Relationship Id="rId308" Type="http://schemas.openxmlformats.org/officeDocument/2006/relationships/ctrlProp" Target="../ctrlProps/ctrlProp950.xml"/><Relationship Id="rId515" Type="http://schemas.openxmlformats.org/officeDocument/2006/relationships/ctrlProp" Target="../ctrlProps/ctrlProp1157.xml"/><Relationship Id="rId47" Type="http://schemas.openxmlformats.org/officeDocument/2006/relationships/ctrlProp" Target="../ctrlProps/ctrlProp689.xml"/><Relationship Id="rId89" Type="http://schemas.openxmlformats.org/officeDocument/2006/relationships/ctrlProp" Target="../ctrlProps/ctrlProp731.xml"/><Relationship Id="rId112" Type="http://schemas.openxmlformats.org/officeDocument/2006/relationships/ctrlProp" Target="../ctrlProps/ctrlProp754.xml"/><Relationship Id="rId154" Type="http://schemas.openxmlformats.org/officeDocument/2006/relationships/ctrlProp" Target="../ctrlProps/ctrlProp796.xml"/><Relationship Id="rId361" Type="http://schemas.openxmlformats.org/officeDocument/2006/relationships/ctrlProp" Target="../ctrlProps/ctrlProp1003.xml"/><Relationship Id="rId557" Type="http://schemas.openxmlformats.org/officeDocument/2006/relationships/ctrlProp" Target="../ctrlProps/ctrlProp1199.xml"/><Relationship Id="rId599" Type="http://schemas.openxmlformats.org/officeDocument/2006/relationships/ctrlProp" Target="../ctrlProps/ctrlProp1241.xml"/><Relationship Id="rId196" Type="http://schemas.openxmlformats.org/officeDocument/2006/relationships/ctrlProp" Target="../ctrlProps/ctrlProp838.xml"/><Relationship Id="rId417" Type="http://schemas.openxmlformats.org/officeDocument/2006/relationships/ctrlProp" Target="../ctrlProps/ctrlProp1059.xml"/><Relationship Id="rId459" Type="http://schemas.openxmlformats.org/officeDocument/2006/relationships/ctrlProp" Target="../ctrlProps/ctrlProp1101.xml"/><Relationship Id="rId624" Type="http://schemas.openxmlformats.org/officeDocument/2006/relationships/ctrlProp" Target="../ctrlProps/ctrlProp1266.xml"/><Relationship Id="rId16" Type="http://schemas.openxmlformats.org/officeDocument/2006/relationships/ctrlProp" Target="../ctrlProps/ctrlProp658.xml"/><Relationship Id="rId221" Type="http://schemas.openxmlformats.org/officeDocument/2006/relationships/ctrlProp" Target="../ctrlProps/ctrlProp863.xml"/><Relationship Id="rId263" Type="http://schemas.openxmlformats.org/officeDocument/2006/relationships/ctrlProp" Target="../ctrlProps/ctrlProp905.xml"/><Relationship Id="rId319" Type="http://schemas.openxmlformats.org/officeDocument/2006/relationships/ctrlProp" Target="../ctrlProps/ctrlProp961.xml"/><Relationship Id="rId470" Type="http://schemas.openxmlformats.org/officeDocument/2006/relationships/ctrlProp" Target="../ctrlProps/ctrlProp1112.xml"/><Relationship Id="rId526" Type="http://schemas.openxmlformats.org/officeDocument/2006/relationships/ctrlProp" Target="../ctrlProps/ctrlProp1168.xml"/><Relationship Id="rId58" Type="http://schemas.openxmlformats.org/officeDocument/2006/relationships/ctrlProp" Target="../ctrlProps/ctrlProp700.xml"/><Relationship Id="rId123" Type="http://schemas.openxmlformats.org/officeDocument/2006/relationships/ctrlProp" Target="../ctrlProps/ctrlProp765.xml"/><Relationship Id="rId330" Type="http://schemas.openxmlformats.org/officeDocument/2006/relationships/ctrlProp" Target="../ctrlProps/ctrlProp972.xml"/><Relationship Id="rId568" Type="http://schemas.openxmlformats.org/officeDocument/2006/relationships/ctrlProp" Target="../ctrlProps/ctrlProp1210.xml"/><Relationship Id="rId165" Type="http://schemas.openxmlformats.org/officeDocument/2006/relationships/ctrlProp" Target="../ctrlProps/ctrlProp807.xml"/><Relationship Id="rId372" Type="http://schemas.openxmlformats.org/officeDocument/2006/relationships/ctrlProp" Target="../ctrlProps/ctrlProp1014.xml"/><Relationship Id="rId428" Type="http://schemas.openxmlformats.org/officeDocument/2006/relationships/ctrlProp" Target="../ctrlProps/ctrlProp1070.xml"/><Relationship Id="rId635" Type="http://schemas.openxmlformats.org/officeDocument/2006/relationships/ctrlProp" Target="../ctrlProps/ctrlProp1277.xml"/><Relationship Id="rId232" Type="http://schemas.openxmlformats.org/officeDocument/2006/relationships/ctrlProp" Target="../ctrlProps/ctrlProp874.xml"/><Relationship Id="rId274" Type="http://schemas.openxmlformats.org/officeDocument/2006/relationships/ctrlProp" Target="../ctrlProps/ctrlProp916.xml"/><Relationship Id="rId481" Type="http://schemas.openxmlformats.org/officeDocument/2006/relationships/ctrlProp" Target="../ctrlProps/ctrlProp1123.xml"/><Relationship Id="rId27" Type="http://schemas.openxmlformats.org/officeDocument/2006/relationships/ctrlProp" Target="../ctrlProps/ctrlProp669.xml"/><Relationship Id="rId69" Type="http://schemas.openxmlformats.org/officeDocument/2006/relationships/ctrlProp" Target="../ctrlProps/ctrlProp711.xml"/><Relationship Id="rId134" Type="http://schemas.openxmlformats.org/officeDocument/2006/relationships/ctrlProp" Target="../ctrlProps/ctrlProp776.xml"/><Relationship Id="rId537" Type="http://schemas.openxmlformats.org/officeDocument/2006/relationships/ctrlProp" Target="../ctrlProps/ctrlProp1179.xml"/><Relationship Id="rId579" Type="http://schemas.openxmlformats.org/officeDocument/2006/relationships/ctrlProp" Target="../ctrlProps/ctrlProp1221.xml"/><Relationship Id="rId80" Type="http://schemas.openxmlformats.org/officeDocument/2006/relationships/ctrlProp" Target="../ctrlProps/ctrlProp722.xml"/><Relationship Id="rId176" Type="http://schemas.openxmlformats.org/officeDocument/2006/relationships/ctrlProp" Target="../ctrlProps/ctrlProp818.xml"/><Relationship Id="rId341" Type="http://schemas.openxmlformats.org/officeDocument/2006/relationships/ctrlProp" Target="../ctrlProps/ctrlProp983.xml"/><Relationship Id="rId383" Type="http://schemas.openxmlformats.org/officeDocument/2006/relationships/ctrlProp" Target="../ctrlProps/ctrlProp1025.xml"/><Relationship Id="rId439" Type="http://schemas.openxmlformats.org/officeDocument/2006/relationships/ctrlProp" Target="../ctrlProps/ctrlProp1081.xml"/><Relationship Id="rId590" Type="http://schemas.openxmlformats.org/officeDocument/2006/relationships/ctrlProp" Target="../ctrlProps/ctrlProp1232.xml"/><Relationship Id="rId604" Type="http://schemas.openxmlformats.org/officeDocument/2006/relationships/ctrlProp" Target="../ctrlProps/ctrlProp1246.xml"/><Relationship Id="rId646" Type="http://schemas.openxmlformats.org/officeDocument/2006/relationships/ctrlProp" Target="../ctrlProps/ctrlProp1288.xml"/><Relationship Id="rId201" Type="http://schemas.openxmlformats.org/officeDocument/2006/relationships/ctrlProp" Target="../ctrlProps/ctrlProp843.xml"/><Relationship Id="rId243" Type="http://schemas.openxmlformats.org/officeDocument/2006/relationships/ctrlProp" Target="../ctrlProps/ctrlProp885.xml"/><Relationship Id="rId285" Type="http://schemas.openxmlformats.org/officeDocument/2006/relationships/ctrlProp" Target="../ctrlProps/ctrlProp927.xml"/><Relationship Id="rId450" Type="http://schemas.openxmlformats.org/officeDocument/2006/relationships/ctrlProp" Target="../ctrlProps/ctrlProp1092.xml"/><Relationship Id="rId506" Type="http://schemas.openxmlformats.org/officeDocument/2006/relationships/ctrlProp" Target="../ctrlProps/ctrlProp1148.xml"/><Relationship Id="rId38" Type="http://schemas.openxmlformats.org/officeDocument/2006/relationships/ctrlProp" Target="../ctrlProps/ctrlProp680.xml"/><Relationship Id="rId103" Type="http://schemas.openxmlformats.org/officeDocument/2006/relationships/ctrlProp" Target="../ctrlProps/ctrlProp745.xml"/><Relationship Id="rId310" Type="http://schemas.openxmlformats.org/officeDocument/2006/relationships/ctrlProp" Target="../ctrlProps/ctrlProp952.xml"/><Relationship Id="rId492" Type="http://schemas.openxmlformats.org/officeDocument/2006/relationships/ctrlProp" Target="../ctrlProps/ctrlProp1134.xml"/><Relationship Id="rId548" Type="http://schemas.openxmlformats.org/officeDocument/2006/relationships/ctrlProp" Target="../ctrlProps/ctrlProp1190.xml"/><Relationship Id="rId91" Type="http://schemas.openxmlformats.org/officeDocument/2006/relationships/ctrlProp" Target="../ctrlProps/ctrlProp733.xml"/><Relationship Id="rId145" Type="http://schemas.openxmlformats.org/officeDocument/2006/relationships/ctrlProp" Target="../ctrlProps/ctrlProp787.xml"/><Relationship Id="rId187" Type="http://schemas.openxmlformats.org/officeDocument/2006/relationships/ctrlProp" Target="../ctrlProps/ctrlProp829.xml"/><Relationship Id="rId352" Type="http://schemas.openxmlformats.org/officeDocument/2006/relationships/ctrlProp" Target="../ctrlProps/ctrlProp994.xml"/><Relationship Id="rId394" Type="http://schemas.openxmlformats.org/officeDocument/2006/relationships/ctrlProp" Target="../ctrlProps/ctrlProp1036.xml"/><Relationship Id="rId408" Type="http://schemas.openxmlformats.org/officeDocument/2006/relationships/ctrlProp" Target="../ctrlProps/ctrlProp1050.xml"/><Relationship Id="rId615" Type="http://schemas.openxmlformats.org/officeDocument/2006/relationships/ctrlProp" Target="../ctrlProps/ctrlProp1257.xml"/><Relationship Id="rId1" Type="http://schemas.openxmlformats.org/officeDocument/2006/relationships/printerSettings" Target="../printerSettings/printerSettings7.bin"/><Relationship Id="rId212" Type="http://schemas.openxmlformats.org/officeDocument/2006/relationships/ctrlProp" Target="../ctrlProps/ctrlProp854.xml"/><Relationship Id="rId233" Type="http://schemas.openxmlformats.org/officeDocument/2006/relationships/ctrlProp" Target="../ctrlProps/ctrlProp875.xml"/><Relationship Id="rId254" Type="http://schemas.openxmlformats.org/officeDocument/2006/relationships/ctrlProp" Target="../ctrlProps/ctrlProp896.xml"/><Relationship Id="rId440" Type="http://schemas.openxmlformats.org/officeDocument/2006/relationships/ctrlProp" Target="../ctrlProps/ctrlProp1082.xml"/><Relationship Id="rId28" Type="http://schemas.openxmlformats.org/officeDocument/2006/relationships/ctrlProp" Target="../ctrlProps/ctrlProp670.xml"/><Relationship Id="rId49" Type="http://schemas.openxmlformats.org/officeDocument/2006/relationships/ctrlProp" Target="../ctrlProps/ctrlProp691.xml"/><Relationship Id="rId114" Type="http://schemas.openxmlformats.org/officeDocument/2006/relationships/ctrlProp" Target="../ctrlProps/ctrlProp756.xml"/><Relationship Id="rId275" Type="http://schemas.openxmlformats.org/officeDocument/2006/relationships/ctrlProp" Target="../ctrlProps/ctrlProp917.xml"/><Relationship Id="rId296" Type="http://schemas.openxmlformats.org/officeDocument/2006/relationships/ctrlProp" Target="../ctrlProps/ctrlProp938.xml"/><Relationship Id="rId300" Type="http://schemas.openxmlformats.org/officeDocument/2006/relationships/ctrlProp" Target="../ctrlProps/ctrlProp942.xml"/><Relationship Id="rId461" Type="http://schemas.openxmlformats.org/officeDocument/2006/relationships/ctrlProp" Target="../ctrlProps/ctrlProp1103.xml"/><Relationship Id="rId482" Type="http://schemas.openxmlformats.org/officeDocument/2006/relationships/ctrlProp" Target="../ctrlProps/ctrlProp1124.xml"/><Relationship Id="rId517" Type="http://schemas.openxmlformats.org/officeDocument/2006/relationships/ctrlProp" Target="../ctrlProps/ctrlProp1159.xml"/><Relationship Id="rId538" Type="http://schemas.openxmlformats.org/officeDocument/2006/relationships/ctrlProp" Target="../ctrlProps/ctrlProp1180.xml"/><Relationship Id="rId559" Type="http://schemas.openxmlformats.org/officeDocument/2006/relationships/ctrlProp" Target="../ctrlProps/ctrlProp1201.xml"/><Relationship Id="rId60" Type="http://schemas.openxmlformats.org/officeDocument/2006/relationships/ctrlProp" Target="../ctrlProps/ctrlProp702.xml"/><Relationship Id="rId81" Type="http://schemas.openxmlformats.org/officeDocument/2006/relationships/ctrlProp" Target="../ctrlProps/ctrlProp723.xml"/><Relationship Id="rId135" Type="http://schemas.openxmlformats.org/officeDocument/2006/relationships/ctrlProp" Target="../ctrlProps/ctrlProp777.xml"/><Relationship Id="rId156" Type="http://schemas.openxmlformats.org/officeDocument/2006/relationships/ctrlProp" Target="../ctrlProps/ctrlProp798.xml"/><Relationship Id="rId177" Type="http://schemas.openxmlformats.org/officeDocument/2006/relationships/ctrlProp" Target="../ctrlProps/ctrlProp819.xml"/><Relationship Id="rId198" Type="http://schemas.openxmlformats.org/officeDocument/2006/relationships/ctrlProp" Target="../ctrlProps/ctrlProp840.xml"/><Relationship Id="rId321" Type="http://schemas.openxmlformats.org/officeDocument/2006/relationships/ctrlProp" Target="../ctrlProps/ctrlProp963.xml"/><Relationship Id="rId342" Type="http://schemas.openxmlformats.org/officeDocument/2006/relationships/ctrlProp" Target="../ctrlProps/ctrlProp984.xml"/><Relationship Id="rId363" Type="http://schemas.openxmlformats.org/officeDocument/2006/relationships/ctrlProp" Target="../ctrlProps/ctrlProp1005.xml"/><Relationship Id="rId384" Type="http://schemas.openxmlformats.org/officeDocument/2006/relationships/ctrlProp" Target="../ctrlProps/ctrlProp1026.xml"/><Relationship Id="rId419" Type="http://schemas.openxmlformats.org/officeDocument/2006/relationships/ctrlProp" Target="../ctrlProps/ctrlProp1061.xml"/><Relationship Id="rId570" Type="http://schemas.openxmlformats.org/officeDocument/2006/relationships/ctrlProp" Target="../ctrlProps/ctrlProp1212.xml"/><Relationship Id="rId591" Type="http://schemas.openxmlformats.org/officeDocument/2006/relationships/ctrlProp" Target="../ctrlProps/ctrlProp1233.xml"/><Relationship Id="rId605" Type="http://schemas.openxmlformats.org/officeDocument/2006/relationships/ctrlProp" Target="../ctrlProps/ctrlProp1247.xml"/><Relationship Id="rId626" Type="http://schemas.openxmlformats.org/officeDocument/2006/relationships/ctrlProp" Target="../ctrlProps/ctrlProp1268.xml"/><Relationship Id="rId202" Type="http://schemas.openxmlformats.org/officeDocument/2006/relationships/ctrlProp" Target="../ctrlProps/ctrlProp844.xml"/><Relationship Id="rId223" Type="http://schemas.openxmlformats.org/officeDocument/2006/relationships/ctrlProp" Target="../ctrlProps/ctrlProp865.xml"/><Relationship Id="rId244" Type="http://schemas.openxmlformats.org/officeDocument/2006/relationships/ctrlProp" Target="../ctrlProps/ctrlProp886.xml"/><Relationship Id="rId430" Type="http://schemas.openxmlformats.org/officeDocument/2006/relationships/ctrlProp" Target="../ctrlProps/ctrlProp1072.xml"/><Relationship Id="rId647" Type="http://schemas.openxmlformats.org/officeDocument/2006/relationships/ctrlProp" Target="../ctrlProps/ctrlProp1289.xml"/><Relationship Id="rId18" Type="http://schemas.openxmlformats.org/officeDocument/2006/relationships/ctrlProp" Target="../ctrlProps/ctrlProp660.xml"/><Relationship Id="rId39" Type="http://schemas.openxmlformats.org/officeDocument/2006/relationships/ctrlProp" Target="../ctrlProps/ctrlProp681.xml"/><Relationship Id="rId265" Type="http://schemas.openxmlformats.org/officeDocument/2006/relationships/ctrlProp" Target="../ctrlProps/ctrlProp907.xml"/><Relationship Id="rId286" Type="http://schemas.openxmlformats.org/officeDocument/2006/relationships/ctrlProp" Target="../ctrlProps/ctrlProp928.xml"/><Relationship Id="rId451" Type="http://schemas.openxmlformats.org/officeDocument/2006/relationships/ctrlProp" Target="../ctrlProps/ctrlProp1093.xml"/><Relationship Id="rId472" Type="http://schemas.openxmlformats.org/officeDocument/2006/relationships/ctrlProp" Target="../ctrlProps/ctrlProp1114.xml"/><Relationship Id="rId493" Type="http://schemas.openxmlformats.org/officeDocument/2006/relationships/ctrlProp" Target="../ctrlProps/ctrlProp1135.xml"/><Relationship Id="rId507" Type="http://schemas.openxmlformats.org/officeDocument/2006/relationships/ctrlProp" Target="../ctrlProps/ctrlProp1149.xml"/><Relationship Id="rId528" Type="http://schemas.openxmlformats.org/officeDocument/2006/relationships/ctrlProp" Target="../ctrlProps/ctrlProp1170.xml"/><Relationship Id="rId549" Type="http://schemas.openxmlformats.org/officeDocument/2006/relationships/ctrlProp" Target="../ctrlProps/ctrlProp1191.xml"/><Relationship Id="rId50" Type="http://schemas.openxmlformats.org/officeDocument/2006/relationships/ctrlProp" Target="../ctrlProps/ctrlProp692.xml"/><Relationship Id="rId104" Type="http://schemas.openxmlformats.org/officeDocument/2006/relationships/ctrlProp" Target="../ctrlProps/ctrlProp746.xml"/><Relationship Id="rId125" Type="http://schemas.openxmlformats.org/officeDocument/2006/relationships/ctrlProp" Target="../ctrlProps/ctrlProp767.xml"/><Relationship Id="rId146" Type="http://schemas.openxmlformats.org/officeDocument/2006/relationships/ctrlProp" Target="../ctrlProps/ctrlProp788.xml"/><Relationship Id="rId167" Type="http://schemas.openxmlformats.org/officeDocument/2006/relationships/ctrlProp" Target="../ctrlProps/ctrlProp809.xml"/><Relationship Id="rId188" Type="http://schemas.openxmlformats.org/officeDocument/2006/relationships/ctrlProp" Target="../ctrlProps/ctrlProp830.xml"/><Relationship Id="rId311" Type="http://schemas.openxmlformats.org/officeDocument/2006/relationships/ctrlProp" Target="../ctrlProps/ctrlProp953.xml"/><Relationship Id="rId332" Type="http://schemas.openxmlformats.org/officeDocument/2006/relationships/ctrlProp" Target="../ctrlProps/ctrlProp974.xml"/><Relationship Id="rId353" Type="http://schemas.openxmlformats.org/officeDocument/2006/relationships/ctrlProp" Target="../ctrlProps/ctrlProp995.xml"/><Relationship Id="rId374" Type="http://schemas.openxmlformats.org/officeDocument/2006/relationships/ctrlProp" Target="../ctrlProps/ctrlProp1016.xml"/><Relationship Id="rId395" Type="http://schemas.openxmlformats.org/officeDocument/2006/relationships/ctrlProp" Target="../ctrlProps/ctrlProp1037.xml"/><Relationship Id="rId409" Type="http://schemas.openxmlformats.org/officeDocument/2006/relationships/ctrlProp" Target="../ctrlProps/ctrlProp1051.xml"/><Relationship Id="rId560" Type="http://schemas.openxmlformats.org/officeDocument/2006/relationships/ctrlProp" Target="../ctrlProps/ctrlProp1202.xml"/><Relationship Id="rId581" Type="http://schemas.openxmlformats.org/officeDocument/2006/relationships/ctrlProp" Target="../ctrlProps/ctrlProp1223.xml"/><Relationship Id="rId71" Type="http://schemas.openxmlformats.org/officeDocument/2006/relationships/ctrlProp" Target="../ctrlProps/ctrlProp713.xml"/><Relationship Id="rId92" Type="http://schemas.openxmlformats.org/officeDocument/2006/relationships/ctrlProp" Target="../ctrlProps/ctrlProp734.xml"/><Relationship Id="rId213" Type="http://schemas.openxmlformats.org/officeDocument/2006/relationships/ctrlProp" Target="../ctrlProps/ctrlProp855.xml"/><Relationship Id="rId234" Type="http://schemas.openxmlformats.org/officeDocument/2006/relationships/ctrlProp" Target="../ctrlProps/ctrlProp876.xml"/><Relationship Id="rId420" Type="http://schemas.openxmlformats.org/officeDocument/2006/relationships/ctrlProp" Target="../ctrlProps/ctrlProp1062.xml"/><Relationship Id="rId616" Type="http://schemas.openxmlformats.org/officeDocument/2006/relationships/ctrlProp" Target="../ctrlProps/ctrlProp1258.xml"/><Relationship Id="rId637" Type="http://schemas.openxmlformats.org/officeDocument/2006/relationships/ctrlProp" Target="../ctrlProps/ctrlProp1279.xml"/><Relationship Id="rId2" Type="http://schemas.openxmlformats.org/officeDocument/2006/relationships/drawing" Target="../drawings/drawing4.xml"/><Relationship Id="rId29" Type="http://schemas.openxmlformats.org/officeDocument/2006/relationships/ctrlProp" Target="../ctrlProps/ctrlProp671.xml"/><Relationship Id="rId255" Type="http://schemas.openxmlformats.org/officeDocument/2006/relationships/ctrlProp" Target="../ctrlProps/ctrlProp897.xml"/><Relationship Id="rId276" Type="http://schemas.openxmlformats.org/officeDocument/2006/relationships/ctrlProp" Target="../ctrlProps/ctrlProp918.xml"/><Relationship Id="rId297" Type="http://schemas.openxmlformats.org/officeDocument/2006/relationships/ctrlProp" Target="../ctrlProps/ctrlProp939.xml"/><Relationship Id="rId441" Type="http://schemas.openxmlformats.org/officeDocument/2006/relationships/ctrlProp" Target="../ctrlProps/ctrlProp1083.xml"/><Relationship Id="rId462" Type="http://schemas.openxmlformats.org/officeDocument/2006/relationships/ctrlProp" Target="../ctrlProps/ctrlProp1104.xml"/><Relationship Id="rId483" Type="http://schemas.openxmlformats.org/officeDocument/2006/relationships/ctrlProp" Target="../ctrlProps/ctrlProp1125.xml"/><Relationship Id="rId518" Type="http://schemas.openxmlformats.org/officeDocument/2006/relationships/ctrlProp" Target="../ctrlProps/ctrlProp1160.xml"/><Relationship Id="rId539" Type="http://schemas.openxmlformats.org/officeDocument/2006/relationships/ctrlProp" Target="../ctrlProps/ctrlProp1181.xml"/><Relationship Id="rId40" Type="http://schemas.openxmlformats.org/officeDocument/2006/relationships/ctrlProp" Target="../ctrlProps/ctrlProp682.xml"/><Relationship Id="rId115" Type="http://schemas.openxmlformats.org/officeDocument/2006/relationships/ctrlProp" Target="../ctrlProps/ctrlProp757.xml"/><Relationship Id="rId136" Type="http://schemas.openxmlformats.org/officeDocument/2006/relationships/ctrlProp" Target="../ctrlProps/ctrlProp778.xml"/><Relationship Id="rId157" Type="http://schemas.openxmlformats.org/officeDocument/2006/relationships/ctrlProp" Target="../ctrlProps/ctrlProp799.xml"/><Relationship Id="rId178" Type="http://schemas.openxmlformats.org/officeDocument/2006/relationships/ctrlProp" Target="../ctrlProps/ctrlProp820.xml"/><Relationship Id="rId301" Type="http://schemas.openxmlformats.org/officeDocument/2006/relationships/ctrlProp" Target="../ctrlProps/ctrlProp943.xml"/><Relationship Id="rId322" Type="http://schemas.openxmlformats.org/officeDocument/2006/relationships/ctrlProp" Target="../ctrlProps/ctrlProp964.xml"/><Relationship Id="rId343" Type="http://schemas.openxmlformats.org/officeDocument/2006/relationships/ctrlProp" Target="../ctrlProps/ctrlProp985.xml"/><Relationship Id="rId364" Type="http://schemas.openxmlformats.org/officeDocument/2006/relationships/ctrlProp" Target="../ctrlProps/ctrlProp1006.xml"/><Relationship Id="rId550" Type="http://schemas.openxmlformats.org/officeDocument/2006/relationships/ctrlProp" Target="../ctrlProps/ctrlProp1192.xml"/><Relationship Id="rId61" Type="http://schemas.openxmlformats.org/officeDocument/2006/relationships/ctrlProp" Target="../ctrlProps/ctrlProp703.xml"/><Relationship Id="rId82" Type="http://schemas.openxmlformats.org/officeDocument/2006/relationships/ctrlProp" Target="../ctrlProps/ctrlProp724.xml"/><Relationship Id="rId199" Type="http://schemas.openxmlformats.org/officeDocument/2006/relationships/ctrlProp" Target="../ctrlProps/ctrlProp841.xml"/><Relationship Id="rId203" Type="http://schemas.openxmlformats.org/officeDocument/2006/relationships/ctrlProp" Target="../ctrlProps/ctrlProp845.xml"/><Relationship Id="rId385" Type="http://schemas.openxmlformats.org/officeDocument/2006/relationships/ctrlProp" Target="../ctrlProps/ctrlProp1027.xml"/><Relationship Id="rId571" Type="http://schemas.openxmlformats.org/officeDocument/2006/relationships/ctrlProp" Target="../ctrlProps/ctrlProp1213.xml"/><Relationship Id="rId592" Type="http://schemas.openxmlformats.org/officeDocument/2006/relationships/ctrlProp" Target="../ctrlProps/ctrlProp1234.xml"/><Relationship Id="rId606" Type="http://schemas.openxmlformats.org/officeDocument/2006/relationships/ctrlProp" Target="../ctrlProps/ctrlProp1248.xml"/><Relationship Id="rId627" Type="http://schemas.openxmlformats.org/officeDocument/2006/relationships/ctrlProp" Target="../ctrlProps/ctrlProp1269.xml"/><Relationship Id="rId648" Type="http://schemas.openxmlformats.org/officeDocument/2006/relationships/ctrlProp" Target="../ctrlProps/ctrlProp1290.xml"/><Relationship Id="rId19" Type="http://schemas.openxmlformats.org/officeDocument/2006/relationships/ctrlProp" Target="../ctrlProps/ctrlProp661.xml"/><Relationship Id="rId224" Type="http://schemas.openxmlformats.org/officeDocument/2006/relationships/ctrlProp" Target="../ctrlProps/ctrlProp866.xml"/><Relationship Id="rId245" Type="http://schemas.openxmlformats.org/officeDocument/2006/relationships/ctrlProp" Target="../ctrlProps/ctrlProp887.xml"/><Relationship Id="rId266" Type="http://schemas.openxmlformats.org/officeDocument/2006/relationships/ctrlProp" Target="../ctrlProps/ctrlProp908.xml"/><Relationship Id="rId287" Type="http://schemas.openxmlformats.org/officeDocument/2006/relationships/ctrlProp" Target="../ctrlProps/ctrlProp929.xml"/><Relationship Id="rId410" Type="http://schemas.openxmlformats.org/officeDocument/2006/relationships/ctrlProp" Target="../ctrlProps/ctrlProp1052.xml"/><Relationship Id="rId431" Type="http://schemas.openxmlformats.org/officeDocument/2006/relationships/ctrlProp" Target="../ctrlProps/ctrlProp1073.xml"/><Relationship Id="rId452" Type="http://schemas.openxmlformats.org/officeDocument/2006/relationships/ctrlProp" Target="../ctrlProps/ctrlProp1094.xml"/><Relationship Id="rId473" Type="http://schemas.openxmlformats.org/officeDocument/2006/relationships/ctrlProp" Target="../ctrlProps/ctrlProp1115.xml"/><Relationship Id="rId494" Type="http://schemas.openxmlformats.org/officeDocument/2006/relationships/ctrlProp" Target="../ctrlProps/ctrlProp1136.xml"/><Relationship Id="rId508" Type="http://schemas.openxmlformats.org/officeDocument/2006/relationships/ctrlProp" Target="../ctrlProps/ctrlProp1150.xml"/><Relationship Id="rId529" Type="http://schemas.openxmlformats.org/officeDocument/2006/relationships/ctrlProp" Target="../ctrlProps/ctrlProp1171.xml"/><Relationship Id="rId30" Type="http://schemas.openxmlformats.org/officeDocument/2006/relationships/ctrlProp" Target="../ctrlProps/ctrlProp672.xml"/><Relationship Id="rId105" Type="http://schemas.openxmlformats.org/officeDocument/2006/relationships/ctrlProp" Target="../ctrlProps/ctrlProp747.xml"/><Relationship Id="rId126" Type="http://schemas.openxmlformats.org/officeDocument/2006/relationships/ctrlProp" Target="../ctrlProps/ctrlProp768.xml"/><Relationship Id="rId147" Type="http://schemas.openxmlformats.org/officeDocument/2006/relationships/ctrlProp" Target="../ctrlProps/ctrlProp789.xml"/><Relationship Id="rId168" Type="http://schemas.openxmlformats.org/officeDocument/2006/relationships/ctrlProp" Target="../ctrlProps/ctrlProp810.xml"/><Relationship Id="rId312" Type="http://schemas.openxmlformats.org/officeDocument/2006/relationships/ctrlProp" Target="../ctrlProps/ctrlProp954.xml"/><Relationship Id="rId333" Type="http://schemas.openxmlformats.org/officeDocument/2006/relationships/ctrlProp" Target="../ctrlProps/ctrlProp975.xml"/><Relationship Id="rId354" Type="http://schemas.openxmlformats.org/officeDocument/2006/relationships/ctrlProp" Target="../ctrlProps/ctrlProp996.xml"/><Relationship Id="rId540" Type="http://schemas.openxmlformats.org/officeDocument/2006/relationships/ctrlProp" Target="../ctrlProps/ctrlProp1182.xml"/><Relationship Id="rId51" Type="http://schemas.openxmlformats.org/officeDocument/2006/relationships/ctrlProp" Target="../ctrlProps/ctrlProp693.xml"/><Relationship Id="rId72" Type="http://schemas.openxmlformats.org/officeDocument/2006/relationships/ctrlProp" Target="../ctrlProps/ctrlProp714.xml"/><Relationship Id="rId93" Type="http://schemas.openxmlformats.org/officeDocument/2006/relationships/ctrlProp" Target="../ctrlProps/ctrlProp735.xml"/><Relationship Id="rId189" Type="http://schemas.openxmlformats.org/officeDocument/2006/relationships/ctrlProp" Target="../ctrlProps/ctrlProp831.xml"/><Relationship Id="rId375" Type="http://schemas.openxmlformats.org/officeDocument/2006/relationships/ctrlProp" Target="../ctrlProps/ctrlProp1017.xml"/><Relationship Id="rId396" Type="http://schemas.openxmlformats.org/officeDocument/2006/relationships/ctrlProp" Target="../ctrlProps/ctrlProp1038.xml"/><Relationship Id="rId561" Type="http://schemas.openxmlformats.org/officeDocument/2006/relationships/ctrlProp" Target="../ctrlProps/ctrlProp1203.xml"/><Relationship Id="rId582" Type="http://schemas.openxmlformats.org/officeDocument/2006/relationships/ctrlProp" Target="../ctrlProps/ctrlProp1224.xml"/><Relationship Id="rId617" Type="http://schemas.openxmlformats.org/officeDocument/2006/relationships/ctrlProp" Target="../ctrlProps/ctrlProp1259.xml"/><Relationship Id="rId638" Type="http://schemas.openxmlformats.org/officeDocument/2006/relationships/ctrlProp" Target="../ctrlProps/ctrlProp1280.xml"/><Relationship Id="rId3" Type="http://schemas.openxmlformats.org/officeDocument/2006/relationships/vmlDrawing" Target="../drawings/vmlDrawing2.vml"/><Relationship Id="rId214" Type="http://schemas.openxmlformats.org/officeDocument/2006/relationships/ctrlProp" Target="../ctrlProps/ctrlProp856.xml"/><Relationship Id="rId235" Type="http://schemas.openxmlformats.org/officeDocument/2006/relationships/ctrlProp" Target="../ctrlProps/ctrlProp877.xml"/><Relationship Id="rId256" Type="http://schemas.openxmlformats.org/officeDocument/2006/relationships/ctrlProp" Target="../ctrlProps/ctrlProp898.xml"/><Relationship Id="rId277" Type="http://schemas.openxmlformats.org/officeDocument/2006/relationships/ctrlProp" Target="../ctrlProps/ctrlProp919.xml"/><Relationship Id="rId298" Type="http://schemas.openxmlformats.org/officeDocument/2006/relationships/ctrlProp" Target="../ctrlProps/ctrlProp940.xml"/><Relationship Id="rId400" Type="http://schemas.openxmlformats.org/officeDocument/2006/relationships/ctrlProp" Target="../ctrlProps/ctrlProp1042.xml"/><Relationship Id="rId421" Type="http://schemas.openxmlformats.org/officeDocument/2006/relationships/ctrlProp" Target="../ctrlProps/ctrlProp1063.xml"/><Relationship Id="rId442" Type="http://schemas.openxmlformats.org/officeDocument/2006/relationships/ctrlProp" Target="../ctrlProps/ctrlProp1084.xml"/><Relationship Id="rId463" Type="http://schemas.openxmlformats.org/officeDocument/2006/relationships/ctrlProp" Target="../ctrlProps/ctrlProp1105.xml"/><Relationship Id="rId484" Type="http://schemas.openxmlformats.org/officeDocument/2006/relationships/ctrlProp" Target="../ctrlProps/ctrlProp1126.xml"/><Relationship Id="rId519" Type="http://schemas.openxmlformats.org/officeDocument/2006/relationships/ctrlProp" Target="../ctrlProps/ctrlProp1161.xml"/><Relationship Id="rId116" Type="http://schemas.openxmlformats.org/officeDocument/2006/relationships/ctrlProp" Target="../ctrlProps/ctrlProp758.xml"/><Relationship Id="rId137" Type="http://schemas.openxmlformats.org/officeDocument/2006/relationships/ctrlProp" Target="../ctrlProps/ctrlProp779.xml"/><Relationship Id="rId158" Type="http://schemas.openxmlformats.org/officeDocument/2006/relationships/ctrlProp" Target="../ctrlProps/ctrlProp800.xml"/><Relationship Id="rId302" Type="http://schemas.openxmlformats.org/officeDocument/2006/relationships/ctrlProp" Target="../ctrlProps/ctrlProp944.xml"/><Relationship Id="rId323" Type="http://schemas.openxmlformats.org/officeDocument/2006/relationships/ctrlProp" Target="../ctrlProps/ctrlProp965.xml"/><Relationship Id="rId344" Type="http://schemas.openxmlformats.org/officeDocument/2006/relationships/ctrlProp" Target="../ctrlProps/ctrlProp986.xml"/><Relationship Id="rId530" Type="http://schemas.openxmlformats.org/officeDocument/2006/relationships/ctrlProp" Target="../ctrlProps/ctrlProp1172.xml"/><Relationship Id="rId20" Type="http://schemas.openxmlformats.org/officeDocument/2006/relationships/ctrlProp" Target="../ctrlProps/ctrlProp662.xml"/><Relationship Id="rId41" Type="http://schemas.openxmlformats.org/officeDocument/2006/relationships/ctrlProp" Target="../ctrlProps/ctrlProp683.xml"/><Relationship Id="rId62" Type="http://schemas.openxmlformats.org/officeDocument/2006/relationships/ctrlProp" Target="../ctrlProps/ctrlProp704.xml"/><Relationship Id="rId83" Type="http://schemas.openxmlformats.org/officeDocument/2006/relationships/ctrlProp" Target="../ctrlProps/ctrlProp725.xml"/><Relationship Id="rId179" Type="http://schemas.openxmlformats.org/officeDocument/2006/relationships/ctrlProp" Target="../ctrlProps/ctrlProp821.xml"/><Relationship Id="rId365" Type="http://schemas.openxmlformats.org/officeDocument/2006/relationships/ctrlProp" Target="../ctrlProps/ctrlProp1007.xml"/><Relationship Id="rId386" Type="http://schemas.openxmlformats.org/officeDocument/2006/relationships/ctrlProp" Target="../ctrlProps/ctrlProp1028.xml"/><Relationship Id="rId551" Type="http://schemas.openxmlformats.org/officeDocument/2006/relationships/ctrlProp" Target="../ctrlProps/ctrlProp1193.xml"/><Relationship Id="rId572" Type="http://schemas.openxmlformats.org/officeDocument/2006/relationships/ctrlProp" Target="../ctrlProps/ctrlProp1214.xml"/><Relationship Id="rId593" Type="http://schemas.openxmlformats.org/officeDocument/2006/relationships/ctrlProp" Target="../ctrlProps/ctrlProp1235.xml"/><Relationship Id="rId607" Type="http://schemas.openxmlformats.org/officeDocument/2006/relationships/ctrlProp" Target="../ctrlProps/ctrlProp1249.xml"/><Relationship Id="rId628" Type="http://schemas.openxmlformats.org/officeDocument/2006/relationships/ctrlProp" Target="../ctrlProps/ctrlProp1270.xml"/><Relationship Id="rId190" Type="http://schemas.openxmlformats.org/officeDocument/2006/relationships/ctrlProp" Target="../ctrlProps/ctrlProp832.xml"/><Relationship Id="rId204" Type="http://schemas.openxmlformats.org/officeDocument/2006/relationships/ctrlProp" Target="../ctrlProps/ctrlProp846.xml"/><Relationship Id="rId225" Type="http://schemas.openxmlformats.org/officeDocument/2006/relationships/ctrlProp" Target="../ctrlProps/ctrlProp867.xml"/><Relationship Id="rId246" Type="http://schemas.openxmlformats.org/officeDocument/2006/relationships/ctrlProp" Target="../ctrlProps/ctrlProp888.xml"/><Relationship Id="rId267" Type="http://schemas.openxmlformats.org/officeDocument/2006/relationships/ctrlProp" Target="../ctrlProps/ctrlProp909.xml"/><Relationship Id="rId288" Type="http://schemas.openxmlformats.org/officeDocument/2006/relationships/ctrlProp" Target="../ctrlProps/ctrlProp930.xml"/><Relationship Id="rId411" Type="http://schemas.openxmlformats.org/officeDocument/2006/relationships/ctrlProp" Target="../ctrlProps/ctrlProp1053.xml"/><Relationship Id="rId432" Type="http://schemas.openxmlformats.org/officeDocument/2006/relationships/ctrlProp" Target="../ctrlProps/ctrlProp1074.xml"/><Relationship Id="rId453" Type="http://schemas.openxmlformats.org/officeDocument/2006/relationships/ctrlProp" Target="../ctrlProps/ctrlProp1095.xml"/><Relationship Id="rId474" Type="http://schemas.openxmlformats.org/officeDocument/2006/relationships/ctrlProp" Target="../ctrlProps/ctrlProp1116.xml"/><Relationship Id="rId509" Type="http://schemas.openxmlformats.org/officeDocument/2006/relationships/ctrlProp" Target="../ctrlProps/ctrlProp1151.xml"/><Relationship Id="rId106" Type="http://schemas.openxmlformats.org/officeDocument/2006/relationships/ctrlProp" Target="../ctrlProps/ctrlProp748.xml"/><Relationship Id="rId127" Type="http://schemas.openxmlformats.org/officeDocument/2006/relationships/ctrlProp" Target="../ctrlProps/ctrlProp769.xml"/><Relationship Id="rId313" Type="http://schemas.openxmlformats.org/officeDocument/2006/relationships/ctrlProp" Target="../ctrlProps/ctrlProp955.xml"/><Relationship Id="rId495" Type="http://schemas.openxmlformats.org/officeDocument/2006/relationships/ctrlProp" Target="../ctrlProps/ctrlProp1137.xml"/><Relationship Id="rId10" Type="http://schemas.openxmlformats.org/officeDocument/2006/relationships/ctrlProp" Target="../ctrlProps/ctrlProp652.xml"/><Relationship Id="rId31" Type="http://schemas.openxmlformats.org/officeDocument/2006/relationships/ctrlProp" Target="../ctrlProps/ctrlProp673.xml"/><Relationship Id="rId52" Type="http://schemas.openxmlformats.org/officeDocument/2006/relationships/ctrlProp" Target="../ctrlProps/ctrlProp694.xml"/><Relationship Id="rId73" Type="http://schemas.openxmlformats.org/officeDocument/2006/relationships/ctrlProp" Target="../ctrlProps/ctrlProp715.xml"/><Relationship Id="rId94" Type="http://schemas.openxmlformats.org/officeDocument/2006/relationships/ctrlProp" Target="../ctrlProps/ctrlProp736.xml"/><Relationship Id="rId148" Type="http://schemas.openxmlformats.org/officeDocument/2006/relationships/ctrlProp" Target="../ctrlProps/ctrlProp790.xml"/><Relationship Id="rId169" Type="http://schemas.openxmlformats.org/officeDocument/2006/relationships/ctrlProp" Target="../ctrlProps/ctrlProp811.xml"/><Relationship Id="rId334" Type="http://schemas.openxmlformats.org/officeDocument/2006/relationships/ctrlProp" Target="../ctrlProps/ctrlProp976.xml"/><Relationship Id="rId355" Type="http://schemas.openxmlformats.org/officeDocument/2006/relationships/ctrlProp" Target="../ctrlProps/ctrlProp997.xml"/><Relationship Id="rId376" Type="http://schemas.openxmlformats.org/officeDocument/2006/relationships/ctrlProp" Target="../ctrlProps/ctrlProp1018.xml"/><Relationship Id="rId397" Type="http://schemas.openxmlformats.org/officeDocument/2006/relationships/ctrlProp" Target="../ctrlProps/ctrlProp1039.xml"/><Relationship Id="rId520" Type="http://schemas.openxmlformats.org/officeDocument/2006/relationships/ctrlProp" Target="../ctrlProps/ctrlProp1162.xml"/><Relationship Id="rId541" Type="http://schemas.openxmlformats.org/officeDocument/2006/relationships/ctrlProp" Target="../ctrlProps/ctrlProp1183.xml"/><Relationship Id="rId562" Type="http://schemas.openxmlformats.org/officeDocument/2006/relationships/ctrlProp" Target="../ctrlProps/ctrlProp1204.xml"/><Relationship Id="rId583" Type="http://schemas.openxmlformats.org/officeDocument/2006/relationships/ctrlProp" Target="../ctrlProps/ctrlProp1225.xml"/><Relationship Id="rId618" Type="http://schemas.openxmlformats.org/officeDocument/2006/relationships/ctrlProp" Target="../ctrlProps/ctrlProp1260.xml"/><Relationship Id="rId639" Type="http://schemas.openxmlformats.org/officeDocument/2006/relationships/ctrlProp" Target="../ctrlProps/ctrlProp1281.xml"/><Relationship Id="rId4" Type="http://schemas.openxmlformats.org/officeDocument/2006/relationships/ctrlProp" Target="../ctrlProps/ctrlProp646.xml"/><Relationship Id="rId180" Type="http://schemas.openxmlformats.org/officeDocument/2006/relationships/ctrlProp" Target="../ctrlProps/ctrlProp822.xml"/><Relationship Id="rId215" Type="http://schemas.openxmlformats.org/officeDocument/2006/relationships/ctrlProp" Target="../ctrlProps/ctrlProp857.xml"/><Relationship Id="rId236" Type="http://schemas.openxmlformats.org/officeDocument/2006/relationships/ctrlProp" Target="../ctrlProps/ctrlProp878.xml"/><Relationship Id="rId257" Type="http://schemas.openxmlformats.org/officeDocument/2006/relationships/ctrlProp" Target="../ctrlProps/ctrlProp899.xml"/><Relationship Id="rId278" Type="http://schemas.openxmlformats.org/officeDocument/2006/relationships/ctrlProp" Target="../ctrlProps/ctrlProp920.xml"/><Relationship Id="rId401" Type="http://schemas.openxmlformats.org/officeDocument/2006/relationships/ctrlProp" Target="../ctrlProps/ctrlProp1043.xml"/><Relationship Id="rId422" Type="http://schemas.openxmlformats.org/officeDocument/2006/relationships/ctrlProp" Target="../ctrlProps/ctrlProp1064.xml"/><Relationship Id="rId443" Type="http://schemas.openxmlformats.org/officeDocument/2006/relationships/ctrlProp" Target="../ctrlProps/ctrlProp1085.xml"/><Relationship Id="rId464" Type="http://schemas.openxmlformats.org/officeDocument/2006/relationships/ctrlProp" Target="../ctrlProps/ctrlProp1106.xml"/><Relationship Id="rId303" Type="http://schemas.openxmlformats.org/officeDocument/2006/relationships/ctrlProp" Target="../ctrlProps/ctrlProp945.xml"/><Relationship Id="rId485" Type="http://schemas.openxmlformats.org/officeDocument/2006/relationships/ctrlProp" Target="../ctrlProps/ctrlProp1127.xml"/><Relationship Id="rId42" Type="http://schemas.openxmlformats.org/officeDocument/2006/relationships/ctrlProp" Target="../ctrlProps/ctrlProp684.xml"/><Relationship Id="rId84" Type="http://schemas.openxmlformats.org/officeDocument/2006/relationships/ctrlProp" Target="../ctrlProps/ctrlProp726.xml"/><Relationship Id="rId138" Type="http://schemas.openxmlformats.org/officeDocument/2006/relationships/ctrlProp" Target="../ctrlProps/ctrlProp780.xml"/><Relationship Id="rId345" Type="http://schemas.openxmlformats.org/officeDocument/2006/relationships/ctrlProp" Target="../ctrlProps/ctrlProp987.xml"/><Relationship Id="rId387" Type="http://schemas.openxmlformats.org/officeDocument/2006/relationships/ctrlProp" Target="../ctrlProps/ctrlProp1029.xml"/><Relationship Id="rId510" Type="http://schemas.openxmlformats.org/officeDocument/2006/relationships/ctrlProp" Target="../ctrlProps/ctrlProp1152.xml"/><Relationship Id="rId552" Type="http://schemas.openxmlformats.org/officeDocument/2006/relationships/ctrlProp" Target="../ctrlProps/ctrlProp1194.xml"/><Relationship Id="rId594" Type="http://schemas.openxmlformats.org/officeDocument/2006/relationships/ctrlProp" Target="../ctrlProps/ctrlProp1236.xml"/><Relationship Id="rId608" Type="http://schemas.openxmlformats.org/officeDocument/2006/relationships/ctrlProp" Target="../ctrlProps/ctrlProp1250.xml"/><Relationship Id="rId191" Type="http://schemas.openxmlformats.org/officeDocument/2006/relationships/ctrlProp" Target="../ctrlProps/ctrlProp833.xml"/><Relationship Id="rId205" Type="http://schemas.openxmlformats.org/officeDocument/2006/relationships/ctrlProp" Target="../ctrlProps/ctrlProp847.xml"/><Relationship Id="rId247" Type="http://schemas.openxmlformats.org/officeDocument/2006/relationships/ctrlProp" Target="../ctrlProps/ctrlProp889.xml"/><Relationship Id="rId412" Type="http://schemas.openxmlformats.org/officeDocument/2006/relationships/ctrlProp" Target="../ctrlProps/ctrlProp1054.xml"/><Relationship Id="rId107" Type="http://schemas.openxmlformats.org/officeDocument/2006/relationships/ctrlProp" Target="../ctrlProps/ctrlProp749.xml"/><Relationship Id="rId289" Type="http://schemas.openxmlformats.org/officeDocument/2006/relationships/ctrlProp" Target="../ctrlProps/ctrlProp931.xml"/><Relationship Id="rId454" Type="http://schemas.openxmlformats.org/officeDocument/2006/relationships/ctrlProp" Target="../ctrlProps/ctrlProp1096.xml"/><Relationship Id="rId496" Type="http://schemas.openxmlformats.org/officeDocument/2006/relationships/ctrlProp" Target="../ctrlProps/ctrlProp1138.xml"/><Relationship Id="rId11" Type="http://schemas.openxmlformats.org/officeDocument/2006/relationships/ctrlProp" Target="../ctrlProps/ctrlProp653.xml"/><Relationship Id="rId53" Type="http://schemas.openxmlformats.org/officeDocument/2006/relationships/ctrlProp" Target="../ctrlProps/ctrlProp695.xml"/><Relationship Id="rId149" Type="http://schemas.openxmlformats.org/officeDocument/2006/relationships/ctrlProp" Target="../ctrlProps/ctrlProp791.xml"/><Relationship Id="rId314" Type="http://schemas.openxmlformats.org/officeDocument/2006/relationships/ctrlProp" Target="../ctrlProps/ctrlProp956.xml"/><Relationship Id="rId356" Type="http://schemas.openxmlformats.org/officeDocument/2006/relationships/ctrlProp" Target="../ctrlProps/ctrlProp998.xml"/><Relationship Id="rId398" Type="http://schemas.openxmlformats.org/officeDocument/2006/relationships/ctrlProp" Target="../ctrlProps/ctrlProp1040.xml"/><Relationship Id="rId521" Type="http://schemas.openxmlformats.org/officeDocument/2006/relationships/ctrlProp" Target="../ctrlProps/ctrlProp1163.xml"/><Relationship Id="rId563" Type="http://schemas.openxmlformats.org/officeDocument/2006/relationships/ctrlProp" Target="../ctrlProps/ctrlProp1205.xml"/><Relationship Id="rId619" Type="http://schemas.openxmlformats.org/officeDocument/2006/relationships/ctrlProp" Target="../ctrlProps/ctrlProp1261.xml"/><Relationship Id="rId95" Type="http://schemas.openxmlformats.org/officeDocument/2006/relationships/ctrlProp" Target="../ctrlProps/ctrlProp737.xml"/><Relationship Id="rId160" Type="http://schemas.openxmlformats.org/officeDocument/2006/relationships/ctrlProp" Target="../ctrlProps/ctrlProp802.xml"/><Relationship Id="rId216" Type="http://schemas.openxmlformats.org/officeDocument/2006/relationships/ctrlProp" Target="../ctrlProps/ctrlProp858.xml"/><Relationship Id="rId423" Type="http://schemas.openxmlformats.org/officeDocument/2006/relationships/ctrlProp" Target="../ctrlProps/ctrlProp1065.xml"/><Relationship Id="rId258" Type="http://schemas.openxmlformats.org/officeDocument/2006/relationships/ctrlProp" Target="../ctrlProps/ctrlProp900.xml"/><Relationship Id="rId465" Type="http://schemas.openxmlformats.org/officeDocument/2006/relationships/ctrlProp" Target="../ctrlProps/ctrlProp1107.xml"/><Relationship Id="rId630" Type="http://schemas.openxmlformats.org/officeDocument/2006/relationships/ctrlProp" Target="../ctrlProps/ctrlProp1272.xml"/><Relationship Id="rId22" Type="http://schemas.openxmlformats.org/officeDocument/2006/relationships/ctrlProp" Target="../ctrlProps/ctrlProp664.xml"/><Relationship Id="rId64" Type="http://schemas.openxmlformats.org/officeDocument/2006/relationships/ctrlProp" Target="../ctrlProps/ctrlProp706.xml"/><Relationship Id="rId118" Type="http://schemas.openxmlformats.org/officeDocument/2006/relationships/ctrlProp" Target="../ctrlProps/ctrlProp760.xml"/><Relationship Id="rId325" Type="http://schemas.openxmlformats.org/officeDocument/2006/relationships/ctrlProp" Target="../ctrlProps/ctrlProp967.xml"/><Relationship Id="rId367" Type="http://schemas.openxmlformats.org/officeDocument/2006/relationships/ctrlProp" Target="../ctrlProps/ctrlProp1009.xml"/><Relationship Id="rId532" Type="http://schemas.openxmlformats.org/officeDocument/2006/relationships/ctrlProp" Target="../ctrlProps/ctrlProp1174.xml"/><Relationship Id="rId574" Type="http://schemas.openxmlformats.org/officeDocument/2006/relationships/ctrlProp" Target="../ctrlProps/ctrlProp1216.xml"/><Relationship Id="rId171" Type="http://schemas.openxmlformats.org/officeDocument/2006/relationships/ctrlProp" Target="../ctrlProps/ctrlProp813.xml"/><Relationship Id="rId227" Type="http://schemas.openxmlformats.org/officeDocument/2006/relationships/ctrlProp" Target="../ctrlProps/ctrlProp869.xml"/><Relationship Id="rId269" Type="http://schemas.openxmlformats.org/officeDocument/2006/relationships/ctrlProp" Target="../ctrlProps/ctrlProp911.xml"/><Relationship Id="rId434" Type="http://schemas.openxmlformats.org/officeDocument/2006/relationships/ctrlProp" Target="../ctrlProps/ctrlProp1076.xml"/><Relationship Id="rId476" Type="http://schemas.openxmlformats.org/officeDocument/2006/relationships/ctrlProp" Target="../ctrlProps/ctrlProp1118.xml"/><Relationship Id="rId641" Type="http://schemas.openxmlformats.org/officeDocument/2006/relationships/ctrlProp" Target="../ctrlProps/ctrlProp1283.xml"/><Relationship Id="rId33" Type="http://schemas.openxmlformats.org/officeDocument/2006/relationships/ctrlProp" Target="../ctrlProps/ctrlProp675.xml"/><Relationship Id="rId129" Type="http://schemas.openxmlformats.org/officeDocument/2006/relationships/ctrlProp" Target="../ctrlProps/ctrlProp771.xml"/><Relationship Id="rId280" Type="http://schemas.openxmlformats.org/officeDocument/2006/relationships/ctrlProp" Target="../ctrlProps/ctrlProp922.xml"/><Relationship Id="rId336" Type="http://schemas.openxmlformats.org/officeDocument/2006/relationships/ctrlProp" Target="../ctrlProps/ctrlProp978.xml"/><Relationship Id="rId501" Type="http://schemas.openxmlformats.org/officeDocument/2006/relationships/ctrlProp" Target="../ctrlProps/ctrlProp1143.xml"/><Relationship Id="rId543" Type="http://schemas.openxmlformats.org/officeDocument/2006/relationships/ctrlProp" Target="../ctrlProps/ctrlProp1185.xml"/><Relationship Id="rId75" Type="http://schemas.openxmlformats.org/officeDocument/2006/relationships/ctrlProp" Target="../ctrlProps/ctrlProp717.xml"/><Relationship Id="rId140" Type="http://schemas.openxmlformats.org/officeDocument/2006/relationships/ctrlProp" Target="../ctrlProps/ctrlProp782.xml"/><Relationship Id="rId182" Type="http://schemas.openxmlformats.org/officeDocument/2006/relationships/ctrlProp" Target="../ctrlProps/ctrlProp824.xml"/><Relationship Id="rId378" Type="http://schemas.openxmlformats.org/officeDocument/2006/relationships/ctrlProp" Target="../ctrlProps/ctrlProp1020.xml"/><Relationship Id="rId403" Type="http://schemas.openxmlformats.org/officeDocument/2006/relationships/ctrlProp" Target="../ctrlProps/ctrlProp1045.xml"/><Relationship Id="rId585" Type="http://schemas.openxmlformats.org/officeDocument/2006/relationships/ctrlProp" Target="../ctrlProps/ctrlProp1227.xml"/><Relationship Id="rId6" Type="http://schemas.openxmlformats.org/officeDocument/2006/relationships/ctrlProp" Target="../ctrlProps/ctrlProp648.xml"/><Relationship Id="rId238" Type="http://schemas.openxmlformats.org/officeDocument/2006/relationships/ctrlProp" Target="../ctrlProps/ctrlProp880.xml"/><Relationship Id="rId445" Type="http://schemas.openxmlformats.org/officeDocument/2006/relationships/ctrlProp" Target="../ctrlProps/ctrlProp1087.xml"/><Relationship Id="rId487" Type="http://schemas.openxmlformats.org/officeDocument/2006/relationships/ctrlProp" Target="../ctrlProps/ctrlProp1129.xml"/><Relationship Id="rId610" Type="http://schemas.openxmlformats.org/officeDocument/2006/relationships/ctrlProp" Target="../ctrlProps/ctrlProp1252.xml"/><Relationship Id="rId291" Type="http://schemas.openxmlformats.org/officeDocument/2006/relationships/ctrlProp" Target="../ctrlProps/ctrlProp933.xml"/><Relationship Id="rId305" Type="http://schemas.openxmlformats.org/officeDocument/2006/relationships/ctrlProp" Target="../ctrlProps/ctrlProp947.xml"/><Relationship Id="rId347" Type="http://schemas.openxmlformats.org/officeDocument/2006/relationships/ctrlProp" Target="../ctrlProps/ctrlProp989.xml"/><Relationship Id="rId512" Type="http://schemas.openxmlformats.org/officeDocument/2006/relationships/ctrlProp" Target="../ctrlProps/ctrlProp1154.xml"/><Relationship Id="rId44" Type="http://schemas.openxmlformats.org/officeDocument/2006/relationships/ctrlProp" Target="../ctrlProps/ctrlProp686.xml"/><Relationship Id="rId86" Type="http://schemas.openxmlformats.org/officeDocument/2006/relationships/ctrlProp" Target="../ctrlProps/ctrlProp728.xml"/><Relationship Id="rId151" Type="http://schemas.openxmlformats.org/officeDocument/2006/relationships/ctrlProp" Target="../ctrlProps/ctrlProp793.xml"/><Relationship Id="rId389" Type="http://schemas.openxmlformats.org/officeDocument/2006/relationships/ctrlProp" Target="../ctrlProps/ctrlProp1031.xml"/><Relationship Id="rId554" Type="http://schemas.openxmlformats.org/officeDocument/2006/relationships/ctrlProp" Target="../ctrlProps/ctrlProp1196.xml"/><Relationship Id="rId596" Type="http://schemas.openxmlformats.org/officeDocument/2006/relationships/ctrlProp" Target="../ctrlProps/ctrlProp1238.xml"/><Relationship Id="rId193" Type="http://schemas.openxmlformats.org/officeDocument/2006/relationships/ctrlProp" Target="../ctrlProps/ctrlProp835.xml"/><Relationship Id="rId207" Type="http://schemas.openxmlformats.org/officeDocument/2006/relationships/ctrlProp" Target="../ctrlProps/ctrlProp849.xml"/><Relationship Id="rId249" Type="http://schemas.openxmlformats.org/officeDocument/2006/relationships/ctrlProp" Target="../ctrlProps/ctrlProp891.xml"/><Relationship Id="rId414" Type="http://schemas.openxmlformats.org/officeDocument/2006/relationships/ctrlProp" Target="../ctrlProps/ctrlProp1056.xml"/><Relationship Id="rId456" Type="http://schemas.openxmlformats.org/officeDocument/2006/relationships/ctrlProp" Target="../ctrlProps/ctrlProp1098.xml"/><Relationship Id="rId498" Type="http://schemas.openxmlformats.org/officeDocument/2006/relationships/ctrlProp" Target="../ctrlProps/ctrlProp1140.xml"/><Relationship Id="rId621" Type="http://schemas.openxmlformats.org/officeDocument/2006/relationships/ctrlProp" Target="../ctrlProps/ctrlProp1263.xml"/><Relationship Id="rId13" Type="http://schemas.openxmlformats.org/officeDocument/2006/relationships/ctrlProp" Target="../ctrlProps/ctrlProp655.xml"/><Relationship Id="rId109" Type="http://schemas.openxmlformats.org/officeDocument/2006/relationships/ctrlProp" Target="../ctrlProps/ctrlProp751.xml"/><Relationship Id="rId260" Type="http://schemas.openxmlformats.org/officeDocument/2006/relationships/ctrlProp" Target="../ctrlProps/ctrlProp902.xml"/><Relationship Id="rId316" Type="http://schemas.openxmlformats.org/officeDocument/2006/relationships/ctrlProp" Target="../ctrlProps/ctrlProp958.xml"/><Relationship Id="rId523" Type="http://schemas.openxmlformats.org/officeDocument/2006/relationships/ctrlProp" Target="../ctrlProps/ctrlProp1165.xml"/><Relationship Id="rId55" Type="http://schemas.openxmlformats.org/officeDocument/2006/relationships/ctrlProp" Target="../ctrlProps/ctrlProp697.xml"/><Relationship Id="rId97" Type="http://schemas.openxmlformats.org/officeDocument/2006/relationships/ctrlProp" Target="../ctrlProps/ctrlProp739.xml"/><Relationship Id="rId120" Type="http://schemas.openxmlformats.org/officeDocument/2006/relationships/ctrlProp" Target="../ctrlProps/ctrlProp762.xml"/><Relationship Id="rId358" Type="http://schemas.openxmlformats.org/officeDocument/2006/relationships/ctrlProp" Target="../ctrlProps/ctrlProp1000.xml"/><Relationship Id="rId565" Type="http://schemas.openxmlformats.org/officeDocument/2006/relationships/ctrlProp" Target="../ctrlProps/ctrlProp1207.xml"/><Relationship Id="rId162" Type="http://schemas.openxmlformats.org/officeDocument/2006/relationships/ctrlProp" Target="../ctrlProps/ctrlProp804.xml"/><Relationship Id="rId218" Type="http://schemas.openxmlformats.org/officeDocument/2006/relationships/ctrlProp" Target="../ctrlProps/ctrlProp860.xml"/><Relationship Id="rId425" Type="http://schemas.openxmlformats.org/officeDocument/2006/relationships/ctrlProp" Target="../ctrlProps/ctrlProp1067.xml"/><Relationship Id="rId467" Type="http://schemas.openxmlformats.org/officeDocument/2006/relationships/ctrlProp" Target="../ctrlProps/ctrlProp1109.xml"/><Relationship Id="rId632" Type="http://schemas.openxmlformats.org/officeDocument/2006/relationships/ctrlProp" Target="../ctrlProps/ctrlProp1274.xml"/><Relationship Id="rId271" Type="http://schemas.openxmlformats.org/officeDocument/2006/relationships/ctrlProp" Target="../ctrlProps/ctrlProp913.xml"/><Relationship Id="rId24" Type="http://schemas.openxmlformats.org/officeDocument/2006/relationships/ctrlProp" Target="../ctrlProps/ctrlProp666.xml"/><Relationship Id="rId66" Type="http://schemas.openxmlformats.org/officeDocument/2006/relationships/ctrlProp" Target="../ctrlProps/ctrlProp708.xml"/><Relationship Id="rId131" Type="http://schemas.openxmlformats.org/officeDocument/2006/relationships/ctrlProp" Target="../ctrlProps/ctrlProp773.xml"/><Relationship Id="rId327" Type="http://schemas.openxmlformats.org/officeDocument/2006/relationships/ctrlProp" Target="../ctrlProps/ctrlProp969.xml"/><Relationship Id="rId369" Type="http://schemas.openxmlformats.org/officeDocument/2006/relationships/ctrlProp" Target="../ctrlProps/ctrlProp1011.xml"/><Relationship Id="rId534" Type="http://schemas.openxmlformats.org/officeDocument/2006/relationships/ctrlProp" Target="../ctrlProps/ctrlProp1176.xml"/><Relationship Id="rId576" Type="http://schemas.openxmlformats.org/officeDocument/2006/relationships/ctrlProp" Target="../ctrlProps/ctrlProp1218.xml"/><Relationship Id="rId173" Type="http://schemas.openxmlformats.org/officeDocument/2006/relationships/ctrlProp" Target="../ctrlProps/ctrlProp815.xml"/><Relationship Id="rId229" Type="http://schemas.openxmlformats.org/officeDocument/2006/relationships/ctrlProp" Target="../ctrlProps/ctrlProp871.xml"/><Relationship Id="rId380" Type="http://schemas.openxmlformats.org/officeDocument/2006/relationships/ctrlProp" Target="../ctrlProps/ctrlProp1022.xml"/><Relationship Id="rId436" Type="http://schemas.openxmlformats.org/officeDocument/2006/relationships/ctrlProp" Target="../ctrlProps/ctrlProp1078.xml"/><Relationship Id="rId601" Type="http://schemas.openxmlformats.org/officeDocument/2006/relationships/ctrlProp" Target="../ctrlProps/ctrlProp1243.xml"/><Relationship Id="rId643" Type="http://schemas.openxmlformats.org/officeDocument/2006/relationships/ctrlProp" Target="../ctrlProps/ctrlProp1285.xml"/><Relationship Id="rId240" Type="http://schemas.openxmlformats.org/officeDocument/2006/relationships/ctrlProp" Target="../ctrlProps/ctrlProp882.xml"/><Relationship Id="rId478" Type="http://schemas.openxmlformats.org/officeDocument/2006/relationships/ctrlProp" Target="../ctrlProps/ctrlProp1120.xml"/><Relationship Id="rId35" Type="http://schemas.openxmlformats.org/officeDocument/2006/relationships/ctrlProp" Target="../ctrlProps/ctrlProp677.xml"/><Relationship Id="rId77" Type="http://schemas.openxmlformats.org/officeDocument/2006/relationships/ctrlProp" Target="../ctrlProps/ctrlProp719.xml"/><Relationship Id="rId100" Type="http://schemas.openxmlformats.org/officeDocument/2006/relationships/ctrlProp" Target="../ctrlProps/ctrlProp742.xml"/><Relationship Id="rId282" Type="http://schemas.openxmlformats.org/officeDocument/2006/relationships/ctrlProp" Target="../ctrlProps/ctrlProp924.xml"/><Relationship Id="rId338" Type="http://schemas.openxmlformats.org/officeDocument/2006/relationships/ctrlProp" Target="../ctrlProps/ctrlProp980.xml"/><Relationship Id="rId503" Type="http://schemas.openxmlformats.org/officeDocument/2006/relationships/ctrlProp" Target="../ctrlProps/ctrlProp1145.xml"/><Relationship Id="rId545" Type="http://schemas.openxmlformats.org/officeDocument/2006/relationships/ctrlProp" Target="../ctrlProps/ctrlProp1187.xml"/><Relationship Id="rId587" Type="http://schemas.openxmlformats.org/officeDocument/2006/relationships/ctrlProp" Target="../ctrlProps/ctrlProp1229.xml"/><Relationship Id="rId8" Type="http://schemas.openxmlformats.org/officeDocument/2006/relationships/ctrlProp" Target="../ctrlProps/ctrlProp650.xml"/><Relationship Id="rId142" Type="http://schemas.openxmlformats.org/officeDocument/2006/relationships/ctrlProp" Target="../ctrlProps/ctrlProp784.xml"/><Relationship Id="rId184" Type="http://schemas.openxmlformats.org/officeDocument/2006/relationships/ctrlProp" Target="../ctrlProps/ctrlProp826.xml"/><Relationship Id="rId391" Type="http://schemas.openxmlformats.org/officeDocument/2006/relationships/ctrlProp" Target="../ctrlProps/ctrlProp1033.xml"/><Relationship Id="rId405" Type="http://schemas.openxmlformats.org/officeDocument/2006/relationships/ctrlProp" Target="../ctrlProps/ctrlProp1047.xml"/><Relationship Id="rId447" Type="http://schemas.openxmlformats.org/officeDocument/2006/relationships/ctrlProp" Target="../ctrlProps/ctrlProp1089.xml"/><Relationship Id="rId612" Type="http://schemas.openxmlformats.org/officeDocument/2006/relationships/ctrlProp" Target="../ctrlProps/ctrlProp1254.xml"/><Relationship Id="rId251" Type="http://schemas.openxmlformats.org/officeDocument/2006/relationships/ctrlProp" Target="../ctrlProps/ctrlProp893.xml"/><Relationship Id="rId489" Type="http://schemas.openxmlformats.org/officeDocument/2006/relationships/ctrlProp" Target="../ctrlProps/ctrlProp1131.xml"/><Relationship Id="rId46" Type="http://schemas.openxmlformats.org/officeDocument/2006/relationships/ctrlProp" Target="../ctrlProps/ctrlProp688.xml"/><Relationship Id="rId293" Type="http://schemas.openxmlformats.org/officeDocument/2006/relationships/ctrlProp" Target="../ctrlProps/ctrlProp935.xml"/><Relationship Id="rId307" Type="http://schemas.openxmlformats.org/officeDocument/2006/relationships/ctrlProp" Target="../ctrlProps/ctrlProp949.xml"/><Relationship Id="rId349" Type="http://schemas.openxmlformats.org/officeDocument/2006/relationships/ctrlProp" Target="../ctrlProps/ctrlProp991.xml"/><Relationship Id="rId514" Type="http://schemas.openxmlformats.org/officeDocument/2006/relationships/ctrlProp" Target="../ctrlProps/ctrlProp1156.xml"/><Relationship Id="rId556" Type="http://schemas.openxmlformats.org/officeDocument/2006/relationships/ctrlProp" Target="../ctrlProps/ctrlProp1198.xml"/><Relationship Id="rId88" Type="http://schemas.openxmlformats.org/officeDocument/2006/relationships/ctrlProp" Target="../ctrlProps/ctrlProp730.xml"/><Relationship Id="rId111" Type="http://schemas.openxmlformats.org/officeDocument/2006/relationships/ctrlProp" Target="../ctrlProps/ctrlProp753.xml"/><Relationship Id="rId153" Type="http://schemas.openxmlformats.org/officeDocument/2006/relationships/ctrlProp" Target="../ctrlProps/ctrlProp795.xml"/><Relationship Id="rId195" Type="http://schemas.openxmlformats.org/officeDocument/2006/relationships/ctrlProp" Target="../ctrlProps/ctrlProp837.xml"/><Relationship Id="rId209" Type="http://schemas.openxmlformats.org/officeDocument/2006/relationships/ctrlProp" Target="../ctrlProps/ctrlProp851.xml"/><Relationship Id="rId360" Type="http://schemas.openxmlformats.org/officeDocument/2006/relationships/ctrlProp" Target="../ctrlProps/ctrlProp1002.xml"/><Relationship Id="rId416" Type="http://schemas.openxmlformats.org/officeDocument/2006/relationships/ctrlProp" Target="../ctrlProps/ctrlProp1058.xml"/><Relationship Id="rId598" Type="http://schemas.openxmlformats.org/officeDocument/2006/relationships/ctrlProp" Target="../ctrlProps/ctrlProp1240.xml"/><Relationship Id="rId220" Type="http://schemas.openxmlformats.org/officeDocument/2006/relationships/ctrlProp" Target="../ctrlProps/ctrlProp862.xml"/><Relationship Id="rId458" Type="http://schemas.openxmlformats.org/officeDocument/2006/relationships/ctrlProp" Target="../ctrlProps/ctrlProp1100.xml"/><Relationship Id="rId623" Type="http://schemas.openxmlformats.org/officeDocument/2006/relationships/ctrlProp" Target="../ctrlProps/ctrlProp1265.xml"/><Relationship Id="rId15" Type="http://schemas.openxmlformats.org/officeDocument/2006/relationships/ctrlProp" Target="../ctrlProps/ctrlProp657.xml"/><Relationship Id="rId57" Type="http://schemas.openxmlformats.org/officeDocument/2006/relationships/ctrlProp" Target="../ctrlProps/ctrlProp699.xml"/><Relationship Id="rId262" Type="http://schemas.openxmlformats.org/officeDocument/2006/relationships/ctrlProp" Target="../ctrlProps/ctrlProp904.xml"/><Relationship Id="rId318" Type="http://schemas.openxmlformats.org/officeDocument/2006/relationships/ctrlProp" Target="../ctrlProps/ctrlProp960.xml"/><Relationship Id="rId525" Type="http://schemas.openxmlformats.org/officeDocument/2006/relationships/ctrlProp" Target="../ctrlProps/ctrlProp1167.xml"/><Relationship Id="rId567" Type="http://schemas.openxmlformats.org/officeDocument/2006/relationships/ctrlProp" Target="../ctrlProps/ctrlProp1209.xml"/><Relationship Id="rId99" Type="http://schemas.openxmlformats.org/officeDocument/2006/relationships/ctrlProp" Target="../ctrlProps/ctrlProp741.xml"/><Relationship Id="rId122" Type="http://schemas.openxmlformats.org/officeDocument/2006/relationships/ctrlProp" Target="../ctrlProps/ctrlProp764.xml"/><Relationship Id="rId164" Type="http://schemas.openxmlformats.org/officeDocument/2006/relationships/ctrlProp" Target="../ctrlProps/ctrlProp806.xml"/><Relationship Id="rId371" Type="http://schemas.openxmlformats.org/officeDocument/2006/relationships/ctrlProp" Target="../ctrlProps/ctrlProp1013.xml"/><Relationship Id="rId427" Type="http://schemas.openxmlformats.org/officeDocument/2006/relationships/ctrlProp" Target="../ctrlProps/ctrlProp1069.xml"/><Relationship Id="rId469" Type="http://schemas.openxmlformats.org/officeDocument/2006/relationships/ctrlProp" Target="../ctrlProps/ctrlProp1111.xml"/><Relationship Id="rId634" Type="http://schemas.openxmlformats.org/officeDocument/2006/relationships/ctrlProp" Target="../ctrlProps/ctrlProp1276.xml"/><Relationship Id="rId26" Type="http://schemas.openxmlformats.org/officeDocument/2006/relationships/ctrlProp" Target="../ctrlProps/ctrlProp668.xml"/><Relationship Id="rId231" Type="http://schemas.openxmlformats.org/officeDocument/2006/relationships/ctrlProp" Target="../ctrlProps/ctrlProp873.xml"/><Relationship Id="rId273" Type="http://schemas.openxmlformats.org/officeDocument/2006/relationships/ctrlProp" Target="../ctrlProps/ctrlProp915.xml"/><Relationship Id="rId329" Type="http://schemas.openxmlformats.org/officeDocument/2006/relationships/ctrlProp" Target="../ctrlProps/ctrlProp971.xml"/><Relationship Id="rId480" Type="http://schemas.openxmlformats.org/officeDocument/2006/relationships/ctrlProp" Target="../ctrlProps/ctrlProp1122.xml"/><Relationship Id="rId536" Type="http://schemas.openxmlformats.org/officeDocument/2006/relationships/ctrlProp" Target="../ctrlProps/ctrlProp1178.xml"/><Relationship Id="rId68" Type="http://schemas.openxmlformats.org/officeDocument/2006/relationships/ctrlProp" Target="../ctrlProps/ctrlProp710.xml"/><Relationship Id="rId133" Type="http://schemas.openxmlformats.org/officeDocument/2006/relationships/ctrlProp" Target="../ctrlProps/ctrlProp775.xml"/><Relationship Id="rId175" Type="http://schemas.openxmlformats.org/officeDocument/2006/relationships/ctrlProp" Target="../ctrlProps/ctrlProp817.xml"/><Relationship Id="rId340" Type="http://schemas.openxmlformats.org/officeDocument/2006/relationships/ctrlProp" Target="../ctrlProps/ctrlProp982.xml"/><Relationship Id="rId578" Type="http://schemas.openxmlformats.org/officeDocument/2006/relationships/ctrlProp" Target="../ctrlProps/ctrlProp1220.xml"/><Relationship Id="rId200" Type="http://schemas.openxmlformats.org/officeDocument/2006/relationships/ctrlProp" Target="../ctrlProps/ctrlProp842.xml"/><Relationship Id="rId382" Type="http://schemas.openxmlformats.org/officeDocument/2006/relationships/ctrlProp" Target="../ctrlProps/ctrlProp1024.xml"/><Relationship Id="rId438" Type="http://schemas.openxmlformats.org/officeDocument/2006/relationships/ctrlProp" Target="../ctrlProps/ctrlProp1080.xml"/><Relationship Id="rId603" Type="http://schemas.openxmlformats.org/officeDocument/2006/relationships/ctrlProp" Target="../ctrlProps/ctrlProp1245.xml"/><Relationship Id="rId645" Type="http://schemas.openxmlformats.org/officeDocument/2006/relationships/ctrlProp" Target="../ctrlProps/ctrlProp1287.xml"/><Relationship Id="rId242" Type="http://schemas.openxmlformats.org/officeDocument/2006/relationships/ctrlProp" Target="../ctrlProps/ctrlProp884.xml"/><Relationship Id="rId284" Type="http://schemas.openxmlformats.org/officeDocument/2006/relationships/ctrlProp" Target="../ctrlProps/ctrlProp926.xml"/><Relationship Id="rId491" Type="http://schemas.openxmlformats.org/officeDocument/2006/relationships/ctrlProp" Target="../ctrlProps/ctrlProp1133.xml"/><Relationship Id="rId505" Type="http://schemas.openxmlformats.org/officeDocument/2006/relationships/ctrlProp" Target="../ctrlProps/ctrlProp1147.xml"/><Relationship Id="rId37" Type="http://schemas.openxmlformats.org/officeDocument/2006/relationships/ctrlProp" Target="../ctrlProps/ctrlProp679.xml"/><Relationship Id="rId79" Type="http://schemas.openxmlformats.org/officeDocument/2006/relationships/ctrlProp" Target="../ctrlProps/ctrlProp721.xml"/><Relationship Id="rId102" Type="http://schemas.openxmlformats.org/officeDocument/2006/relationships/ctrlProp" Target="../ctrlProps/ctrlProp744.xml"/><Relationship Id="rId144" Type="http://schemas.openxmlformats.org/officeDocument/2006/relationships/ctrlProp" Target="../ctrlProps/ctrlProp786.xml"/><Relationship Id="rId547" Type="http://schemas.openxmlformats.org/officeDocument/2006/relationships/ctrlProp" Target="../ctrlProps/ctrlProp1189.xml"/><Relationship Id="rId589" Type="http://schemas.openxmlformats.org/officeDocument/2006/relationships/ctrlProp" Target="../ctrlProps/ctrlProp1231.xml"/><Relationship Id="rId90" Type="http://schemas.openxmlformats.org/officeDocument/2006/relationships/ctrlProp" Target="../ctrlProps/ctrlProp732.xml"/><Relationship Id="rId186" Type="http://schemas.openxmlformats.org/officeDocument/2006/relationships/ctrlProp" Target="../ctrlProps/ctrlProp828.xml"/><Relationship Id="rId351" Type="http://schemas.openxmlformats.org/officeDocument/2006/relationships/ctrlProp" Target="../ctrlProps/ctrlProp993.xml"/><Relationship Id="rId393" Type="http://schemas.openxmlformats.org/officeDocument/2006/relationships/ctrlProp" Target="../ctrlProps/ctrlProp1035.xml"/><Relationship Id="rId407" Type="http://schemas.openxmlformats.org/officeDocument/2006/relationships/ctrlProp" Target="../ctrlProps/ctrlProp1049.xml"/><Relationship Id="rId449" Type="http://schemas.openxmlformats.org/officeDocument/2006/relationships/ctrlProp" Target="../ctrlProps/ctrlProp1091.xml"/><Relationship Id="rId614" Type="http://schemas.openxmlformats.org/officeDocument/2006/relationships/ctrlProp" Target="../ctrlProps/ctrlProp1256.xml"/><Relationship Id="rId211" Type="http://schemas.openxmlformats.org/officeDocument/2006/relationships/ctrlProp" Target="../ctrlProps/ctrlProp853.xml"/><Relationship Id="rId253" Type="http://schemas.openxmlformats.org/officeDocument/2006/relationships/ctrlProp" Target="../ctrlProps/ctrlProp895.xml"/><Relationship Id="rId295" Type="http://schemas.openxmlformats.org/officeDocument/2006/relationships/ctrlProp" Target="../ctrlProps/ctrlProp937.xml"/><Relationship Id="rId309" Type="http://schemas.openxmlformats.org/officeDocument/2006/relationships/ctrlProp" Target="../ctrlProps/ctrlProp951.xml"/><Relationship Id="rId460" Type="http://schemas.openxmlformats.org/officeDocument/2006/relationships/ctrlProp" Target="../ctrlProps/ctrlProp1102.xml"/><Relationship Id="rId516" Type="http://schemas.openxmlformats.org/officeDocument/2006/relationships/ctrlProp" Target="../ctrlProps/ctrlProp1158.xml"/><Relationship Id="rId48" Type="http://schemas.openxmlformats.org/officeDocument/2006/relationships/ctrlProp" Target="../ctrlProps/ctrlProp690.xml"/><Relationship Id="rId113" Type="http://schemas.openxmlformats.org/officeDocument/2006/relationships/ctrlProp" Target="../ctrlProps/ctrlProp755.xml"/><Relationship Id="rId320" Type="http://schemas.openxmlformats.org/officeDocument/2006/relationships/ctrlProp" Target="../ctrlProps/ctrlProp962.xml"/><Relationship Id="rId558" Type="http://schemas.openxmlformats.org/officeDocument/2006/relationships/ctrlProp" Target="../ctrlProps/ctrlProp1200.xml"/><Relationship Id="rId155" Type="http://schemas.openxmlformats.org/officeDocument/2006/relationships/ctrlProp" Target="../ctrlProps/ctrlProp797.xml"/><Relationship Id="rId197" Type="http://schemas.openxmlformats.org/officeDocument/2006/relationships/ctrlProp" Target="../ctrlProps/ctrlProp839.xml"/><Relationship Id="rId362" Type="http://schemas.openxmlformats.org/officeDocument/2006/relationships/ctrlProp" Target="../ctrlProps/ctrlProp1004.xml"/><Relationship Id="rId418" Type="http://schemas.openxmlformats.org/officeDocument/2006/relationships/ctrlProp" Target="../ctrlProps/ctrlProp1060.xml"/><Relationship Id="rId625" Type="http://schemas.openxmlformats.org/officeDocument/2006/relationships/ctrlProp" Target="../ctrlProps/ctrlProp1267.xml"/><Relationship Id="rId222" Type="http://schemas.openxmlformats.org/officeDocument/2006/relationships/ctrlProp" Target="../ctrlProps/ctrlProp864.xml"/><Relationship Id="rId264" Type="http://schemas.openxmlformats.org/officeDocument/2006/relationships/ctrlProp" Target="../ctrlProps/ctrlProp906.xml"/><Relationship Id="rId471" Type="http://schemas.openxmlformats.org/officeDocument/2006/relationships/ctrlProp" Target="../ctrlProps/ctrlProp1113.xml"/><Relationship Id="rId17" Type="http://schemas.openxmlformats.org/officeDocument/2006/relationships/ctrlProp" Target="../ctrlProps/ctrlProp659.xml"/><Relationship Id="rId59" Type="http://schemas.openxmlformats.org/officeDocument/2006/relationships/ctrlProp" Target="../ctrlProps/ctrlProp701.xml"/><Relationship Id="rId124" Type="http://schemas.openxmlformats.org/officeDocument/2006/relationships/ctrlProp" Target="../ctrlProps/ctrlProp766.xml"/><Relationship Id="rId527" Type="http://schemas.openxmlformats.org/officeDocument/2006/relationships/ctrlProp" Target="../ctrlProps/ctrlProp1169.xml"/><Relationship Id="rId569" Type="http://schemas.openxmlformats.org/officeDocument/2006/relationships/ctrlProp" Target="../ctrlProps/ctrlProp1211.xml"/><Relationship Id="rId70" Type="http://schemas.openxmlformats.org/officeDocument/2006/relationships/ctrlProp" Target="../ctrlProps/ctrlProp712.xml"/><Relationship Id="rId166" Type="http://schemas.openxmlformats.org/officeDocument/2006/relationships/ctrlProp" Target="../ctrlProps/ctrlProp808.xml"/><Relationship Id="rId331" Type="http://schemas.openxmlformats.org/officeDocument/2006/relationships/ctrlProp" Target="../ctrlProps/ctrlProp973.xml"/><Relationship Id="rId373" Type="http://schemas.openxmlformats.org/officeDocument/2006/relationships/ctrlProp" Target="../ctrlProps/ctrlProp1015.xml"/><Relationship Id="rId429" Type="http://schemas.openxmlformats.org/officeDocument/2006/relationships/ctrlProp" Target="../ctrlProps/ctrlProp1071.xml"/><Relationship Id="rId580" Type="http://schemas.openxmlformats.org/officeDocument/2006/relationships/ctrlProp" Target="../ctrlProps/ctrlProp1222.xml"/><Relationship Id="rId636" Type="http://schemas.openxmlformats.org/officeDocument/2006/relationships/ctrlProp" Target="../ctrlProps/ctrlProp127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17" Type="http://schemas.openxmlformats.org/officeDocument/2006/relationships/ctrlProp" Target="../ctrlProps/ctrlProp1404.xml"/><Relationship Id="rId299" Type="http://schemas.openxmlformats.org/officeDocument/2006/relationships/ctrlProp" Target="../ctrlProps/ctrlProp1586.xml"/><Relationship Id="rId21" Type="http://schemas.openxmlformats.org/officeDocument/2006/relationships/ctrlProp" Target="../ctrlProps/ctrlProp1308.xml"/><Relationship Id="rId63" Type="http://schemas.openxmlformats.org/officeDocument/2006/relationships/ctrlProp" Target="../ctrlProps/ctrlProp1350.xml"/><Relationship Id="rId159" Type="http://schemas.openxmlformats.org/officeDocument/2006/relationships/ctrlProp" Target="../ctrlProps/ctrlProp1446.xml"/><Relationship Id="rId324" Type="http://schemas.openxmlformats.org/officeDocument/2006/relationships/ctrlProp" Target="../ctrlProps/ctrlProp1611.xml"/><Relationship Id="rId366" Type="http://schemas.openxmlformats.org/officeDocument/2006/relationships/ctrlProp" Target="../ctrlProps/ctrlProp1653.xml"/><Relationship Id="rId531" Type="http://schemas.openxmlformats.org/officeDocument/2006/relationships/ctrlProp" Target="../ctrlProps/ctrlProp1818.xml"/><Relationship Id="rId573" Type="http://schemas.openxmlformats.org/officeDocument/2006/relationships/ctrlProp" Target="../ctrlProps/ctrlProp1860.xml"/><Relationship Id="rId629" Type="http://schemas.openxmlformats.org/officeDocument/2006/relationships/ctrlProp" Target="../ctrlProps/ctrlProp1916.xml"/><Relationship Id="rId170" Type="http://schemas.openxmlformats.org/officeDocument/2006/relationships/ctrlProp" Target="../ctrlProps/ctrlProp1457.xml"/><Relationship Id="rId226" Type="http://schemas.openxmlformats.org/officeDocument/2006/relationships/ctrlProp" Target="../ctrlProps/ctrlProp1513.xml"/><Relationship Id="rId433" Type="http://schemas.openxmlformats.org/officeDocument/2006/relationships/ctrlProp" Target="../ctrlProps/ctrlProp1720.xml"/><Relationship Id="rId268" Type="http://schemas.openxmlformats.org/officeDocument/2006/relationships/ctrlProp" Target="../ctrlProps/ctrlProp1555.xml"/><Relationship Id="rId475" Type="http://schemas.openxmlformats.org/officeDocument/2006/relationships/ctrlProp" Target="../ctrlProps/ctrlProp1762.xml"/><Relationship Id="rId640" Type="http://schemas.openxmlformats.org/officeDocument/2006/relationships/ctrlProp" Target="../ctrlProps/ctrlProp1927.xml"/><Relationship Id="rId32" Type="http://schemas.openxmlformats.org/officeDocument/2006/relationships/ctrlProp" Target="../ctrlProps/ctrlProp1319.xml"/><Relationship Id="rId74" Type="http://schemas.openxmlformats.org/officeDocument/2006/relationships/ctrlProp" Target="../ctrlProps/ctrlProp1361.xml"/><Relationship Id="rId128" Type="http://schemas.openxmlformats.org/officeDocument/2006/relationships/ctrlProp" Target="../ctrlProps/ctrlProp1415.xml"/><Relationship Id="rId335" Type="http://schemas.openxmlformats.org/officeDocument/2006/relationships/ctrlProp" Target="../ctrlProps/ctrlProp1622.xml"/><Relationship Id="rId377" Type="http://schemas.openxmlformats.org/officeDocument/2006/relationships/ctrlProp" Target="../ctrlProps/ctrlProp1664.xml"/><Relationship Id="rId500" Type="http://schemas.openxmlformats.org/officeDocument/2006/relationships/ctrlProp" Target="../ctrlProps/ctrlProp1787.xml"/><Relationship Id="rId542" Type="http://schemas.openxmlformats.org/officeDocument/2006/relationships/ctrlProp" Target="../ctrlProps/ctrlProp1829.xml"/><Relationship Id="rId584" Type="http://schemas.openxmlformats.org/officeDocument/2006/relationships/ctrlProp" Target="../ctrlProps/ctrlProp1871.xml"/><Relationship Id="rId5" Type="http://schemas.openxmlformats.org/officeDocument/2006/relationships/ctrlProp" Target="../ctrlProps/ctrlProp1292.xml"/><Relationship Id="rId181" Type="http://schemas.openxmlformats.org/officeDocument/2006/relationships/ctrlProp" Target="../ctrlProps/ctrlProp1468.xml"/><Relationship Id="rId237" Type="http://schemas.openxmlformats.org/officeDocument/2006/relationships/ctrlProp" Target="../ctrlProps/ctrlProp1524.xml"/><Relationship Id="rId402" Type="http://schemas.openxmlformats.org/officeDocument/2006/relationships/ctrlProp" Target="../ctrlProps/ctrlProp1689.xml"/><Relationship Id="rId279" Type="http://schemas.openxmlformats.org/officeDocument/2006/relationships/ctrlProp" Target="../ctrlProps/ctrlProp1566.xml"/><Relationship Id="rId444" Type="http://schemas.openxmlformats.org/officeDocument/2006/relationships/ctrlProp" Target="../ctrlProps/ctrlProp1731.xml"/><Relationship Id="rId486" Type="http://schemas.openxmlformats.org/officeDocument/2006/relationships/ctrlProp" Target="../ctrlProps/ctrlProp1773.xml"/><Relationship Id="rId43" Type="http://schemas.openxmlformats.org/officeDocument/2006/relationships/ctrlProp" Target="../ctrlProps/ctrlProp1330.xml"/><Relationship Id="rId139" Type="http://schemas.openxmlformats.org/officeDocument/2006/relationships/ctrlProp" Target="../ctrlProps/ctrlProp1426.xml"/><Relationship Id="rId290" Type="http://schemas.openxmlformats.org/officeDocument/2006/relationships/ctrlProp" Target="../ctrlProps/ctrlProp1577.xml"/><Relationship Id="rId304" Type="http://schemas.openxmlformats.org/officeDocument/2006/relationships/ctrlProp" Target="../ctrlProps/ctrlProp1591.xml"/><Relationship Id="rId346" Type="http://schemas.openxmlformats.org/officeDocument/2006/relationships/ctrlProp" Target="../ctrlProps/ctrlProp1633.xml"/><Relationship Id="rId388" Type="http://schemas.openxmlformats.org/officeDocument/2006/relationships/ctrlProp" Target="../ctrlProps/ctrlProp1675.xml"/><Relationship Id="rId511" Type="http://schemas.openxmlformats.org/officeDocument/2006/relationships/ctrlProp" Target="../ctrlProps/ctrlProp1798.xml"/><Relationship Id="rId553" Type="http://schemas.openxmlformats.org/officeDocument/2006/relationships/ctrlProp" Target="../ctrlProps/ctrlProp1840.xml"/><Relationship Id="rId609" Type="http://schemas.openxmlformats.org/officeDocument/2006/relationships/ctrlProp" Target="../ctrlProps/ctrlProp1896.xml"/><Relationship Id="rId85" Type="http://schemas.openxmlformats.org/officeDocument/2006/relationships/ctrlProp" Target="../ctrlProps/ctrlProp1372.xml"/><Relationship Id="rId150" Type="http://schemas.openxmlformats.org/officeDocument/2006/relationships/ctrlProp" Target="../ctrlProps/ctrlProp1437.xml"/><Relationship Id="rId192" Type="http://schemas.openxmlformats.org/officeDocument/2006/relationships/ctrlProp" Target="../ctrlProps/ctrlProp1479.xml"/><Relationship Id="rId206" Type="http://schemas.openxmlformats.org/officeDocument/2006/relationships/ctrlProp" Target="../ctrlProps/ctrlProp1493.xml"/><Relationship Id="rId413" Type="http://schemas.openxmlformats.org/officeDocument/2006/relationships/ctrlProp" Target="../ctrlProps/ctrlProp1700.xml"/><Relationship Id="rId595" Type="http://schemas.openxmlformats.org/officeDocument/2006/relationships/ctrlProp" Target="../ctrlProps/ctrlProp1882.xml"/><Relationship Id="rId248" Type="http://schemas.openxmlformats.org/officeDocument/2006/relationships/ctrlProp" Target="../ctrlProps/ctrlProp1535.xml"/><Relationship Id="rId455" Type="http://schemas.openxmlformats.org/officeDocument/2006/relationships/ctrlProp" Target="../ctrlProps/ctrlProp1742.xml"/><Relationship Id="rId497" Type="http://schemas.openxmlformats.org/officeDocument/2006/relationships/ctrlProp" Target="../ctrlProps/ctrlProp1784.xml"/><Relationship Id="rId620" Type="http://schemas.openxmlformats.org/officeDocument/2006/relationships/ctrlProp" Target="../ctrlProps/ctrlProp1907.xml"/><Relationship Id="rId12" Type="http://schemas.openxmlformats.org/officeDocument/2006/relationships/ctrlProp" Target="../ctrlProps/ctrlProp1299.xml"/><Relationship Id="rId108" Type="http://schemas.openxmlformats.org/officeDocument/2006/relationships/ctrlProp" Target="../ctrlProps/ctrlProp1395.xml"/><Relationship Id="rId315" Type="http://schemas.openxmlformats.org/officeDocument/2006/relationships/ctrlProp" Target="../ctrlProps/ctrlProp1602.xml"/><Relationship Id="rId357" Type="http://schemas.openxmlformats.org/officeDocument/2006/relationships/ctrlProp" Target="../ctrlProps/ctrlProp1644.xml"/><Relationship Id="rId522" Type="http://schemas.openxmlformats.org/officeDocument/2006/relationships/ctrlProp" Target="../ctrlProps/ctrlProp1809.xml"/><Relationship Id="rId54" Type="http://schemas.openxmlformats.org/officeDocument/2006/relationships/ctrlProp" Target="../ctrlProps/ctrlProp1341.xml"/><Relationship Id="rId96" Type="http://schemas.openxmlformats.org/officeDocument/2006/relationships/ctrlProp" Target="../ctrlProps/ctrlProp1383.xml"/><Relationship Id="rId161" Type="http://schemas.openxmlformats.org/officeDocument/2006/relationships/ctrlProp" Target="../ctrlProps/ctrlProp1448.xml"/><Relationship Id="rId217" Type="http://schemas.openxmlformats.org/officeDocument/2006/relationships/ctrlProp" Target="../ctrlProps/ctrlProp1504.xml"/><Relationship Id="rId399" Type="http://schemas.openxmlformats.org/officeDocument/2006/relationships/ctrlProp" Target="../ctrlProps/ctrlProp1686.xml"/><Relationship Id="rId564" Type="http://schemas.openxmlformats.org/officeDocument/2006/relationships/ctrlProp" Target="../ctrlProps/ctrlProp1851.xml"/><Relationship Id="rId259" Type="http://schemas.openxmlformats.org/officeDocument/2006/relationships/ctrlProp" Target="../ctrlProps/ctrlProp1546.xml"/><Relationship Id="rId424" Type="http://schemas.openxmlformats.org/officeDocument/2006/relationships/ctrlProp" Target="../ctrlProps/ctrlProp1711.xml"/><Relationship Id="rId466" Type="http://schemas.openxmlformats.org/officeDocument/2006/relationships/ctrlProp" Target="../ctrlProps/ctrlProp1753.xml"/><Relationship Id="rId631" Type="http://schemas.openxmlformats.org/officeDocument/2006/relationships/ctrlProp" Target="../ctrlProps/ctrlProp1918.xml"/><Relationship Id="rId23" Type="http://schemas.openxmlformats.org/officeDocument/2006/relationships/ctrlProp" Target="../ctrlProps/ctrlProp1310.xml"/><Relationship Id="rId119" Type="http://schemas.openxmlformats.org/officeDocument/2006/relationships/ctrlProp" Target="../ctrlProps/ctrlProp1406.xml"/><Relationship Id="rId270" Type="http://schemas.openxmlformats.org/officeDocument/2006/relationships/ctrlProp" Target="../ctrlProps/ctrlProp1557.xml"/><Relationship Id="rId326" Type="http://schemas.openxmlformats.org/officeDocument/2006/relationships/ctrlProp" Target="../ctrlProps/ctrlProp1613.xml"/><Relationship Id="rId533" Type="http://schemas.openxmlformats.org/officeDocument/2006/relationships/ctrlProp" Target="../ctrlProps/ctrlProp1820.xml"/><Relationship Id="rId65" Type="http://schemas.openxmlformats.org/officeDocument/2006/relationships/ctrlProp" Target="../ctrlProps/ctrlProp1352.xml"/><Relationship Id="rId130" Type="http://schemas.openxmlformats.org/officeDocument/2006/relationships/ctrlProp" Target="../ctrlProps/ctrlProp1417.xml"/><Relationship Id="rId368" Type="http://schemas.openxmlformats.org/officeDocument/2006/relationships/ctrlProp" Target="../ctrlProps/ctrlProp1655.xml"/><Relationship Id="rId575" Type="http://schemas.openxmlformats.org/officeDocument/2006/relationships/ctrlProp" Target="../ctrlProps/ctrlProp1862.xml"/><Relationship Id="rId172" Type="http://schemas.openxmlformats.org/officeDocument/2006/relationships/ctrlProp" Target="../ctrlProps/ctrlProp1459.xml"/><Relationship Id="rId228" Type="http://schemas.openxmlformats.org/officeDocument/2006/relationships/ctrlProp" Target="../ctrlProps/ctrlProp1515.xml"/><Relationship Id="rId435" Type="http://schemas.openxmlformats.org/officeDocument/2006/relationships/ctrlProp" Target="../ctrlProps/ctrlProp1722.xml"/><Relationship Id="rId477" Type="http://schemas.openxmlformats.org/officeDocument/2006/relationships/ctrlProp" Target="../ctrlProps/ctrlProp1764.xml"/><Relationship Id="rId600" Type="http://schemas.openxmlformats.org/officeDocument/2006/relationships/ctrlProp" Target="../ctrlProps/ctrlProp1887.xml"/><Relationship Id="rId642" Type="http://schemas.openxmlformats.org/officeDocument/2006/relationships/ctrlProp" Target="../ctrlProps/ctrlProp1929.xml"/><Relationship Id="rId281" Type="http://schemas.openxmlformats.org/officeDocument/2006/relationships/ctrlProp" Target="../ctrlProps/ctrlProp1568.xml"/><Relationship Id="rId337" Type="http://schemas.openxmlformats.org/officeDocument/2006/relationships/ctrlProp" Target="../ctrlProps/ctrlProp1624.xml"/><Relationship Id="rId502" Type="http://schemas.openxmlformats.org/officeDocument/2006/relationships/ctrlProp" Target="../ctrlProps/ctrlProp1789.xml"/><Relationship Id="rId34" Type="http://schemas.openxmlformats.org/officeDocument/2006/relationships/ctrlProp" Target="../ctrlProps/ctrlProp1321.xml"/><Relationship Id="rId76" Type="http://schemas.openxmlformats.org/officeDocument/2006/relationships/ctrlProp" Target="../ctrlProps/ctrlProp1363.xml"/><Relationship Id="rId141" Type="http://schemas.openxmlformats.org/officeDocument/2006/relationships/ctrlProp" Target="../ctrlProps/ctrlProp1428.xml"/><Relationship Id="rId379" Type="http://schemas.openxmlformats.org/officeDocument/2006/relationships/ctrlProp" Target="../ctrlProps/ctrlProp1666.xml"/><Relationship Id="rId544" Type="http://schemas.openxmlformats.org/officeDocument/2006/relationships/ctrlProp" Target="../ctrlProps/ctrlProp1831.xml"/><Relationship Id="rId586" Type="http://schemas.openxmlformats.org/officeDocument/2006/relationships/ctrlProp" Target="../ctrlProps/ctrlProp1873.xml"/><Relationship Id="rId7" Type="http://schemas.openxmlformats.org/officeDocument/2006/relationships/ctrlProp" Target="../ctrlProps/ctrlProp1294.xml"/><Relationship Id="rId183" Type="http://schemas.openxmlformats.org/officeDocument/2006/relationships/ctrlProp" Target="../ctrlProps/ctrlProp1470.xml"/><Relationship Id="rId239" Type="http://schemas.openxmlformats.org/officeDocument/2006/relationships/ctrlProp" Target="../ctrlProps/ctrlProp1526.xml"/><Relationship Id="rId390" Type="http://schemas.openxmlformats.org/officeDocument/2006/relationships/ctrlProp" Target="../ctrlProps/ctrlProp1677.xml"/><Relationship Id="rId404" Type="http://schemas.openxmlformats.org/officeDocument/2006/relationships/ctrlProp" Target="../ctrlProps/ctrlProp1691.xml"/><Relationship Id="rId446" Type="http://schemas.openxmlformats.org/officeDocument/2006/relationships/ctrlProp" Target="../ctrlProps/ctrlProp1733.xml"/><Relationship Id="rId611" Type="http://schemas.openxmlformats.org/officeDocument/2006/relationships/ctrlProp" Target="../ctrlProps/ctrlProp1898.xml"/><Relationship Id="rId250" Type="http://schemas.openxmlformats.org/officeDocument/2006/relationships/ctrlProp" Target="../ctrlProps/ctrlProp1537.xml"/><Relationship Id="rId292" Type="http://schemas.openxmlformats.org/officeDocument/2006/relationships/ctrlProp" Target="../ctrlProps/ctrlProp1579.xml"/><Relationship Id="rId306" Type="http://schemas.openxmlformats.org/officeDocument/2006/relationships/ctrlProp" Target="../ctrlProps/ctrlProp1593.xml"/><Relationship Id="rId488" Type="http://schemas.openxmlformats.org/officeDocument/2006/relationships/ctrlProp" Target="../ctrlProps/ctrlProp1775.xml"/><Relationship Id="rId45" Type="http://schemas.openxmlformats.org/officeDocument/2006/relationships/ctrlProp" Target="../ctrlProps/ctrlProp1332.xml"/><Relationship Id="rId87" Type="http://schemas.openxmlformats.org/officeDocument/2006/relationships/ctrlProp" Target="../ctrlProps/ctrlProp1374.xml"/><Relationship Id="rId110" Type="http://schemas.openxmlformats.org/officeDocument/2006/relationships/ctrlProp" Target="../ctrlProps/ctrlProp1397.xml"/><Relationship Id="rId348" Type="http://schemas.openxmlformats.org/officeDocument/2006/relationships/ctrlProp" Target="../ctrlProps/ctrlProp1635.xml"/><Relationship Id="rId513" Type="http://schemas.openxmlformats.org/officeDocument/2006/relationships/ctrlProp" Target="../ctrlProps/ctrlProp1800.xml"/><Relationship Id="rId555" Type="http://schemas.openxmlformats.org/officeDocument/2006/relationships/ctrlProp" Target="../ctrlProps/ctrlProp1842.xml"/><Relationship Id="rId597" Type="http://schemas.openxmlformats.org/officeDocument/2006/relationships/ctrlProp" Target="../ctrlProps/ctrlProp1884.xml"/><Relationship Id="rId152" Type="http://schemas.openxmlformats.org/officeDocument/2006/relationships/ctrlProp" Target="../ctrlProps/ctrlProp1439.xml"/><Relationship Id="rId194" Type="http://schemas.openxmlformats.org/officeDocument/2006/relationships/ctrlProp" Target="../ctrlProps/ctrlProp1481.xml"/><Relationship Id="rId208" Type="http://schemas.openxmlformats.org/officeDocument/2006/relationships/ctrlProp" Target="../ctrlProps/ctrlProp1495.xml"/><Relationship Id="rId415" Type="http://schemas.openxmlformats.org/officeDocument/2006/relationships/ctrlProp" Target="../ctrlProps/ctrlProp1702.xml"/><Relationship Id="rId457" Type="http://schemas.openxmlformats.org/officeDocument/2006/relationships/ctrlProp" Target="../ctrlProps/ctrlProp1744.xml"/><Relationship Id="rId622" Type="http://schemas.openxmlformats.org/officeDocument/2006/relationships/ctrlProp" Target="../ctrlProps/ctrlProp1909.xml"/><Relationship Id="rId261" Type="http://schemas.openxmlformats.org/officeDocument/2006/relationships/ctrlProp" Target="../ctrlProps/ctrlProp1548.xml"/><Relationship Id="rId499" Type="http://schemas.openxmlformats.org/officeDocument/2006/relationships/ctrlProp" Target="../ctrlProps/ctrlProp1786.xml"/><Relationship Id="rId14" Type="http://schemas.openxmlformats.org/officeDocument/2006/relationships/ctrlProp" Target="../ctrlProps/ctrlProp1301.xml"/><Relationship Id="rId56" Type="http://schemas.openxmlformats.org/officeDocument/2006/relationships/ctrlProp" Target="../ctrlProps/ctrlProp1343.xml"/><Relationship Id="rId317" Type="http://schemas.openxmlformats.org/officeDocument/2006/relationships/ctrlProp" Target="../ctrlProps/ctrlProp1604.xml"/><Relationship Id="rId359" Type="http://schemas.openxmlformats.org/officeDocument/2006/relationships/ctrlProp" Target="../ctrlProps/ctrlProp1646.xml"/><Relationship Id="rId524" Type="http://schemas.openxmlformats.org/officeDocument/2006/relationships/ctrlProp" Target="../ctrlProps/ctrlProp1811.xml"/><Relationship Id="rId566" Type="http://schemas.openxmlformats.org/officeDocument/2006/relationships/ctrlProp" Target="../ctrlProps/ctrlProp1853.xml"/><Relationship Id="rId98" Type="http://schemas.openxmlformats.org/officeDocument/2006/relationships/ctrlProp" Target="../ctrlProps/ctrlProp1385.xml"/><Relationship Id="rId121" Type="http://schemas.openxmlformats.org/officeDocument/2006/relationships/ctrlProp" Target="../ctrlProps/ctrlProp1408.xml"/><Relationship Id="rId163" Type="http://schemas.openxmlformats.org/officeDocument/2006/relationships/ctrlProp" Target="../ctrlProps/ctrlProp1450.xml"/><Relationship Id="rId219" Type="http://schemas.openxmlformats.org/officeDocument/2006/relationships/ctrlProp" Target="../ctrlProps/ctrlProp1506.xml"/><Relationship Id="rId370" Type="http://schemas.openxmlformats.org/officeDocument/2006/relationships/ctrlProp" Target="../ctrlProps/ctrlProp1657.xml"/><Relationship Id="rId426" Type="http://schemas.openxmlformats.org/officeDocument/2006/relationships/ctrlProp" Target="../ctrlProps/ctrlProp1713.xml"/><Relationship Id="rId633" Type="http://schemas.openxmlformats.org/officeDocument/2006/relationships/ctrlProp" Target="../ctrlProps/ctrlProp1920.xml"/><Relationship Id="rId230" Type="http://schemas.openxmlformats.org/officeDocument/2006/relationships/ctrlProp" Target="../ctrlProps/ctrlProp1517.xml"/><Relationship Id="rId468" Type="http://schemas.openxmlformats.org/officeDocument/2006/relationships/ctrlProp" Target="../ctrlProps/ctrlProp1755.xml"/><Relationship Id="rId25" Type="http://schemas.openxmlformats.org/officeDocument/2006/relationships/ctrlProp" Target="../ctrlProps/ctrlProp1312.xml"/><Relationship Id="rId67" Type="http://schemas.openxmlformats.org/officeDocument/2006/relationships/ctrlProp" Target="../ctrlProps/ctrlProp1354.xml"/><Relationship Id="rId272" Type="http://schemas.openxmlformats.org/officeDocument/2006/relationships/ctrlProp" Target="../ctrlProps/ctrlProp1559.xml"/><Relationship Id="rId328" Type="http://schemas.openxmlformats.org/officeDocument/2006/relationships/ctrlProp" Target="../ctrlProps/ctrlProp1615.xml"/><Relationship Id="rId535" Type="http://schemas.openxmlformats.org/officeDocument/2006/relationships/ctrlProp" Target="../ctrlProps/ctrlProp1822.xml"/><Relationship Id="rId577" Type="http://schemas.openxmlformats.org/officeDocument/2006/relationships/ctrlProp" Target="../ctrlProps/ctrlProp1864.xml"/><Relationship Id="rId132" Type="http://schemas.openxmlformats.org/officeDocument/2006/relationships/ctrlProp" Target="../ctrlProps/ctrlProp1419.xml"/><Relationship Id="rId174" Type="http://schemas.openxmlformats.org/officeDocument/2006/relationships/ctrlProp" Target="../ctrlProps/ctrlProp1461.xml"/><Relationship Id="rId381" Type="http://schemas.openxmlformats.org/officeDocument/2006/relationships/ctrlProp" Target="../ctrlProps/ctrlProp1668.xml"/><Relationship Id="rId602" Type="http://schemas.openxmlformats.org/officeDocument/2006/relationships/ctrlProp" Target="../ctrlProps/ctrlProp1889.xml"/><Relationship Id="rId241" Type="http://schemas.openxmlformats.org/officeDocument/2006/relationships/ctrlProp" Target="../ctrlProps/ctrlProp1528.xml"/><Relationship Id="rId437" Type="http://schemas.openxmlformats.org/officeDocument/2006/relationships/ctrlProp" Target="../ctrlProps/ctrlProp1724.xml"/><Relationship Id="rId479" Type="http://schemas.openxmlformats.org/officeDocument/2006/relationships/ctrlProp" Target="../ctrlProps/ctrlProp1766.xml"/><Relationship Id="rId644" Type="http://schemas.openxmlformats.org/officeDocument/2006/relationships/ctrlProp" Target="../ctrlProps/ctrlProp1931.xml"/><Relationship Id="rId36" Type="http://schemas.openxmlformats.org/officeDocument/2006/relationships/ctrlProp" Target="../ctrlProps/ctrlProp1323.xml"/><Relationship Id="rId283" Type="http://schemas.openxmlformats.org/officeDocument/2006/relationships/ctrlProp" Target="../ctrlProps/ctrlProp1570.xml"/><Relationship Id="rId339" Type="http://schemas.openxmlformats.org/officeDocument/2006/relationships/ctrlProp" Target="../ctrlProps/ctrlProp1626.xml"/><Relationship Id="rId490" Type="http://schemas.openxmlformats.org/officeDocument/2006/relationships/ctrlProp" Target="../ctrlProps/ctrlProp1777.xml"/><Relationship Id="rId504" Type="http://schemas.openxmlformats.org/officeDocument/2006/relationships/ctrlProp" Target="../ctrlProps/ctrlProp1791.xml"/><Relationship Id="rId546" Type="http://schemas.openxmlformats.org/officeDocument/2006/relationships/ctrlProp" Target="../ctrlProps/ctrlProp1833.xml"/><Relationship Id="rId78" Type="http://schemas.openxmlformats.org/officeDocument/2006/relationships/ctrlProp" Target="../ctrlProps/ctrlProp1365.xml"/><Relationship Id="rId101" Type="http://schemas.openxmlformats.org/officeDocument/2006/relationships/ctrlProp" Target="../ctrlProps/ctrlProp1388.xml"/><Relationship Id="rId143" Type="http://schemas.openxmlformats.org/officeDocument/2006/relationships/ctrlProp" Target="../ctrlProps/ctrlProp1430.xml"/><Relationship Id="rId185" Type="http://schemas.openxmlformats.org/officeDocument/2006/relationships/ctrlProp" Target="../ctrlProps/ctrlProp1472.xml"/><Relationship Id="rId350" Type="http://schemas.openxmlformats.org/officeDocument/2006/relationships/ctrlProp" Target="../ctrlProps/ctrlProp1637.xml"/><Relationship Id="rId406" Type="http://schemas.openxmlformats.org/officeDocument/2006/relationships/ctrlProp" Target="../ctrlProps/ctrlProp1693.xml"/><Relationship Id="rId588" Type="http://schemas.openxmlformats.org/officeDocument/2006/relationships/ctrlProp" Target="../ctrlProps/ctrlProp1875.xml"/><Relationship Id="rId9" Type="http://schemas.openxmlformats.org/officeDocument/2006/relationships/ctrlProp" Target="../ctrlProps/ctrlProp1296.xml"/><Relationship Id="rId210" Type="http://schemas.openxmlformats.org/officeDocument/2006/relationships/ctrlProp" Target="../ctrlProps/ctrlProp1497.xml"/><Relationship Id="rId392" Type="http://schemas.openxmlformats.org/officeDocument/2006/relationships/ctrlProp" Target="../ctrlProps/ctrlProp1679.xml"/><Relationship Id="rId448" Type="http://schemas.openxmlformats.org/officeDocument/2006/relationships/ctrlProp" Target="../ctrlProps/ctrlProp1735.xml"/><Relationship Id="rId613" Type="http://schemas.openxmlformats.org/officeDocument/2006/relationships/ctrlProp" Target="../ctrlProps/ctrlProp1900.xml"/><Relationship Id="rId252" Type="http://schemas.openxmlformats.org/officeDocument/2006/relationships/ctrlProp" Target="../ctrlProps/ctrlProp1539.xml"/><Relationship Id="rId294" Type="http://schemas.openxmlformats.org/officeDocument/2006/relationships/ctrlProp" Target="../ctrlProps/ctrlProp1581.xml"/><Relationship Id="rId308" Type="http://schemas.openxmlformats.org/officeDocument/2006/relationships/ctrlProp" Target="../ctrlProps/ctrlProp1595.xml"/><Relationship Id="rId515" Type="http://schemas.openxmlformats.org/officeDocument/2006/relationships/ctrlProp" Target="../ctrlProps/ctrlProp1802.xml"/><Relationship Id="rId47" Type="http://schemas.openxmlformats.org/officeDocument/2006/relationships/ctrlProp" Target="../ctrlProps/ctrlProp1334.xml"/><Relationship Id="rId89" Type="http://schemas.openxmlformats.org/officeDocument/2006/relationships/ctrlProp" Target="../ctrlProps/ctrlProp1376.xml"/><Relationship Id="rId112" Type="http://schemas.openxmlformats.org/officeDocument/2006/relationships/ctrlProp" Target="../ctrlProps/ctrlProp1399.xml"/><Relationship Id="rId154" Type="http://schemas.openxmlformats.org/officeDocument/2006/relationships/ctrlProp" Target="../ctrlProps/ctrlProp1441.xml"/><Relationship Id="rId361" Type="http://schemas.openxmlformats.org/officeDocument/2006/relationships/ctrlProp" Target="../ctrlProps/ctrlProp1648.xml"/><Relationship Id="rId557" Type="http://schemas.openxmlformats.org/officeDocument/2006/relationships/ctrlProp" Target="../ctrlProps/ctrlProp1844.xml"/><Relationship Id="rId599" Type="http://schemas.openxmlformats.org/officeDocument/2006/relationships/ctrlProp" Target="../ctrlProps/ctrlProp1886.xml"/><Relationship Id="rId196" Type="http://schemas.openxmlformats.org/officeDocument/2006/relationships/ctrlProp" Target="../ctrlProps/ctrlProp1483.xml"/><Relationship Id="rId417" Type="http://schemas.openxmlformats.org/officeDocument/2006/relationships/ctrlProp" Target="../ctrlProps/ctrlProp1704.xml"/><Relationship Id="rId459" Type="http://schemas.openxmlformats.org/officeDocument/2006/relationships/ctrlProp" Target="../ctrlProps/ctrlProp1746.xml"/><Relationship Id="rId624" Type="http://schemas.openxmlformats.org/officeDocument/2006/relationships/ctrlProp" Target="../ctrlProps/ctrlProp1911.xml"/><Relationship Id="rId16" Type="http://schemas.openxmlformats.org/officeDocument/2006/relationships/ctrlProp" Target="../ctrlProps/ctrlProp1303.xml"/><Relationship Id="rId221" Type="http://schemas.openxmlformats.org/officeDocument/2006/relationships/ctrlProp" Target="../ctrlProps/ctrlProp1508.xml"/><Relationship Id="rId263" Type="http://schemas.openxmlformats.org/officeDocument/2006/relationships/ctrlProp" Target="../ctrlProps/ctrlProp1550.xml"/><Relationship Id="rId319" Type="http://schemas.openxmlformats.org/officeDocument/2006/relationships/ctrlProp" Target="../ctrlProps/ctrlProp1606.xml"/><Relationship Id="rId470" Type="http://schemas.openxmlformats.org/officeDocument/2006/relationships/ctrlProp" Target="../ctrlProps/ctrlProp1757.xml"/><Relationship Id="rId526" Type="http://schemas.openxmlformats.org/officeDocument/2006/relationships/ctrlProp" Target="../ctrlProps/ctrlProp1813.xml"/><Relationship Id="rId58" Type="http://schemas.openxmlformats.org/officeDocument/2006/relationships/ctrlProp" Target="../ctrlProps/ctrlProp1345.xml"/><Relationship Id="rId123" Type="http://schemas.openxmlformats.org/officeDocument/2006/relationships/ctrlProp" Target="../ctrlProps/ctrlProp1410.xml"/><Relationship Id="rId330" Type="http://schemas.openxmlformats.org/officeDocument/2006/relationships/ctrlProp" Target="../ctrlProps/ctrlProp1617.xml"/><Relationship Id="rId568" Type="http://schemas.openxmlformats.org/officeDocument/2006/relationships/ctrlProp" Target="../ctrlProps/ctrlProp1855.xml"/><Relationship Id="rId165" Type="http://schemas.openxmlformats.org/officeDocument/2006/relationships/ctrlProp" Target="../ctrlProps/ctrlProp1452.xml"/><Relationship Id="rId372" Type="http://schemas.openxmlformats.org/officeDocument/2006/relationships/ctrlProp" Target="../ctrlProps/ctrlProp1659.xml"/><Relationship Id="rId428" Type="http://schemas.openxmlformats.org/officeDocument/2006/relationships/ctrlProp" Target="../ctrlProps/ctrlProp1715.xml"/><Relationship Id="rId635" Type="http://schemas.openxmlformats.org/officeDocument/2006/relationships/ctrlProp" Target="../ctrlProps/ctrlProp1922.xml"/><Relationship Id="rId232" Type="http://schemas.openxmlformats.org/officeDocument/2006/relationships/ctrlProp" Target="../ctrlProps/ctrlProp1519.xml"/><Relationship Id="rId274" Type="http://schemas.openxmlformats.org/officeDocument/2006/relationships/ctrlProp" Target="../ctrlProps/ctrlProp1561.xml"/><Relationship Id="rId481" Type="http://schemas.openxmlformats.org/officeDocument/2006/relationships/ctrlProp" Target="../ctrlProps/ctrlProp1768.xml"/><Relationship Id="rId27" Type="http://schemas.openxmlformats.org/officeDocument/2006/relationships/ctrlProp" Target="../ctrlProps/ctrlProp1314.xml"/><Relationship Id="rId69" Type="http://schemas.openxmlformats.org/officeDocument/2006/relationships/ctrlProp" Target="../ctrlProps/ctrlProp1356.xml"/><Relationship Id="rId134" Type="http://schemas.openxmlformats.org/officeDocument/2006/relationships/ctrlProp" Target="../ctrlProps/ctrlProp1421.xml"/><Relationship Id="rId537" Type="http://schemas.openxmlformats.org/officeDocument/2006/relationships/ctrlProp" Target="../ctrlProps/ctrlProp1824.xml"/><Relationship Id="rId579" Type="http://schemas.openxmlformats.org/officeDocument/2006/relationships/ctrlProp" Target="../ctrlProps/ctrlProp1866.xml"/><Relationship Id="rId80" Type="http://schemas.openxmlformats.org/officeDocument/2006/relationships/ctrlProp" Target="../ctrlProps/ctrlProp1367.xml"/><Relationship Id="rId176" Type="http://schemas.openxmlformats.org/officeDocument/2006/relationships/ctrlProp" Target="../ctrlProps/ctrlProp1463.xml"/><Relationship Id="rId341" Type="http://schemas.openxmlformats.org/officeDocument/2006/relationships/ctrlProp" Target="../ctrlProps/ctrlProp1628.xml"/><Relationship Id="rId383" Type="http://schemas.openxmlformats.org/officeDocument/2006/relationships/ctrlProp" Target="../ctrlProps/ctrlProp1670.xml"/><Relationship Id="rId439" Type="http://schemas.openxmlformats.org/officeDocument/2006/relationships/ctrlProp" Target="../ctrlProps/ctrlProp1726.xml"/><Relationship Id="rId590" Type="http://schemas.openxmlformats.org/officeDocument/2006/relationships/ctrlProp" Target="../ctrlProps/ctrlProp1877.xml"/><Relationship Id="rId604" Type="http://schemas.openxmlformats.org/officeDocument/2006/relationships/ctrlProp" Target="../ctrlProps/ctrlProp1891.xml"/><Relationship Id="rId646" Type="http://schemas.openxmlformats.org/officeDocument/2006/relationships/ctrlProp" Target="../ctrlProps/ctrlProp1933.xml"/><Relationship Id="rId201" Type="http://schemas.openxmlformats.org/officeDocument/2006/relationships/ctrlProp" Target="../ctrlProps/ctrlProp1488.xml"/><Relationship Id="rId243" Type="http://schemas.openxmlformats.org/officeDocument/2006/relationships/ctrlProp" Target="../ctrlProps/ctrlProp1530.xml"/><Relationship Id="rId285" Type="http://schemas.openxmlformats.org/officeDocument/2006/relationships/ctrlProp" Target="../ctrlProps/ctrlProp1572.xml"/><Relationship Id="rId450" Type="http://schemas.openxmlformats.org/officeDocument/2006/relationships/ctrlProp" Target="../ctrlProps/ctrlProp1737.xml"/><Relationship Id="rId506" Type="http://schemas.openxmlformats.org/officeDocument/2006/relationships/ctrlProp" Target="../ctrlProps/ctrlProp1793.xml"/><Relationship Id="rId38" Type="http://schemas.openxmlformats.org/officeDocument/2006/relationships/ctrlProp" Target="../ctrlProps/ctrlProp1325.xml"/><Relationship Id="rId103" Type="http://schemas.openxmlformats.org/officeDocument/2006/relationships/ctrlProp" Target="../ctrlProps/ctrlProp1390.xml"/><Relationship Id="rId310" Type="http://schemas.openxmlformats.org/officeDocument/2006/relationships/ctrlProp" Target="../ctrlProps/ctrlProp1597.xml"/><Relationship Id="rId492" Type="http://schemas.openxmlformats.org/officeDocument/2006/relationships/ctrlProp" Target="../ctrlProps/ctrlProp1779.xml"/><Relationship Id="rId548" Type="http://schemas.openxmlformats.org/officeDocument/2006/relationships/ctrlProp" Target="../ctrlProps/ctrlProp1835.xml"/><Relationship Id="rId91" Type="http://schemas.openxmlformats.org/officeDocument/2006/relationships/ctrlProp" Target="../ctrlProps/ctrlProp1378.xml"/><Relationship Id="rId145" Type="http://schemas.openxmlformats.org/officeDocument/2006/relationships/ctrlProp" Target="../ctrlProps/ctrlProp1432.xml"/><Relationship Id="rId187" Type="http://schemas.openxmlformats.org/officeDocument/2006/relationships/ctrlProp" Target="../ctrlProps/ctrlProp1474.xml"/><Relationship Id="rId352" Type="http://schemas.openxmlformats.org/officeDocument/2006/relationships/ctrlProp" Target="../ctrlProps/ctrlProp1639.xml"/><Relationship Id="rId394" Type="http://schemas.openxmlformats.org/officeDocument/2006/relationships/ctrlProp" Target="../ctrlProps/ctrlProp1681.xml"/><Relationship Id="rId408" Type="http://schemas.openxmlformats.org/officeDocument/2006/relationships/ctrlProp" Target="../ctrlProps/ctrlProp1695.xml"/><Relationship Id="rId615" Type="http://schemas.openxmlformats.org/officeDocument/2006/relationships/ctrlProp" Target="../ctrlProps/ctrlProp1902.xml"/><Relationship Id="rId1" Type="http://schemas.openxmlformats.org/officeDocument/2006/relationships/printerSettings" Target="../printerSettings/printerSettings10.bin"/><Relationship Id="rId212" Type="http://schemas.openxmlformats.org/officeDocument/2006/relationships/ctrlProp" Target="../ctrlProps/ctrlProp1499.xml"/><Relationship Id="rId233" Type="http://schemas.openxmlformats.org/officeDocument/2006/relationships/ctrlProp" Target="../ctrlProps/ctrlProp1520.xml"/><Relationship Id="rId254" Type="http://schemas.openxmlformats.org/officeDocument/2006/relationships/ctrlProp" Target="../ctrlProps/ctrlProp1541.xml"/><Relationship Id="rId440" Type="http://schemas.openxmlformats.org/officeDocument/2006/relationships/ctrlProp" Target="../ctrlProps/ctrlProp1727.xml"/><Relationship Id="rId28" Type="http://schemas.openxmlformats.org/officeDocument/2006/relationships/ctrlProp" Target="../ctrlProps/ctrlProp1315.xml"/><Relationship Id="rId49" Type="http://schemas.openxmlformats.org/officeDocument/2006/relationships/ctrlProp" Target="../ctrlProps/ctrlProp1336.xml"/><Relationship Id="rId114" Type="http://schemas.openxmlformats.org/officeDocument/2006/relationships/ctrlProp" Target="../ctrlProps/ctrlProp1401.xml"/><Relationship Id="rId275" Type="http://schemas.openxmlformats.org/officeDocument/2006/relationships/ctrlProp" Target="../ctrlProps/ctrlProp1562.xml"/><Relationship Id="rId296" Type="http://schemas.openxmlformats.org/officeDocument/2006/relationships/ctrlProp" Target="../ctrlProps/ctrlProp1583.xml"/><Relationship Id="rId300" Type="http://schemas.openxmlformats.org/officeDocument/2006/relationships/ctrlProp" Target="../ctrlProps/ctrlProp1587.xml"/><Relationship Id="rId461" Type="http://schemas.openxmlformats.org/officeDocument/2006/relationships/ctrlProp" Target="../ctrlProps/ctrlProp1748.xml"/><Relationship Id="rId482" Type="http://schemas.openxmlformats.org/officeDocument/2006/relationships/ctrlProp" Target="../ctrlProps/ctrlProp1769.xml"/><Relationship Id="rId517" Type="http://schemas.openxmlformats.org/officeDocument/2006/relationships/ctrlProp" Target="../ctrlProps/ctrlProp1804.xml"/><Relationship Id="rId538" Type="http://schemas.openxmlformats.org/officeDocument/2006/relationships/ctrlProp" Target="../ctrlProps/ctrlProp1825.xml"/><Relationship Id="rId559" Type="http://schemas.openxmlformats.org/officeDocument/2006/relationships/ctrlProp" Target="../ctrlProps/ctrlProp1846.xml"/><Relationship Id="rId60" Type="http://schemas.openxmlformats.org/officeDocument/2006/relationships/ctrlProp" Target="../ctrlProps/ctrlProp1347.xml"/><Relationship Id="rId81" Type="http://schemas.openxmlformats.org/officeDocument/2006/relationships/ctrlProp" Target="../ctrlProps/ctrlProp1368.xml"/><Relationship Id="rId135" Type="http://schemas.openxmlformats.org/officeDocument/2006/relationships/ctrlProp" Target="../ctrlProps/ctrlProp1422.xml"/><Relationship Id="rId156" Type="http://schemas.openxmlformats.org/officeDocument/2006/relationships/ctrlProp" Target="../ctrlProps/ctrlProp1443.xml"/><Relationship Id="rId177" Type="http://schemas.openxmlformats.org/officeDocument/2006/relationships/ctrlProp" Target="../ctrlProps/ctrlProp1464.xml"/><Relationship Id="rId198" Type="http://schemas.openxmlformats.org/officeDocument/2006/relationships/ctrlProp" Target="../ctrlProps/ctrlProp1485.xml"/><Relationship Id="rId321" Type="http://schemas.openxmlformats.org/officeDocument/2006/relationships/ctrlProp" Target="../ctrlProps/ctrlProp1608.xml"/><Relationship Id="rId342" Type="http://schemas.openxmlformats.org/officeDocument/2006/relationships/ctrlProp" Target="../ctrlProps/ctrlProp1629.xml"/><Relationship Id="rId363" Type="http://schemas.openxmlformats.org/officeDocument/2006/relationships/ctrlProp" Target="../ctrlProps/ctrlProp1650.xml"/><Relationship Id="rId384" Type="http://schemas.openxmlformats.org/officeDocument/2006/relationships/ctrlProp" Target="../ctrlProps/ctrlProp1671.xml"/><Relationship Id="rId419" Type="http://schemas.openxmlformats.org/officeDocument/2006/relationships/ctrlProp" Target="../ctrlProps/ctrlProp1706.xml"/><Relationship Id="rId570" Type="http://schemas.openxmlformats.org/officeDocument/2006/relationships/ctrlProp" Target="../ctrlProps/ctrlProp1857.xml"/><Relationship Id="rId591" Type="http://schemas.openxmlformats.org/officeDocument/2006/relationships/ctrlProp" Target="../ctrlProps/ctrlProp1878.xml"/><Relationship Id="rId605" Type="http://schemas.openxmlformats.org/officeDocument/2006/relationships/ctrlProp" Target="../ctrlProps/ctrlProp1892.xml"/><Relationship Id="rId626" Type="http://schemas.openxmlformats.org/officeDocument/2006/relationships/ctrlProp" Target="../ctrlProps/ctrlProp1913.xml"/><Relationship Id="rId202" Type="http://schemas.openxmlformats.org/officeDocument/2006/relationships/ctrlProp" Target="../ctrlProps/ctrlProp1489.xml"/><Relationship Id="rId223" Type="http://schemas.openxmlformats.org/officeDocument/2006/relationships/ctrlProp" Target="../ctrlProps/ctrlProp1510.xml"/><Relationship Id="rId244" Type="http://schemas.openxmlformats.org/officeDocument/2006/relationships/ctrlProp" Target="../ctrlProps/ctrlProp1531.xml"/><Relationship Id="rId430" Type="http://schemas.openxmlformats.org/officeDocument/2006/relationships/ctrlProp" Target="../ctrlProps/ctrlProp1717.xml"/><Relationship Id="rId647" Type="http://schemas.openxmlformats.org/officeDocument/2006/relationships/ctrlProp" Target="../ctrlProps/ctrlProp1934.xml"/><Relationship Id="rId18" Type="http://schemas.openxmlformats.org/officeDocument/2006/relationships/ctrlProp" Target="../ctrlProps/ctrlProp1305.xml"/><Relationship Id="rId39" Type="http://schemas.openxmlformats.org/officeDocument/2006/relationships/ctrlProp" Target="../ctrlProps/ctrlProp1326.xml"/><Relationship Id="rId265" Type="http://schemas.openxmlformats.org/officeDocument/2006/relationships/ctrlProp" Target="../ctrlProps/ctrlProp1552.xml"/><Relationship Id="rId286" Type="http://schemas.openxmlformats.org/officeDocument/2006/relationships/ctrlProp" Target="../ctrlProps/ctrlProp1573.xml"/><Relationship Id="rId451" Type="http://schemas.openxmlformats.org/officeDocument/2006/relationships/ctrlProp" Target="../ctrlProps/ctrlProp1738.xml"/><Relationship Id="rId472" Type="http://schemas.openxmlformats.org/officeDocument/2006/relationships/ctrlProp" Target="../ctrlProps/ctrlProp1759.xml"/><Relationship Id="rId493" Type="http://schemas.openxmlformats.org/officeDocument/2006/relationships/ctrlProp" Target="../ctrlProps/ctrlProp1780.xml"/><Relationship Id="rId507" Type="http://schemas.openxmlformats.org/officeDocument/2006/relationships/ctrlProp" Target="../ctrlProps/ctrlProp1794.xml"/><Relationship Id="rId528" Type="http://schemas.openxmlformats.org/officeDocument/2006/relationships/ctrlProp" Target="../ctrlProps/ctrlProp1815.xml"/><Relationship Id="rId549" Type="http://schemas.openxmlformats.org/officeDocument/2006/relationships/ctrlProp" Target="../ctrlProps/ctrlProp1836.xml"/><Relationship Id="rId50" Type="http://schemas.openxmlformats.org/officeDocument/2006/relationships/ctrlProp" Target="../ctrlProps/ctrlProp1337.xml"/><Relationship Id="rId104" Type="http://schemas.openxmlformats.org/officeDocument/2006/relationships/ctrlProp" Target="../ctrlProps/ctrlProp1391.xml"/><Relationship Id="rId125" Type="http://schemas.openxmlformats.org/officeDocument/2006/relationships/ctrlProp" Target="../ctrlProps/ctrlProp1412.xml"/><Relationship Id="rId146" Type="http://schemas.openxmlformats.org/officeDocument/2006/relationships/ctrlProp" Target="../ctrlProps/ctrlProp1433.xml"/><Relationship Id="rId167" Type="http://schemas.openxmlformats.org/officeDocument/2006/relationships/ctrlProp" Target="../ctrlProps/ctrlProp1454.xml"/><Relationship Id="rId188" Type="http://schemas.openxmlformats.org/officeDocument/2006/relationships/ctrlProp" Target="../ctrlProps/ctrlProp1475.xml"/><Relationship Id="rId311" Type="http://schemas.openxmlformats.org/officeDocument/2006/relationships/ctrlProp" Target="../ctrlProps/ctrlProp1598.xml"/><Relationship Id="rId332" Type="http://schemas.openxmlformats.org/officeDocument/2006/relationships/ctrlProp" Target="../ctrlProps/ctrlProp1619.xml"/><Relationship Id="rId353" Type="http://schemas.openxmlformats.org/officeDocument/2006/relationships/ctrlProp" Target="../ctrlProps/ctrlProp1640.xml"/><Relationship Id="rId374" Type="http://schemas.openxmlformats.org/officeDocument/2006/relationships/ctrlProp" Target="../ctrlProps/ctrlProp1661.xml"/><Relationship Id="rId395" Type="http://schemas.openxmlformats.org/officeDocument/2006/relationships/ctrlProp" Target="../ctrlProps/ctrlProp1682.xml"/><Relationship Id="rId409" Type="http://schemas.openxmlformats.org/officeDocument/2006/relationships/ctrlProp" Target="../ctrlProps/ctrlProp1696.xml"/><Relationship Id="rId560" Type="http://schemas.openxmlformats.org/officeDocument/2006/relationships/ctrlProp" Target="../ctrlProps/ctrlProp1847.xml"/><Relationship Id="rId581" Type="http://schemas.openxmlformats.org/officeDocument/2006/relationships/ctrlProp" Target="../ctrlProps/ctrlProp1868.xml"/><Relationship Id="rId71" Type="http://schemas.openxmlformats.org/officeDocument/2006/relationships/ctrlProp" Target="../ctrlProps/ctrlProp1358.xml"/><Relationship Id="rId92" Type="http://schemas.openxmlformats.org/officeDocument/2006/relationships/ctrlProp" Target="../ctrlProps/ctrlProp1379.xml"/><Relationship Id="rId213" Type="http://schemas.openxmlformats.org/officeDocument/2006/relationships/ctrlProp" Target="../ctrlProps/ctrlProp1500.xml"/><Relationship Id="rId234" Type="http://schemas.openxmlformats.org/officeDocument/2006/relationships/ctrlProp" Target="../ctrlProps/ctrlProp1521.xml"/><Relationship Id="rId420" Type="http://schemas.openxmlformats.org/officeDocument/2006/relationships/ctrlProp" Target="../ctrlProps/ctrlProp1707.xml"/><Relationship Id="rId616" Type="http://schemas.openxmlformats.org/officeDocument/2006/relationships/ctrlProp" Target="../ctrlProps/ctrlProp1903.xml"/><Relationship Id="rId637" Type="http://schemas.openxmlformats.org/officeDocument/2006/relationships/ctrlProp" Target="../ctrlProps/ctrlProp1924.xml"/><Relationship Id="rId2" Type="http://schemas.openxmlformats.org/officeDocument/2006/relationships/drawing" Target="../drawings/drawing6.xml"/><Relationship Id="rId29" Type="http://schemas.openxmlformats.org/officeDocument/2006/relationships/ctrlProp" Target="../ctrlProps/ctrlProp1316.xml"/><Relationship Id="rId255" Type="http://schemas.openxmlformats.org/officeDocument/2006/relationships/ctrlProp" Target="../ctrlProps/ctrlProp1542.xml"/><Relationship Id="rId276" Type="http://schemas.openxmlformats.org/officeDocument/2006/relationships/ctrlProp" Target="../ctrlProps/ctrlProp1563.xml"/><Relationship Id="rId297" Type="http://schemas.openxmlformats.org/officeDocument/2006/relationships/ctrlProp" Target="../ctrlProps/ctrlProp1584.xml"/><Relationship Id="rId441" Type="http://schemas.openxmlformats.org/officeDocument/2006/relationships/ctrlProp" Target="../ctrlProps/ctrlProp1728.xml"/><Relationship Id="rId462" Type="http://schemas.openxmlformats.org/officeDocument/2006/relationships/ctrlProp" Target="../ctrlProps/ctrlProp1749.xml"/><Relationship Id="rId483" Type="http://schemas.openxmlformats.org/officeDocument/2006/relationships/ctrlProp" Target="../ctrlProps/ctrlProp1770.xml"/><Relationship Id="rId518" Type="http://schemas.openxmlformats.org/officeDocument/2006/relationships/ctrlProp" Target="../ctrlProps/ctrlProp1805.xml"/><Relationship Id="rId539" Type="http://schemas.openxmlformats.org/officeDocument/2006/relationships/ctrlProp" Target="../ctrlProps/ctrlProp1826.xml"/><Relationship Id="rId40" Type="http://schemas.openxmlformats.org/officeDocument/2006/relationships/ctrlProp" Target="../ctrlProps/ctrlProp1327.xml"/><Relationship Id="rId115" Type="http://schemas.openxmlformats.org/officeDocument/2006/relationships/ctrlProp" Target="../ctrlProps/ctrlProp1402.xml"/><Relationship Id="rId136" Type="http://schemas.openxmlformats.org/officeDocument/2006/relationships/ctrlProp" Target="../ctrlProps/ctrlProp1423.xml"/><Relationship Id="rId157" Type="http://schemas.openxmlformats.org/officeDocument/2006/relationships/ctrlProp" Target="../ctrlProps/ctrlProp1444.xml"/><Relationship Id="rId178" Type="http://schemas.openxmlformats.org/officeDocument/2006/relationships/ctrlProp" Target="../ctrlProps/ctrlProp1465.xml"/><Relationship Id="rId301" Type="http://schemas.openxmlformats.org/officeDocument/2006/relationships/ctrlProp" Target="../ctrlProps/ctrlProp1588.xml"/><Relationship Id="rId322" Type="http://schemas.openxmlformats.org/officeDocument/2006/relationships/ctrlProp" Target="../ctrlProps/ctrlProp1609.xml"/><Relationship Id="rId343" Type="http://schemas.openxmlformats.org/officeDocument/2006/relationships/ctrlProp" Target="../ctrlProps/ctrlProp1630.xml"/><Relationship Id="rId364" Type="http://schemas.openxmlformats.org/officeDocument/2006/relationships/ctrlProp" Target="../ctrlProps/ctrlProp1651.xml"/><Relationship Id="rId550" Type="http://schemas.openxmlformats.org/officeDocument/2006/relationships/ctrlProp" Target="../ctrlProps/ctrlProp1837.xml"/><Relationship Id="rId61" Type="http://schemas.openxmlformats.org/officeDocument/2006/relationships/ctrlProp" Target="../ctrlProps/ctrlProp1348.xml"/><Relationship Id="rId82" Type="http://schemas.openxmlformats.org/officeDocument/2006/relationships/ctrlProp" Target="../ctrlProps/ctrlProp1369.xml"/><Relationship Id="rId199" Type="http://schemas.openxmlformats.org/officeDocument/2006/relationships/ctrlProp" Target="../ctrlProps/ctrlProp1486.xml"/><Relationship Id="rId203" Type="http://schemas.openxmlformats.org/officeDocument/2006/relationships/ctrlProp" Target="../ctrlProps/ctrlProp1490.xml"/><Relationship Id="rId385" Type="http://schemas.openxmlformats.org/officeDocument/2006/relationships/ctrlProp" Target="../ctrlProps/ctrlProp1672.xml"/><Relationship Id="rId571" Type="http://schemas.openxmlformats.org/officeDocument/2006/relationships/ctrlProp" Target="../ctrlProps/ctrlProp1858.xml"/><Relationship Id="rId592" Type="http://schemas.openxmlformats.org/officeDocument/2006/relationships/ctrlProp" Target="../ctrlProps/ctrlProp1879.xml"/><Relationship Id="rId606" Type="http://schemas.openxmlformats.org/officeDocument/2006/relationships/ctrlProp" Target="../ctrlProps/ctrlProp1893.xml"/><Relationship Id="rId627" Type="http://schemas.openxmlformats.org/officeDocument/2006/relationships/ctrlProp" Target="../ctrlProps/ctrlProp1914.xml"/><Relationship Id="rId648" Type="http://schemas.openxmlformats.org/officeDocument/2006/relationships/ctrlProp" Target="../ctrlProps/ctrlProp1935.xml"/><Relationship Id="rId19" Type="http://schemas.openxmlformats.org/officeDocument/2006/relationships/ctrlProp" Target="../ctrlProps/ctrlProp1306.xml"/><Relationship Id="rId224" Type="http://schemas.openxmlformats.org/officeDocument/2006/relationships/ctrlProp" Target="../ctrlProps/ctrlProp1511.xml"/><Relationship Id="rId245" Type="http://schemas.openxmlformats.org/officeDocument/2006/relationships/ctrlProp" Target="../ctrlProps/ctrlProp1532.xml"/><Relationship Id="rId266" Type="http://schemas.openxmlformats.org/officeDocument/2006/relationships/ctrlProp" Target="../ctrlProps/ctrlProp1553.xml"/><Relationship Id="rId287" Type="http://schemas.openxmlformats.org/officeDocument/2006/relationships/ctrlProp" Target="../ctrlProps/ctrlProp1574.xml"/><Relationship Id="rId410" Type="http://schemas.openxmlformats.org/officeDocument/2006/relationships/ctrlProp" Target="../ctrlProps/ctrlProp1697.xml"/><Relationship Id="rId431" Type="http://schemas.openxmlformats.org/officeDocument/2006/relationships/ctrlProp" Target="../ctrlProps/ctrlProp1718.xml"/><Relationship Id="rId452" Type="http://schemas.openxmlformats.org/officeDocument/2006/relationships/ctrlProp" Target="../ctrlProps/ctrlProp1739.xml"/><Relationship Id="rId473" Type="http://schemas.openxmlformats.org/officeDocument/2006/relationships/ctrlProp" Target="../ctrlProps/ctrlProp1760.xml"/><Relationship Id="rId494" Type="http://schemas.openxmlformats.org/officeDocument/2006/relationships/ctrlProp" Target="../ctrlProps/ctrlProp1781.xml"/><Relationship Id="rId508" Type="http://schemas.openxmlformats.org/officeDocument/2006/relationships/ctrlProp" Target="../ctrlProps/ctrlProp1795.xml"/><Relationship Id="rId529" Type="http://schemas.openxmlformats.org/officeDocument/2006/relationships/ctrlProp" Target="../ctrlProps/ctrlProp1816.xml"/><Relationship Id="rId30" Type="http://schemas.openxmlformats.org/officeDocument/2006/relationships/ctrlProp" Target="../ctrlProps/ctrlProp1317.xml"/><Relationship Id="rId105" Type="http://schemas.openxmlformats.org/officeDocument/2006/relationships/ctrlProp" Target="../ctrlProps/ctrlProp1392.xml"/><Relationship Id="rId126" Type="http://schemas.openxmlformats.org/officeDocument/2006/relationships/ctrlProp" Target="../ctrlProps/ctrlProp1413.xml"/><Relationship Id="rId147" Type="http://schemas.openxmlformats.org/officeDocument/2006/relationships/ctrlProp" Target="../ctrlProps/ctrlProp1434.xml"/><Relationship Id="rId168" Type="http://schemas.openxmlformats.org/officeDocument/2006/relationships/ctrlProp" Target="../ctrlProps/ctrlProp1455.xml"/><Relationship Id="rId312" Type="http://schemas.openxmlformats.org/officeDocument/2006/relationships/ctrlProp" Target="../ctrlProps/ctrlProp1599.xml"/><Relationship Id="rId333" Type="http://schemas.openxmlformats.org/officeDocument/2006/relationships/ctrlProp" Target="../ctrlProps/ctrlProp1620.xml"/><Relationship Id="rId354" Type="http://schemas.openxmlformats.org/officeDocument/2006/relationships/ctrlProp" Target="../ctrlProps/ctrlProp1641.xml"/><Relationship Id="rId540" Type="http://schemas.openxmlformats.org/officeDocument/2006/relationships/ctrlProp" Target="../ctrlProps/ctrlProp1827.xml"/><Relationship Id="rId51" Type="http://schemas.openxmlformats.org/officeDocument/2006/relationships/ctrlProp" Target="../ctrlProps/ctrlProp1338.xml"/><Relationship Id="rId72" Type="http://schemas.openxmlformats.org/officeDocument/2006/relationships/ctrlProp" Target="../ctrlProps/ctrlProp1359.xml"/><Relationship Id="rId93" Type="http://schemas.openxmlformats.org/officeDocument/2006/relationships/ctrlProp" Target="../ctrlProps/ctrlProp1380.xml"/><Relationship Id="rId189" Type="http://schemas.openxmlformats.org/officeDocument/2006/relationships/ctrlProp" Target="../ctrlProps/ctrlProp1476.xml"/><Relationship Id="rId375" Type="http://schemas.openxmlformats.org/officeDocument/2006/relationships/ctrlProp" Target="../ctrlProps/ctrlProp1662.xml"/><Relationship Id="rId396" Type="http://schemas.openxmlformats.org/officeDocument/2006/relationships/ctrlProp" Target="../ctrlProps/ctrlProp1683.xml"/><Relationship Id="rId561" Type="http://schemas.openxmlformats.org/officeDocument/2006/relationships/ctrlProp" Target="../ctrlProps/ctrlProp1848.xml"/><Relationship Id="rId582" Type="http://schemas.openxmlformats.org/officeDocument/2006/relationships/ctrlProp" Target="../ctrlProps/ctrlProp1869.xml"/><Relationship Id="rId617" Type="http://schemas.openxmlformats.org/officeDocument/2006/relationships/ctrlProp" Target="../ctrlProps/ctrlProp1904.xml"/><Relationship Id="rId638" Type="http://schemas.openxmlformats.org/officeDocument/2006/relationships/ctrlProp" Target="../ctrlProps/ctrlProp1925.xml"/><Relationship Id="rId3" Type="http://schemas.openxmlformats.org/officeDocument/2006/relationships/vmlDrawing" Target="../drawings/vmlDrawing3.vml"/><Relationship Id="rId214" Type="http://schemas.openxmlformats.org/officeDocument/2006/relationships/ctrlProp" Target="../ctrlProps/ctrlProp1501.xml"/><Relationship Id="rId235" Type="http://schemas.openxmlformats.org/officeDocument/2006/relationships/ctrlProp" Target="../ctrlProps/ctrlProp1522.xml"/><Relationship Id="rId256" Type="http://schemas.openxmlformats.org/officeDocument/2006/relationships/ctrlProp" Target="../ctrlProps/ctrlProp1543.xml"/><Relationship Id="rId277" Type="http://schemas.openxmlformats.org/officeDocument/2006/relationships/ctrlProp" Target="../ctrlProps/ctrlProp1564.xml"/><Relationship Id="rId298" Type="http://schemas.openxmlformats.org/officeDocument/2006/relationships/ctrlProp" Target="../ctrlProps/ctrlProp1585.xml"/><Relationship Id="rId400" Type="http://schemas.openxmlformats.org/officeDocument/2006/relationships/ctrlProp" Target="../ctrlProps/ctrlProp1687.xml"/><Relationship Id="rId421" Type="http://schemas.openxmlformats.org/officeDocument/2006/relationships/ctrlProp" Target="../ctrlProps/ctrlProp1708.xml"/><Relationship Id="rId442" Type="http://schemas.openxmlformats.org/officeDocument/2006/relationships/ctrlProp" Target="../ctrlProps/ctrlProp1729.xml"/><Relationship Id="rId463" Type="http://schemas.openxmlformats.org/officeDocument/2006/relationships/ctrlProp" Target="../ctrlProps/ctrlProp1750.xml"/><Relationship Id="rId484" Type="http://schemas.openxmlformats.org/officeDocument/2006/relationships/ctrlProp" Target="../ctrlProps/ctrlProp1771.xml"/><Relationship Id="rId519" Type="http://schemas.openxmlformats.org/officeDocument/2006/relationships/ctrlProp" Target="../ctrlProps/ctrlProp1806.xml"/><Relationship Id="rId116" Type="http://schemas.openxmlformats.org/officeDocument/2006/relationships/ctrlProp" Target="../ctrlProps/ctrlProp1403.xml"/><Relationship Id="rId137" Type="http://schemas.openxmlformats.org/officeDocument/2006/relationships/ctrlProp" Target="../ctrlProps/ctrlProp1424.xml"/><Relationship Id="rId158" Type="http://schemas.openxmlformats.org/officeDocument/2006/relationships/ctrlProp" Target="../ctrlProps/ctrlProp1445.xml"/><Relationship Id="rId302" Type="http://schemas.openxmlformats.org/officeDocument/2006/relationships/ctrlProp" Target="../ctrlProps/ctrlProp1589.xml"/><Relationship Id="rId323" Type="http://schemas.openxmlformats.org/officeDocument/2006/relationships/ctrlProp" Target="../ctrlProps/ctrlProp1610.xml"/><Relationship Id="rId344" Type="http://schemas.openxmlformats.org/officeDocument/2006/relationships/ctrlProp" Target="../ctrlProps/ctrlProp1631.xml"/><Relationship Id="rId530" Type="http://schemas.openxmlformats.org/officeDocument/2006/relationships/ctrlProp" Target="../ctrlProps/ctrlProp1817.xml"/><Relationship Id="rId20" Type="http://schemas.openxmlformats.org/officeDocument/2006/relationships/ctrlProp" Target="../ctrlProps/ctrlProp1307.xml"/><Relationship Id="rId41" Type="http://schemas.openxmlformats.org/officeDocument/2006/relationships/ctrlProp" Target="../ctrlProps/ctrlProp1328.xml"/><Relationship Id="rId62" Type="http://schemas.openxmlformats.org/officeDocument/2006/relationships/ctrlProp" Target="../ctrlProps/ctrlProp1349.xml"/><Relationship Id="rId83" Type="http://schemas.openxmlformats.org/officeDocument/2006/relationships/ctrlProp" Target="../ctrlProps/ctrlProp1370.xml"/><Relationship Id="rId179" Type="http://schemas.openxmlformats.org/officeDocument/2006/relationships/ctrlProp" Target="../ctrlProps/ctrlProp1466.xml"/><Relationship Id="rId365" Type="http://schemas.openxmlformats.org/officeDocument/2006/relationships/ctrlProp" Target="../ctrlProps/ctrlProp1652.xml"/><Relationship Id="rId386" Type="http://schemas.openxmlformats.org/officeDocument/2006/relationships/ctrlProp" Target="../ctrlProps/ctrlProp1673.xml"/><Relationship Id="rId551" Type="http://schemas.openxmlformats.org/officeDocument/2006/relationships/ctrlProp" Target="../ctrlProps/ctrlProp1838.xml"/><Relationship Id="rId572" Type="http://schemas.openxmlformats.org/officeDocument/2006/relationships/ctrlProp" Target="../ctrlProps/ctrlProp1859.xml"/><Relationship Id="rId593" Type="http://schemas.openxmlformats.org/officeDocument/2006/relationships/ctrlProp" Target="../ctrlProps/ctrlProp1880.xml"/><Relationship Id="rId607" Type="http://schemas.openxmlformats.org/officeDocument/2006/relationships/ctrlProp" Target="../ctrlProps/ctrlProp1894.xml"/><Relationship Id="rId628" Type="http://schemas.openxmlformats.org/officeDocument/2006/relationships/ctrlProp" Target="../ctrlProps/ctrlProp1915.xml"/><Relationship Id="rId190" Type="http://schemas.openxmlformats.org/officeDocument/2006/relationships/ctrlProp" Target="../ctrlProps/ctrlProp1477.xml"/><Relationship Id="rId204" Type="http://schemas.openxmlformats.org/officeDocument/2006/relationships/ctrlProp" Target="../ctrlProps/ctrlProp1491.xml"/><Relationship Id="rId225" Type="http://schemas.openxmlformats.org/officeDocument/2006/relationships/ctrlProp" Target="../ctrlProps/ctrlProp1512.xml"/><Relationship Id="rId246" Type="http://schemas.openxmlformats.org/officeDocument/2006/relationships/ctrlProp" Target="../ctrlProps/ctrlProp1533.xml"/><Relationship Id="rId267" Type="http://schemas.openxmlformats.org/officeDocument/2006/relationships/ctrlProp" Target="../ctrlProps/ctrlProp1554.xml"/><Relationship Id="rId288" Type="http://schemas.openxmlformats.org/officeDocument/2006/relationships/ctrlProp" Target="../ctrlProps/ctrlProp1575.xml"/><Relationship Id="rId411" Type="http://schemas.openxmlformats.org/officeDocument/2006/relationships/ctrlProp" Target="../ctrlProps/ctrlProp1698.xml"/><Relationship Id="rId432" Type="http://schemas.openxmlformats.org/officeDocument/2006/relationships/ctrlProp" Target="../ctrlProps/ctrlProp1719.xml"/><Relationship Id="rId453" Type="http://schemas.openxmlformats.org/officeDocument/2006/relationships/ctrlProp" Target="../ctrlProps/ctrlProp1740.xml"/><Relationship Id="rId474" Type="http://schemas.openxmlformats.org/officeDocument/2006/relationships/ctrlProp" Target="../ctrlProps/ctrlProp1761.xml"/><Relationship Id="rId509" Type="http://schemas.openxmlformats.org/officeDocument/2006/relationships/ctrlProp" Target="../ctrlProps/ctrlProp1796.xml"/><Relationship Id="rId106" Type="http://schemas.openxmlformats.org/officeDocument/2006/relationships/ctrlProp" Target="../ctrlProps/ctrlProp1393.xml"/><Relationship Id="rId127" Type="http://schemas.openxmlformats.org/officeDocument/2006/relationships/ctrlProp" Target="../ctrlProps/ctrlProp1414.xml"/><Relationship Id="rId313" Type="http://schemas.openxmlformats.org/officeDocument/2006/relationships/ctrlProp" Target="../ctrlProps/ctrlProp1600.xml"/><Relationship Id="rId495" Type="http://schemas.openxmlformats.org/officeDocument/2006/relationships/ctrlProp" Target="../ctrlProps/ctrlProp1782.xml"/><Relationship Id="rId10" Type="http://schemas.openxmlformats.org/officeDocument/2006/relationships/ctrlProp" Target="../ctrlProps/ctrlProp1297.xml"/><Relationship Id="rId31" Type="http://schemas.openxmlformats.org/officeDocument/2006/relationships/ctrlProp" Target="../ctrlProps/ctrlProp1318.xml"/><Relationship Id="rId52" Type="http://schemas.openxmlformats.org/officeDocument/2006/relationships/ctrlProp" Target="../ctrlProps/ctrlProp1339.xml"/><Relationship Id="rId73" Type="http://schemas.openxmlformats.org/officeDocument/2006/relationships/ctrlProp" Target="../ctrlProps/ctrlProp1360.xml"/><Relationship Id="rId94" Type="http://schemas.openxmlformats.org/officeDocument/2006/relationships/ctrlProp" Target="../ctrlProps/ctrlProp1381.xml"/><Relationship Id="rId148" Type="http://schemas.openxmlformats.org/officeDocument/2006/relationships/ctrlProp" Target="../ctrlProps/ctrlProp1435.xml"/><Relationship Id="rId169" Type="http://schemas.openxmlformats.org/officeDocument/2006/relationships/ctrlProp" Target="../ctrlProps/ctrlProp1456.xml"/><Relationship Id="rId334" Type="http://schemas.openxmlformats.org/officeDocument/2006/relationships/ctrlProp" Target="../ctrlProps/ctrlProp1621.xml"/><Relationship Id="rId355" Type="http://schemas.openxmlformats.org/officeDocument/2006/relationships/ctrlProp" Target="../ctrlProps/ctrlProp1642.xml"/><Relationship Id="rId376" Type="http://schemas.openxmlformats.org/officeDocument/2006/relationships/ctrlProp" Target="../ctrlProps/ctrlProp1663.xml"/><Relationship Id="rId397" Type="http://schemas.openxmlformats.org/officeDocument/2006/relationships/ctrlProp" Target="../ctrlProps/ctrlProp1684.xml"/><Relationship Id="rId520" Type="http://schemas.openxmlformats.org/officeDocument/2006/relationships/ctrlProp" Target="../ctrlProps/ctrlProp1807.xml"/><Relationship Id="rId541" Type="http://schemas.openxmlformats.org/officeDocument/2006/relationships/ctrlProp" Target="../ctrlProps/ctrlProp1828.xml"/><Relationship Id="rId562" Type="http://schemas.openxmlformats.org/officeDocument/2006/relationships/ctrlProp" Target="../ctrlProps/ctrlProp1849.xml"/><Relationship Id="rId583" Type="http://schemas.openxmlformats.org/officeDocument/2006/relationships/ctrlProp" Target="../ctrlProps/ctrlProp1870.xml"/><Relationship Id="rId618" Type="http://schemas.openxmlformats.org/officeDocument/2006/relationships/ctrlProp" Target="../ctrlProps/ctrlProp1905.xml"/><Relationship Id="rId639" Type="http://schemas.openxmlformats.org/officeDocument/2006/relationships/ctrlProp" Target="../ctrlProps/ctrlProp1926.xml"/><Relationship Id="rId4" Type="http://schemas.openxmlformats.org/officeDocument/2006/relationships/ctrlProp" Target="../ctrlProps/ctrlProp1291.xml"/><Relationship Id="rId180" Type="http://schemas.openxmlformats.org/officeDocument/2006/relationships/ctrlProp" Target="../ctrlProps/ctrlProp1467.xml"/><Relationship Id="rId215" Type="http://schemas.openxmlformats.org/officeDocument/2006/relationships/ctrlProp" Target="../ctrlProps/ctrlProp1502.xml"/><Relationship Id="rId236" Type="http://schemas.openxmlformats.org/officeDocument/2006/relationships/ctrlProp" Target="../ctrlProps/ctrlProp1523.xml"/><Relationship Id="rId257" Type="http://schemas.openxmlformats.org/officeDocument/2006/relationships/ctrlProp" Target="../ctrlProps/ctrlProp1544.xml"/><Relationship Id="rId278" Type="http://schemas.openxmlformats.org/officeDocument/2006/relationships/ctrlProp" Target="../ctrlProps/ctrlProp1565.xml"/><Relationship Id="rId401" Type="http://schemas.openxmlformats.org/officeDocument/2006/relationships/ctrlProp" Target="../ctrlProps/ctrlProp1688.xml"/><Relationship Id="rId422" Type="http://schemas.openxmlformats.org/officeDocument/2006/relationships/ctrlProp" Target="../ctrlProps/ctrlProp1709.xml"/><Relationship Id="rId443" Type="http://schemas.openxmlformats.org/officeDocument/2006/relationships/ctrlProp" Target="../ctrlProps/ctrlProp1730.xml"/><Relationship Id="rId464" Type="http://schemas.openxmlformats.org/officeDocument/2006/relationships/ctrlProp" Target="../ctrlProps/ctrlProp1751.xml"/><Relationship Id="rId303" Type="http://schemas.openxmlformats.org/officeDocument/2006/relationships/ctrlProp" Target="../ctrlProps/ctrlProp1590.xml"/><Relationship Id="rId485" Type="http://schemas.openxmlformats.org/officeDocument/2006/relationships/ctrlProp" Target="../ctrlProps/ctrlProp1772.xml"/><Relationship Id="rId42" Type="http://schemas.openxmlformats.org/officeDocument/2006/relationships/ctrlProp" Target="../ctrlProps/ctrlProp1329.xml"/><Relationship Id="rId84" Type="http://schemas.openxmlformats.org/officeDocument/2006/relationships/ctrlProp" Target="../ctrlProps/ctrlProp1371.xml"/><Relationship Id="rId138" Type="http://schemas.openxmlformats.org/officeDocument/2006/relationships/ctrlProp" Target="../ctrlProps/ctrlProp1425.xml"/><Relationship Id="rId345" Type="http://schemas.openxmlformats.org/officeDocument/2006/relationships/ctrlProp" Target="../ctrlProps/ctrlProp1632.xml"/><Relationship Id="rId387" Type="http://schemas.openxmlformats.org/officeDocument/2006/relationships/ctrlProp" Target="../ctrlProps/ctrlProp1674.xml"/><Relationship Id="rId510" Type="http://schemas.openxmlformats.org/officeDocument/2006/relationships/ctrlProp" Target="../ctrlProps/ctrlProp1797.xml"/><Relationship Id="rId552" Type="http://schemas.openxmlformats.org/officeDocument/2006/relationships/ctrlProp" Target="../ctrlProps/ctrlProp1839.xml"/><Relationship Id="rId594" Type="http://schemas.openxmlformats.org/officeDocument/2006/relationships/ctrlProp" Target="../ctrlProps/ctrlProp1881.xml"/><Relationship Id="rId608" Type="http://schemas.openxmlformats.org/officeDocument/2006/relationships/ctrlProp" Target="../ctrlProps/ctrlProp1895.xml"/><Relationship Id="rId191" Type="http://schemas.openxmlformats.org/officeDocument/2006/relationships/ctrlProp" Target="../ctrlProps/ctrlProp1478.xml"/><Relationship Id="rId205" Type="http://schemas.openxmlformats.org/officeDocument/2006/relationships/ctrlProp" Target="../ctrlProps/ctrlProp1492.xml"/><Relationship Id="rId247" Type="http://schemas.openxmlformats.org/officeDocument/2006/relationships/ctrlProp" Target="../ctrlProps/ctrlProp1534.xml"/><Relationship Id="rId412" Type="http://schemas.openxmlformats.org/officeDocument/2006/relationships/ctrlProp" Target="../ctrlProps/ctrlProp1699.xml"/><Relationship Id="rId107" Type="http://schemas.openxmlformats.org/officeDocument/2006/relationships/ctrlProp" Target="../ctrlProps/ctrlProp1394.xml"/><Relationship Id="rId289" Type="http://schemas.openxmlformats.org/officeDocument/2006/relationships/ctrlProp" Target="../ctrlProps/ctrlProp1576.xml"/><Relationship Id="rId454" Type="http://schemas.openxmlformats.org/officeDocument/2006/relationships/ctrlProp" Target="../ctrlProps/ctrlProp1741.xml"/><Relationship Id="rId496" Type="http://schemas.openxmlformats.org/officeDocument/2006/relationships/ctrlProp" Target="../ctrlProps/ctrlProp1783.xml"/><Relationship Id="rId11" Type="http://schemas.openxmlformats.org/officeDocument/2006/relationships/ctrlProp" Target="../ctrlProps/ctrlProp1298.xml"/><Relationship Id="rId53" Type="http://schemas.openxmlformats.org/officeDocument/2006/relationships/ctrlProp" Target="../ctrlProps/ctrlProp1340.xml"/><Relationship Id="rId149" Type="http://schemas.openxmlformats.org/officeDocument/2006/relationships/ctrlProp" Target="../ctrlProps/ctrlProp1436.xml"/><Relationship Id="rId314" Type="http://schemas.openxmlformats.org/officeDocument/2006/relationships/ctrlProp" Target="../ctrlProps/ctrlProp1601.xml"/><Relationship Id="rId356" Type="http://schemas.openxmlformats.org/officeDocument/2006/relationships/ctrlProp" Target="../ctrlProps/ctrlProp1643.xml"/><Relationship Id="rId398" Type="http://schemas.openxmlformats.org/officeDocument/2006/relationships/ctrlProp" Target="../ctrlProps/ctrlProp1685.xml"/><Relationship Id="rId521" Type="http://schemas.openxmlformats.org/officeDocument/2006/relationships/ctrlProp" Target="../ctrlProps/ctrlProp1808.xml"/><Relationship Id="rId563" Type="http://schemas.openxmlformats.org/officeDocument/2006/relationships/ctrlProp" Target="../ctrlProps/ctrlProp1850.xml"/><Relationship Id="rId619" Type="http://schemas.openxmlformats.org/officeDocument/2006/relationships/ctrlProp" Target="../ctrlProps/ctrlProp1906.xml"/><Relationship Id="rId95" Type="http://schemas.openxmlformats.org/officeDocument/2006/relationships/ctrlProp" Target="../ctrlProps/ctrlProp1382.xml"/><Relationship Id="rId160" Type="http://schemas.openxmlformats.org/officeDocument/2006/relationships/ctrlProp" Target="../ctrlProps/ctrlProp1447.xml"/><Relationship Id="rId216" Type="http://schemas.openxmlformats.org/officeDocument/2006/relationships/ctrlProp" Target="../ctrlProps/ctrlProp1503.xml"/><Relationship Id="rId423" Type="http://schemas.openxmlformats.org/officeDocument/2006/relationships/ctrlProp" Target="../ctrlProps/ctrlProp1710.xml"/><Relationship Id="rId258" Type="http://schemas.openxmlformats.org/officeDocument/2006/relationships/ctrlProp" Target="../ctrlProps/ctrlProp1545.xml"/><Relationship Id="rId465" Type="http://schemas.openxmlformats.org/officeDocument/2006/relationships/ctrlProp" Target="../ctrlProps/ctrlProp1752.xml"/><Relationship Id="rId630" Type="http://schemas.openxmlformats.org/officeDocument/2006/relationships/ctrlProp" Target="../ctrlProps/ctrlProp1917.xml"/><Relationship Id="rId22" Type="http://schemas.openxmlformats.org/officeDocument/2006/relationships/ctrlProp" Target="../ctrlProps/ctrlProp1309.xml"/><Relationship Id="rId64" Type="http://schemas.openxmlformats.org/officeDocument/2006/relationships/ctrlProp" Target="../ctrlProps/ctrlProp1351.xml"/><Relationship Id="rId118" Type="http://schemas.openxmlformats.org/officeDocument/2006/relationships/ctrlProp" Target="../ctrlProps/ctrlProp1405.xml"/><Relationship Id="rId325" Type="http://schemas.openxmlformats.org/officeDocument/2006/relationships/ctrlProp" Target="../ctrlProps/ctrlProp1612.xml"/><Relationship Id="rId367" Type="http://schemas.openxmlformats.org/officeDocument/2006/relationships/ctrlProp" Target="../ctrlProps/ctrlProp1654.xml"/><Relationship Id="rId532" Type="http://schemas.openxmlformats.org/officeDocument/2006/relationships/ctrlProp" Target="../ctrlProps/ctrlProp1819.xml"/><Relationship Id="rId574" Type="http://schemas.openxmlformats.org/officeDocument/2006/relationships/ctrlProp" Target="../ctrlProps/ctrlProp1861.xml"/><Relationship Id="rId171" Type="http://schemas.openxmlformats.org/officeDocument/2006/relationships/ctrlProp" Target="../ctrlProps/ctrlProp1458.xml"/><Relationship Id="rId227" Type="http://schemas.openxmlformats.org/officeDocument/2006/relationships/ctrlProp" Target="../ctrlProps/ctrlProp1514.xml"/><Relationship Id="rId269" Type="http://schemas.openxmlformats.org/officeDocument/2006/relationships/ctrlProp" Target="../ctrlProps/ctrlProp1556.xml"/><Relationship Id="rId434" Type="http://schemas.openxmlformats.org/officeDocument/2006/relationships/ctrlProp" Target="../ctrlProps/ctrlProp1721.xml"/><Relationship Id="rId476" Type="http://schemas.openxmlformats.org/officeDocument/2006/relationships/ctrlProp" Target="../ctrlProps/ctrlProp1763.xml"/><Relationship Id="rId641" Type="http://schemas.openxmlformats.org/officeDocument/2006/relationships/ctrlProp" Target="../ctrlProps/ctrlProp1928.xml"/><Relationship Id="rId33" Type="http://schemas.openxmlformats.org/officeDocument/2006/relationships/ctrlProp" Target="../ctrlProps/ctrlProp1320.xml"/><Relationship Id="rId129" Type="http://schemas.openxmlformats.org/officeDocument/2006/relationships/ctrlProp" Target="../ctrlProps/ctrlProp1416.xml"/><Relationship Id="rId280" Type="http://schemas.openxmlformats.org/officeDocument/2006/relationships/ctrlProp" Target="../ctrlProps/ctrlProp1567.xml"/><Relationship Id="rId336" Type="http://schemas.openxmlformats.org/officeDocument/2006/relationships/ctrlProp" Target="../ctrlProps/ctrlProp1623.xml"/><Relationship Id="rId501" Type="http://schemas.openxmlformats.org/officeDocument/2006/relationships/ctrlProp" Target="../ctrlProps/ctrlProp1788.xml"/><Relationship Id="rId543" Type="http://schemas.openxmlformats.org/officeDocument/2006/relationships/ctrlProp" Target="../ctrlProps/ctrlProp1830.xml"/><Relationship Id="rId75" Type="http://schemas.openxmlformats.org/officeDocument/2006/relationships/ctrlProp" Target="../ctrlProps/ctrlProp1362.xml"/><Relationship Id="rId140" Type="http://schemas.openxmlformats.org/officeDocument/2006/relationships/ctrlProp" Target="../ctrlProps/ctrlProp1427.xml"/><Relationship Id="rId182" Type="http://schemas.openxmlformats.org/officeDocument/2006/relationships/ctrlProp" Target="../ctrlProps/ctrlProp1469.xml"/><Relationship Id="rId378" Type="http://schemas.openxmlformats.org/officeDocument/2006/relationships/ctrlProp" Target="../ctrlProps/ctrlProp1665.xml"/><Relationship Id="rId403" Type="http://schemas.openxmlformats.org/officeDocument/2006/relationships/ctrlProp" Target="../ctrlProps/ctrlProp1690.xml"/><Relationship Id="rId585" Type="http://schemas.openxmlformats.org/officeDocument/2006/relationships/ctrlProp" Target="../ctrlProps/ctrlProp1872.xml"/><Relationship Id="rId6" Type="http://schemas.openxmlformats.org/officeDocument/2006/relationships/ctrlProp" Target="../ctrlProps/ctrlProp1293.xml"/><Relationship Id="rId238" Type="http://schemas.openxmlformats.org/officeDocument/2006/relationships/ctrlProp" Target="../ctrlProps/ctrlProp1525.xml"/><Relationship Id="rId445" Type="http://schemas.openxmlformats.org/officeDocument/2006/relationships/ctrlProp" Target="../ctrlProps/ctrlProp1732.xml"/><Relationship Id="rId487" Type="http://schemas.openxmlformats.org/officeDocument/2006/relationships/ctrlProp" Target="../ctrlProps/ctrlProp1774.xml"/><Relationship Id="rId610" Type="http://schemas.openxmlformats.org/officeDocument/2006/relationships/ctrlProp" Target="../ctrlProps/ctrlProp1897.xml"/><Relationship Id="rId291" Type="http://schemas.openxmlformats.org/officeDocument/2006/relationships/ctrlProp" Target="../ctrlProps/ctrlProp1578.xml"/><Relationship Id="rId305" Type="http://schemas.openxmlformats.org/officeDocument/2006/relationships/ctrlProp" Target="../ctrlProps/ctrlProp1592.xml"/><Relationship Id="rId347" Type="http://schemas.openxmlformats.org/officeDocument/2006/relationships/ctrlProp" Target="../ctrlProps/ctrlProp1634.xml"/><Relationship Id="rId512" Type="http://schemas.openxmlformats.org/officeDocument/2006/relationships/ctrlProp" Target="../ctrlProps/ctrlProp1799.xml"/><Relationship Id="rId44" Type="http://schemas.openxmlformats.org/officeDocument/2006/relationships/ctrlProp" Target="../ctrlProps/ctrlProp1331.xml"/><Relationship Id="rId86" Type="http://schemas.openxmlformats.org/officeDocument/2006/relationships/ctrlProp" Target="../ctrlProps/ctrlProp1373.xml"/><Relationship Id="rId151" Type="http://schemas.openxmlformats.org/officeDocument/2006/relationships/ctrlProp" Target="../ctrlProps/ctrlProp1438.xml"/><Relationship Id="rId389" Type="http://schemas.openxmlformats.org/officeDocument/2006/relationships/ctrlProp" Target="../ctrlProps/ctrlProp1676.xml"/><Relationship Id="rId554" Type="http://schemas.openxmlformats.org/officeDocument/2006/relationships/ctrlProp" Target="../ctrlProps/ctrlProp1841.xml"/><Relationship Id="rId596" Type="http://schemas.openxmlformats.org/officeDocument/2006/relationships/ctrlProp" Target="../ctrlProps/ctrlProp1883.xml"/><Relationship Id="rId193" Type="http://schemas.openxmlformats.org/officeDocument/2006/relationships/ctrlProp" Target="../ctrlProps/ctrlProp1480.xml"/><Relationship Id="rId207" Type="http://schemas.openxmlformats.org/officeDocument/2006/relationships/ctrlProp" Target="../ctrlProps/ctrlProp1494.xml"/><Relationship Id="rId249" Type="http://schemas.openxmlformats.org/officeDocument/2006/relationships/ctrlProp" Target="../ctrlProps/ctrlProp1536.xml"/><Relationship Id="rId414" Type="http://schemas.openxmlformats.org/officeDocument/2006/relationships/ctrlProp" Target="../ctrlProps/ctrlProp1701.xml"/><Relationship Id="rId456" Type="http://schemas.openxmlformats.org/officeDocument/2006/relationships/ctrlProp" Target="../ctrlProps/ctrlProp1743.xml"/><Relationship Id="rId498" Type="http://schemas.openxmlformats.org/officeDocument/2006/relationships/ctrlProp" Target="../ctrlProps/ctrlProp1785.xml"/><Relationship Id="rId621" Type="http://schemas.openxmlformats.org/officeDocument/2006/relationships/ctrlProp" Target="../ctrlProps/ctrlProp1908.xml"/><Relationship Id="rId13" Type="http://schemas.openxmlformats.org/officeDocument/2006/relationships/ctrlProp" Target="../ctrlProps/ctrlProp1300.xml"/><Relationship Id="rId109" Type="http://schemas.openxmlformats.org/officeDocument/2006/relationships/ctrlProp" Target="../ctrlProps/ctrlProp1396.xml"/><Relationship Id="rId260" Type="http://schemas.openxmlformats.org/officeDocument/2006/relationships/ctrlProp" Target="../ctrlProps/ctrlProp1547.xml"/><Relationship Id="rId316" Type="http://schemas.openxmlformats.org/officeDocument/2006/relationships/ctrlProp" Target="../ctrlProps/ctrlProp1603.xml"/><Relationship Id="rId523" Type="http://schemas.openxmlformats.org/officeDocument/2006/relationships/ctrlProp" Target="../ctrlProps/ctrlProp1810.xml"/><Relationship Id="rId55" Type="http://schemas.openxmlformats.org/officeDocument/2006/relationships/ctrlProp" Target="../ctrlProps/ctrlProp1342.xml"/><Relationship Id="rId97" Type="http://schemas.openxmlformats.org/officeDocument/2006/relationships/ctrlProp" Target="../ctrlProps/ctrlProp1384.xml"/><Relationship Id="rId120" Type="http://schemas.openxmlformats.org/officeDocument/2006/relationships/ctrlProp" Target="../ctrlProps/ctrlProp1407.xml"/><Relationship Id="rId358" Type="http://schemas.openxmlformats.org/officeDocument/2006/relationships/ctrlProp" Target="../ctrlProps/ctrlProp1645.xml"/><Relationship Id="rId565" Type="http://schemas.openxmlformats.org/officeDocument/2006/relationships/ctrlProp" Target="../ctrlProps/ctrlProp1852.xml"/><Relationship Id="rId162" Type="http://schemas.openxmlformats.org/officeDocument/2006/relationships/ctrlProp" Target="../ctrlProps/ctrlProp1449.xml"/><Relationship Id="rId218" Type="http://schemas.openxmlformats.org/officeDocument/2006/relationships/ctrlProp" Target="../ctrlProps/ctrlProp1505.xml"/><Relationship Id="rId425" Type="http://schemas.openxmlformats.org/officeDocument/2006/relationships/ctrlProp" Target="../ctrlProps/ctrlProp1712.xml"/><Relationship Id="rId467" Type="http://schemas.openxmlformats.org/officeDocument/2006/relationships/ctrlProp" Target="../ctrlProps/ctrlProp1754.xml"/><Relationship Id="rId632" Type="http://schemas.openxmlformats.org/officeDocument/2006/relationships/ctrlProp" Target="../ctrlProps/ctrlProp1919.xml"/><Relationship Id="rId271" Type="http://schemas.openxmlformats.org/officeDocument/2006/relationships/ctrlProp" Target="../ctrlProps/ctrlProp1558.xml"/><Relationship Id="rId24" Type="http://schemas.openxmlformats.org/officeDocument/2006/relationships/ctrlProp" Target="../ctrlProps/ctrlProp1311.xml"/><Relationship Id="rId66" Type="http://schemas.openxmlformats.org/officeDocument/2006/relationships/ctrlProp" Target="../ctrlProps/ctrlProp1353.xml"/><Relationship Id="rId131" Type="http://schemas.openxmlformats.org/officeDocument/2006/relationships/ctrlProp" Target="../ctrlProps/ctrlProp1418.xml"/><Relationship Id="rId327" Type="http://schemas.openxmlformats.org/officeDocument/2006/relationships/ctrlProp" Target="../ctrlProps/ctrlProp1614.xml"/><Relationship Id="rId369" Type="http://schemas.openxmlformats.org/officeDocument/2006/relationships/ctrlProp" Target="../ctrlProps/ctrlProp1656.xml"/><Relationship Id="rId534" Type="http://schemas.openxmlformats.org/officeDocument/2006/relationships/ctrlProp" Target="../ctrlProps/ctrlProp1821.xml"/><Relationship Id="rId576" Type="http://schemas.openxmlformats.org/officeDocument/2006/relationships/ctrlProp" Target="../ctrlProps/ctrlProp1863.xml"/><Relationship Id="rId173" Type="http://schemas.openxmlformats.org/officeDocument/2006/relationships/ctrlProp" Target="../ctrlProps/ctrlProp1460.xml"/><Relationship Id="rId229" Type="http://schemas.openxmlformats.org/officeDocument/2006/relationships/ctrlProp" Target="../ctrlProps/ctrlProp1516.xml"/><Relationship Id="rId380" Type="http://schemas.openxmlformats.org/officeDocument/2006/relationships/ctrlProp" Target="../ctrlProps/ctrlProp1667.xml"/><Relationship Id="rId436" Type="http://schemas.openxmlformats.org/officeDocument/2006/relationships/ctrlProp" Target="../ctrlProps/ctrlProp1723.xml"/><Relationship Id="rId601" Type="http://schemas.openxmlformats.org/officeDocument/2006/relationships/ctrlProp" Target="../ctrlProps/ctrlProp1888.xml"/><Relationship Id="rId643" Type="http://schemas.openxmlformats.org/officeDocument/2006/relationships/ctrlProp" Target="../ctrlProps/ctrlProp1930.xml"/><Relationship Id="rId240" Type="http://schemas.openxmlformats.org/officeDocument/2006/relationships/ctrlProp" Target="../ctrlProps/ctrlProp1527.xml"/><Relationship Id="rId478" Type="http://schemas.openxmlformats.org/officeDocument/2006/relationships/ctrlProp" Target="../ctrlProps/ctrlProp1765.xml"/><Relationship Id="rId35" Type="http://schemas.openxmlformats.org/officeDocument/2006/relationships/ctrlProp" Target="../ctrlProps/ctrlProp1322.xml"/><Relationship Id="rId77" Type="http://schemas.openxmlformats.org/officeDocument/2006/relationships/ctrlProp" Target="../ctrlProps/ctrlProp1364.xml"/><Relationship Id="rId100" Type="http://schemas.openxmlformats.org/officeDocument/2006/relationships/ctrlProp" Target="../ctrlProps/ctrlProp1387.xml"/><Relationship Id="rId282" Type="http://schemas.openxmlformats.org/officeDocument/2006/relationships/ctrlProp" Target="../ctrlProps/ctrlProp1569.xml"/><Relationship Id="rId338" Type="http://schemas.openxmlformats.org/officeDocument/2006/relationships/ctrlProp" Target="../ctrlProps/ctrlProp1625.xml"/><Relationship Id="rId503" Type="http://schemas.openxmlformats.org/officeDocument/2006/relationships/ctrlProp" Target="../ctrlProps/ctrlProp1790.xml"/><Relationship Id="rId545" Type="http://schemas.openxmlformats.org/officeDocument/2006/relationships/ctrlProp" Target="../ctrlProps/ctrlProp1832.xml"/><Relationship Id="rId587" Type="http://schemas.openxmlformats.org/officeDocument/2006/relationships/ctrlProp" Target="../ctrlProps/ctrlProp1874.xml"/><Relationship Id="rId8" Type="http://schemas.openxmlformats.org/officeDocument/2006/relationships/ctrlProp" Target="../ctrlProps/ctrlProp1295.xml"/><Relationship Id="rId142" Type="http://schemas.openxmlformats.org/officeDocument/2006/relationships/ctrlProp" Target="../ctrlProps/ctrlProp1429.xml"/><Relationship Id="rId184" Type="http://schemas.openxmlformats.org/officeDocument/2006/relationships/ctrlProp" Target="../ctrlProps/ctrlProp1471.xml"/><Relationship Id="rId391" Type="http://schemas.openxmlformats.org/officeDocument/2006/relationships/ctrlProp" Target="../ctrlProps/ctrlProp1678.xml"/><Relationship Id="rId405" Type="http://schemas.openxmlformats.org/officeDocument/2006/relationships/ctrlProp" Target="../ctrlProps/ctrlProp1692.xml"/><Relationship Id="rId447" Type="http://schemas.openxmlformats.org/officeDocument/2006/relationships/ctrlProp" Target="../ctrlProps/ctrlProp1734.xml"/><Relationship Id="rId612" Type="http://schemas.openxmlformats.org/officeDocument/2006/relationships/ctrlProp" Target="../ctrlProps/ctrlProp1899.xml"/><Relationship Id="rId251" Type="http://schemas.openxmlformats.org/officeDocument/2006/relationships/ctrlProp" Target="../ctrlProps/ctrlProp1538.xml"/><Relationship Id="rId489" Type="http://schemas.openxmlformats.org/officeDocument/2006/relationships/ctrlProp" Target="../ctrlProps/ctrlProp1776.xml"/><Relationship Id="rId46" Type="http://schemas.openxmlformats.org/officeDocument/2006/relationships/ctrlProp" Target="../ctrlProps/ctrlProp1333.xml"/><Relationship Id="rId293" Type="http://schemas.openxmlformats.org/officeDocument/2006/relationships/ctrlProp" Target="../ctrlProps/ctrlProp1580.xml"/><Relationship Id="rId307" Type="http://schemas.openxmlformats.org/officeDocument/2006/relationships/ctrlProp" Target="../ctrlProps/ctrlProp1594.xml"/><Relationship Id="rId349" Type="http://schemas.openxmlformats.org/officeDocument/2006/relationships/ctrlProp" Target="../ctrlProps/ctrlProp1636.xml"/><Relationship Id="rId514" Type="http://schemas.openxmlformats.org/officeDocument/2006/relationships/ctrlProp" Target="../ctrlProps/ctrlProp1801.xml"/><Relationship Id="rId556" Type="http://schemas.openxmlformats.org/officeDocument/2006/relationships/ctrlProp" Target="../ctrlProps/ctrlProp1843.xml"/><Relationship Id="rId88" Type="http://schemas.openxmlformats.org/officeDocument/2006/relationships/ctrlProp" Target="../ctrlProps/ctrlProp1375.xml"/><Relationship Id="rId111" Type="http://schemas.openxmlformats.org/officeDocument/2006/relationships/ctrlProp" Target="../ctrlProps/ctrlProp1398.xml"/><Relationship Id="rId153" Type="http://schemas.openxmlformats.org/officeDocument/2006/relationships/ctrlProp" Target="../ctrlProps/ctrlProp1440.xml"/><Relationship Id="rId195" Type="http://schemas.openxmlformats.org/officeDocument/2006/relationships/ctrlProp" Target="../ctrlProps/ctrlProp1482.xml"/><Relationship Id="rId209" Type="http://schemas.openxmlformats.org/officeDocument/2006/relationships/ctrlProp" Target="../ctrlProps/ctrlProp1496.xml"/><Relationship Id="rId360" Type="http://schemas.openxmlformats.org/officeDocument/2006/relationships/ctrlProp" Target="../ctrlProps/ctrlProp1647.xml"/><Relationship Id="rId416" Type="http://schemas.openxmlformats.org/officeDocument/2006/relationships/ctrlProp" Target="../ctrlProps/ctrlProp1703.xml"/><Relationship Id="rId598" Type="http://schemas.openxmlformats.org/officeDocument/2006/relationships/ctrlProp" Target="../ctrlProps/ctrlProp1885.xml"/><Relationship Id="rId220" Type="http://schemas.openxmlformats.org/officeDocument/2006/relationships/ctrlProp" Target="../ctrlProps/ctrlProp1507.xml"/><Relationship Id="rId458" Type="http://schemas.openxmlformats.org/officeDocument/2006/relationships/ctrlProp" Target="../ctrlProps/ctrlProp1745.xml"/><Relationship Id="rId623" Type="http://schemas.openxmlformats.org/officeDocument/2006/relationships/ctrlProp" Target="../ctrlProps/ctrlProp1910.xml"/><Relationship Id="rId15" Type="http://schemas.openxmlformats.org/officeDocument/2006/relationships/ctrlProp" Target="../ctrlProps/ctrlProp1302.xml"/><Relationship Id="rId57" Type="http://schemas.openxmlformats.org/officeDocument/2006/relationships/ctrlProp" Target="../ctrlProps/ctrlProp1344.xml"/><Relationship Id="rId262" Type="http://schemas.openxmlformats.org/officeDocument/2006/relationships/ctrlProp" Target="../ctrlProps/ctrlProp1549.xml"/><Relationship Id="rId318" Type="http://schemas.openxmlformats.org/officeDocument/2006/relationships/ctrlProp" Target="../ctrlProps/ctrlProp1605.xml"/><Relationship Id="rId525" Type="http://schemas.openxmlformats.org/officeDocument/2006/relationships/ctrlProp" Target="../ctrlProps/ctrlProp1812.xml"/><Relationship Id="rId567" Type="http://schemas.openxmlformats.org/officeDocument/2006/relationships/ctrlProp" Target="../ctrlProps/ctrlProp1854.xml"/><Relationship Id="rId99" Type="http://schemas.openxmlformats.org/officeDocument/2006/relationships/ctrlProp" Target="../ctrlProps/ctrlProp1386.xml"/><Relationship Id="rId122" Type="http://schemas.openxmlformats.org/officeDocument/2006/relationships/ctrlProp" Target="../ctrlProps/ctrlProp1409.xml"/><Relationship Id="rId164" Type="http://schemas.openxmlformats.org/officeDocument/2006/relationships/ctrlProp" Target="../ctrlProps/ctrlProp1451.xml"/><Relationship Id="rId371" Type="http://schemas.openxmlformats.org/officeDocument/2006/relationships/ctrlProp" Target="../ctrlProps/ctrlProp1658.xml"/><Relationship Id="rId427" Type="http://schemas.openxmlformats.org/officeDocument/2006/relationships/ctrlProp" Target="../ctrlProps/ctrlProp1714.xml"/><Relationship Id="rId469" Type="http://schemas.openxmlformats.org/officeDocument/2006/relationships/ctrlProp" Target="../ctrlProps/ctrlProp1756.xml"/><Relationship Id="rId634" Type="http://schemas.openxmlformats.org/officeDocument/2006/relationships/ctrlProp" Target="../ctrlProps/ctrlProp1921.xml"/><Relationship Id="rId26" Type="http://schemas.openxmlformats.org/officeDocument/2006/relationships/ctrlProp" Target="../ctrlProps/ctrlProp1313.xml"/><Relationship Id="rId231" Type="http://schemas.openxmlformats.org/officeDocument/2006/relationships/ctrlProp" Target="../ctrlProps/ctrlProp1518.xml"/><Relationship Id="rId273" Type="http://schemas.openxmlformats.org/officeDocument/2006/relationships/ctrlProp" Target="../ctrlProps/ctrlProp1560.xml"/><Relationship Id="rId329" Type="http://schemas.openxmlformats.org/officeDocument/2006/relationships/ctrlProp" Target="../ctrlProps/ctrlProp1616.xml"/><Relationship Id="rId480" Type="http://schemas.openxmlformats.org/officeDocument/2006/relationships/ctrlProp" Target="../ctrlProps/ctrlProp1767.xml"/><Relationship Id="rId536" Type="http://schemas.openxmlformats.org/officeDocument/2006/relationships/ctrlProp" Target="../ctrlProps/ctrlProp1823.xml"/><Relationship Id="rId68" Type="http://schemas.openxmlformats.org/officeDocument/2006/relationships/ctrlProp" Target="../ctrlProps/ctrlProp1355.xml"/><Relationship Id="rId133" Type="http://schemas.openxmlformats.org/officeDocument/2006/relationships/ctrlProp" Target="../ctrlProps/ctrlProp1420.xml"/><Relationship Id="rId175" Type="http://schemas.openxmlformats.org/officeDocument/2006/relationships/ctrlProp" Target="../ctrlProps/ctrlProp1462.xml"/><Relationship Id="rId340" Type="http://schemas.openxmlformats.org/officeDocument/2006/relationships/ctrlProp" Target="../ctrlProps/ctrlProp1627.xml"/><Relationship Id="rId578" Type="http://schemas.openxmlformats.org/officeDocument/2006/relationships/ctrlProp" Target="../ctrlProps/ctrlProp1865.xml"/><Relationship Id="rId200" Type="http://schemas.openxmlformats.org/officeDocument/2006/relationships/ctrlProp" Target="../ctrlProps/ctrlProp1487.xml"/><Relationship Id="rId382" Type="http://schemas.openxmlformats.org/officeDocument/2006/relationships/ctrlProp" Target="../ctrlProps/ctrlProp1669.xml"/><Relationship Id="rId438" Type="http://schemas.openxmlformats.org/officeDocument/2006/relationships/ctrlProp" Target="../ctrlProps/ctrlProp1725.xml"/><Relationship Id="rId603" Type="http://schemas.openxmlformats.org/officeDocument/2006/relationships/ctrlProp" Target="../ctrlProps/ctrlProp1890.xml"/><Relationship Id="rId645" Type="http://schemas.openxmlformats.org/officeDocument/2006/relationships/ctrlProp" Target="../ctrlProps/ctrlProp1932.xml"/><Relationship Id="rId242" Type="http://schemas.openxmlformats.org/officeDocument/2006/relationships/ctrlProp" Target="../ctrlProps/ctrlProp1529.xml"/><Relationship Id="rId284" Type="http://schemas.openxmlformats.org/officeDocument/2006/relationships/ctrlProp" Target="../ctrlProps/ctrlProp1571.xml"/><Relationship Id="rId491" Type="http://schemas.openxmlformats.org/officeDocument/2006/relationships/ctrlProp" Target="../ctrlProps/ctrlProp1778.xml"/><Relationship Id="rId505" Type="http://schemas.openxmlformats.org/officeDocument/2006/relationships/ctrlProp" Target="../ctrlProps/ctrlProp1792.xml"/><Relationship Id="rId37" Type="http://schemas.openxmlformats.org/officeDocument/2006/relationships/ctrlProp" Target="../ctrlProps/ctrlProp1324.xml"/><Relationship Id="rId79" Type="http://schemas.openxmlformats.org/officeDocument/2006/relationships/ctrlProp" Target="../ctrlProps/ctrlProp1366.xml"/><Relationship Id="rId102" Type="http://schemas.openxmlformats.org/officeDocument/2006/relationships/ctrlProp" Target="../ctrlProps/ctrlProp1389.xml"/><Relationship Id="rId144" Type="http://schemas.openxmlformats.org/officeDocument/2006/relationships/ctrlProp" Target="../ctrlProps/ctrlProp1431.xml"/><Relationship Id="rId547" Type="http://schemas.openxmlformats.org/officeDocument/2006/relationships/ctrlProp" Target="../ctrlProps/ctrlProp1834.xml"/><Relationship Id="rId589" Type="http://schemas.openxmlformats.org/officeDocument/2006/relationships/ctrlProp" Target="../ctrlProps/ctrlProp1876.xml"/><Relationship Id="rId90" Type="http://schemas.openxmlformats.org/officeDocument/2006/relationships/ctrlProp" Target="../ctrlProps/ctrlProp1377.xml"/><Relationship Id="rId186" Type="http://schemas.openxmlformats.org/officeDocument/2006/relationships/ctrlProp" Target="../ctrlProps/ctrlProp1473.xml"/><Relationship Id="rId351" Type="http://schemas.openxmlformats.org/officeDocument/2006/relationships/ctrlProp" Target="../ctrlProps/ctrlProp1638.xml"/><Relationship Id="rId393" Type="http://schemas.openxmlformats.org/officeDocument/2006/relationships/ctrlProp" Target="../ctrlProps/ctrlProp1680.xml"/><Relationship Id="rId407" Type="http://schemas.openxmlformats.org/officeDocument/2006/relationships/ctrlProp" Target="../ctrlProps/ctrlProp1694.xml"/><Relationship Id="rId449" Type="http://schemas.openxmlformats.org/officeDocument/2006/relationships/ctrlProp" Target="../ctrlProps/ctrlProp1736.xml"/><Relationship Id="rId614" Type="http://schemas.openxmlformats.org/officeDocument/2006/relationships/ctrlProp" Target="../ctrlProps/ctrlProp1901.xml"/><Relationship Id="rId211" Type="http://schemas.openxmlformats.org/officeDocument/2006/relationships/ctrlProp" Target="../ctrlProps/ctrlProp1498.xml"/><Relationship Id="rId253" Type="http://schemas.openxmlformats.org/officeDocument/2006/relationships/ctrlProp" Target="../ctrlProps/ctrlProp1540.xml"/><Relationship Id="rId295" Type="http://schemas.openxmlformats.org/officeDocument/2006/relationships/ctrlProp" Target="../ctrlProps/ctrlProp1582.xml"/><Relationship Id="rId309" Type="http://schemas.openxmlformats.org/officeDocument/2006/relationships/ctrlProp" Target="../ctrlProps/ctrlProp1596.xml"/><Relationship Id="rId460" Type="http://schemas.openxmlformats.org/officeDocument/2006/relationships/ctrlProp" Target="../ctrlProps/ctrlProp1747.xml"/><Relationship Id="rId516" Type="http://schemas.openxmlformats.org/officeDocument/2006/relationships/ctrlProp" Target="../ctrlProps/ctrlProp1803.xml"/><Relationship Id="rId48" Type="http://schemas.openxmlformats.org/officeDocument/2006/relationships/ctrlProp" Target="../ctrlProps/ctrlProp1335.xml"/><Relationship Id="rId113" Type="http://schemas.openxmlformats.org/officeDocument/2006/relationships/ctrlProp" Target="../ctrlProps/ctrlProp1400.xml"/><Relationship Id="rId320" Type="http://schemas.openxmlformats.org/officeDocument/2006/relationships/ctrlProp" Target="../ctrlProps/ctrlProp1607.xml"/><Relationship Id="rId558" Type="http://schemas.openxmlformats.org/officeDocument/2006/relationships/ctrlProp" Target="../ctrlProps/ctrlProp1845.xml"/><Relationship Id="rId155" Type="http://schemas.openxmlformats.org/officeDocument/2006/relationships/ctrlProp" Target="../ctrlProps/ctrlProp1442.xml"/><Relationship Id="rId197" Type="http://schemas.openxmlformats.org/officeDocument/2006/relationships/ctrlProp" Target="../ctrlProps/ctrlProp1484.xml"/><Relationship Id="rId362" Type="http://schemas.openxmlformats.org/officeDocument/2006/relationships/ctrlProp" Target="../ctrlProps/ctrlProp1649.xml"/><Relationship Id="rId418" Type="http://schemas.openxmlformats.org/officeDocument/2006/relationships/ctrlProp" Target="../ctrlProps/ctrlProp1705.xml"/><Relationship Id="rId625" Type="http://schemas.openxmlformats.org/officeDocument/2006/relationships/ctrlProp" Target="../ctrlProps/ctrlProp1912.xml"/><Relationship Id="rId222" Type="http://schemas.openxmlformats.org/officeDocument/2006/relationships/ctrlProp" Target="../ctrlProps/ctrlProp1509.xml"/><Relationship Id="rId264" Type="http://schemas.openxmlformats.org/officeDocument/2006/relationships/ctrlProp" Target="../ctrlProps/ctrlProp1551.xml"/><Relationship Id="rId471" Type="http://schemas.openxmlformats.org/officeDocument/2006/relationships/ctrlProp" Target="../ctrlProps/ctrlProp1758.xml"/><Relationship Id="rId17" Type="http://schemas.openxmlformats.org/officeDocument/2006/relationships/ctrlProp" Target="../ctrlProps/ctrlProp1304.xml"/><Relationship Id="rId59" Type="http://schemas.openxmlformats.org/officeDocument/2006/relationships/ctrlProp" Target="../ctrlProps/ctrlProp1346.xml"/><Relationship Id="rId124" Type="http://schemas.openxmlformats.org/officeDocument/2006/relationships/ctrlProp" Target="../ctrlProps/ctrlProp1411.xml"/><Relationship Id="rId527" Type="http://schemas.openxmlformats.org/officeDocument/2006/relationships/ctrlProp" Target="../ctrlProps/ctrlProp1814.xml"/><Relationship Id="rId569" Type="http://schemas.openxmlformats.org/officeDocument/2006/relationships/ctrlProp" Target="../ctrlProps/ctrlProp1856.xml"/><Relationship Id="rId70" Type="http://schemas.openxmlformats.org/officeDocument/2006/relationships/ctrlProp" Target="../ctrlProps/ctrlProp1357.xml"/><Relationship Id="rId166" Type="http://schemas.openxmlformats.org/officeDocument/2006/relationships/ctrlProp" Target="../ctrlProps/ctrlProp1453.xml"/><Relationship Id="rId331" Type="http://schemas.openxmlformats.org/officeDocument/2006/relationships/ctrlProp" Target="../ctrlProps/ctrlProp1618.xml"/><Relationship Id="rId373" Type="http://schemas.openxmlformats.org/officeDocument/2006/relationships/ctrlProp" Target="../ctrlProps/ctrlProp1660.xml"/><Relationship Id="rId429" Type="http://schemas.openxmlformats.org/officeDocument/2006/relationships/ctrlProp" Target="../ctrlProps/ctrlProp1716.xml"/><Relationship Id="rId580" Type="http://schemas.openxmlformats.org/officeDocument/2006/relationships/ctrlProp" Target="../ctrlProps/ctrlProp1867.xml"/><Relationship Id="rId636" Type="http://schemas.openxmlformats.org/officeDocument/2006/relationships/ctrlProp" Target="../ctrlProps/ctrlProp192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17" Type="http://schemas.openxmlformats.org/officeDocument/2006/relationships/ctrlProp" Target="../ctrlProps/ctrlProp2049.xml"/><Relationship Id="rId299" Type="http://schemas.openxmlformats.org/officeDocument/2006/relationships/ctrlProp" Target="../ctrlProps/ctrlProp2231.xml"/><Relationship Id="rId21" Type="http://schemas.openxmlformats.org/officeDocument/2006/relationships/ctrlProp" Target="../ctrlProps/ctrlProp1953.xml"/><Relationship Id="rId63" Type="http://schemas.openxmlformats.org/officeDocument/2006/relationships/ctrlProp" Target="../ctrlProps/ctrlProp1995.xml"/><Relationship Id="rId159" Type="http://schemas.openxmlformats.org/officeDocument/2006/relationships/ctrlProp" Target="../ctrlProps/ctrlProp2091.xml"/><Relationship Id="rId324" Type="http://schemas.openxmlformats.org/officeDocument/2006/relationships/ctrlProp" Target="../ctrlProps/ctrlProp2256.xml"/><Relationship Id="rId366" Type="http://schemas.openxmlformats.org/officeDocument/2006/relationships/ctrlProp" Target="../ctrlProps/ctrlProp2298.xml"/><Relationship Id="rId531" Type="http://schemas.openxmlformats.org/officeDocument/2006/relationships/ctrlProp" Target="../ctrlProps/ctrlProp2463.xml"/><Relationship Id="rId573" Type="http://schemas.openxmlformats.org/officeDocument/2006/relationships/ctrlProp" Target="../ctrlProps/ctrlProp2505.xml"/><Relationship Id="rId629" Type="http://schemas.openxmlformats.org/officeDocument/2006/relationships/ctrlProp" Target="../ctrlProps/ctrlProp2561.xml"/><Relationship Id="rId170" Type="http://schemas.openxmlformats.org/officeDocument/2006/relationships/ctrlProp" Target="../ctrlProps/ctrlProp2102.xml"/><Relationship Id="rId226" Type="http://schemas.openxmlformats.org/officeDocument/2006/relationships/ctrlProp" Target="../ctrlProps/ctrlProp2158.xml"/><Relationship Id="rId433" Type="http://schemas.openxmlformats.org/officeDocument/2006/relationships/ctrlProp" Target="../ctrlProps/ctrlProp2365.xml"/><Relationship Id="rId268" Type="http://schemas.openxmlformats.org/officeDocument/2006/relationships/ctrlProp" Target="../ctrlProps/ctrlProp2200.xml"/><Relationship Id="rId475" Type="http://schemas.openxmlformats.org/officeDocument/2006/relationships/ctrlProp" Target="../ctrlProps/ctrlProp2407.xml"/><Relationship Id="rId640" Type="http://schemas.openxmlformats.org/officeDocument/2006/relationships/ctrlProp" Target="../ctrlProps/ctrlProp2572.xml"/><Relationship Id="rId32" Type="http://schemas.openxmlformats.org/officeDocument/2006/relationships/ctrlProp" Target="../ctrlProps/ctrlProp1964.xml"/><Relationship Id="rId74" Type="http://schemas.openxmlformats.org/officeDocument/2006/relationships/ctrlProp" Target="../ctrlProps/ctrlProp2006.xml"/><Relationship Id="rId128" Type="http://schemas.openxmlformats.org/officeDocument/2006/relationships/ctrlProp" Target="../ctrlProps/ctrlProp2060.xml"/><Relationship Id="rId335" Type="http://schemas.openxmlformats.org/officeDocument/2006/relationships/ctrlProp" Target="../ctrlProps/ctrlProp2267.xml"/><Relationship Id="rId377" Type="http://schemas.openxmlformats.org/officeDocument/2006/relationships/ctrlProp" Target="../ctrlProps/ctrlProp2309.xml"/><Relationship Id="rId500" Type="http://schemas.openxmlformats.org/officeDocument/2006/relationships/ctrlProp" Target="../ctrlProps/ctrlProp2432.xml"/><Relationship Id="rId542" Type="http://schemas.openxmlformats.org/officeDocument/2006/relationships/ctrlProp" Target="../ctrlProps/ctrlProp2474.xml"/><Relationship Id="rId584" Type="http://schemas.openxmlformats.org/officeDocument/2006/relationships/ctrlProp" Target="../ctrlProps/ctrlProp2516.xml"/><Relationship Id="rId5" Type="http://schemas.openxmlformats.org/officeDocument/2006/relationships/ctrlProp" Target="../ctrlProps/ctrlProp1937.xml"/><Relationship Id="rId181" Type="http://schemas.openxmlformats.org/officeDocument/2006/relationships/ctrlProp" Target="../ctrlProps/ctrlProp2113.xml"/><Relationship Id="rId237" Type="http://schemas.openxmlformats.org/officeDocument/2006/relationships/ctrlProp" Target="../ctrlProps/ctrlProp2169.xml"/><Relationship Id="rId402" Type="http://schemas.openxmlformats.org/officeDocument/2006/relationships/ctrlProp" Target="../ctrlProps/ctrlProp2334.xml"/><Relationship Id="rId279" Type="http://schemas.openxmlformats.org/officeDocument/2006/relationships/ctrlProp" Target="../ctrlProps/ctrlProp2211.xml"/><Relationship Id="rId444" Type="http://schemas.openxmlformats.org/officeDocument/2006/relationships/ctrlProp" Target="../ctrlProps/ctrlProp2376.xml"/><Relationship Id="rId486" Type="http://schemas.openxmlformats.org/officeDocument/2006/relationships/ctrlProp" Target="../ctrlProps/ctrlProp2418.xml"/><Relationship Id="rId43" Type="http://schemas.openxmlformats.org/officeDocument/2006/relationships/ctrlProp" Target="../ctrlProps/ctrlProp1975.xml"/><Relationship Id="rId139" Type="http://schemas.openxmlformats.org/officeDocument/2006/relationships/ctrlProp" Target="../ctrlProps/ctrlProp2071.xml"/><Relationship Id="rId290" Type="http://schemas.openxmlformats.org/officeDocument/2006/relationships/ctrlProp" Target="../ctrlProps/ctrlProp2222.xml"/><Relationship Id="rId304" Type="http://schemas.openxmlformats.org/officeDocument/2006/relationships/ctrlProp" Target="../ctrlProps/ctrlProp2236.xml"/><Relationship Id="rId346" Type="http://schemas.openxmlformats.org/officeDocument/2006/relationships/ctrlProp" Target="../ctrlProps/ctrlProp2278.xml"/><Relationship Id="rId388" Type="http://schemas.openxmlformats.org/officeDocument/2006/relationships/ctrlProp" Target="../ctrlProps/ctrlProp2320.xml"/><Relationship Id="rId511" Type="http://schemas.openxmlformats.org/officeDocument/2006/relationships/ctrlProp" Target="../ctrlProps/ctrlProp2443.xml"/><Relationship Id="rId553" Type="http://schemas.openxmlformats.org/officeDocument/2006/relationships/ctrlProp" Target="../ctrlProps/ctrlProp2485.xml"/><Relationship Id="rId609" Type="http://schemas.openxmlformats.org/officeDocument/2006/relationships/ctrlProp" Target="../ctrlProps/ctrlProp2541.xml"/><Relationship Id="rId85" Type="http://schemas.openxmlformats.org/officeDocument/2006/relationships/ctrlProp" Target="../ctrlProps/ctrlProp2017.xml"/><Relationship Id="rId150" Type="http://schemas.openxmlformats.org/officeDocument/2006/relationships/ctrlProp" Target="../ctrlProps/ctrlProp2082.xml"/><Relationship Id="rId192" Type="http://schemas.openxmlformats.org/officeDocument/2006/relationships/ctrlProp" Target="../ctrlProps/ctrlProp2124.xml"/><Relationship Id="rId206" Type="http://schemas.openxmlformats.org/officeDocument/2006/relationships/ctrlProp" Target="../ctrlProps/ctrlProp2138.xml"/><Relationship Id="rId413" Type="http://schemas.openxmlformats.org/officeDocument/2006/relationships/ctrlProp" Target="../ctrlProps/ctrlProp2345.xml"/><Relationship Id="rId595" Type="http://schemas.openxmlformats.org/officeDocument/2006/relationships/ctrlProp" Target="../ctrlProps/ctrlProp2527.xml"/><Relationship Id="rId248" Type="http://schemas.openxmlformats.org/officeDocument/2006/relationships/ctrlProp" Target="../ctrlProps/ctrlProp2180.xml"/><Relationship Id="rId455" Type="http://schemas.openxmlformats.org/officeDocument/2006/relationships/ctrlProp" Target="../ctrlProps/ctrlProp2387.xml"/><Relationship Id="rId497" Type="http://schemas.openxmlformats.org/officeDocument/2006/relationships/ctrlProp" Target="../ctrlProps/ctrlProp2429.xml"/><Relationship Id="rId620" Type="http://schemas.openxmlformats.org/officeDocument/2006/relationships/ctrlProp" Target="../ctrlProps/ctrlProp2552.xml"/><Relationship Id="rId12" Type="http://schemas.openxmlformats.org/officeDocument/2006/relationships/ctrlProp" Target="../ctrlProps/ctrlProp1944.xml"/><Relationship Id="rId108" Type="http://schemas.openxmlformats.org/officeDocument/2006/relationships/ctrlProp" Target="../ctrlProps/ctrlProp2040.xml"/><Relationship Id="rId315" Type="http://schemas.openxmlformats.org/officeDocument/2006/relationships/ctrlProp" Target="../ctrlProps/ctrlProp2247.xml"/><Relationship Id="rId357" Type="http://schemas.openxmlformats.org/officeDocument/2006/relationships/ctrlProp" Target="../ctrlProps/ctrlProp2289.xml"/><Relationship Id="rId522" Type="http://schemas.openxmlformats.org/officeDocument/2006/relationships/ctrlProp" Target="../ctrlProps/ctrlProp2454.xml"/><Relationship Id="rId54" Type="http://schemas.openxmlformats.org/officeDocument/2006/relationships/ctrlProp" Target="../ctrlProps/ctrlProp1986.xml"/><Relationship Id="rId96" Type="http://schemas.openxmlformats.org/officeDocument/2006/relationships/ctrlProp" Target="../ctrlProps/ctrlProp2028.xml"/><Relationship Id="rId161" Type="http://schemas.openxmlformats.org/officeDocument/2006/relationships/ctrlProp" Target="../ctrlProps/ctrlProp2093.xml"/><Relationship Id="rId217" Type="http://schemas.openxmlformats.org/officeDocument/2006/relationships/ctrlProp" Target="../ctrlProps/ctrlProp2149.xml"/><Relationship Id="rId399" Type="http://schemas.openxmlformats.org/officeDocument/2006/relationships/ctrlProp" Target="../ctrlProps/ctrlProp2331.xml"/><Relationship Id="rId564" Type="http://schemas.openxmlformats.org/officeDocument/2006/relationships/ctrlProp" Target="../ctrlProps/ctrlProp2496.xml"/><Relationship Id="rId259" Type="http://schemas.openxmlformats.org/officeDocument/2006/relationships/ctrlProp" Target="../ctrlProps/ctrlProp2191.xml"/><Relationship Id="rId424" Type="http://schemas.openxmlformats.org/officeDocument/2006/relationships/ctrlProp" Target="../ctrlProps/ctrlProp2356.xml"/><Relationship Id="rId466" Type="http://schemas.openxmlformats.org/officeDocument/2006/relationships/ctrlProp" Target="../ctrlProps/ctrlProp2398.xml"/><Relationship Id="rId631" Type="http://schemas.openxmlformats.org/officeDocument/2006/relationships/ctrlProp" Target="../ctrlProps/ctrlProp2563.xml"/><Relationship Id="rId23" Type="http://schemas.openxmlformats.org/officeDocument/2006/relationships/ctrlProp" Target="../ctrlProps/ctrlProp1955.xml"/><Relationship Id="rId119" Type="http://schemas.openxmlformats.org/officeDocument/2006/relationships/ctrlProp" Target="../ctrlProps/ctrlProp2051.xml"/><Relationship Id="rId270" Type="http://schemas.openxmlformats.org/officeDocument/2006/relationships/ctrlProp" Target="../ctrlProps/ctrlProp2202.xml"/><Relationship Id="rId326" Type="http://schemas.openxmlformats.org/officeDocument/2006/relationships/ctrlProp" Target="../ctrlProps/ctrlProp2258.xml"/><Relationship Id="rId533" Type="http://schemas.openxmlformats.org/officeDocument/2006/relationships/ctrlProp" Target="../ctrlProps/ctrlProp2465.xml"/><Relationship Id="rId65" Type="http://schemas.openxmlformats.org/officeDocument/2006/relationships/ctrlProp" Target="../ctrlProps/ctrlProp1997.xml"/><Relationship Id="rId130" Type="http://schemas.openxmlformats.org/officeDocument/2006/relationships/ctrlProp" Target="../ctrlProps/ctrlProp2062.xml"/><Relationship Id="rId368" Type="http://schemas.openxmlformats.org/officeDocument/2006/relationships/ctrlProp" Target="../ctrlProps/ctrlProp2300.xml"/><Relationship Id="rId575" Type="http://schemas.openxmlformats.org/officeDocument/2006/relationships/ctrlProp" Target="../ctrlProps/ctrlProp2507.xml"/><Relationship Id="rId172" Type="http://schemas.openxmlformats.org/officeDocument/2006/relationships/ctrlProp" Target="../ctrlProps/ctrlProp2104.xml"/><Relationship Id="rId228" Type="http://schemas.openxmlformats.org/officeDocument/2006/relationships/ctrlProp" Target="../ctrlProps/ctrlProp2160.xml"/><Relationship Id="rId435" Type="http://schemas.openxmlformats.org/officeDocument/2006/relationships/ctrlProp" Target="../ctrlProps/ctrlProp2367.xml"/><Relationship Id="rId477" Type="http://schemas.openxmlformats.org/officeDocument/2006/relationships/ctrlProp" Target="../ctrlProps/ctrlProp2409.xml"/><Relationship Id="rId600" Type="http://schemas.openxmlformats.org/officeDocument/2006/relationships/ctrlProp" Target="../ctrlProps/ctrlProp2532.xml"/><Relationship Id="rId642" Type="http://schemas.openxmlformats.org/officeDocument/2006/relationships/ctrlProp" Target="../ctrlProps/ctrlProp2574.xml"/><Relationship Id="rId281" Type="http://schemas.openxmlformats.org/officeDocument/2006/relationships/ctrlProp" Target="../ctrlProps/ctrlProp2213.xml"/><Relationship Id="rId337" Type="http://schemas.openxmlformats.org/officeDocument/2006/relationships/ctrlProp" Target="../ctrlProps/ctrlProp2269.xml"/><Relationship Id="rId502" Type="http://schemas.openxmlformats.org/officeDocument/2006/relationships/ctrlProp" Target="../ctrlProps/ctrlProp2434.xml"/><Relationship Id="rId34" Type="http://schemas.openxmlformats.org/officeDocument/2006/relationships/ctrlProp" Target="../ctrlProps/ctrlProp1966.xml"/><Relationship Id="rId76" Type="http://schemas.openxmlformats.org/officeDocument/2006/relationships/ctrlProp" Target="../ctrlProps/ctrlProp2008.xml"/><Relationship Id="rId141" Type="http://schemas.openxmlformats.org/officeDocument/2006/relationships/ctrlProp" Target="../ctrlProps/ctrlProp2073.xml"/><Relationship Id="rId379" Type="http://schemas.openxmlformats.org/officeDocument/2006/relationships/ctrlProp" Target="../ctrlProps/ctrlProp2311.xml"/><Relationship Id="rId544" Type="http://schemas.openxmlformats.org/officeDocument/2006/relationships/ctrlProp" Target="../ctrlProps/ctrlProp2476.xml"/><Relationship Id="rId586" Type="http://schemas.openxmlformats.org/officeDocument/2006/relationships/ctrlProp" Target="../ctrlProps/ctrlProp2518.xml"/><Relationship Id="rId7" Type="http://schemas.openxmlformats.org/officeDocument/2006/relationships/ctrlProp" Target="../ctrlProps/ctrlProp1939.xml"/><Relationship Id="rId183" Type="http://schemas.openxmlformats.org/officeDocument/2006/relationships/ctrlProp" Target="../ctrlProps/ctrlProp2115.xml"/><Relationship Id="rId239" Type="http://schemas.openxmlformats.org/officeDocument/2006/relationships/ctrlProp" Target="../ctrlProps/ctrlProp2171.xml"/><Relationship Id="rId390" Type="http://schemas.openxmlformats.org/officeDocument/2006/relationships/ctrlProp" Target="../ctrlProps/ctrlProp2322.xml"/><Relationship Id="rId404" Type="http://schemas.openxmlformats.org/officeDocument/2006/relationships/ctrlProp" Target="../ctrlProps/ctrlProp2336.xml"/><Relationship Id="rId446" Type="http://schemas.openxmlformats.org/officeDocument/2006/relationships/ctrlProp" Target="../ctrlProps/ctrlProp2378.xml"/><Relationship Id="rId611" Type="http://schemas.openxmlformats.org/officeDocument/2006/relationships/ctrlProp" Target="../ctrlProps/ctrlProp2543.xml"/><Relationship Id="rId250" Type="http://schemas.openxmlformats.org/officeDocument/2006/relationships/ctrlProp" Target="../ctrlProps/ctrlProp2182.xml"/><Relationship Id="rId292" Type="http://schemas.openxmlformats.org/officeDocument/2006/relationships/ctrlProp" Target="../ctrlProps/ctrlProp2224.xml"/><Relationship Id="rId306" Type="http://schemas.openxmlformats.org/officeDocument/2006/relationships/ctrlProp" Target="../ctrlProps/ctrlProp2238.xml"/><Relationship Id="rId488" Type="http://schemas.openxmlformats.org/officeDocument/2006/relationships/ctrlProp" Target="../ctrlProps/ctrlProp2420.xml"/><Relationship Id="rId45" Type="http://schemas.openxmlformats.org/officeDocument/2006/relationships/ctrlProp" Target="../ctrlProps/ctrlProp1977.xml"/><Relationship Id="rId87" Type="http://schemas.openxmlformats.org/officeDocument/2006/relationships/ctrlProp" Target="../ctrlProps/ctrlProp2019.xml"/><Relationship Id="rId110" Type="http://schemas.openxmlformats.org/officeDocument/2006/relationships/ctrlProp" Target="../ctrlProps/ctrlProp2042.xml"/><Relationship Id="rId348" Type="http://schemas.openxmlformats.org/officeDocument/2006/relationships/ctrlProp" Target="../ctrlProps/ctrlProp2280.xml"/><Relationship Id="rId513" Type="http://schemas.openxmlformats.org/officeDocument/2006/relationships/ctrlProp" Target="../ctrlProps/ctrlProp2445.xml"/><Relationship Id="rId555" Type="http://schemas.openxmlformats.org/officeDocument/2006/relationships/ctrlProp" Target="../ctrlProps/ctrlProp2487.xml"/><Relationship Id="rId597" Type="http://schemas.openxmlformats.org/officeDocument/2006/relationships/ctrlProp" Target="../ctrlProps/ctrlProp2529.xml"/><Relationship Id="rId152" Type="http://schemas.openxmlformats.org/officeDocument/2006/relationships/ctrlProp" Target="../ctrlProps/ctrlProp2084.xml"/><Relationship Id="rId194" Type="http://schemas.openxmlformats.org/officeDocument/2006/relationships/ctrlProp" Target="../ctrlProps/ctrlProp2126.xml"/><Relationship Id="rId208" Type="http://schemas.openxmlformats.org/officeDocument/2006/relationships/ctrlProp" Target="../ctrlProps/ctrlProp2140.xml"/><Relationship Id="rId415" Type="http://schemas.openxmlformats.org/officeDocument/2006/relationships/ctrlProp" Target="../ctrlProps/ctrlProp2347.xml"/><Relationship Id="rId457" Type="http://schemas.openxmlformats.org/officeDocument/2006/relationships/ctrlProp" Target="../ctrlProps/ctrlProp2389.xml"/><Relationship Id="rId622" Type="http://schemas.openxmlformats.org/officeDocument/2006/relationships/ctrlProp" Target="../ctrlProps/ctrlProp2554.xml"/><Relationship Id="rId261" Type="http://schemas.openxmlformats.org/officeDocument/2006/relationships/ctrlProp" Target="../ctrlProps/ctrlProp2193.xml"/><Relationship Id="rId499" Type="http://schemas.openxmlformats.org/officeDocument/2006/relationships/ctrlProp" Target="../ctrlProps/ctrlProp2431.xml"/><Relationship Id="rId14" Type="http://schemas.openxmlformats.org/officeDocument/2006/relationships/ctrlProp" Target="../ctrlProps/ctrlProp1946.xml"/><Relationship Id="rId56" Type="http://schemas.openxmlformats.org/officeDocument/2006/relationships/ctrlProp" Target="../ctrlProps/ctrlProp1988.xml"/><Relationship Id="rId317" Type="http://schemas.openxmlformats.org/officeDocument/2006/relationships/ctrlProp" Target="../ctrlProps/ctrlProp2249.xml"/><Relationship Id="rId359" Type="http://schemas.openxmlformats.org/officeDocument/2006/relationships/ctrlProp" Target="../ctrlProps/ctrlProp2291.xml"/><Relationship Id="rId524" Type="http://schemas.openxmlformats.org/officeDocument/2006/relationships/ctrlProp" Target="../ctrlProps/ctrlProp2456.xml"/><Relationship Id="rId566" Type="http://schemas.openxmlformats.org/officeDocument/2006/relationships/ctrlProp" Target="../ctrlProps/ctrlProp2498.xml"/><Relationship Id="rId98" Type="http://schemas.openxmlformats.org/officeDocument/2006/relationships/ctrlProp" Target="../ctrlProps/ctrlProp2030.xml"/><Relationship Id="rId121" Type="http://schemas.openxmlformats.org/officeDocument/2006/relationships/ctrlProp" Target="../ctrlProps/ctrlProp2053.xml"/><Relationship Id="rId163" Type="http://schemas.openxmlformats.org/officeDocument/2006/relationships/ctrlProp" Target="../ctrlProps/ctrlProp2095.xml"/><Relationship Id="rId219" Type="http://schemas.openxmlformats.org/officeDocument/2006/relationships/ctrlProp" Target="../ctrlProps/ctrlProp2151.xml"/><Relationship Id="rId370" Type="http://schemas.openxmlformats.org/officeDocument/2006/relationships/ctrlProp" Target="../ctrlProps/ctrlProp2302.xml"/><Relationship Id="rId426" Type="http://schemas.openxmlformats.org/officeDocument/2006/relationships/ctrlProp" Target="../ctrlProps/ctrlProp2358.xml"/><Relationship Id="rId633" Type="http://schemas.openxmlformats.org/officeDocument/2006/relationships/ctrlProp" Target="../ctrlProps/ctrlProp2565.xml"/><Relationship Id="rId230" Type="http://schemas.openxmlformats.org/officeDocument/2006/relationships/ctrlProp" Target="../ctrlProps/ctrlProp2162.xml"/><Relationship Id="rId468" Type="http://schemas.openxmlformats.org/officeDocument/2006/relationships/ctrlProp" Target="../ctrlProps/ctrlProp2400.xml"/><Relationship Id="rId25" Type="http://schemas.openxmlformats.org/officeDocument/2006/relationships/ctrlProp" Target="../ctrlProps/ctrlProp1957.xml"/><Relationship Id="rId67" Type="http://schemas.openxmlformats.org/officeDocument/2006/relationships/ctrlProp" Target="../ctrlProps/ctrlProp1999.xml"/><Relationship Id="rId272" Type="http://schemas.openxmlformats.org/officeDocument/2006/relationships/ctrlProp" Target="../ctrlProps/ctrlProp2204.xml"/><Relationship Id="rId328" Type="http://schemas.openxmlformats.org/officeDocument/2006/relationships/ctrlProp" Target="../ctrlProps/ctrlProp2260.xml"/><Relationship Id="rId535" Type="http://schemas.openxmlformats.org/officeDocument/2006/relationships/ctrlProp" Target="../ctrlProps/ctrlProp2467.xml"/><Relationship Id="rId577" Type="http://schemas.openxmlformats.org/officeDocument/2006/relationships/ctrlProp" Target="../ctrlProps/ctrlProp2509.xml"/><Relationship Id="rId132" Type="http://schemas.openxmlformats.org/officeDocument/2006/relationships/ctrlProp" Target="../ctrlProps/ctrlProp2064.xml"/><Relationship Id="rId174" Type="http://schemas.openxmlformats.org/officeDocument/2006/relationships/ctrlProp" Target="../ctrlProps/ctrlProp2106.xml"/><Relationship Id="rId381" Type="http://schemas.openxmlformats.org/officeDocument/2006/relationships/ctrlProp" Target="../ctrlProps/ctrlProp2313.xml"/><Relationship Id="rId602" Type="http://schemas.openxmlformats.org/officeDocument/2006/relationships/ctrlProp" Target="../ctrlProps/ctrlProp2534.xml"/><Relationship Id="rId241" Type="http://schemas.openxmlformats.org/officeDocument/2006/relationships/ctrlProp" Target="../ctrlProps/ctrlProp2173.xml"/><Relationship Id="rId437" Type="http://schemas.openxmlformats.org/officeDocument/2006/relationships/ctrlProp" Target="../ctrlProps/ctrlProp2369.xml"/><Relationship Id="rId479" Type="http://schemas.openxmlformats.org/officeDocument/2006/relationships/ctrlProp" Target="../ctrlProps/ctrlProp2411.xml"/><Relationship Id="rId644" Type="http://schemas.openxmlformats.org/officeDocument/2006/relationships/ctrlProp" Target="../ctrlProps/ctrlProp2576.xml"/><Relationship Id="rId36" Type="http://schemas.openxmlformats.org/officeDocument/2006/relationships/ctrlProp" Target="../ctrlProps/ctrlProp1968.xml"/><Relationship Id="rId283" Type="http://schemas.openxmlformats.org/officeDocument/2006/relationships/ctrlProp" Target="../ctrlProps/ctrlProp2215.xml"/><Relationship Id="rId339" Type="http://schemas.openxmlformats.org/officeDocument/2006/relationships/ctrlProp" Target="../ctrlProps/ctrlProp2271.xml"/><Relationship Id="rId490" Type="http://schemas.openxmlformats.org/officeDocument/2006/relationships/ctrlProp" Target="../ctrlProps/ctrlProp2422.xml"/><Relationship Id="rId504" Type="http://schemas.openxmlformats.org/officeDocument/2006/relationships/ctrlProp" Target="../ctrlProps/ctrlProp2436.xml"/><Relationship Id="rId546" Type="http://schemas.openxmlformats.org/officeDocument/2006/relationships/ctrlProp" Target="../ctrlProps/ctrlProp2478.xml"/><Relationship Id="rId78" Type="http://schemas.openxmlformats.org/officeDocument/2006/relationships/ctrlProp" Target="../ctrlProps/ctrlProp2010.xml"/><Relationship Id="rId101" Type="http://schemas.openxmlformats.org/officeDocument/2006/relationships/ctrlProp" Target="../ctrlProps/ctrlProp2033.xml"/><Relationship Id="rId143" Type="http://schemas.openxmlformats.org/officeDocument/2006/relationships/ctrlProp" Target="../ctrlProps/ctrlProp2075.xml"/><Relationship Id="rId185" Type="http://schemas.openxmlformats.org/officeDocument/2006/relationships/ctrlProp" Target="../ctrlProps/ctrlProp2117.xml"/><Relationship Id="rId350" Type="http://schemas.openxmlformats.org/officeDocument/2006/relationships/ctrlProp" Target="../ctrlProps/ctrlProp2282.xml"/><Relationship Id="rId406" Type="http://schemas.openxmlformats.org/officeDocument/2006/relationships/ctrlProp" Target="../ctrlProps/ctrlProp2338.xml"/><Relationship Id="rId588" Type="http://schemas.openxmlformats.org/officeDocument/2006/relationships/ctrlProp" Target="../ctrlProps/ctrlProp2520.xml"/><Relationship Id="rId9" Type="http://schemas.openxmlformats.org/officeDocument/2006/relationships/ctrlProp" Target="../ctrlProps/ctrlProp1941.xml"/><Relationship Id="rId210" Type="http://schemas.openxmlformats.org/officeDocument/2006/relationships/ctrlProp" Target="../ctrlProps/ctrlProp2142.xml"/><Relationship Id="rId392" Type="http://schemas.openxmlformats.org/officeDocument/2006/relationships/ctrlProp" Target="../ctrlProps/ctrlProp2324.xml"/><Relationship Id="rId448" Type="http://schemas.openxmlformats.org/officeDocument/2006/relationships/ctrlProp" Target="../ctrlProps/ctrlProp2380.xml"/><Relationship Id="rId613" Type="http://schemas.openxmlformats.org/officeDocument/2006/relationships/ctrlProp" Target="../ctrlProps/ctrlProp2545.xml"/><Relationship Id="rId252" Type="http://schemas.openxmlformats.org/officeDocument/2006/relationships/ctrlProp" Target="../ctrlProps/ctrlProp2184.xml"/><Relationship Id="rId294" Type="http://schemas.openxmlformats.org/officeDocument/2006/relationships/ctrlProp" Target="../ctrlProps/ctrlProp2226.xml"/><Relationship Id="rId308" Type="http://schemas.openxmlformats.org/officeDocument/2006/relationships/ctrlProp" Target="../ctrlProps/ctrlProp2240.xml"/><Relationship Id="rId515" Type="http://schemas.openxmlformats.org/officeDocument/2006/relationships/ctrlProp" Target="../ctrlProps/ctrlProp2447.xml"/><Relationship Id="rId47" Type="http://schemas.openxmlformats.org/officeDocument/2006/relationships/ctrlProp" Target="../ctrlProps/ctrlProp1979.xml"/><Relationship Id="rId89" Type="http://schemas.openxmlformats.org/officeDocument/2006/relationships/ctrlProp" Target="../ctrlProps/ctrlProp2021.xml"/><Relationship Id="rId112" Type="http://schemas.openxmlformats.org/officeDocument/2006/relationships/ctrlProp" Target="../ctrlProps/ctrlProp2044.xml"/><Relationship Id="rId154" Type="http://schemas.openxmlformats.org/officeDocument/2006/relationships/ctrlProp" Target="../ctrlProps/ctrlProp2086.xml"/><Relationship Id="rId361" Type="http://schemas.openxmlformats.org/officeDocument/2006/relationships/ctrlProp" Target="../ctrlProps/ctrlProp2293.xml"/><Relationship Id="rId557" Type="http://schemas.openxmlformats.org/officeDocument/2006/relationships/ctrlProp" Target="../ctrlProps/ctrlProp2489.xml"/><Relationship Id="rId599" Type="http://schemas.openxmlformats.org/officeDocument/2006/relationships/ctrlProp" Target="../ctrlProps/ctrlProp2531.xml"/><Relationship Id="rId196" Type="http://schemas.openxmlformats.org/officeDocument/2006/relationships/ctrlProp" Target="../ctrlProps/ctrlProp2128.xml"/><Relationship Id="rId417" Type="http://schemas.openxmlformats.org/officeDocument/2006/relationships/ctrlProp" Target="../ctrlProps/ctrlProp2349.xml"/><Relationship Id="rId459" Type="http://schemas.openxmlformats.org/officeDocument/2006/relationships/ctrlProp" Target="../ctrlProps/ctrlProp2391.xml"/><Relationship Id="rId624" Type="http://schemas.openxmlformats.org/officeDocument/2006/relationships/ctrlProp" Target="../ctrlProps/ctrlProp2556.xml"/><Relationship Id="rId16" Type="http://schemas.openxmlformats.org/officeDocument/2006/relationships/ctrlProp" Target="../ctrlProps/ctrlProp1948.xml"/><Relationship Id="rId221" Type="http://schemas.openxmlformats.org/officeDocument/2006/relationships/ctrlProp" Target="../ctrlProps/ctrlProp2153.xml"/><Relationship Id="rId263" Type="http://schemas.openxmlformats.org/officeDocument/2006/relationships/ctrlProp" Target="../ctrlProps/ctrlProp2195.xml"/><Relationship Id="rId319" Type="http://schemas.openxmlformats.org/officeDocument/2006/relationships/ctrlProp" Target="../ctrlProps/ctrlProp2251.xml"/><Relationship Id="rId470" Type="http://schemas.openxmlformats.org/officeDocument/2006/relationships/ctrlProp" Target="../ctrlProps/ctrlProp2402.xml"/><Relationship Id="rId526" Type="http://schemas.openxmlformats.org/officeDocument/2006/relationships/ctrlProp" Target="../ctrlProps/ctrlProp2458.xml"/><Relationship Id="rId58" Type="http://schemas.openxmlformats.org/officeDocument/2006/relationships/ctrlProp" Target="../ctrlProps/ctrlProp1990.xml"/><Relationship Id="rId123" Type="http://schemas.openxmlformats.org/officeDocument/2006/relationships/ctrlProp" Target="../ctrlProps/ctrlProp2055.xml"/><Relationship Id="rId330" Type="http://schemas.openxmlformats.org/officeDocument/2006/relationships/ctrlProp" Target="../ctrlProps/ctrlProp2262.xml"/><Relationship Id="rId568" Type="http://schemas.openxmlformats.org/officeDocument/2006/relationships/ctrlProp" Target="../ctrlProps/ctrlProp2500.xml"/><Relationship Id="rId165" Type="http://schemas.openxmlformats.org/officeDocument/2006/relationships/ctrlProp" Target="../ctrlProps/ctrlProp2097.xml"/><Relationship Id="rId372" Type="http://schemas.openxmlformats.org/officeDocument/2006/relationships/ctrlProp" Target="../ctrlProps/ctrlProp2304.xml"/><Relationship Id="rId428" Type="http://schemas.openxmlformats.org/officeDocument/2006/relationships/ctrlProp" Target="../ctrlProps/ctrlProp2360.xml"/><Relationship Id="rId635" Type="http://schemas.openxmlformats.org/officeDocument/2006/relationships/ctrlProp" Target="../ctrlProps/ctrlProp2567.xml"/><Relationship Id="rId232" Type="http://schemas.openxmlformats.org/officeDocument/2006/relationships/ctrlProp" Target="../ctrlProps/ctrlProp2164.xml"/><Relationship Id="rId274" Type="http://schemas.openxmlformats.org/officeDocument/2006/relationships/ctrlProp" Target="../ctrlProps/ctrlProp2206.xml"/><Relationship Id="rId481" Type="http://schemas.openxmlformats.org/officeDocument/2006/relationships/ctrlProp" Target="../ctrlProps/ctrlProp2413.xml"/><Relationship Id="rId27" Type="http://schemas.openxmlformats.org/officeDocument/2006/relationships/ctrlProp" Target="../ctrlProps/ctrlProp1959.xml"/><Relationship Id="rId69" Type="http://schemas.openxmlformats.org/officeDocument/2006/relationships/ctrlProp" Target="../ctrlProps/ctrlProp2001.xml"/><Relationship Id="rId134" Type="http://schemas.openxmlformats.org/officeDocument/2006/relationships/ctrlProp" Target="../ctrlProps/ctrlProp2066.xml"/><Relationship Id="rId537" Type="http://schemas.openxmlformats.org/officeDocument/2006/relationships/ctrlProp" Target="../ctrlProps/ctrlProp2469.xml"/><Relationship Id="rId579" Type="http://schemas.openxmlformats.org/officeDocument/2006/relationships/ctrlProp" Target="../ctrlProps/ctrlProp2511.xml"/><Relationship Id="rId80" Type="http://schemas.openxmlformats.org/officeDocument/2006/relationships/ctrlProp" Target="../ctrlProps/ctrlProp2012.xml"/><Relationship Id="rId176" Type="http://schemas.openxmlformats.org/officeDocument/2006/relationships/ctrlProp" Target="../ctrlProps/ctrlProp2108.xml"/><Relationship Id="rId341" Type="http://schemas.openxmlformats.org/officeDocument/2006/relationships/ctrlProp" Target="../ctrlProps/ctrlProp2273.xml"/><Relationship Id="rId383" Type="http://schemas.openxmlformats.org/officeDocument/2006/relationships/ctrlProp" Target="../ctrlProps/ctrlProp2315.xml"/><Relationship Id="rId439" Type="http://schemas.openxmlformats.org/officeDocument/2006/relationships/ctrlProp" Target="../ctrlProps/ctrlProp2371.xml"/><Relationship Id="rId590" Type="http://schemas.openxmlformats.org/officeDocument/2006/relationships/ctrlProp" Target="../ctrlProps/ctrlProp2522.xml"/><Relationship Id="rId604" Type="http://schemas.openxmlformats.org/officeDocument/2006/relationships/ctrlProp" Target="../ctrlProps/ctrlProp2536.xml"/><Relationship Id="rId646" Type="http://schemas.openxmlformats.org/officeDocument/2006/relationships/ctrlProp" Target="../ctrlProps/ctrlProp2578.xml"/><Relationship Id="rId201" Type="http://schemas.openxmlformats.org/officeDocument/2006/relationships/ctrlProp" Target="../ctrlProps/ctrlProp2133.xml"/><Relationship Id="rId243" Type="http://schemas.openxmlformats.org/officeDocument/2006/relationships/ctrlProp" Target="../ctrlProps/ctrlProp2175.xml"/><Relationship Id="rId285" Type="http://schemas.openxmlformats.org/officeDocument/2006/relationships/ctrlProp" Target="../ctrlProps/ctrlProp2217.xml"/><Relationship Id="rId450" Type="http://schemas.openxmlformats.org/officeDocument/2006/relationships/ctrlProp" Target="../ctrlProps/ctrlProp2382.xml"/><Relationship Id="rId506" Type="http://schemas.openxmlformats.org/officeDocument/2006/relationships/ctrlProp" Target="../ctrlProps/ctrlProp2438.xml"/><Relationship Id="rId38" Type="http://schemas.openxmlformats.org/officeDocument/2006/relationships/ctrlProp" Target="../ctrlProps/ctrlProp1970.xml"/><Relationship Id="rId103" Type="http://schemas.openxmlformats.org/officeDocument/2006/relationships/ctrlProp" Target="../ctrlProps/ctrlProp2035.xml"/><Relationship Id="rId310" Type="http://schemas.openxmlformats.org/officeDocument/2006/relationships/ctrlProp" Target="../ctrlProps/ctrlProp2242.xml"/><Relationship Id="rId492" Type="http://schemas.openxmlformats.org/officeDocument/2006/relationships/ctrlProp" Target="../ctrlProps/ctrlProp2424.xml"/><Relationship Id="rId548" Type="http://schemas.openxmlformats.org/officeDocument/2006/relationships/ctrlProp" Target="../ctrlProps/ctrlProp2480.xml"/><Relationship Id="rId91" Type="http://schemas.openxmlformats.org/officeDocument/2006/relationships/ctrlProp" Target="../ctrlProps/ctrlProp2023.xml"/><Relationship Id="rId145" Type="http://schemas.openxmlformats.org/officeDocument/2006/relationships/ctrlProp" Target="../ctrlProps/ctrlProp2077.xml"/><Relationship Id="rId187" Type="http://schemas.openxmlformats.org/officeDocument/2006/relationships/ctrlProp" Target="../ctrlProps/ctrlProp2119.xml"/><Relationship Id="rId352" Type="http://schemas.openxmlformats.org/officeDocument/2006/relationships/ctrlProp" Target="../ctrlProps/ctrlProp2284.xml"/><Relationship Id="rId394" Type="http://schemas.openxmlformats.org/officeDocument/2006/relationships/ctrlProp" Target="../ctrlProps/ctrlProp2326.xml"/><Relationship Id="rId408" Type="http://schemas.openxmlformats.org/officeDocument/2006/relationships/ctrlProp" Target="../ctrlProps/ctrlProp2340.xml"/><Relationship Id="rId615" Type="http://schemas.openxmlformats.org/officeDocument/2006/relationships/ctrlProp" Target="../ctrlProps/ctrlProp2547.xml"/><Relationship Id="rId1" Type="http://schemas.openxmlformats.org/officeDocument/2006/relationships/printerSettings" Target="../printerSettings/printerSettings13.bin"/><Relationship Id="rId212" Type="http://schemas.openxmlformats.org/officeDocument/2006/relationships/ctrlProp" Target="../ctrlProps/ctrlProp2144.xml"/><Relationship Id="rId233" Type="http://schemas.openxmlformats.org/officeDocument/2006/relationships/ctrlProp" Target="../ctrlProps/ctrlProp2165.xml"/><Relationship Id="rId254" Type="http://schemas.openxmlformats.org/officeDocument/2006/relationships/ctrlProp" Target="../ctrlProps/ctrlProp2186.xml"/><Relationship Id="rId440" Type="http://schemas.openxmlformats.org/officeDocument/2006/relationships/ctrlProp" Target="../ctrlProps/ctrlProp2372.xml"/><Relationship Id="rId28" Type="http://schemas.openxmlformats.org/officeDocument/2006/relationships/ctrlProp" Target="../ctrlProps/ctrlProp1960.xml"/><Relationship Id="rId49" Type="http://schemas.openxmlformats.org/officeDocument/2006/relationships/ctrlProp" Target="../ctrlProps/ctrlProp1981.xml"/><Relationship Id="rId114" Type="http://schemas.openxmlformats.org/officeDocument/2006/relationships/ctrlProp" Target="../ctrlProps/ctrlProp2046.xml"/><Relationship Id="rId275" Type="http://schemas.openxmlformats.org/officeDocument/2006/relationships/ctrlProp" Target="../ctrlProps/ctrlProp2207.xml"/><Relationship Id="rId296" Type="http://schemas.openxmlformats.org/officeDocument/2006/relationships/ctrlProp" Target="../ctrlProps/ctrlProp2228.xml"/><Relationship Id="rId300" Type="http://schemas.openxmlformats.org/officeDocument/2006/relationships/ctrlProp" Target="../ctrlProps/ctrlProp2232.xml"/><Relationship Id="rId461" Type="http://schemas.openxmlformats.org/officeDocument/2006/relationships/ctrlProp" Target="../ctrlProps/ctrlProp2393.xml"/><Relationship Id="rId482" Type="http://schemas.openxmlformats.org/officeDocument/2006/relationships/ctrlProp" Target="../ctrlProps/ctrlProp2414.xml"/><Relationship Id="rId517" Type="http://schemas.openxmlformats.org/officeDocument/2006/relationships/ctrlProp" Target="../ctrlProps/ctrlProp2449.xml"/><Relationship Id="rId538" Type="http://schemas.openxmlformats.org/officeDocument/2006/relationships/ctrlProp" Target="../ctrlProps/ctrlProp2470.xml"/><Relationship Id="rId559" Type="http://schemas.openxmlformats.org/officeDocument/2006/relationships/ctrlProp" Target="../ctrlProps/ctrlProp2491.xml"/><Relationship Id="rId60" Type="http://schemas.openxmlformats.org/officeDocument/2006/relationships/ctrlProp" Target="../ctrlProps/ctrlProp1992.xml"/><Relationship Id="rId81" Type="http://schemas.openxmlformats.org/officeDocument/2006/relationships/ctrlProp" Target="../ctrlProps/ctrlProp2013.xml"/><Relationship Id="rId135" Type="http://schemas.openxmlformats.org/officeDocument/2006/relationships/ctrlProp" Target="../ctrlProps/ctrlProp2067.xml"/><Relationship Id="rId156" Type="http://schemas.openxmlformats.org/officeDocument/2006/relationships/ctrlProp" Target="../ctrlProps/ctrlProp2088.xml"/><Relationship Id="rId177" Type="http://schemas.openxmlformats.org/officeDocument/2006/relationships/ctrlProp" Target="../ctrlProps/ctrlProp2109.xml"/><Relationship Id="rId198" Type="http://schemas.openxmlformats.org/officeDocument/2006/relationships/ctrlProp" Target="../ctrlProps/ctrlProp2130.xml"/><Relationship Id="rId321" Type="http://schemas.openxmlformats.org/officeDocument/2006/relationships/ctrlProp" Target="../ctrlProps/ctrlProp2253.xml"/><Relationship Id="rId342" Type="http://schemas.openxmlformats.org/officeDocument/2006/relationships/ctrlProp" Target="../ctrlProps/ctrlProp2274.xml"/><Relationship Id="rId363" Type="http://schemas.openxmlformats.org/officeDocument/2006/relationships/ctrlProp" Target="../ctrlProps/ctrlProp2295.xml"/><Relationship Id="rId384" Type="http://schemas.openxmlformats.org/officeDocument/2006/relationships/ctrlProp" Target="../ctrlProps/ctrlProp2316.xml"/><Relationship Id="rId419" Type="http://schemas.openxmlformats.org/officeDocument/2006/relationships/ctrlProp" Target="../ctrlProps/ctrlProp2351.xml"/><Relationship Id="rId570" Type="http://schemas.openxmlformats.org/officeDocument/2006/relationships/ctrlProp" Target="../ctrlProps/ctrlProp2502.xml"/><Relationship Id="rId591" Type="http://schemas.openxmlformats.org/officeDocument/2006/relationships/ctrlProp" Target="../ctrlProps/ctrlProp2523.xml"/><Relationship Id="rId605" Type="http://schemas.openxmlformats.org/officeDocument/2006/relationships/ctrlProp" Target="../ctrlProps/ctrlProp2537.xml"/><Relationship Id="rId626" Type="http://schemas.openxmlformats.org/officeDocument/2006/relationships/ctrlProp" Target="../ctrlProps/ctrlProp2558.xml"/><Relationship Id="rId202" Type="http://schemas.openxmlformats.org/officeDocument/2006/relationships/ctrlProp" Target="../ctrlProps/ctrlProp2134.xml"/><Relationship Id="rId223" Type="http://schemas.openxmlformats.org/officeDocument/2006/relationships/ctrlProp" Target="../ctrlProps/ctrlProp2155.xml"/><Relationship Id="rId244" Type="http://schemas.openxmlformats.org/officeDocument/2006/relationships/ctrlProp" Target="../ctrlProps/ctrlProp2176.xml"/><Relationship Id="rId430" Type="http://schemas.openxmlformats.org/officeDocument/2006/relationships/ctrlProp" Target="../ctrlProps/ctrlProp2362.xml"/><Relationship Id="rId647" Type="http://schemas.openxmlformats.org/officeDocument/2006/relationships/ctrlProp" Target="../ctrlProps/ctrlProp2579.xml"/><Relationship Id="rId18" Type="http://schemas.openxmlformats.org/officeDocument/2006/relationships/ctrlProp" Target="../ctrlProps/ctrlProp1950.xml"/><Relationship Id="rId39" Type="http://schemas.openxmlformats.org/officeDocument/2006/relationships/ctrlProp" Target="../ctrlProps/ctrlProp1971.xml"/><Relationship Id="rId265" Type="http://schemas.openxmlformats.org/officeDocument/2006/relationships/ctrlProp" Target="../ctrlProps/ctrlProp2197.xml"/><Relationship Id="rId286" Type="http://schemas.openxmlformats.org/officeDocument/2006/relationships/ctrlProp" Target="../ctrlProps/ctrlProp2218.xml"/><Relationship Id="rId451" Type="http://schemas.openxmlformats.org/officeDocument/2006/relationships/ctrlProp" Target="../ctrlProps/ctrlProp2383.xml"/><Relationship Id="rId472" Type="http://schemas.openxmlformats.org/officeDocument/2006/relationships/ctrlProp" Target="../ctrlProps/ctrlProp2404.xml"/><Relationship Id="rId493" Type="http://schemas.openxmlformats.org/officeDocument/2006/relationships/ctrlProp" Target="../ctrlProps/ctrlProp2425.xml"/><Relationship Id="rId507" Type="http://schemas.openxmlformats.org/officeDocument/2006/relationships/ctrlProp" Target="../ctrlProps/ctrlProp2439.xml"/><Relationship Id="rId528" Type="http://schemas.openxmlformats.org/officeDocument/2006/relationships/ctrlProp" Target="../ctrlProps/ctrlProp2460.xml"/><Relationship Id="rId549" Type="http://schemas.openxmlformats.org/officeDocument/2006/relationships/ctrlProp" Target="../ctrlProps/ctrlProp2481.xml"/><Relationship Id="rId50" Type="http://schemas.openxmlformats.org/officeDocument/2006/relationships/ctrlProp" Target="../ctrlProps/ctrlProp1982.xml"/><Relationship Id="rId104" Type="http://schemas.openxmlformats.org/officeDocument/2006/relationships/ctrlProp" Target="../ctrlProps/ctrlProp2036.xml"/><Relationship Id="rId125" Type="http://schemas.openxmlformats.org/officeDocument/2006/relationships/ctrlProp" Target="../ctrlProps/ctrlProp2057.xml"/><Relationship Id="rId146" Type="http://schemas.openxmlformats.org/officeDocument/2006/relationships/ctrlProp" Target="../ctrlProps/ctrlProp2078.xml"/><Relationship Id="rId167" Type="http://schemas.openxmlformats.org/officeDocument/2006/relationships/ctrlProp" Target="../ctrlProps/ctrlProp2099.xml"/><Relationship Id="rId188" Type="http://schemas.openxmlformats.org/officeDocument/2006/relationships/ctrlProp" Target="../ctrlProps/ctrlProp2120.xml"/><Relationship Id="rId311" Type="http://schemas.openxmlformats.org/officeDocument/2006/relationships/ctrlProp" Target="../ctrlProps/ctrlProp2243.xml"/><Relationship Id="rId332" Type="http://schemas.openxmlformats.org/officeDocument/2006/relationships/ctrlProp" Target="../ctrlProps/ctrlProp2264.xml"/><Relationship Id="rId353" Type="http://schemas.openxmlformats.org/officeDocument/2006/relationships/ctrlProp" Target="../ctrlProps/ctrlProp2285.xml"/><Relationship Id="rId374" Type="http://schemas.openxmlformats.org/officeDocument/2006/relationships/ctrlProp" Target="../ctrlProps/ctrlProp2306.xml"/><Relationship Id="rId395" Type="http://schemas.openxmlformats.org/officeDocument/2006/relationships/ctrlProp" Target="../ctrlProps/ctrlProp2327.xml"/><Relationship Id="rId409" Type="http://schemas.openxmlformats.org/officeDocument/2006/relationships/ctrlProp" Target="../ctrlProps/ctrlProp2341.xml"/><Relationship Id="rId560" Type="http://schemas.openxmlformats.org/officeDocument/2006/relationships/ctrlProp" Target="../ctrlProps/ctrlProp2492.xml"/><Relationship Id="rId581" Type="http://schemas.openxmlformats.org/officeDocument/2006/relationships/ctrlProp" Target="../ctrlProps/ctrlProp2513.xml"/><Relationship Id="rId71" Type="http://schemas.openxmlformats.org/officeDocument/2006/relationships/ctrlProp" Target="../ctrlProps/ctrlProp2003.xml"/><Relationship Id="rId92" Type="http://schemas.openxmlformats.org/officeDocument/2006/relationships/ctrlProp" Target="../ctrlProps/ctrlProp2024.xml"/><Relationship Id="rId213" Type="http://schemas.openxmlformats.org/officeDocument/2006/relationships/ctrlProp" Target="../ctrlProps/ctrlProp2145.xml"/><Relationship Id="rId234" Type="http://schemas.openxmlformats.org/officeDocument/2006/relationships/ctrlProp" Target="../ctrlProps/ctrlProp2166.xml"/><Relationship Id="rId420" Type="http://schemas.openxmlformats.org/officeDocument/2006/relationships/ctrlProp" Target="../ctrlProps/ctrlProp2352.xml"/><Relationship Id="rId616" Type="http://schemas.openxmlformats.org/officeDocument/2006/relationships/ctrlProp" Target="../ctrlProps/ctrlProp2548.xml"/><Relationship Id="rId637" Type="http://schemas.openxmlformats.org/officeDocument/2006/relationships/ctrlProp" Target="../ctrlProps/ctrlProp2569.xml"/><Relationship Id="rId2" Type="http://schemas.openxmlformats.org/officeDocument/2006/relationships/drawing" Target="../drawings/drawing8.xml"/><Relationship Id="rId29" Type="http://schemas.openxmlformats.org/officeDocument/2006/relationships/ctrlProp" Target="../ctrlProps/ctrlProp1961.xml"/><Relationship Id="rId255" Type="http://schemas.openxmlformats.org/officeDocument/2006/relationships/ctrlProp" Target="../ctrlProps/ctrlProp2187.xml"/><Relationship Id="rId276" Type="http://schemas.openxmlformats.org/officeDocument/2006/relationships/ctrlProp" Target="../ctrlProps/ctrlProp2208.xml"/><Relationship Id="rId297" Type="http://schemas.openxmlformats.org/officeDocument/2006/relationships/ctrlProp" Target="../ctrlProps/ctrlProp2229.xml"/><Relationship Id="rId441" Type="http://schemas.openxmlformats.org/officeDocument/2006/relationships/ctrlProp" Target="../ctrlProps/ctrlProp2373.xml"/><Relationship Id="rId462" Type="http://schemas.openxmlformats.org/officeDocument/2006/relationships/ctrlProp" Target="../ctrlProps/ctrlProp2394.xml"/><Relationship Id="rId483" Type="http://schemas.openxmlformats.org/officeDocument/2006/relationships/ctrlProp" Target="../ctrlProps/ctrlProp2415.xml"/><Relationship Id="rId518" Type="http://schemas.openxmlformats.org/officeDocument/2006/relationships/ctrlProp" Target="../ctrlProps/ctrlProp2450.xml"/><Relationship Id="rId539" Type="http://schemas.openxmlformats.org/officeDocument/2006/relationships/ctrlProp" Target="../ctrlProps/ctrlProp2471.xml"/><Relationship Id="rId40" Type="http://schemas.openxmlformats.org/officeDocument/2006/relationships/ctrlProp" Target="../ctrlProps/ctrlProp1972.xml"/><Relationship Id="rId115" Type="http://schemas.openxmlformats.org/officeDocument/2006/relationships/ctrlProp" Target="../ctrlProps/ctrlProp2047.xml"/><Relationship Id="rId136" Type="http://schemas.openxmlformats.org/officeDocument/2006/relationships/ctrlProp" Target="../ctrlProps/ctrlProp2068.xml"/><Relationship Id="rId157" Type="http://schemas.openxmlformats.org/officeDocument/2006/relationships/ctrlProp" Target="../ctrlProps/ctrlProp2089.xml"/><Relationship Id="rId178" Type="http://schemas.openxmlformats.org/officeDocument/2006/relationships/ctrlProp" Target="../ctrlProps/ctrlProp2110.xml"/><Relationship Id="rId301" Type="http://schemas.openxmlformats.org/officeDocument/2006/relationships/ctrlProp" Target="../ctrlProps/ctrlProp2233.xml"/><Relationship Id="rId322" Type="http://schemas.openxmlformats.org/officeDocument/2006/relationships/ctrlProp" Target="../ctrlProps/ctrlProp2254.xml"/><Relationship Id="rId343" Type="http://schemas.openxmlformats.org/officeDocument/2006/relationships/ctrlProp" Target="../ctrlProps/ctrlProp2275.xml"/><Relationship Id="rId364" Type="http://schemas.openxmlformats.org/officeDocument/2006/relationships/ctrlProp" Target="../ctrlProps/ctrlProp2296.xml"/><Relationship Id="rId550" Type="http://schemas.openxmlformats.org/officeDocument/2006/relationships/ctrlProp" Target="../ctrlProps/ctrlProp2482.xml"/><Relationship Id="rId61" Type="http://schemas.openxmlformats.org/officeDocument/2006/relationships/ctrlProp" Target="../ctrlProps/ctrlProp1993.xml"/><Relationship Id="rId82" Type="http://schemas.openxmlformats.org/officeDocument/2006/relationships/ctrlProp" Target="../ctrlProps/ctrlProp2014.xml"/><Relationship Id="rId199" Type="http://schemas.openxmlformats.org/officeDocument/2006/relationships/ctrlProp" Target="../ctrlProps/ctrlProp2131.xml"/><Relationship Id="rId203" Type="http://schemas.openxmlformats.org/officeDocument/2006/relationships/ctrlProp" Target="../ctrlProps/ctrlProp2135.xml"/><Relationship Id="rId385" Type="http://schemas.openxmlformats.org/officeDocument/2006/relationships/ctrlProp" Target="../ctrlProps/ctrlProp2317.xml"/><Relationship Id="rId571" Type="http://schemas.openxmlformats.org/officeDocument/2006/relationships/ctrlProp" Target="../ctrlProps/ctrlProp2503.xml"/><Relationship Id="rId592" Type="http://schemas.openxmlformats.org/officeDocument/2006/relationships/ctrlProp" Target="../ctrlProps/ctrlProp2524.xml"/><Relationship Id="rId606" Type="http://schemas.openxmlformats.org/officeDocument/2006/relationships/ctrlProp" Target="../ctrlProps/ctrlProp2538.xml"/><Relationship Id="rId627" Type="http://schemas.openxmlformats.org/officeDocument/2006/relationships/ctrlProp" Target="../ctrlProps/ctrlProp2559.xml"/><Relationship Id="rId648" Type="http://schemas.openxmlformats.org/officeDocument/2006/relationships/ctrlProp" Target="../ctrlProps/ctrlProp2580.xml"/><Relationship Id="rId19" Type="http://schemas.openxmlformats.org/officeDocument/2006/relationships/ctrlProp" Target="../ctrlProps/ctrlProp1951.xml"/><Relationship Id="rId224" Type="http://schemas.openxmlformats.org/officeDocument/2006/relationships/ctrlProp" Target="../ctrlProps/ctrlProp2156.xml"/><Relationship Id="rId245" Type="http://schemas.openxmlformats.org/officeDocument/2006/relationships/ctrlProp" Target="../ctrlProps/ctrlProp2177.xml"/><Relationship Id="rId266" Type="http://schemas.openxmlformats.org/officeDocument/2006/relationships/ctrlProp" Target="../ctrlProps/ctrlProp2198.xml"/><Relationship Id="rId287" Type="http://schemas.openxmlformats.org/officeDocument/2006/relationships/ctrlProp" Target="../ctrlProps/ctrlProp2219.xml"/><Relationship Id="rId410" Type="http://schemas.openxmlformats.org/officeDocument/2006/relationships/ctrlProp" Target="../ctrlProps/ctrlProp2342.xml"/><Relationship Id="rId431" Type="http://schemas.openxmlformats.org/officeDocument/2006/relationships/ctrlProp" Target="../ctrlProps/ctrlProp2363.xml"/><Relationship Id="rId452" Type="http://schemas.openxmlformats.org/officeDocument/2006/relationships/ctrlProp" Target="../ctrlProps/ctrlProp2384.xml"/><Relationship Id="rId473" Type="http://schemas.openxmlformats.org/officeDocument/2006/relationships/ctrlProp" Target="../ctrlProps/ctrlProp2405.xml"/><Relationship Id="rId494" Type="http://schemas.openxmlformats.org/officeDocument/2006/relationships/ctrlProp" Target="../ctrlProps/ctrlProp2426.xml"/><Relationship Id="rId508" Type="http://schemas.openxmlformats.org/officeDocument/2006/relationships/ctrlProp" Target="../ctrlProps/ctrlProp2440.xml"/><Relationship Id="rId529" Type="http://schemas.openxmlformats.org/officeDocument/2006/relationships/ctrlProp" Target="../ctrlProps/ctrlProp2461.xml"/><Relationship Id="rId30" Type="http://schemas.openxmlformats.org/officeDocument/2006/relationships/ctrlProp" Target="../ctrlProps/ctrlProp1962.xml"/><Relationship Id="rId105" Type="http://schemas.openxmlformats.org/officeDocument/2006/relationships/ctrlProp" Target="../ctrlProps/ctrlProp2037.xml"/><Relationship Id="rId126" Type="http://schemas.openxmlformats.org/officeDocument/2006/relationships/ctrlProp" Target="../ctrlProps/ctrlProp2058.xml"/><Relationship Id="rId147" Type="http://schemas.openxmlformats.org/officeDocument/2006/relationships/ctrlProp" Target="../ctrlProps/ctrlProp2079.xml"/><Relationship Id="rId168" Type="http://schemas.openxmlformats.org/officeDocument/2006/relationships/ctrlProp" Target="../ctrlProps/ctrlProp2100.xml"/><Relationship Id="rId312" Type="http://schemas.openxmlformats.org/officeDocument/2006/relationships/ctrlProp" Target="../ctrlProps/ctrlProp2244.xml"/><Relationship Id="rId333" Type="http://schemas.openxmlformats.org/officeDocument/2006/relationships/ctrlProp" Target="../ctrlProps/ctrlProp2265.xml"/><Relationship Id="rId354" Type="http://schemas.openxmlformats.org/officeDocument/2006/relationships/ctrlProp" Target="../ctrlProps/ctrlProp2286.xml"/><Relationship Id="rId540" Type="http://schemas.openxmlformats.org/officeDocument/2006/relationships/ctrlProp" Target="../ctrlProps/ctrlProp2472.xml"/><Relationship Id="rId51" Type="http://schemas.openxmlformats.org/officeDocument/2006/relationships/ctrlProp" Target="../ctrlProps/ctrlProp1983.xml"/><Relationship Id="rId72" Type="http://schemas.openxmlformats.org/officeDocument/2006/relationships/ctrlProp" Target="../ctrlProps/ctrlProp2004.xml"/><Relationship Id="rId93" Type="http://schemas.openxmlformats.org/officeDocument/2006/relationships/ctrlProp" Target="../ctrlProps/ctrlProp2025.xml"/><Relationship Id="rId189" Type="http://schemas.openxmlformats.org/officeDocument/2006/relationships/ctrlProp" Target="../ctrlProps/ctrlProp2121.xml"/><Relationship Id="rId375" Type="http://schemas.openxmlformats.org/officeDocument/2006/relationships/ctrlProp" Target="../ctrlProps/ctrlProp2307.xml"/><Relationship Id="rId396" Type="http://schemas.openxmlformats.org/officeDocument/2006/relationships/ctrlProp" Target="../ctrlProps/ctrlProp2328.xml"/><Relationship Id="rId561" Type="http://schemas.openxmlformats.org/officeDocument/2006/relationships/ctrlProp" Target="../ctrlProps/ctrlProp2493.xml"/><Relationship Id="rId582" Type="http://schemas.openxmlformats.org/officeDocument/2006/relationships/ctrlProp" Target="../ctrlProps/ctrlProp2514.xml"/><Relationship Id="rId617" Type="http://schemas.openxmlformats.org/officeDocument/2006/relationships/ctrlProp" Target="../ctrlProps/ctrlProp2549.xml"/><Relationship Id="rId638" Type="http://schemas.openxmlformats.org/officeDocument/2006/relationships/ctrlProp" Target="../ctrlProps/ctrlProp2570.xml"/><Relationship Id="rId3" Type="http://schemas.openxmlformats.org/officeDocument/2006/relationships/vmlDrawing" Target="../drawings/vmlDrawing4.vml"/><Relationship Id="rId214" Type="http://schemas.openxmlformats.org/officeDocument/2006/relationships/ctrlProp" Target="../ctrlProps/ctrlProp2146.xml"/><Relationship Id="rId235" Type="http://schemas.openxmlformats.org/officeDocument/2006/relationships/ctrlProp" Target="../ctrlProps/ctrlProp2167.xml"/><Relationship Id="rId256" Type="http://schemas.openxmlformats.org/officeDocument/2006/relationships/ctrlProp" Target="../ctrlProps/ctrlProp2188.xml"/><Relationship Id="rId277" Type="http://schemas.openxmlformats.org/officeDocument/2006/relationships/ctrlProp" Target="../ctrlProps/ctrlProp2209.xml"/><Relationship Id="rId298" Type="http://schemas.openxmlformats.org/officeDocument/2006/relationships/ctrlProp" Target="../ctrlProps/ctrlProp2230.xml"/><Relationship Id="rId400" Type="http://schemas.openxmlformats.org/officeDocument/2006/relationships/ctrlProp" Target="../ctrlProps/ctrlProp2332.xml"/><Relationship Id="rId421" Type="http://schemas.openxmlformats.org/officeDocument/2006/relationships/ctrlProp" Target="../ctrlProps/ctrlProp2353.xml"/><Relationship Id="rId442" Type="http://schemas.openxmlformats.org/officeDocument/2006/relationships/ctrlProp" Target="../ctrlProps/ctrlProp2374.xml"/><Relationship Id="rId463" Type="http://schemas.openxmlformats.org/officeDocument/2006/relationships/ctrlProp" Target="../ctrlProps/ctrlProp2395.xml"/><Relationship Id="rId484" Type="http://schemas.openxmlformats.org/officeDocument/2006/relationships/ctrlProp" Target="../ctrlProps/ctrlProp2416.xml"/><Relationship Id="rId519" Type="http://schemas.openxmlformats.org/officeDocument/2006/relationships/ctrlProp" Target="../ctrlProps/ctrlProp2451.xml"/><Relationship Id="rId116" Type="http://schemas.openxmlformats.org/officeDocument/2006/relationships/ctrlProp" Target="../ctrlProps/ctrlProp2048.xml"/><Relationship Id="rId137" Type="http://schemas.openxmlformats.org/officeDocument/2006/relationships/ctrlProp" Target="../ctrlProps/ctrlProp2069.xml"/><Relationship Id="rId158" Type="http://schemas.openxmlformats.org/officeDocument/2006/relationships/ctrlProp" Target="../ctrlProps/ctrlProp2090.xml"/><Relationship Id="rId302" Type="http://schemas.openxmlformats.org/officeDocument/2006/relationships/ctrlProp" Target="../ctrlProps/ctrlProp2234.xml"/><Relationship Id="rId323" Type="http://schemas.openxmlformats.org/officeDocument/2006/relationships/ctrlProp" Target="../ctrlProps/ctrlProp2255.xml"/><Relationship Id="rId344" Type="http://schemas.openxmlformats.org/officeDocument/2006/relationships/ctrlProp" Target="../ctrlProps/ctrlProp2276.xml"/><Relationship Id="rId530" Type="http://schemas.openxmlformats.org/officeDocument/2006/relationships/ctrlProp" Target="../ctrlProps/ctrlProp2462.xml"/><Relationship Id="rId20" Type="http://schemas.openxmlformats.org/officeDocument/2006/relationships/ctrlProp" Target="../ctrlProps/ctrlProp1952.xml"/><Relationship Id="rId41" Type="http://schemas.openxmlformats.org/officeDocument/2006/relationships/ctrlProp" Target="../ctrlProps/ctrlProp1973.xml"/><Relationship Id="rId62" Type="http://schemas.openxmlformats.org/officeDocument/2006/relationships/ctrlProp" Target="../ctrlProps/ctrlProp1994.xml"/><Relationship Id="rId83" Type="http://schemas.openxmlformats.org/officeDocument/2006/relationships/ctrlProp" Target="../ctrlProps/ctrlProp2015.xml"/><Relationship Id="rId179" Type="http://schemas.openxmlformats.org/officeDocument/2006/relationships/ctrlProp" Target="../ctrlProps/ctrlProp2111.xml"/><Relationship Id="rId365" Type="http://schemas.openxmlformats.org/officeDocument/2006/relationships/ctrlProp" Target="../ctrlProps/ctrlProp2297.xml"/><Relationship Id="rId386" Type="http://schemas.openxmlformats.org/officeDocument/2006/relationships/ctrlProp" Target="../ctrlProps/ctrlProp2318.xml"/><Relationship Id="rId551" Type="http://schemas.openxmlformats.org/officeDocument/2006/relationships/ctrlProp" Target="../ctrlProps/ctrlProp2483.xml"/><Relationship Id="rId572" Type="http://schemas.openxmlformats.org/officeDocument/2006/relationships/ctrlProp" Target="../ctrlProps/ctrlProp2504.xml"/><Relationship Id="rId593" Type="http://schemas.openxmlformats.org/officeDocument/2006/relationships/ctrlProp" Target="../ctrlProps/ctrlProp2525.xml"/><Relationship Id="rId607" Type="http://schemas.openxmlformats.org/officeDocument/2006/relationships/ctrlProp" Target="../ctrlProps/ctrlProp2539.xml"/><Relationship Id="rId628" Type="http://schemas.openxmlformats.org/officeDocument/2006/relationships/ctrlProp" Target="../ctrlProps/ctrlProp2560.xml"/><Relationship Id="rId190" Type="http://schemas.openxmlformats.org/officeDocument/2006/relationships/ctrlProp" Target="../ctrlProps/ctrlProp2122.xml"/><Relationship Id="rId204" Type="http://schemas.openxmlformats.org/officeDocument/2006/relationships/ctrlProp" Target="../ctrlProps/ctrlProp2136.xml"/><Relationship Id="rId225" Type="http://schemas.openxmlformats.org/officeDocument/2006/relationships/ctrlProp" Target="../ctrlProps/ctrlProp2157.xml"/><Relationship Id="rId246" Type="http://schemas.openxmlformats.org/officeDocument/2006/relationships/ctrlProp" Target="../ctrlProps/ctrlProp2178.xml"/><Relationship Id="rId267" Type="http://schemas.openxmlformats.org/officeDocument/2006/relationships/ctrlProp" Target="../ctrlProps/ctrlProp2199.xml"/><Relationship Id="rId288" Type="http://schemas.openxmlformats.org/officeDocument/2006/relationships/ctrlProp" Target="../ctrlProps/ctrlProp2220.xml"/><Relationship Id="rId411" Type="http://schemas.openxmlformats.org/officeDocument/2006/relationships/ctrlProp" Target="../ctrlProps/ctrlProp2343.xml"/><Relationship Id="rId432" Type="http://schemas.openxmlformats.org/officeDocument/2006/relationships/ctrlProp" Target="../ctrlProps/ctrlProp2364.xml"/><Relationship Id="rId453" Type="http://schemas.openxmlformats.org/officeDocument/2006/relationships/ctrlProp" Target="../ctrlProps/ctrlProp2385.xml"/><Relationship Id="rId474" Type="http://schemas.openxmlformats.org/officeDocument/2006/relationships/ctrlProp" Target="../ctrlProps/ctrlProp2406.xml"/><Relationship Id="rId509" Type="http://schemas.openxmlformats.org/officeDocument/2006/relationships/ctrlProp" Target="../ctrlProps/ctrlProp2441.xml"/><Relationship Id="rId106" Type="http://schemas.openxmlformats.org/officeDocument/2006/relationships/ctrlProp" Target="../ctrlProps/ctrlProp2038.xml"/><Relationship Id="rId127" Type="http://schemas.openxmlformats.org/officeDocument/2006/relationships/ctrlProp" Target="../ctrlProps/ctrlProp2059.xml"/><Relationship Id="rId313" Type="http://schemas.openxmlformats.org/officeDocument/2006/relationships/ctrlProp" Target="../ctrlProps/ctrlProp2245.xml"/><Relationship Id="rId495" Type="http://schemas.openxmlformats.org/officeDocument/2006/relationships/ctrlProp" Target="../ctrlProps/ctrlProp2427.xml"/><Relationship Id="rId10" Type="http://schemas.openxmlformats.org/officeDocument/2006/relationships/ctrlProp" Target="../ctrlProps/ctrlProp1942.xml"/><Relationship Id="rId31" Type="http://schemas.openxmlformats.org/officeDocument/2006/relationships/ctrlProp" Target="../ctrlProps/ctrlProp1963.xml"/><Relationship Id="rId52" Type="http://schemas.openxmlformats.org/officeDocument/2006/relationships/ctrlProp" Target="../ctrlProps/ctrlProp1984.xml"/><Relationship Id="rId73" Type="http://schemas.openxmlformats.org/officeDocument/2006/relationships/ctrlProp" Target="../ctrlProps/ctrlProp2005.xml"/><Relationship Id="rId94" Type="http://schemas.openxmlformats.org/officeDocument/2006/relationships/ctrlProp" Target="../ctrlProps/ctrlProp2026.xml"/><Relationship Id="rId148" Type="http://schemas.openxmlformats.org/officeDocument/2006/relationships/ctrlProp" Target="../ctrlProps/ctrlProp2080.xml"/><Relationship Id="rId169" Type="http://schemas.openxmlformats.org/officeDocument/2006/relationships/ctrlProp" Target="../ctrlProps/ctrlProp2101.xml"/><Relationship Id="rId334" Type="http://schemas.openxmlformats.org/officeDocument/2006/relationships/ctrlProp" Target="../ctrlProps/ctrlProp2266.xml"/><Relationship Id="rId355" Type="http://schemas.openxmlformats.org/officeDocument/2006/relationships/ctrlProp" Target="../ctrlProps/ctrlProp2287.xml"/><Relationship Id="rId376" Type="http://schemas.openxmlformats.org/officeDocument/2006/relationships/ctrlProp" Target="../ctrlProps/ctrlProp2308.xml"/><Relationship Id="rId397" Type="http://schemas.openxmlformats.org/officeDocument/2006/relationships/ctrlProp" Target="../ctrlProps/ctrlProp2329.xml"/><Relationship Id="rId520" Type="http://schemas.openxmlformats.org/officeDocument/2006/relationships/ctrlProp" Target="../ctrlProps/ctrlProp2452.xml"/><Relationship Id="rId541" Type="http://schemas.openxmlformats.org/officeDocument/2006/relationships/ctrlProp" Target="../ctrlProps/ctrlProp2473.xml"/><Relationship Id="rId562" Type="http://schemas.openxmlformats.org/officeDocument/2006/relationships/ctrlProp" Target="../ctrlProps/ctrlProp2494.xml"/><Relationship Id="rId583" Type="http://schemas.openxmlformats.org/officeDocument/2006/relationships/ctrlProp" Target="../ctrlProps/ctrlProp2515.xml"/><Relationship Id="rId618" Type="http://schemas.openxmlformats.org/officeDocument/2006/relationships/ctrlProp" Target="../ctrlProps/ctrlProp2550.xml"/><Relationship Id="rId639" Type="http://schemas.openxmlformats.org/officeDocument/2006/relationships/ctrlProp" Target="../ctrlProps/ctrlProp2571.xml"/><Relationship Id="rId4" Type="http://schemas.openxmlformats.org/officeDocument/2006/relationships/ctrlProp" Target="../ctrlProps/ctrlProp1936.xml"/><Relationship Id="rId180" Type="http://schemas.openxmlformats.org/officeDocument/2006/relationships/ctrlProp" Target="../ctrlProps/ctrlProp2112.xml"/><Relationship Id="rId215" Type="http://schemas.openxmlformats.org/officeDocument/2006/relationships/ctrlProp" Target="../ctrlProps/ctrlProp2147.xml"/><Relationship Id="rId236" Type="http://schemas.openxmlformats.org/officeDocument/2006/relationships/ctrlProp" Target="../ctrlProps/ctrlProp2168.xml"/><Relationship Id="rId257" Type="http://schemas.openxmlformats.org/officeDocument/2006/relationships/ctrlProp" Target="../ctrlProps/ctrlProp2189.xml"/><Relationship Id="rId278" Type="http://schemas.openxmlformats.org/officeDocument/2006/relationships/ctrlProp" Target="../ctrlProps/ctrlProp2210.xml"/><Relationship Id="rId401" Type="http://schemas.openxmlformats.org/officeDocument/2006/relationships/ctrlProp" Target="../ctrlProps/ctrlProp2333.xml"/><Relationship Id="rId422" Type="http://schemas.openxmlformats.org/officeDocument/2006/relationships/ctrlProp" Target="../ctrlProps/ctrlProp2354.xml"/><Relationship Id="rId443" Type="http://schemas.openxmlformats.org/officeDocument/2006/relationships/ctrlProp" Target="../ctrlProps/ctrlProp2375.xml"/><Relationship Id="rId464" Type="http://schemas.openxmlformats.org/officeDocument/2006/relationships/ctrlProp" Target="../ctrlProps/ctrlProp2396.xml"/><Relationship Id="rId303" Type="http://schemas.openxmlformats.org/officeDocument/2006/relationships/ctrlProp" Target="../ctrlProps/ctrlProp2235.xml"/><Relationship Id="rId485" Type="http://schemas.openxmlformats.org/officeDocument/2006/relationships/ctrlProp" Target="../ctrlProps/ctrlProp2417.xml"/><Relationship Id="rId42" Type="http://schemas.openxmlformats.org/officeDocument/2006/relationships/ctrlProp" Target="../ctrlProps/ctrlProp1974.xml"/><Relationship Id="rId84" Type="http://schemas.openxmlformats.org/officeDocument/2006/relationships/ctrlProp" Target="../ctrlProps/ctrlProp2016.xml"/><Relationship Id="rId138" Type="http://schemas.openxmlformats.org/officeDocument/2006/relationships/ctrlProp" Target="../ctrlProps/ctrlProp2070.xml"/><Relationship Id="rId345" Type="http://schemas.openxmlformats.org/officeDocument/2006/relationships/ctrlProp" Target="../ctrlProps/ctrlProp2277.xml"/><Relationship Id="rId387" Type="http://schemas.openxmlformats.org/officeDocument/2006/relationships/ctrlProp" Target="../ctrlProps/ctrlProp2319.xml"/><Relationship Id="rId510" Type="http://schemas.openxmlformats.org/officeDocument/2006/relationships/ctrlProp" Target="../ctrlProps/ctrlProp2442.xml"/><Relationship Id="rId552" Type="http://schemas.openxmlformats.org/officeDocument/2006/relationships/ctrlProp" Target="../ctrlProps/ctrlProp2484.xml"/><Relationship Id="rId594" Type="http://schemas.openxmlformats.org/officeDocument/2006/relationships/ctrlProp" Target="../ctrlProps/ctrlProp2526.xml"/><Relationship Id="rId608" Type="http://schemas.openxmlformats.org/officeDocument/2006/relationships/ctrlProp" Target="../ctrlProps/ctrlProp2540.xml"/><Relationship Id="rId191" Type="http://schemas.openxmlformats.org/officeDocument/2006/relationships/ctrlProp" Target="../ctrlProps/ctrlProp2123.xml"/><Relationship Id="rId205" Type="http://schemas.openxmlformats.org/officeDocument/2006/relationships/ctrlProp" Target="../ctrlProps/ctrlProp2137.xml"/><Relationship Id="rId247" Type="http://schemas.openxmlformats.org/officeDocument/2006/relationships/ctrlProp" Target="../ctrlProps/ctrlProp2179.xml"/><Relationship Id="rId412" Type="http://schemas.openxmlformats.org/officeDocument/2006/relationships/ctrlProp" Target="../ctrlProps/ctrlProp2344.xml"/><Relationship Id="rId107" Type="http://schemas.openxmlformats.org/officeDocument/2006/relationships/ctrlProp" Target="../ctrlProps/ctrlProp2039.xml"/><Relationship Id="rId289" Type="http://schemas.openxmlformats.org/officeDocument/2006/relationships/ctrlProp" Target="../ctrlProps/ctrlProp2221.xml"/><Relationship Id="rId454" Type="http://schemas.openxmlformats.org/officeDocument/2006/relationships/ctrlProp" Target="../ctrlProps/ctrlProp2386.xml"/><Relationship Id="rId496" Type="http://schemas.openxmlformats.org/officeDocument/2006/relationships/ctrlProp" Target="../ctrlProps/ctrlProp2428.xml"/><Relationship Id="rId11" Type="http://schemas.openxmlformats.org/officeDocument/2006/relationships/ctrlProp" Target="../ctrlProps/ctrlProp1943.xml"/><Relationship Id="rId53" Type="http://schemas.openxmlformats.org/officeDocument/2006/relationships/ctrlProp" Target="../ctrlProps/ctrlProp1985.xml"/><Relationship Id="rId149" Type="http://schemas.openxmlformats.org/officeDocument/2006/relationships/ctrlProp" Target="../ctrlProps/ctrlProp2081.xml"/><Relationship Id="rId314" Type="http://schemas.openxmlformats.org/officeDocument/2006/relationships/ctrlProp" Target="../ctrlProps/ctrlProp2246.xml"/><Relationship Id="rId356" Type="http://schemas.openxmlformats.org/officeDocument/2006/relationships/ctrlProp" Target="../ctrlProps/ctrlProp2288.xml"/><Relationship Id="rId398" Type="http://schemas.openxmlformats.org/officeDocument/2006/relationships/ctrlProp" Target="../ctrlProps/ctrlProp2330.xml"/><Relationship Id="rId521" Type="http://schemas.openxmlformats.org/officeDocument/2006/relationships/ctrlProp" Target="../ctrlProps/ctrlProp2453.xml"/><Relationship Id="rId563" Type="http://schemas.openxmlformats.org/officeDocument/2006/relationships/ctrlProp" Target="../ctrlProps/ctrlProp2495.xml"/><Relationship Id="rId619" Type="http://schemas.openxmlformats.org/officeDocument/2006/relationships/ctrlProp" Target="../ctrlProps/ctrlProp2551.xml"/><Relationship Id="rId95" Type="http://schemas.openxmlformats.org/officeDocument/2006/relationships/ctrlProp" Target="../ctrlProps/ctrlProp2027.xml"/><Relationship Id="rId160" Type="http://schemas.openxmlformats.org/officeDocument/2006/relationships/ctrlProp" Target="../ctrlProps/ctrlProp2092.xml"/><Relationship Id="rId216" Type="http://schemas.openxmlformats.org/officeDocument/2006/relationships/ctrlProp" Target="../ctrlProps/ctrlProp2148.xml"/><Relationship Id="rId423" Type="http://schemas.openxmlformats.org/officeDocument/2006/relationships/ctrlProp" Target="../ctrlProps/ctrlProp2355.xml"/><Relationship Id="rId258" Type="http://schemas.openxmlformats.org/officeDocument/2006/relationships/ctrlProp" Target="../ctrlProps/ctrlProp2190.xml"/><Relationship Id="rId465" Type="http://schemas.openxmlformats.org/officeDocument/2006/relationships/ctrlProp" Target="../ctrlProps/ctrlProp2397.xml"/><Relationship Id="rId630" Type="http://schemas.openxmlformats.org/officeDocument/2006/relationships/ctrlProp" Target="../ctrlProps/ctrlProp2562.xml"/><Relationship Id="rId22" Type="http://schemas.openxmlformats.org/officeDocument/2006/relationships/ctrlProp" Target="../ctrlProps/ctrlProp1954.xml"/><Relationship Id="rId64" Type="http://schemas.openxmlformats.org/officeDocument/2006/relationships/ctrlProp" Target="../ctrlProps/ctrlProp1996.xml"/><Relationship Id="rId118" Type="http://schemas.openxmlformats.org/officeDocument/2006/relationships/ctrlProp" Target="../ctrlProps/ctrlProp2050.xml"/><Relationship Id="rId325" Type="http://schemas.openxmlformats.org/officeDocument/2006/relationships/ctrlProp" Target="../ctrlProps/ctrlProp2257.xml"/><Relationship Id="rId367" Type="http://schemas.openxmlformats.org/officeDocument/2006/relationships/ctrlProp" Target="../ctrlProps/ctrlProp2299.xml"/><Relationship Id="rId532" Type="http://schemas.openxmlformats.org/officeDocument/2006/relationships/ctrlProp" Target="../ctrlProps/ctrlProp2464.xml"/><Relationship Id="rId574" Type="http://schemas.openxmlformats.org/officeDocument/2006/relationships/ctrlProp" Target="../ctrlProps/ctrlProp2506.xml"/><Relationship Id="rId171" Type="http://schemas.openxmlformats.org/officeDocument/2006/relationships/ctrlProp" Target="../ctrlProps/ctrlProp2103.xml"/><Relationship Id="rId227" Type="http://schemas.openxmlformats.org/officeDocument/2006/relationships/ctrlProp" Target="../ctrlProps/ctrlProp2159.xml"/><Relationship Id="rId269" Type="http://schemas.openxmlformats.org/officeDocument/2006/relationships/ctrlProp" Target="../ctrlProps/ctrlProp2201.xml"/><Relationship Id="rId434" Type="http://schemas.openxmlformats.org/officeDocument/2006/relationships/ctrlProp" Target="../ctrlProps/ctrlProp2366.xml"/><Relationship Id="rId476" Type="http://schemas.openxmlformats.org/officeDocument/2006/relationships/ctrlProp" Target="../ctrlProps/ctrlProp2408.xml"/><Relationship Id="rId641" Type="http://schemas.openxmlformats.org/officeDocument/2006/relationships/ctrlProp" Target="../ctrlProps/ctrlProp2573.xml"/><Relationship Id="rId33" Type="http://schemas.openxmlformats.org/officeDocument/2006/relationships/ctrlProp" Target="../ctrlProps/ctrlProp1965.xml"/><Relationship Id="rId129" Type="http://schemas.openxmlformats.org/officeDocument/2006/relationships/ctrlProp" Target="../ctrlProps/ctrlProp2061.xml"/><Relationship Id="rId280" Type="http://schemas.openxmlformats.org/officeDocument/2006/relationships/ctrlProp" Target="../ctrlProps/ctrlProp2212.xml"/><Relationship Id="rId336" Type="http://schemas.openxmlformats.org/officeDocument/2006/relationships/ctrlProp" Target="../ctrlProps/ctrlProp2268.xml"/><Relationship Id="rId501" Type="http://schemas.openxmlformats.org/officeDocument/2006/relationships/ctrlProp" Target="../ctrlProps/ctrlProp2433.xml"/><Relationship Id="rId543" Type="http://schemas.openxmlformats.org/officeDocument/2006/relationships/ctrlProp" Target="../ctrlProps/ctrlProp2475.xml"/><Relationship Id="rId75" Type="http://schemas.openxmlformats.org/officeDocument/2006/relationships/ctrlProp" Target="../ctrlProps/ctrlProp2007.xml"/><Relationship Id="rId140" Type="http://schemas.openxmlformats.org/officeDocument/2006/relationships/ctrlProp" Target="../ctrlProps/ctrlProp2072.xml"/><Relationship Id="rId182" Type="http://schemas.openxmlformats.org/officeDocument/2006/relationships/ctrlProp" Target="../ctrlProps/ctrlProp2114.xml"/><Relationship Id="rId378" Type="http://schemas.openxmlformats.org/officeDocument/2006/relationships/ctrlProp" Target="../ctrlProps/ctrlProp2310.xml"/><Relationship Id="rId403" Type="http://schemas.openxmlformats.org/officeDocument/2006/relationships/ctrlProp" Target="../ctrlProps/ctrlProp2335.xml"/><Relationship Id="rId585" Type="http://schemas.openxmlformats.org/officeDocument/2006/relationships/ctrlProp" Target="../ctrlProps/ctrlProp2517.xml"/><Relationship Id="rId6" Type="http://schemas.openxmlformats.org/officeDocument/2006/relationships/ctrlProp" Target="../ctrlProps/ctrlProp1938.xml"/><Relationship Id="rId238" Type="http://schemas.openxmlformats.org/officeDocument/2006/relationships/ctrlProp" Target="../ctrlProps/ctrlProp2170.xml"/><Relationship Id="rId445" Type="http://schemas.openxmlformats.org/officeDocument/2006/relationships/ctrlProp" Target="../ctrlProps/ctrlProp2377.xml"/><Relationship Id="rId487" Type="http://schemas.openxmlformats.org/officeDocument/2006/relationships/ctrlProp" Target="../ctrlProps/ctrlProp2419.xml"/><Relationship Id="rId610" Type="http://schemas.openxmlformats.org/officeDocument/2006/relationships/ctrlProp" Target="../ctrlProps/ctrlProp2542.xml"/><Relationship Id="rId291" Type="http://schemas.openxmlformats.org/officeDocument/2006/relationships/ctrlProp" Target="../ctrlProps/ctrlProp2223.xml"/><Relationship Id="rId305" Type="http://schemas.openxmlformats.org/officeDocument/2006/relationships/ctrlProp" Target="../ctrlProps/ctrlProp2237.xml"/><Relationship Id="rId347" Type="http://schemas.openxmlformats.org/officeDocument/2006/relationships/ctrlProp" Target="../ctrlProps/ctrlProp2279.xml"/><Relationship Id="rId512" Type="http://schemas.openxmlformats.org/officeDocument/2006/relationships/ctrlProp" Target="../ctrlProps/ctrlProp2444.xml"/><Relationship Id="rId44" Type="http://schemas.openxmlformats.org/officeDocument/2006/relationships/ctrlProp" Target="../ctrlProps/ctrlProp1976.xml"/><Relationship Id="rId86" Type="http://schemas.openxmlformats.org/officeDocument/2006/relationships/ctrlProp" Target="../ctrlProps/ctrlProp2018.xml"/><Relationship Id="rId151" Type="http://schemas.openxmlformats.org/officeDocument/2006/relationships/ctrlProp" Target="../ctrlProps/ctrlProp2083.xml"/><Relationship Id="rId389" Type="http://schemas.openxmlformats.org/officeDocument/2006/relationships/ctrlProp" Target="../ctrlProps/ctrlProp2321.xml"/><Relationship Id="rId554" Type="http://schemas.openxmlformats.org/officeDocument/2006/relationships/ctrlProp" Target="../ctrlProps/ctrlProp2486.xml"/><Relationship Id="rId596" Type="http://schemas.openxmlformats.org/officeDocument/2006/relationships/ctrlProp" Target="../ctrlProps/ctrlProp2528.xml"/><Relationship Id="rId193" Type="http://schemas.openxmlformats.org/officeDocument/2006/relationships/ctrlProp" Target="../ctrlProps/ctrlProp2125.xml"/><Relationship Id="rId207" Type="http://schemas.openxmlformats.org/officeDocument/2006/relationships/ctrlProp" Target="../ctrlProps/ctrlProp2139.xml"/><Relationship Id="rId249" Type="http://schemas.openxmlformats.org/officeDocument/2006/relationships/ctrlProp" Target="../ctrlProps/ctrlProp2181.xml"/><Relationship Id="rId414" Type="http://schemas.openxmlformats.org/officeDocument/2006/relationships/ctrlProp" Target="../ctrlProps/ctrlProp2346.xml"/><Relationship Id="rId456" Type="http://schemas.openxmlformats.org/officeDocument/2006/relationships/ctrlProp" Target="../ctrlProps/ctrlProp2388.xml"/><Relationship Id="rId498" Type="http://schemas.openxmlformats.org/officeDocument/2006/relationships/ctrlProp" Target="../ctrlProps/ctrlProp2430.xml"/><Relationship Id="rId621" Type="http://schemas.openxmlformats.org/officeDocument/2006/relationships/ctrlProp" Target="../ctrlProps/ctrlProp2553.xml"/><Relationship Id="rId13" Type="http://schemas.openxmlformats.org/officeDocument/2006/relationships/ctrlProp" Target="../ctrlProps/ctrlProp1945.xml"/><Relationship Id="rId109" Type="http://schemas.openxmlformats.org/officeDocument/2006/relationships/ctrlProp" Target="../ctrlProps/ctrlProp2041.xml"/><Relationship Id="rId260" Type="http://schemas.openxmlformats.org/officeDocument/2006/relationships/ctrlProp" Target="../ctrlProps/ctrlProp2192.xml"/><Relationship Id="rId316" Type="http://schemas.openxmlformats.org/officeDocument/2006/relationships/ctrlProp" Target="../ctrlProps/ctrlProp2248.xml"/><Relationship Id="rId523" Type="http://schemas.openxmlformats.org/officeDocument/2006/relationships/ctrlProp" Target="../ctrlProps/ctrlProp2455.xml"/><Relationship Id="rId55" Type="http://schemas.openxmlformats.org/officeDocument/2006/relationships/ctrlProp" Target="../ctrlProps/ctrlProp1987.xml"/><Relationship Id="rId97" Type="http://schemas.openxmlformats.org/officeDocument/2006/relationships/ctrlProp" Target="../ctrlProps/ctrlProp2029.xml"/><Relationship Id="rId120" Type="http://schemas.openxmlformats.org/officeDocument/2006/relationships/ctrlProp" Target="../ctrlProps/ctrlProp2052.xml"/><Relationship Id="rId358" Type="http://schemas.openxmlformats.org/officeDocument/2006/relationships/ctrlProp" Target="../ctrlProps/ctrlProp2290.xml"/><Relationship Id="rId565" Type="http://schemas.openxmlformats.org/officeDocument/2006/relationships/ctrlProp" Target="../ctrlProps/ctrlProp2497.xml"/><Relationship Id="rId162" Type="http://schemas.openxmlformats.org/officeDocument/2006/relationships/ctrlProp" Target="../ctrlProps/ctrlProp2094.xml"/><Relationship Id="rId218" Type="http://schemas.openxmlformats.org/officeDocument/2006/relationships/ctrlProp" Target="../ctrlProps/ctrlProp2150.xml"/><Relationship Id="rId425" Type="http://schemas.openxmlformats.org/officeDocument/2006/relationships/ctrlProp" Target="../ctrlProps/ctrlProp2357.xml"/><Relationship Id="rId467" Type="http://schemas.openxmlformats.org/officeDocument/2006/relationships/ctrlProp" Target="../ctrlProps/ctrlProp2399.xml"/><Relationship Id="rId632" Type="http://schemas.openxmlformats.org/officeDocument/2006/relationships/ctrlProp" Target="../ctrlProps/ctrlProp2564.xml"/><Relationship Id="rId271" Type="http://schemas.openxmlformats.org/officeDocument/2006/relationships/ctrlProp" Target="../ctrlProps/ctrlProp2203.xml"/><Relationship Id="rId24" Type="http://schemas.openxmlformats.org/officeDocument/2006/relationships/ctrlProp" Target="../ctrlProps/ctrlProp1956.xml"/><Relationship Id="rId66" Type="http://schemas.openxmlformats.org/officeDocument/2006/relationships/ctrlProp" Target="../ctrlProps/ctrlProp1998.xml"/><Relationship Id="rId131" Type="http://schemas.openxmlformats.org/officeDocument/2006/relationships/ctrlProp" Target="../ctrlProps/ctrlProp2063.xml"/><Relationship Id="rId327" Type="http://schemas.openxmlformats.org/officeDocument/2006/relationships/ctrlProp" Target="../ctrlProps/ctrlProp2259.xml"/><Relationship Id="rId369" Type="http://schemas.openxmlformats.org/officeDocument/2006/relationships/ctrlProp" Target="../ctrlProps/ctrlProp2301.xml"/><Relationship Id="rId534" Type="http://schemas.openxmlformats.org/officeDocument/2006/relationships/ctrlProp" Target="../ctrlProps/ctrlProp2466.xml"/><Relationship Id="rId576" Type="http://schemas.openxmlformats.org/officeDocument/2006/relationships/ctrlProp" Target="../ctrlProps/ctrlProp2508.xml"/><Relationship Id="rId173" Type="http://schemas.openxmlformats.org/officeDocument/2006/relationships/ctrlProp" Target="../ctrlProps/ctrlProp2105.xml"/><Relationship Id="rId229" Type="http://schemas.openxmlformats.org/officeDocument/2006/relationships/ctrlProp" Target="../ctrlProps/ctrlProp2161.xml"/><Relationship Id="rId380" Type="http://schemas.openxmlformats.org/officeDocument/2006/relationships/ctrlProp" Target="../ctrlProps/ctrlProp2312.xml"/><Relationship Id="rId436" Type="http://schemas.openxmlformats.org/officeDocument/2006/relationships/ctrlProp" Target="../ctrlProps/ctrlProp2368.xml"/><Relationship Id="rId601" Type="http://schemas.openxmlformats.org/officeDocument/2006/relationships/ctrlProp" Target="../ctrlProps/ctrlProp2533.xml"/><Relationship Id="rId643" Type="http://schemas.openxmlformats.org/officeDocument/2006/relationships/ctrlProp" Target="../ctrlProps/ctrlProp2575.xml"/><Relationship Id="rId240" Type="http://schemas.openxmlformats.org/officeDocument/2006/relationships/ctrlProp" Target="../ctrlProps/ctrlProp2172.xml"/><Relationship Id="rId478" Type="http://schemas.openxmlformats.org/officeDocument/2006/relationships/ctrlProp" Target="../ctrlProps/ctrlProp2410.xml"/><Relationship Id="rId35" Type="http://schemas.openxmlformats.org/officeDocument/2006/relationships/ctrlProp" Target="../ctrlProps/ctrlProp1967.xml"/><Relationship Id="rId77" Type="http://schemas.openxmlformats.org/officeDocument/2006/relationships/ctrlProp" Target="../ctrlProps/ctrlProp2009.xml"/><Relationship Id="rId100" Type="http://schemas.openxmlformats.org/officeDocument/2006/relationships/ctrlProp" Target="../ctrlProps/ctrlProp2032.xml"/><Relationship Id="rId282" Type="http://schemas.openxmlformats.org/officeDocument/2006/relationships/ctrlProp" Target="../ctrlProps/ctrlProp2214.xml"/><Relationship Id="rId338" Type="http://schemas.openxmlformats.org/officeDocument/2006/relationships/ctrlProp" Target="../ctrlProps/ctrlProp2270.xml"/><Relationship Id="rId503" Type="http://schemas.openxmlformats.org/officeDocument/2006/relationships/ctrlProp" Target="../ctrlProps/ctrlProp2435.xml"/><Relationship Id="rId545" Type="http://schemas.openxmlformats.org/officeDocument/2006/relationships/ctrlProp" Target="../ctrlProps/ctrlProp2477.xml"/><Relationship Id="rId587" Type="http://schemas.openxmlformats.org/officeDocument/2006/relationships/ctrlProp" Target="../ctrlProps/ctrlProp2519.xml"/><Relationship Id="rId8" Type="http://schemas.openxmlformats.org/officeDocument/2006/relationships/ctrlProp" Target="../ctrlProps/ctrlProp1940.xml"/><Relationship Id="rId142" Type="http://schemas.openxmlformats.org/officeDocument/2006/relationships/ctrlProp" Target="../ctrlProps/ctrlProp2074.xml"/><Relationship Id="rId184" Type="http://schemas.openxmlformats.org/officeDocument/2006/relationships/ctrlProp" Target="../ctrlProps/ctrlProp2116.xml"/><Relationship Id="rId391" Type="http://schemas.openxmlformats.org/officeDocument/2006/relationships/ctrlProp" Target="../ctrlProps/ctrlProp2323.xml"/><Relationship Id="rId405" Type="http://schemas.openxmlformats.org/officeDocument/2006/relationships/ctrlProp" Target="../ctrlProps/ctrlProp2337.xml"/><Relationship Id="rId447" Type="http://schemas.openxmlformats.org/officeDocument/2006/relationships/ctrlProp" Target="../ctrlProps/ctrlProp2379.xml"/><Relationship Id="rId612" Type="http://schemas.openxmlformats.org/officeDocument/2006/relationships/ctrlProp" Target="../ctrlProps/ctrlProp2544.xml"/><Relationship Id="rId251" Type="http://schemas.openxmlformats.org/officeDocument/2006/relationships/ctrlProp" Target="../ctrlProps/ctrlProp2183.xml"/><Relationship Id="rId489" Type="http://schemas.openxmlformats.org/officeDocument/2006/relationships/ctrlProp" Target="../ctrlProps/ctrlProp2421.xml"/><Relationship Id="rId46" Type="http://schemas.openxmlformats.org/officeDocument/2006/relationships/ctrlProp" Target="../ctrlProps/ctrlProp1978.xml"/><Relationship Id="rId293" Type="http://schemas.openxmlformats.org/officeDocument/2006/relationships/ctrlProp" Target="../ctrlProps/ctrlProp2225.xml"/><Relationship Id="rId307" Type="http://schemas.openxmlformats.org/officeDocument/2006/relationships/ctrlProp" Target="../ctrlProps/ctrlProp2239.xml"/><Relationship Id="rId349" Type="http://schemas.openxmlformats.org/officeDocument/2006/relationships/ctrlProp" Target="../ctrlProps/ctrlProp2281.xml"/><Relationship Id="rId514" Type="http://schemas.openxmlformats.org/officeDocument/2006/relationships/ctrlProp" Target="../ctrlProps/ctrlProp2446.xml"/><Relationship Id="rId556" Type="http://schemas.openxmlformats.org/officeDocument/2006/relationships/ctrlProp" Target="../ctrlProps/ctrlProp2488.xml"/><Relationship Id="rId88" Type="http://schemas.openxmlformats.org/officeDocument/2006/relationships/ctrlProp" Target="../ctrlProps/ctrlProp2020.xml"/><Relationship Id="rId111" Type="http://schemas.openxmlformats.org/officeDocument/2006/relationships/ctrlProp" Target="../ctrlProps/ctrlProp2043.xml"/><Relationship Id="rId153" Type="http://schemas.openxmlformats.org/officeDocument/2006/relationships/ctrlProp" Target="../ctrlProps/ctrlProp2085.xml"/><Relationship Id="rId195" Type="http://schemas.openxmlformats.org/officeDocument/2006/relationships/ctrlProp" Target="../ctrlProps/ctrlProp2127.xml"/><Relationship Id="rId209" Type="http://schemas.openxmlformats.org/officeDocument/2006/relationships/ctrlProp" Target="../ctrlProps/ctrlProp2141.xml"/><Relationship Id="rId360" Type="http://schemas.openxmlformats.org/officeDocument/2006/relationships/ctrlProp" Target="../ctrlProps/ctrlProp2292.xml"/><Relationship Id="rId416" Type="http://schemas.openxmlformats.org/officeDocument/2006/relationships/ctrlProp" Target="../ctrlProps/ctrlProp2348.xml"/><Relationship Id="rId598" Type="http://schemas.openxmlformats.org/officeDocument/2006/relationships/ctrlProp" Target="../ctrlProps/ctrlProp2530.xml"/><Relationship Id="rId220" Type="http://schemas.openxmlformats.org/officeDocument/2006/relationships/ctrlProp" Target="../ctrlProps/ctrlProp2152.xml"/><Relationship Id="rId458" Type="http://schemas.openxmlformats.org/officeDocument/2006/relationships/ctrlProp" Target="../ctrlProps/ctrlProp2390.xml"/><Relationship Id="rId623" Type="http://schemas.openxmlformats.org/officeDocument/2006/relationships/ctrlProp" Target="../ctrlProps/ctrlProp2555.xml"/><Relationship Id="rId15" Type="http://schemas.openxmlformats.org/officeDocument/2006/relationships/ctrlProp" Target="../ctrlProps/ctrlProp1947.xml"/><Relationship Id="rId57" Type="http://schemas.openxmlformats.org/officeDocument/2006/relationships/ctrlProp" Target="../ctrlProps/ctrlProp1989.xml"/><Relationship Id="rId262" Type="http://schemas.openxmlformats.org/officeDocument/2006/relationships/ctrlProp" Target="../ctrlProps/ctrlProp2194.xml"/><Relationship Id="rId318" Type="http://schemas.openxmlformats.org/officeDocument/2006/relationships/ctrlProp" Target="../ctrlProps/ctrlProp2250.xml"/><Relationship Id="rId525" Type="http://schemas.openxmlformats.org/officeDocument/2006/relationships/ctrlProp" Target="../ctrlProps/ctrlProp2457.xml"/><Relationship Id="rId567" Type="http://schemas.openxmlformats.org/officeDocument/2006/relationships/ctrlProp" Target="../ctrlProps/ctrlProp2499.xml"/><Relationship Id="rId99" Type="http://schemas.openxmlformats.org/officeDocument/2006/relationships/ctrlProp" Target="../ctrlProps/ctrlProp2031.xml"/><Relationship Id="rId122" Type="http://schemas.openxmlformats.org/officeDocument/2006/relationships/ctrlProp" Target="../ctrlProps/ctrlProp2054.xml"/><Relationship Id="rId164" Type="http://schemas.openxmlformats.org/officeDocument/2006/relationships/ctrlProp" Target="../ctrlProps/ctrlProp2096.xml"/><Relationship Id="rId371" Type="http://schemas.openxmlformats.org/officeDocument/2006/relationships/ctrlProp" Target="../ctrlProps/ctrlProp2303.xml"/><Relationship Id="rId427" Type="http://schemas.openxmlformats.org/officeDocument/2006/relationships/ctrlProp" Target="../ctrlProps/ctrlProp2359.xml"/><Relationship Id="rId469" Type="http://schemas.openxmlformats.org/officeDocument/2006/relationships/ctrlProp" Target="../ctrlProps/ctrlProp2401.xml"/><Relationship Id="rId634" Type="http://schemas.openxmlformats.org/officeDocument/2006/relationships/ctrlProp" Target="../ctrlProps/ctrlProp2566.xml"/><Relationship Id="rId26" Type="http://schemas.openxmlformats.org/officeDocument/2006/relationships/ctrlProp" Target="../ctrlProps/ctrlProp1958.xml"/><Relationship Id="rId231" Type="http://schemas.openxmlformats.org/officeDocument/2006/relationships/ctrlProp" Target="../ctrlProps/ctrlProp2163.xml"/><Relationship Id="rId273" Type="http://schemas.openxmlformats.org/officeDocument/2006/relationships/ctrlProp" Target="../ctrlProps/ctrlProp2205.xml"/><Relationship Id="rId329" Type="http://schemas.openxmlformats.org/officeDocument/2006/relationships/ctrlProp" Target="../ctrlProps/ctrlProp2261.xml"/><Relationship Id="rId480" Type="http://schemas.openxmlformats.org/officeDocument/2006/relationships/ctrlProp" Target="../ctrlProps/ctrlProp2412.xml"/><Relationship Id="rId536" Type="http://schemas.openxmlformats.org/officeDocument/2006/relationships/ctrlProp" Target="../ctrlProps/ctrlProp2468.xml"/><Relationship Id="rId68" Type="http://schemas.openxmlformats.org/officeDocument/2006/relationships/ctrlProp" Target="../ctrlProps/ctrlProp2000.xml"/><Relationship Id="rId133" Type="http://schemas.openxmlformats.org/officeDocument/2006/relationships/ctrlProp" Target="../ctrlProps/ctrlProp2065.xml"/><Relationship Id="rId175" Type="http://schemas.openxmlformats.org/officeDocument/2006/relationships/ctrlProp" Target="../ctrlProps/ctrlProp2107.xml"/><Relationship Id="rId340" Type="http://schemas.openxmlformats.org/officeDocument/2006/relationships/ctrlProp" Target="../ctrlProps/ctrlProp2272.xml"/><Relationship Id="rId578" Type="http://schemas.openxmlformats.org/officeDocument/2006/relationships/ctrlProp" Target="../ctrlProps/ctrlProp2510.xml"/><Relationship Id="rId200" Type="http://schemas.openxmlformats.org/officeDocument/2006/relationships/ctrlProp" Target="../ctrlProps/ctrlProp2132.xml"/><Relationship Id="rId382" Type="http://schemas.openxmlformats.org/officeDocument/2006/relationships/ctrlProp" Target="../ctrlProps/ctrlProp2314.xml"/><Relationship Id="rId438" Type="http://schemas.openxmlformats.org/officeDocument/2006/relationships/ctrlProp" Target="../ctrlProps/ctrlProp2370.xml"/><Relationship Id="rId603" Type="http://schemas.openxmlformats.org/officeDocument/2006/relationships/ctrlProp" Target="../ctrlProps/ctrlProp2535.xml"/><Relationship Id="rId645" Type="http://schemas.openxmlformats.org/officeDocument/2006/relationships/ctrlProp" Target="../ctrlProps/ctrlProp2577.xml"/><Relationship Id="rId242" Type="http://schemas.openxmlformats.org/officeDocument/2006/relationships/ctrlProp" Target="../ctrlProps/ctrlProp2174.xml"/><Relationship Id="rId284" Type="http://schemas.openxmlformats.org/officeDocument/2006/relationships/ctrlProp" Target="../ctrlProps/ctrlProp2216.xml"/><Relationship Id="rId491" Type="http://schemas.openxmlformats.org/officeDocument/2006/relationships/ctrlProp" Target="../ctrlProps/ctrlProp2423.xml"/><Relationship Id="rId505" Type="http://schemas.openxmlformats.org/officeDocument/2006/relationships/ctrlProp" Target="../ctrlProps/ctrlProp2437.xml"/><Relationship Id="rId37" Type="http://schemas.openxmlformats.org/officeDocument/2006/relationships/ctrlProp" Target="../ctrlProps/ctrlProp1969.xml"/><Relationship Id="rId79" Type="http://schemas.openxmlformats.org/officeDocument/2006/relationships/ctrlProp" Target="../ctrlProps/ctrlProp2011.xml"/><Relationship Id="rId102" Type="http://schemas.openxmlformats.org/officeDocument/2006/relationships/ctrlProp" Target="../ctrlProps/ctrlProp2034.xml"/><Relationship Id="rId144" Type="http://schemas.openxmlformats.org/officeDocument/2006/relationships/ctrlProp" Target="../ctrlProps/ctrlProp2076.xml"/><Relationship Id="rId547" Type="http://schemas.openxmlformats.org/officeDocument/2006/relationships/ctrlProp" Target="../ctrlProps/ctrlProp2479.xml"/><Relationship Id="rId589" Type="http://schemas.openxmlformats.org/officeDocument/2006/relationships/ctrlProp" Target="../ctrlProps/ctrlProp2521.xml"/><Relationship Id="rId90" Type="http://schemas.openxmlformats.org/officeDocument/2006/relationships/ctrlProp" Target="../ctrlProps/ctrlProp2022.xml"/><Relationship Id="rId186" Type="http://schemas.openxmlformats.org/officeDocument/2006/relationships/ctrlProp" Target="../ctrlProps/ctrlProp2118.xml"/><Relationship Id="rId351" Type="http://schemas.openxmlformats.org/officeDocument/2006/relationships/ctrlProp" Target="../ctrlProps/ctrlProp2283.xml"/><Relationship Id="rId393" Type="http://schemas.openxmlformats.org/officeDocument/2006/relationships/ctrlProp" Target="../ctrlProps/ctrlProp2325.xml"/><Relationship Id="rId407" Type="http://schemas.openxmlformats.org/officeDocument/2006/relationships/ctrlProp" Target="../ctrlProps/ctrlProp2339.xml"/><Relationship Id="rId449" Type="http://schemas.openxmlformats.org/officeDocument/2006/relationships/ctrlProp" Target="../ctrlProps/ctrlProp2381.xml"/><Relationship Id="rId614" Type="http://schemas.openxmlformats.org/officeDocument/2006/relationships/ctrlProp" Target="../ctrlProps/ctrlProp2546.xml"/><Relationship Id="rId211" Type="http://schemas.openxmlformats.org/officeDocument/2006/relationships/ctrlProp" Target="../ctrlProps/ctrlProp2143.xml"/><Relationship Id="rId253" Type="http://schemas.openxmlformats.org/officeDocument/2006/relationships/ctrlProp" Target="../ctrlProps/ctrlProp2185.xml"/><Relationship Id="rId295" Type="http://schemas.openxmlformats.org/officeDocument/2006/relationships/ctrlProp" Target="../ctrlProps/ctrlProp2227.xml"/><Relationship Id="rId309" Type="http://schemas.openxmlformats.org/officeDocument/2006/relationships/ctrlProp" Target="../ctrlProps/ctrlProp2241.xml"/><Relationship Id="rId460" Type="http://schemas.openxmlformats.org/officeDocument/2006/relationships/ctrlProp" Target="../ctrlProps/ctrlProp2392.xml"/><Relationship Id="rId516" Type="http://schemas.openxmlformats.org/officeDocument/2006/relationships/ctrlProp" Target="../ctrlProps/ctrlProp2448.xml"/><Relationship Id="rId48" Type="http://schemas.openxmlformats.org/officeDocument/2006/relationships/ctrlProp" Target="../ctrlProps/ctrlProp1980.xml"/><Relationship Id="rId113" Type="http://schemas.openxmlformats.org/officeDocument/2006/relationships/ctrlProp" Target="../ctrlProps/ctrlProp2045.xml"/><Relationship Id="rId320" Type="http://schemas.openxmlformats.org/officeDocument/2006/relationships/ctrlProp" Target="../ctrlProps/ctrlProp2252.xml"/><Relationship Id="rId558" Type="http://schemas.openxmlformats.org/officeDocument/2006/relationships/ctrlProp" Target="../ctrlProps/ctrlProp2490.xml"/><Relationship Id="rId155" Type="http://schemas.openxmlformats.org/officeDocument/2006/relationships/ctrlProp" Target="../ctrlProps/ctrlProp2087.xml"/><Relationship Id="rId197" Type="http://schemas.openxmlformats.org/officeDocument/2006/relationships/ctrlProp" Target="../ctrlProps/ctrlProp2129.xml"/><Relationship Id="rId362" Type="http://schemas.openxmlformats.org/officeDocument/2006/relationships/ctrlProp" Target="../ctrlProps/ctrlProp2294.xml"/><Relationship Id="rId418" Type="http://schemas.openxmlformats.org/officeDocument/2006/relationships/ctrlProp" Target="../ctrlProps/ctrlProp2350.xml"/><Relationship Id="rId625" Type="http://schemas.openxmlformats.org/officeDocument/2006/relationships/ctrlProp" Target="../ctrlProps/ctrlProp2557.xml"/><Relationship Id="rId222" Type="http://schemas.openxmlformats.org/officeDocument/2006/relationships/ctrlProp" Target="../ctrlProps/ctrlProp2154.xml"/><Relationship Id="rId264" Type="http://schemas.openxmlformats.org/officeDocument/2006/relationships/ctrlProp" Target="../ctrlProps/ctrlProp2196.xml"/><Relationship Id="rId471" Type="http://schemas.openxmlformats.org/officeDocument/2006/relationships/ctrlProp" Target="../ctrlProps/ctrlProp2403.xml"/><Relationship Id="rId17" Type="http://schemas.openxmlformats.org/officeDocument/2006/relationships/ctrlProp" Target="../ctrlProps/ctrlProp1949.xml"/><Relationship Id="rId59" Type="http://schemas.openxmlformats.org/officeDocument/2006/relationships/ctrlProp" Target="../ctrlProps/ctrlProp1991.xml"/><Relationship Id="rId124" Type="http://schemas.openxmlformats.org/officeDocument/2006/relationships/ctrlProp" Target="../ctrlProps/ctrlProp2056.xml"/><Relationship Id="rId527" Type="http://schemas.openxmlformats.org/officeDocument/2006/relationships/ctrlProp" Target="../ctrlProps/ctrlProp2459.xml"/><Relationship Id="rId569" Type="http://schemas.openxmlformats.org/officeDocument/2006/relationships/ctrlProp" Target="../ctrlProps/ctrlProp2501.xml"/><Relationship Id="rId70" Type="http://schemas.openxmlformats.org/officeDocument/2006/relationships/ctrlProp" Target="../ctrlProps/ctrlProp2002.xml"/><Relationship Id="rId166" Type="http://schemas.openxmlformats.org/officeDocument/2006/relationships/ctrlProp" Target="../ctrlProps/ctrlProp2098.xml"/><Relationship Id="rId331" Type="http://schemas.openxmlformats.org/officeDocument/2006/relationships/ctrlProp" Target="../ctrlProps/ctrlProp2263.xml"/><Relationship Id="rId373" Type="http://schemas.openxmlformats.org/officeDocument/2006/relationships/ctrlProp" Target="../ctrlProps/ctrlProp2305.xml"/><Relationship Id="rId429" Type="http://schemas.openxmlformats.org/officeDocument/2006/relationships/ctrlProp" Target="../ctrlProps/ctrlProp2361.xml"/><Relationship Id="rId580" Type="http://schemas.openxmlformats.org/officeDocument/2006/relationships/ctrlProp" Target="../ctrlProps/ctrlProp2512.xml"/><Relationship Id="rId636" Type="http://schemas.openxmlformats.org/officeDocument/2006/relationships/ctrlProp" Target="../ctrlProps/ctrlProp2568.xml"/></Relationships>
</file>

<file path=xl/worksheets/_rels/sheet18.xml.rels><?xml version="1.0" encoding="UTF-8" standalone="yes"?>
<Relationships xmlns="http://schemas.openxmlformats.org/package/2006/relationships"><Relationship Id="rId117" Type="http://schemas.openxmlformats.org/officeDocument/2006/relationships/ctrlProp" Target="../ctrlProps/ctrlProp2694.xml"/><Relationship Id="rId299" Type="http://schemas.openxmlformats.org/officeDocument/2006/relationships/ctrlProp" Target="../ctrlProps/ctrlProp2876.xml"/><Relationship Id="rId21" Type="http://schemas.openxmlformats.org/officeDocument/2006/relationships/ctrlProp" Target="../ctrlProps/ctrlProp2598.xml"/><Relationship Id="rId63" Type="http://schemas.openxmlformats.org/officeDocument/2006/relationships/ctrlProp" Target="../ctrlProps/ctrlProp2640.xml"/><Relationship Id="rId159" Type="http://schemas.openxmlformats.org/officeDocument/2006/relationships/ctrlProp" Target="../ctrlProps/ctrlProp2736.xml"/><Relationship Id="rId324" Type="http://schemas.openxmlformats.org/officeDocument/2006/relationships/ctrlProp" Target="../ctrlProps/ctrlProp2901.xml"/><Relationship Id="rId366" Type="http://schemas.openxmlformats.org/officeDocument/2006/relationships/ctrlProp" Target="../ctrlProps/ctrlProp2943.xml"/><Relationship Id="rId531" Type="http://schemas.openxmlformats.org/officeDocument/2006/relationships/ctrlProp" Target="../ctrlProps/ctrlProp3108.xml"/><Relationship Id="rId573" Type="http://schemas.openxmlformats.org/officeDocument/2006/relationships/ctrlProp" Target="../ctrlProps/ctrlProp3150.xml"/><Relationship Id="rId629" Type="http://schemas.openxmlformats.org/officeDocument/2006/relationships/ctrlProp" Target="../ctrlProps/ctrlProp3206.xml"/><Relationship Id="rId170" Type="http://schemas.openxmlformats.org/officeDocument/2006/relationships/ctrlProp" Target="../ctrlProps/ctrlProp2747.xml"/><Relationship Id="rId226" Type="http://schemas.openxmlformats.org/officeDocument/2006/relationships/ctrlProp" Target="../ctrlProps/ctrlProp2803.xml"/><Relationship Id="rId433" Type="http://schemas.openxmlformats.org/officeDocument/2006/relationships/ctrlProp" Target="../ctrlProps/ctrlProp3010.xml"/><Relationship Id="rId268" Type="http://schemas.openxmlformats.org/officeDocument/2006/relationships/ctrlProp" Target="../ctrlProps/ctrlProp2845.xml"/><Relationship Id="rId475" Type="http://schemas.openxmlformats.org/officeDocument/2006/relationships/ctrlProp" Target="../ctrlProps/ctrlProp3052.xml"/><Relationship Id="rId640" Type="http://schemas.openxmlformats.org/officeDocument/2006/relationships/ctrlProp" Target="../ctrlProps/ctrlProp3217.xml"/><Relationship Id="rId32" Type="http://schemas.openxmlformats.org/officeDocument/2006/relationships/ctrlProp" Target="../ctrlProps/ctrlProp2609.xml"/><Relationship Id="rId74" Type="http://schemas.openxmlformats.org/officeDocument/2006/relationships/ctrlProp" Target="../ctrlProps/ctrlProp2651.xml"/><Relationship Id="rId128" Type="http://schemas.openxmlformats.org/officeDocument/2006/relationships/ctrlProp" Target="../ctrlProps/ctrlProp2705.xml"/><Relationship Id="rId335" Type="http://schemas.openxmlformats.org/officeDocument/2006/relationships/ctrlProp" Target="../ctrlProps/ctrlProp2912.xml"/><Relationship Id="rId377" Type="http://schemas.openxmlformats.org/officeDocument/2006/relationships/ctrlProp" Target="../ctrlProps/ctrlProp2954.xml"/><Relationship Id="rId500" Type="http://schemas.openxmlformats.org/officeDocument/2006/relationships/ctrlProp" Target="../ctrlProps/ctrlProp3077.xml"/><Relationship Id="rId542" Type="http://schemas.openxmlformats.org/officeDocument/2006/relationships/ctrlProp" Target="../ctrlProps/ctrlProp3119.xml"/><Relationship Id="rId584" Type="http://schemas.openxmlformats.org/officeDocument/2006/relationships/ctrlProp" Target="../ctrlProps/ctrlProp3161.xml"/><Relationship Id="rId5" Type="http://schemas.openxmlformats.org/officeDocument/2006/relationships/ctrlProp" Target="../ctrlProps/ctrlProp2582.xml"/><Relationship Id="rId181" Type="http://schemas.openxmlformats.org/officeDocument/2006/relationships/ctrlProp" Target="../ctrlProps/ctrlProp2758.xml"/><Relationship Id="rId237" Type="http://schemas.openxmlformats.org/officeDocument/2006/relationships/ctrlProp" Target="../ctrlProps/ctrlProp2814.xml"/><Relationship Id="rId402" Type="http://schemas.openxmlformats.org/officeDocument/2006/relationships/ctrlProp" Target="../ctrlProps/ctrlProp2979.xml"/><Relationship Id="rId279" Type="http://schemas.openxmlformats.org/officeDocument/2006/relationships/ctrlProp" Target="../ctrlProps/ctrlProp2856.xml"/><Relationship Id="rId444" Type="http://schemas.openxmlformats.org/officeDocument/2006/relationships/ctrlProp" Target="../ctrlProps/ctrlProp3021.xml"/><Relationship Id="rId486" Type="http://schemas.openxmlformats.org/officeDocument/2006/relationships/ctrlProp" Target="../ctrlProps/ctrlProp3063.xml"/><Relationship Id="rId43" Type="http://schemas.openxmlformats.org/officeDocument/2006/relationships/ctrlProp" Target="../ctrlProps/ctrlProp2620.xml"/><Relationship Id="rId139" Type="http://schemas.openxmlformats.org/officeDocument/2006/relationships/ctrlProp" Target="../ctrlProps/ctrlProp2716.xml"/><Relationship Id="rId290" Type="http://schemas.openxmlformats.org/officeDocument/2006/relationships/ctrlProp" Target="../ctrlProps/ctrlProp2867.xml"/><Relationship Id="rId304" Type="http://schemas.openxmlformats.org/officeDocument/2006/relationships/ctrlProp" Target="../ctrlProps/ctrlProp2881.xml"/><Relationship Id="rId346" Type="http://schemas.openxmlformats.org/officeDocument/2006/relationships/ctrlProp" Target="../ctrlProps/ctrlProp2923.xml"/><Relationship Id="rId388" Type="http://schemas.openxmlformats.org/officeDocument/2006/relationships/ctrlProp" Target="../ctrlProps/ctrlProp2965.xml"/><Relationship Id="rId511" Type="http://schemas.openxmlformats.org/officeDocument/2006/relationships/ctrlProp" Target="../ctrlProps/ctrlProp3088.xml"/><Relationship Id="rId553" Type="http://schemas.openxmlformats.org/officeDocument/2006/relationships/ctrlProp" Target="../ctrlProps/ctrlProp3130.xml"/><Relationship Id="rId609" Type="http://schemas.openxmlformats.org/officeDocument/2006/relationships/ctrlProp" Target="../ctrlProps/ctrlProp3186.xml"/><Relationship Id="rId85" Type="http://schemas.openxmlformats.org/officeDocument/2006/relationships/ctrlProp" Target="../ctrlProps/ctrlProp2662.xml"/><Relationship Id="rId150" Type="http://schemas.openxmlformats.org/officeDocument/2006/relationships/ctrlProp" Target="../ctrlProps/ctrlProp2727.xml"/><Relationship Id="rId192" Type="http://schemas.openxmlformats.org/officeDocument/2006/relationships/ctrlProp" Target="../ctrlProps/ctrlProp2769.xml"/><Relationship Id="rId206" Type="http://schemas.openxmlformats.org/officeDocument/2006/relationships/ctrlProp" Target="../ctrlProps/ctrlProp2783.xml"/><Relationship Id="rId413" Type="http://schemas.openxmlformats.org/officeDocument/2006/relationships/ctrlProp" Target="../ctrlProps/ctrlProp2990.xml"/><Relationship Id="rId595" Type="http://schemas.openxmlformats.org/officeDocument/2006/relationships/ctrlProp" Target="../ctrlProps/ctrlProp3172.xml"/><Relationship Id="rId248" Type="http://schemas.openxmlformats.org/officeDocument/2006/relationships/ctrlProp" Target="../ctrlProps/ctrlProp2825.xml"/><Relationship Id="rId455" Type="http://schemas.openxmlformats.org/officeDocument/2006/relationships/ctrlProp" Target="../ctrlProps/ctrlProp3032.xml"/><Relationship Id="rId497" Type="http://schemas.openxmlformats.org/officeDocument/2006/relationships/ctrlProp" Target="../ctrlProps/ctrlProp3074.xml"/><Relationship Id="rId620" Type="http://schemas.openxmlformats.org/officeDocument/2006/relationships/ctrlProp" Target="../ctrlProps/ctrlProp3197.xml"/><Relationship Id="rId12" Type="http://schemas.openxmlformats.org/officeDocument/2006/relationships/ctrlProp" Target="../ctrlProps/ctrlProp2589.xml"/><Relationship Id="rId108" Type="http://schemas.openxmlformats.org/officeDocument/2006/relationships/ctrlProp" Target="../ctrlProps/ctrlProp2685.xml"/><Relationship Id="rId315" Type="http://schemas.openxmlformats.org/officeDocument/2006/relationships/ctrlProp" Target="../ctrlProps/ctrlProp2892.xml"/><Relationship Id="rId357" Type="http://schemas.openxmlformats.org/officeDocument/2006/relationships/ctrlProp" Target="../ctrlProps/ctrlProp2934.xml"/><Relationship Id="rId522" Type="http://schemas.openxmlformats.org/officeDocument/2006/relationships/ctrlProp" Target="../ctrlProps/ctrlProp3099.xml"/><Relationship Id="rId54" Type="http://schemas.openxmlformats.org/officeDocument/2006/relationships/ctrlProp" Target="../ctrlProps/ctrlProp2631.xml"/><Relationship Id="rId96" Type="http://schemas.openxmlformats.org/officeDocument/2006/relationships/ctrlProp" Target="../ctrlProps/ctrlProp2673.xml"/><Relationship Id="rId161" Type="http://schemas.openxmlformats.org/officeDocument/2006/relationships/ctrlProp" Target="../ctrlProps/ctrlProp2738.xml"/><Relationship Id="rId217" Type="http://schemas.openxmlformats.org/officeDocument/2006/relationships/ctrlProp" Target="../ctrlProps/ctrlProp2794.xml"/><Relationship Id="rId399" Type="http://schemas.openxmlformats.org/officeDocument/2006/relationships/ctrlProp" Target="../ctrlProps/ctrlProp2976.xml"/><Relationship Id="rId564" Type="http://schemas.openxmlformats.org/officeDocument/2006/relationships/ctrlProp" Target="../ctrlProps/ctrlProp3141.xml"/><Relationship Id="rId259" Type="http://schemas.openxmlformats.org/officeDocument/2006/relationships/ctrlProp" Target="../ctrlProps/ctrlProp2836.xml"/><Relationship Id="rId424" Type="http://schemas.openxmlformats.org/officeDocument/2006/relationships/ctrlProp" Target="../ctrlProps/ctrlProp3001.xml"/><Relationship Id="rId466" Type="http://schemas.openxmlformats.org/officeDocument/2006/relationships/ctrlProp" Target="../ctrlProps/ctrlProp3043.xml"/><Relationship Id="rId631" Type="http://schemas.openxmlformats.org/officeDocument/2006/relationships/ctrlProp" Target="../ctrlProps/ctrlProp3208.xml"/><Relationship Id="rId23" Type="http://schemas.openxmlformats.org/officeDocument/2006/relationships/ctrlProp" Target="../ctrlProps/ctrlProp2600.xml"/><Relationship Id="rId119" Type="http://schemas.openxmlformats.org/officeDocument/2006/relationships/ctrlProp" Target="../ctrlProps/ctrlProp2696.xml"/><Relationship Id="rId270" Type="http://schemas.openxmlformats.org/officeDocument/2006/relationships/ctrlProp" Target="../ctrlProps/ctrlProp2847.xml"/><Relationship Id="rId326" Type="http://schemas.openxmlformats.org/officeDocument/2006/relationships/ctrlProp" Target="../ctrlProps/ctrlProp2903.xml"/><Relationship Id="rId533" Type="http://schemas.openxmlformats.org/officeDocument/2006/relationships/ctrlProp" Target="../ctrlProps/ctrlProp3110.xml"/><Relationship Id="rId65" Type="http://schemas.openxmlformats.org/officeDocument/2006/relationships/ctrlProp" Target="../ctrlProps/ctrlProp2642.xml"/><Relationship Id="rId130" Type="http://schemas.openxmlformats.org/officeDocument/2006/relationships/ctrlProp" Target="../ctrlProps/ctrlProp2707.xml"/><Relationship Id="rId368" Type="http://schemas.openxmlformats.org/officeDocument/2006/relationships/ctrlProp" Target="../ctrlProps/ctrlProp2945.xml"/><Relationship Id="rId575" Type="http://schemas.openxmlformats.org/officeDocument/2006/relationships/ctrlProp" Target="../ctrlProps/ctrlProp3152.xml"/><Relationship Id="rId172" Type="http://schemas.openxmlformats.org/officeDocument/2006/relationships/ctrlProp" Target="../ctrlProps/ctrlProp2749.xml"/><Relationship Id="rId228" Type="http://schemas.openxmlformats.org/officeDocument/2006/relationships/ctrlProp" Target="../ctrlProps/ctrlProp2805.xml"/><Relationship Id="rId435" Type="http://schemas.openxmlformats.org/officeDocument/2006/relationships/ctrlProp" Target="../ctrlProps/ctrlProp3012.xml"/><Relationship Id="rId477" Type="http://schemas.openxmlformats.org/officeDocument/2006/relationships/ctrlProp" Target="../ctrlProps/ctrlProp3054.xml"/><Relationship Id="rId600" Type="http://schemas.openxmlformats.org/officeDocument/2006/relationships/ctrlProp" Target="../ctrlProps/ctrlProp3177.xml"/><Relationship Id="rId642" Type="http://schemas.openxmlformats.org/officeDocument/2006/relationships/ctrlProp" Target="../ctrlProps/ctrlProp3219.xml"/><Relationship Id="rId281" Type="http://schemas.openxmlformats.org/officeDocument/2006/relationships/ctrlProp" Target="../ctrlProps/ctrlProp2858.xml"/><Relationship Id="rId337" Type="http://schemas.openxmlformats.org/officeDocument/2006/relationships/ctrlProp" Target="../ctrlProps/ctrlProp2914.xml"/><Relationship Id="rId502" Type="http://schemas.openxmlformats.org/officeDocument/2006/relationships/ctrlProp" Target="../ctrlProps/ctrlProp3079.xml"/><Relationship Id="rId34" Type="http://schemas.openxmlformats.org/officeDocument/2006/relationships/ctrlProp" Target="../ctrlProps/ctrlProp2611.xml"/><Relationship Id="rId76" Type="http://schemas.openxmlformats.org/officeDocument/2006/relationships/ctrlProp" Target="../ctrlProps/ctrlProp2653.xml"/><Relationship Id="rId141" Type="http://schemas.openxmlformats.org/officeDocument/2006/relationships/ctrlProp" Target="../ctrlProps/ctrlProp2718.xml"/><Relationship Id="rId379" Type="http://schemas.openxmlformats.org/officeDocument/2006/relationships/ctrlProp" Target="../ctrlProps/ctrlProp2956.xml"/><Relationship Id="rId544" Type="http://schemas.openxmlformats.org/officeDocument/2006/relationships/ctrlProp" Target="../ctrlProps/ctrlProp3121.xml"/><Relationship Id="rId586" Type="http://schemas.openxmlformats.org/officeDocument/2006/relationships/ctrlProp" Target="../ctrlProps/ctrlProp3163.xml"/><Relationship Id="rId7" Type="http://schemas.openxmlformats.org/officeDocument/2006/relationships/ctrlProp" Target="../ctrlProps/ctrlProp2584.xml"/><Relationship Id="rId183" Type="http://schemas.openxmlformats.org/officeDocument/2006/relationships/ctrlProp" Target="../ctrlProps/ctrlProp2760.xml"/><Relationship Id="rId239" Type="http://schemas.openxmlformats.org/officeDocument/2006/relationships/ctrlProp" Target="../ctrlProps/ctrlProp2816.xml"/><Relationship Id="rId390" Type="http://schemas.openxmlformats.org/officeDocument/2006/relationships/ctrlProp" Target="../ctrlProps/ctrlProp2967.xml"/><Relationship Id="rId404" Type="http://schemas.openxmlformats.org/officeDocument/2006/relationships/ctrlProp" Target="../ctrlProps/ctrlProp2981.xml"/><Relationship Id="rId446" Type="http://schemas.openxmlformats.org/officeDocument/2006/relationships/ctrlProp" Target="../ctrlProps/ctrlProp3023.xml"/><Relationship Id="rId611" Type="http://schemas.openxmlformats.org/officeDocument/2006/relationships/ctrlProp" Target="../ctrlProps/ctrlProp3188.xml"/><Relationship Id="rId250" Type="http://schemas.openxmlformats.org/officeDocument/2006/relationships/ctrlProp" Target="../ctrlProps/ctrlProp2827.xml"/><Relationship Id="rId292" Type="http://schemas.openxmlformats.org/officeDocument/2006/relationships/ctrlProp" Target="../ctrlProps/ctrlProp2869.xml"/><Relationship Id="rId306" Type="http://schemas.openxmlformats.org/officeDocument/2006/relationships/ctrlProp" Target="../ctrlProps/ctrlProp2883.xml"/><Relationship Id="rId488" Type="http://schemas.openxmlformats.org/officeDocument/2006/relationships/ctrlProp" Target="../ctrlProps/ctrlProp3065.xml"/><Relationship Id="rId45" Type="http://schemas.openxmlformats.org/officeDocument/2006/relationships/ctrlProp" Target="../ctrlProps/ctrlProp2622.xml"/><Relationship Id="rId87" Type="http://schemas.openxmlformats.org/officeDocument/2006/relationships/ctrlProp" Target="../ctrlProps/ctrlProp2664.xml"/><Relationship Id="rId110" Type="http://schemas.openxmlformats.org/officeDocument/2006/relationships/ctrlProp" Target="../ctrlProps/ctrlProp2687.xml"/><Relationship Id="rId348" Type="http://schemas.openxmlformats.org/officeDocument/2006/relationships/ctrlProp" Target="../ctrlProps/ctrlProp2925.xml"/><Relationship Id="rId513" Type="http://schemas.openxmlformats.org/officeDocument/2006/relationships/ctrlProp" Target="../ctrlProps/ctrlProp3090.xml"/><Relationship Id="rId555" Type="http://schemas.openxmlformats.org/officeDocument/2006/relationships/ctrlProp" Target="../ctrlProps/ctrlProp3132.xml"/><Relationship Id="rId597" Type="http://schemas.openxmlformats.org/officeDocument/2006/relationships/ctrlProp" Target="../ctrlProps/ctrlProp3174.xml"/><Relationship Id="rId152" Type="http://schemas.openxmlformats.org/officeDocument/2006/relationships/ctrlProp" Target="../ctrlProps/ctrlProp2729.xml"/><Relationship Id="rId194" Type="http://schemas.openxmlformats.org/officeDocument/2006/relationships/ctrlProp" Target="../ctrlProps/ctrlProp2771.xml"/><Relationship Id="rId208" Type="http://schemas.openxmlformats.org/officeDocument/2006/relationships/ctrlProp" Target="../ctrlProps/ctrlProp2785.xml"/><Relationship Id="rId415" Type="http://schemas.openxmlformats.org/officeDocument/2006/relationships/ctrlProp" Target="../ctrlProps/ctrlProp2992.xml"/><Relationship Id="rId457" Type="http://schemas.openxmlformats.org/officeDocument/2006/relationships/ctrlProp" Target="../ctrlProps/ctrlProp3034.xml"/><Relationship Id="rId622" Type="http://schemas.openxmlformats.org/officeDocument/2006/relationships/ctrlProp" Target="../ctrlProps/ctrlProp3199.xml"/><Relationship Id="rId261" Type="http://schemas.openxmlformats.org/officeDocument/2006/relationships/ctrlProp" Target="../ctrlProps/ctrlProp2838.xml"/><Relationship Id="rId499" Type="http://schemas.openxmlformats.org/officeDocument/2006/relationships/ctrlProp" Target="../ctrlProps/ctrlProp3076.xml"/><Relationship Id="rId14" Type="http://schemas.openxmlformats.org/officeDocument/2006/relationships/ctrlProp" Target="../ctrlProps/ctrlProp2591.xml"/><Relationship Id="rId56" Type="http://schemas.openxmlformats.org/officeDocument/2006/relationships/ctrlProp" Target="../ctrlProps/ctrlProp2633.xml"/><Relationship Id="rId317" Type="http://schemas.openxmlformats.org/officeDocument/2006/relationships/ctrlProp" Target="../ctrlProps/ctrlProp2894.xml"/><Relationship Id="rId359" Type="http://schemas.openxmlformats.org/officeDocument/2006/relationships/ctrlProp" Target="../ctrlProps/ctrlProp2936.xml"/><Relationship Id="rId524" Type="http://schemas.openxmlformats.org/officeDocument/2006/relationships/ctrlProp" Target="../ctrlProps/ctrlProp3101.xml"/><Relationship Id="rId566" Type="http://schemas.openxmlformats.org/officeDocument/2006/relationships/ctrlProp" Target="../ctrlProps/ctrlProp3143.xml"/><Relationship Id="rId98" Type="http://schemas.openxmlformats.org/officeDocument/2006/relationships/ctrlProp" Target="../ctrlProps/ctrlProp2675.xml"/><Relationship Id="rId121" Type="http://schemas.openxmlformats.org/officeDocument/2006/relationships/ctrlProp" Target="../ctrlProps/ctrlProp2698.xml"/><Relationship Id="rId163" Type="http://schemas.openxmlformats.org/officeDocument/2006/relationships/ctrlProp" Target="../ctrlProps/ctrlProp2740.xml"/><Relationship Id="rId219" Type="http://schemas.openxmlformats.org/officeDocument/2006/relationships/ctrlProp" Target="../ctrlProps/ctrlProp2796.xml"/><Relationship Id="rId370" Type="http://schemas.openxmlformats.org/officeDocument/2006/relationships/ctrlProp" Target="../ctrlProps/ctrlProp2947.xml"/><Relationship Id="rId426" Type="http://schemas.openxmlformats.org/officeDocument/2006/relationships/ctrlProp" Target="../ctrlProps/ctrlProp3003.xml"/><Relationship Id="rId633" Type="http://schemas.openxmlformats.org/officeDocument/2006/relationships/ctrlProp" Target="../ctrlProps/ctrlProp3210.xml"/><Relationship Id="rId230" Type="http://schemas.openxmlformats.org/officeDocument/2006/relationships/ctrlProp" Target="../ctrlProps/ctrlProp2807.xml"/><Relationship Id="rId468" Type="http://schemas.openxmlformats.org/officeDocument/2006/relationships/ctrlProp" Target="../ctrlProps/ctrlProp3045.xml"/><Relationship Id="rId25" Type="http://schemas.openxmlformats.org/officeDocument/2006/relationships/ctrlProp" Target="../ctrlProps/ctrlProp2602.xml"/><Relationship Id="rId67" Type="http://schemas.openxmlformats.org/officeDocument/2006/relationships/ctrlProp" Target="../ctrlProps/ctrlProp2644.xml"/><Relationship Id="rId272" Type="http://schemas.openxmlformats.org/officeDocument/2006/relationships/ctrlProp" Target="../ctrlProps/ctrlProp2849.xml"/><Relationship Id="rId328" Type="http://schemas.openxmlformats.org/officeDocument/2006/relationships/ctrlProp" Target="../ctrlProps/ctrlProp2905.xml"/><Relationship Id="rId535" Type="http://schemas.openxmlformats.org/officeDocument/2006/relationships/ctrlProp" Target="../ctrlProps/ctrlProp3112.xml"/><Relationship Id="rId577" Type="http://schemas.openxmlformats.org/officeDocument/2006/relationships/ctrlProp" Target="../ctrlProps/ctrlProp3154.xml"/><Relationship Id="rId132" Type="http://schemas.openxmlformats.org/officeDocument/2006/relationships/ctrlProp" Target="../ctrlProps/ctrlProp2709.xml"/><Relationship Id="rId174" Type="http://schemas.openxmlformats.org/officeDocument/2006/relationships/ctrlProp" Target="../ctrlProps/ctrlProp2751.xml"/><Relationship Id="rId381" Type="http://schemas.openxmlformats.org/officeDocument/2006/relationships/ctrlProp" Target="../ctrlProps/ctrlProp2958.xml"/><Relationship Id="rId602" Type="http://schemas.openxmlformats.org/officeDocument/2006/relationships/ctrlProp" Target="../ctrlProps/ctrlProp3179.xml"/><Relationship Id="rId241" Type="http://schemas.openxmlformats.org/officeDocument/2006/relationships/ctrlProp" Target="../ctrlProps/ctrlProp2818.xml"/><Relationship Id="rId437" Type="http://schemas.openxmlformats.org/officeDocument/2006/relationships/ctrlProp" Target="../ctrlProps/ctrlProp3014.xml"/><Relationship Id="rId479" Type="http://schemas.openxmlformats.org/officeDocument/2006/relationships/ctrlProp" Target="../ctrlProps/ctrlProp3056.xml"/><Relationship Id="rId644" Type="http://schemas.openxmlformats.org/officeDocument/2006/relationships/ctrlProp" Target="../ctrlProps/ctrlProp3221.xml"/><Relationship Id="rId36" Type="http://schemas.openxmlformats.org/officeDocument/2006/relationships/ctrlProp" Target="../ctrlProps/ctrlProp2613.xml"/><Relationship Id="rId283" Type="http://schemas.openxmlformats.org/officeDocument/2006/relationships/ctrlProp" Target="../ctrlProps/ctrlProp2860.xml"/><Relationship Id="rId339" Type="http://schemas.openxmlformats.org/officeDocument/2006/relationships/ctrlProp" Target="../ctrlProps/ctrlProp2916.xml"/><Relationship Id="rId490" Type="http://schemas.openxmlformats.org/officeDocument/2006/relationships/ctrlProp" Target="../ctrlProps/ctrlProp3067.xml"/><Relationship Id="rId504" Type="http://schemas.openxmlformats.org/officeDocument/2006/relationships/ctrlProp" Target="../ctrlProps/ctrlProp3081.xml"/><Relationship Id="rId546" Type="http://schemas.openxmlformats.org/officeDocument/2006/relationships/ctrlProp" Target="../ctrlProps/ctrlProp3123.xml"/><Relationship Id="rId78" Type="http://schemas.openxmlformats.org/officeDocument/2006/relationships/ctrlProp" Target="../ctrlProps/ctrlProp2655.xml"/><Relationship Id="rId101" Type="http://schemas.openxmlformats.org/officeDocument/2006/relationships/ctrlProp" Target="../ctrlProps/ctrlProp2678.xml"/><Relationship Id="rId143" Type="http://schemas.openxmlformats.org/officeDocument/2006/relationships/ctrlProp" Target="../ctrlProps/ctrlProp2720.xml"/><Relationship Id="rId185" Type="http://schemas.openxmlformats.org/officeDocument/2006/relationships/ctrlProp" Target="../ctrlProps/ctrlProp2762.xml"/><Relationship Id="rId350" Type="http://schemas.openxmlformats.org/officeDocument/2006/relationships/ctrlProp" Target="../ctrlProps/ctrlProp2927.xml"/><Relationship Id="rId406" Type="http://schemas.openxmlformats.org/officeDocument/2006/relationships/ctrlProp" Target="../ctrlProps/ctrlProp2983.xml"/><Relationship Id="rId588" Type="http://schemas.openxmlformats.org/officeDocument/2006/relationships/ctrlProp" Target="../ctrlProps/ctrlProp3165.xml"/><Relationship Id="rId9" Type="http://schemas.openxmlformats.org/officeDocument/2006/relationships/ctrlProp" Target="../ctrlProps/ctrlProp2586.xml"/><Relationship Id="rId210" Type="http://schemas.openxmlformats.org/officeDocument/2006/relationships/ctrlProp" Target="../ctrlProps/ctrlProp2787.xml"/><Relationship Id="rId392" Type="http://schemas.openxmlformats.org/officeDocument/2006/relationships/ctrlProp" Target="../ctrlProps/ctrlProp2969.xml"/><Relationship Id="rId448" Type="http://schemas.openxmlformats.org/officeDocument/2006/relationships/ctrlProp" Target="../ctrlProps/ctrlProp3025.xml"/><Relationship Id="rId613" Type="http://schemas.openxmlformats.org/officeDocument/2006/relationships/ctrlProp" Target="../ctrlProps/ctrlProp3190.xml"/><Relationship Id="rId252" Type="http://schemas.openxmlformats.org/officeDocument/2006/relationships/ctrlProp" Target="../ctrlProps/ctrlProp2829.xml"/><Relationship Id="rId294" Type="http://schemas.openxmlformats.org/officeDocument/2006/relationships/ctrlProp" Target="../ctrlProps/ctrlProp2871.xml"/><Relationship Id="rId308" Type="http://schemas.openxmlformats.org/officeDocument/2006/relationships/ctrlProp" Target="../ctrlProps/ctrlProp2885.xml"/><Relationship Id="rId515" Type="http://schemas.openxmlformats.org/officeDocument/2006/relationships/ctrlProp" Target="../ctrlProps/ctrlProp3092.xml"/><Relationship Id="rId47" Type="http://schemas.openxmlformats.org/officeDocument/2006/relationships/ctrlProp" Target="../ctrlProps/ctrlProp2624.xml"/><Relationship Id="rId89" Type="http://schemas.openxmlformats.org/officeDocument/2006/relationships/ctrlProp" Target="../ctrlProps/ctrlProp2666.xml"/><Relationship Id="rId112" Type="http://schemas.openxmlformats.org/officeDocument/2006/relationships/ctrlProp" Target="../ctrlProps/ctrlProp2689.xml"/><Relationship Id="rId154" Type="http://schemas.openxmlformats.org/officeDocument/2006/relationships/ctrlProp" Target="../ctrlProps/ctrlProp2731.xml"/><Relationship Id="rId361" Type="http://schemas.openxmlformats.org/officeDocument/2006/relationships/ctrlProp" Target="../ctrlProps/ctrlProp2938.xml"/><Relationship Id="rId557" Type="http://schemas.openxmlformats.org/officeDocument/2006/relationships/ctrlProp" Target="../ctrlProps/ctrlProp3134.xml"/><Relationship Id="rId599" Type="http://schemas.openxmlformats.org/officeDocument/2006/relationships/ctrlProp" Target="../ctrlProps/ctrlProp3176.xml"/><Relationship Id="rId196" Type="http://schemas.openxmlformats.org/officeDocument/2006/relationships/ctrlProp" Target="../ctrlProps/ctrlProp2773.xml"/><Relationship Id="rId417" Type="http://schemas.openxmlformats.org/officeDocument/2006/relationships/ctrlProp" Target="../ctrlProps/ctrlProp2994.xml"/><Relationship Id="rId459" Type="http://schemas.openxmlformats.org/officeDocument/2006/relationships/ctrlProp" Target="../ctrlProps/ctrlProp3036.xml"/><Relationship Id="rId624" Type="http://schemas.openxmlformats.org/officeDocument/2006/relationships/ctrlProp" Target="../ctrlProps/ctrlProp3201.xml"/><Relationship Id="rId16" Type="http://schemas.openxmlformats.org/officeDocument/2006/relationships/ctrlProp" Target="../ctrlProps/ctrlProp2593.xml"/><Relationship Id="rId221" Type="http://schemas.openxmlformats.org/officeDocument/2006/relationships/ctrlProp" Target="../ctrlProps/ctrlProp2798.xml"/><Relationship Id="rId263" Type="http://schemas.openxmlformats.org/officeDocument/2006/relationships/ctrlProp" Target="../ctrlProps/ctrlProp2840.xml"/><Relationship Id="rId319" Type="http://schemas.openxmlformats.org/officeDocument/2006/relationships/ctrlProp" Target="../ctrlProps/ctrlProp2896.xml"/><Relationship Id="rId470" Type="http://schemas.openxmlformats.org/officeDocument/2006/relationships/ctrlProp" Target="../ctrlProps/ctrlProp3047.xml"/><Relationship Id="rId526" Type="http://schemas.openxmlformats.org/officeDocument/2006/relationships/ctrlProp" Target="../ctrlProps/ctrlProp3103.xml"/><Relationship Id="rId58" Type="http://schemas.openxmlformats.org/officeDocument/2006/relationships/ctrlProp" Target="../ctrlProps/ctrlProp2635.xml"/><Relationship Id="rId123" Type="http://schemas.openxmlformats.org/officeDocument/2006/relationships/ctrlProp" Target="../ctrlProps/ctrlProp2700.xml"/><Relationship Id="rId330" Type="http://schemas.openxmlformats.org/officeDocument/2006/relationships/ctrlProp" Target="../ctrlProps/ctrlProp2907.xml"/><Relationship Id="rId568" Type="http://schemas.openxmlformats.org/officeDocument/2006/relationships/ctrlProp" Target="../ctrlProps/ctrlProp3145.xml"/><Relationship Id="rId165" Type="http://schemas.openxmlformats.org/officeDocument/2006/relationships/ctrlProp" Target="../ctrlProps/ctrlProp2742.xml"/><Relationship Id="rId372" Type="http://schemas.openxmlformats.org/officeDocument/2006/relationships/ctrlProp" Target="../ctrlProps/ctrlProp2949.xml"/><Relationship Id="rId428" Type="http://schemas.openxmlformats.org/officeDocument/2006/relationships/ctrlProp" Target="../ctrlProps/ctrlProp3005.xml"/><Relationship Id="rId635" Type="http://schemas.openxmlformats.org/officeDocument/2006/relationships/ctrlProp" Target="../ctrlProps/ctrlProp3212.xml"/><Relationship Id="rId232" Type="http://schemas.openxmlformats.org/officeDocument/2006/relationships/ctrlProp" Target="../ctrlProps/ctrlProp2809.xml"/><Relationship Id="rId274" Type="http://schemas.openxmlformats.org/officeDocument/2006/relationships/ctrlProp" Target="../ctrlProps/ctrlProp2851.xml"/><Relationship Id="rId481" Type="http://schemas.openxmlformats.org/officeDocument/2006/relationships/ctrlProp" Target="../ctrlProps/ctrlProp3058.xml"/><Relationship Id="rId27" Type="http://schemas.openxmlformats.org/officeDocument/2006/relationships/ctrlProp" Target="../ctrlProps/ctrlProp2604.xml"/><Relationship Id="rId69" Type="http://schemas.openxmlformats.org/officeDocument/2006/relationships/ctrlProp" Target="../ctrlProps/ctrlProp2646.xml"/><Relationship Id="rId134" Type="http://schemas.openxmlformats.org/officeDocument/2006/relationships/ctrlProp" Target="../ctrlProps/ctrlProp2711.xml"/><Relationship Id="rId537" Type="http://schemas.openxmlformats.org/officeDocument/2006/relationships/ctrlProp" Target="../ctrlProps/ctrlProp3114.xml"/><Relationship Id="rId579" Type="http://schemas.openxmlformats.org/officeDocument/2006/relationships/ctrlProp" Target="../ctrlProps/ctrlProp3156.xml"/><Relationship Id="rId80" Type="http://schemas.openxmlformats.org/officeDocument/2006/relationships/ctrlProp" Target="../ctrlProps/ctrlProp2657.xml"/><Relationship Id="rId176" Type="http://schemas.openxmlformats.org/officeDocument/2006/relationships/ctrlProp" Target="../ctrlProps/ctrlProp2753.xml"/><Relationship Id="rId341" Type="http://schemas.openxmlformats.org/officeDocument/2006/relationships/ctrlProp" Target="../ctrlProps/ctrlProp2918.xml"/><Relationship Id="rId383" Type="http://schemas.openxmlformats.org/officeDocument/2006/relationships/ctrlProp" Target="../ctrlProps/ctrlProp2960.xml"/><Relationship Id="rId439" Type="http://schemas.openxmlformats.org/officeDocument/2006/relationships/ctrlProp" Target="../ctrlProps/ctrlProp3016.xml"/><Relationship Id="rId590" Type="http://schemas.openxmlformats.org/officeDocument/2006/relationships/ctrlProp" Target="../ctrlProps/ctrlProp3167.xml"/><Relationship Id="rId604" Type="http://schemas.openxmlformats.org/officeDocument/2006/relationships/ctrlProp" Target="../ctrlProps/ctrlProp3181.xml"/><Relationship Id="rId646" Type="http://schemas.openxmlformats.org/officeDocument/2006/relationships/ctrlProp" Target="../ctrlProps/ctrlProp3223.xml"/><Relationship Id="rId201" Type="http://schemas.openxmlformats.org/officeDocument/2006/relationships/ctrlProp" Target="../ctrlProps/ctrlProp2778.xml"/><Relationship Id="rId243" Type="http://schemas.openxmlformats.org/officeDocument/2006/relationships/ctrlProp" Target="../ctrlProps/ctrlProp2820.xml"/><Relationship Id="rId285" Type="http://schemas.openxmlformats.org/officeDocument/2006/relationships/ctrlProp" Target="../ctrlProps/ctrlProp2862.xml"/><Relationship Id="rId450" Type="http://schemas.openxmlformats.org/officeDocument/2006/relationships/ctrlProp" Target="../ctrlProps/ctrlProp3027.xml"/><Relationship Id="rId506" Type="http://schemas.openxmlformats.org/officeDocument/2006/relationships/ctrlProp" Target="../ctrlProps/ctrlProp3083.xml"/><Relationship Id="rId38" Type="http://schemas.openxmlformats.org/officeDocument/2006/relationships/ctrlProp" Target="../ctrlProps/ctrlProp2615.xml"/><Relationship Id="rId103" Type="http://schemas.openxmlformats.org/officeDocument/2006/relationships/ctrlProp" Target="../ctrlProps/ctrlProp2680.xml"/><Relationship Id="rId310" Type="http://schemas.openxmlformats.org/officeDocument/2006/relationships/ctrlProp" Target="../ctrlProps/ctrlProp2887.xml"/><Relationship Id="rId492" Type="http://schemas.openxmlformats.org/officeDocument/2006/relationships/ctrlProp" Target="../ctrlProps/ctrlProp3069.xml"/><Relationship Id="rId548" Type="http://schemas.openxmlformats.org/officeDocument/2006/relationships/ctrlProp" Target="../ctrlProps/ctrlProp3125.xml"/><Relationship Id="rId91" Type="http://schemas.openxmlformats.org/officeDocument/2006/relationships/ctrlProp" Target="../ctrlProps/ctrlProp2668.xml"/><Relationship Id="rId145" Type="http://schemas.openxmlformats.org/officeDocument/2006/relationships/ctrlProp" Target="../ctrlProps/ctrlProp2722.xml"/><Relationship Id="rId187" Type="http://schemas.openxmlformats.org/officeDocument/2006/relationships/ctrlProp" Target="../ctrlProps/ctrlProp2764.xml"/><Relationship Id="rId352" Type="http://schemas.openxmlformats.org/officeDocument/2006/relationships/ctrlProp" Target="../ctrlProps/ctrlProp2929.xml"/><Relationship Id="rId394" Type="http://schemas.openxmlformats.org/officeDocument/2006/relationships/ctrlProp" Target="../ctrlProps/ctrlProp2971.xml"/><Relationship Id="rId408" Type="http://schemas.openxmlformats.org/officeDocument/2006/relationships/ctrlProp" Target="../ctrlProps/ctrlProp2985.xml"/><Relationship Id="rId615" Type="http://schemas.openxmlformats.org/officeDocument/2006/relationships/ctrlProp" Target="../ctrlProps/ctrlProp3192.xml"/><Relationship Id="rId1" Type="http://schemas.openxmlformats.org/officeDocument/2006/relationships/printerSettings" Target="../printerSettings/printerSettings14.bin"/><Relationship Id="rId212" Type="http://schemas.openxmlformats.org/officeDocument/2006/relationships/ctrlProp" Target="../ctrlProps/ctrlProp2789.xml"/><Relationship Id="rId233" Type="http://schemas.openxmlformats.org/officeDocument/2006/relationships/ctrlProp" Target="../ctrlProps/ctrlProp2810.xml"/><Relationship Id="rId254" Type="http://schemas.openxmlformats.org/officeDocument/2006/relationships/ctrlProp" Target="../ctrlProps/ctrlProp2831.xml"/><Relationship Id="rId440" Type="http://schemas.openxmlformats.org/officeDocument/2006/relationships/ctrlProp" Target="../ctrlProps/ctrlProp3017.xml"/><Relationship Id="rId28" Type="http://schemas.openxmlformats.org/officeDocument/2006/relationships/ctrlProp" Target="../ctrlProps/ctrlProp2605.xml"/><Relationship Id="rId49" Type="http://schemas.openxmlformats.org/officeDocument/2006/relationships/ctrlProp" Target="../ctrlProps/ctrlProp2626.xml"/><Relationship Id="rId114" Type="http://schemas.openxmlformats.org/officeDocument/2006/relationships/ctrlProp" Target="../ctrlProps/ctrlProp2691.xml"/><Relationship Id="rId275" Type="http://schemas.openxmlformats.org/officeDocument/2006/relationships/ctrlProp" Target="../ctrlProps/ctrlProp2852.xml"/><Relationship Id="rId296" Type="http://schemas.openxmlformats.org/officeDocument/2006/relationships/ctrlProp" Target="../ctrlProps/ctrlProp2873.xml"/><Relationship Id="rId300" Type="http://schemas.openxmlformats.org/officeDocument/2006/relationships/ctrlProp" Target="../ctrlProps/ctrlProp2877.xml"/><Relationship Id="rId461" Type="http://schemas.openxmlformats.org/officeDocument/2006/relationships/ctrlProp" Target="../ctrlProps/ctrlProp3038.xml"/><Relationship Id="rId482" Type="http://schemas.openxmlformats.org/officeDocument/2006/relationships/ctrlProp" Target="../ctrlProps/ctrlProp3059.xml"/><Relationship Id="rId517" Type="http://schemas.openxmlformats.org/officeDocument/2006/relationships/ctrlProp" Target="../ctrlProps/ctrlProp3094.xml"/><Relationship Id="rId538" Type="http://schemas.openxmlformats.org/officeDocument/2006/relationships/ctrlProp" Target="../ctrlProps/ctrlProp3115.xml"/><Relationship Id="rId559" Type="http://schemas.openxmlformats.org/officeDocument/2006/relationships/ctrlProp" Target="../ctrlProps/ctrlProp3136.xml"/><Relationship Id="rId60" Type="http://schemas.openxmlformats.org/officeDocument/2006/relationships/ctrlProp" Target="../ctrlProps/ctrlProp2637.xml"/><Relationship Id="rId81" Type="http://schemas.openxmlformats.org/officeDocument/2006/relationships/ctrlProp" Target="../ctrlProps/ctrlProp2658.xml"/><Relationship Id="rId135" Type="http://schemas.openxmlformats.org/officeDocument/2006/relationships/ctrlProp" Target="../ctrlProps/ctrlProp2712.xml"/><Relationship Id="rId156" Type="http://schemas.openxmlformats.org/officeDocument/2006/relationships/ctrlProp" Target="../ctrlProps/ctrlProp2733.xml"/><Relationship Id="rId177" Type="http://schemas.openxmlformats.org/officeDocument/2006/relationships/ctrlProp" Target="../ctrlProps/ctrlProp2754.xml"/><Relationship Id="rId198" Type="http://schemas.openxmlformats.org/officeDocument/2006/relationships/ctrlProp" Target="../ctrlProps/ctrlProp2775.xml"/><Relationship Id="rId321" Type="http://schemas.openxmlformats.org/officeDocument/2006/relationships/ctrlProp" Target="../ctrlProps/ctrlProp2898.xml"/><Relationship Id="rId342" Type="http://schemas.openxmlformats.org/officeDocument/2006/relationships/ctrlProp" Target="../ctrlProps/ctrlProp2919.xml"/><Relationship Id="rId363" Type="http://schemas.openxmlformats.org/officeDocument/2006/relationships/ctrlProp" Target="../ctrlProps/ctrlProp2940.xml"/><Relationship Id="rId384" Type="http://schemas.openxmlformats.org/officeDocument/2006/relationships/ctrlProp" Target="../ctrlProps/ctrlProp2961.xml"/><Relationship Id="rId419" Type="http://schemas.openxmlformats.org/officeDocument/2006/relationships/ctrlProp" Target="../ctrlProps/ctrlProp2996.xml"/><Relationship Id="rId570" Type="http://schemas.openxmlformats.org/officeDocument/2006/relationships/ctrlProp" Target="../ctrlProps/ctrlProp3147.xml"/><Relationship Id="rId591" Type="http://schemas.openxmlformats.org/officeDocument/2006/relationships/ctrlProp" Target="../ctrlProps/ctrlProp3168.xml"/><Relationship Id="rId605" Type="http://schemas.openxmlformats.org/officeDocument/2006/relationships/ctrlProp" Target="../ctrlProps/ctrlProp3182.xml"/><Relationship Id="rId626" Type="http://schemas.openxmlformats.org/officeDocument/2006/relationships/ctrlProp" Target="../ctrlProps/ctrlProp3203.xml"/><Relationship Id="rId202" Type="http://schemas.openxmlformats.org/officeDocument/2006/relationships/ctrlProp" Target="../ctrlProps/ctrlProp2779.xml"/><Relationship Id="rId223" Type="http://schemas.openxmlformats.org/officeDocument/2006/relationships/ctrlProp" Target="../ctrlProps/ctrlProp2800.xml"/><Relationship Id="rId244" Type="http://schemas.openxmlformats.org/officeDocument/2006/relationships/ctrlProp" Target="../ctrlProps/ctrlProp2821.xml"/><Relationship Id="rId430" Type="http://schemas.openxmlformats.org/officeDocument/2006/relationships/ctrlProp" Target="../ctrlProps/ctrlProp3007.xml"/><Relationship Id="rId647" Type="http://schemas.openxmlformats.org/officeDocument/2006/relationships/ctrlProp" Target="../ctrlProps/ctrlProp3224.xml"/><Relationship Id="rId18" Type="http://schemas.openxmlformats.org/officeDocument/2006/relationships/ctrlProp" Target="../ctrlProps/ctrlProp2595.xml"/><Relationship Id="rId39" Type="http://schemas.openxmlformats.org/officeDocument/2006/relationships/ctrlProp" Target="../ctrlProps/ctrlProp2616.xml"/><Relationship Id="rId265" Type="http://schemas.openxmlformats.org/officeDocument/2006/relationships/ctrlProp" Target="../ctrlProps/ctrlProp2842.xml"/><Relationship Id="rId286" Type="http://schemas.openxmlformats.org/officeDocument/2006/relationships/ctrlProp" Target="../ctrlProps/ctrlProp2863.xml"/><Relationship Id="rId451" Type="http://schemas.openxmlformats.org/officeDocument/2006/relationships/ctrlProp" Target="../ctrlProps/ctrlProp3028.xml"/><Relationship Id="rId472" Type="http://schemas.openxmlformats.org/officeDocument/2006/relationships/ctrlProp" Target="../ctrlProps/ctrlProp3049.xml"/><Relationship Id="rId493" Type="http://schemas.openxmlformats.org/officeDocument/2006/relationships/ctrlProp" Target="../ctrlProps/ctrlProp3070.xml"/><Relationship Id="rId507" Type="http://schemas.openxmlformats.org/officeDocument/2006/relationships/ctrlProp" Target="../ctrlProps/ctrlProp3084.xml"/><Relationship Id="rId528" Type="http://schemas.openxmlformats.org/officeDocument/2006/relationships/ctrlProp" Target="../ctrlProps/ctrlProp3105.xml"/><Relationship Id="rId549" Type="http://schemas.openxmlformats.org/officeDocument/2006/relationships/ctrlProp" Target="../ctrlProps/ctrlProp3126.xml"/><Relationship Id="rId50" Type="http://schemas.openxmlformats.org/officeDocument/2006/relationships/ctrlProp" Target="../ctrlProps/ctrlProp2627.xml"/><Relationship Id="rId104" Type="http://schemas.openxmlformats.org/officeDocument/2006/relationships/ctrlProp" Target="../ctrlProps/ctrlProp2681.xml"/><Relationship Id="rId125" Type="http://schemas.openxmlformats.org/officeDocument/2006/relationships/ctrlProp" Target="../ctrlProps/ctrlProp2702.xml"/><Relationship Id="rId146" Type="http://schemas.openxmlformats.org/officeDocument/2006/relationships/ctrlProp" Target="../ctrlProps/ctrlProp2723.xml"/><Relationship Id="rId167" Type="http://schemas.openxmlformats.org/officeDocument/2006/relationships/ctrlProp" Target="../ctrlProps/ctrlProp2744.xml"/><Relationship Id="rId188" Type="http://schemas.openxmlformats.org/officeDocument/2006/relationships/ctrlProp" Target="../ctrlProps/ctrlProp2765.xml"/><Relationship Id="rId311" Type="http://schemas.openxmlformats.org/officeDocument/2006/relationships/ctrlProp" Target="../ctrlProps/ctrlProp2888.xml"/><Relationship Id="rId332" Type="http://schemas.openxmlformats.org/officeDocument/2006/relationships/ctrlProp" Target="../ctrlProps/ctrlProp2909.xml"/><Relationship Id="rId353" Type="http://schemas.openxmlformats.org/officeDocument/2006/relationships/ctrlProp" Target="../ctrlProps/ctrlProp2930.xml"/><Relationship Id="rId374" Type="http://schemas.openxmlformats.org/officeDocument/2006/relationships/ctrlProp" Target="../ctrlProps/ctrlProp2951.xml"/><Relationship Id="rId395" Type="http://schemas.openxmlformats.org/officeDocument/2006/relationships/ctrlProp" Target="../ctrlProps/ctrlProp2972.xml"/><Relationship Id="rId409" Type="http://schemas.openxmlformats.org/officeDocument/2006/relationships/ctrlProp" Target="../ctrlProps/ctrlProp2986.xml"/><Relationship Id="rId560" Type="http://schemas.openxmlformats.org/officeDocument/2006/relationships/ctrlProp" Target="../ctrlProps/ctrlProp3137.xml"/><Relationship Id="rId581" Type="http://schemas.openxmlformats.org/officeDocument/2006/relationships/ctrlProp" Target="../ctrlProps/ctrlProp3158.xml"/><Relationship Id="rId71" Type="http://schemas.openxmlformats.org/officeDocument/2006/relationships/ctrlProp" Target="../ctrlProps/ctrlProp2648.xml"/><Relationship Id="rId92" Type="http://schemas.openxmlformats.org/officeDocument/2006/relationships/ctrlProp" Target="../ctrlProps/ctrlProp2669.xml"/><Relationship Id="rId213" Type="http://schemas.openxmlformats.org/officeDocument/2006/relationships/ctrlProp" Target="../ctrlProps/ctrlProp2790.xml"/><Relationship Id="rId234" Type="http://schemas.openxmlformats.org/officeDocument/2006/relationships/ctrlProp" Target="../ctrlProps/ctrlProp2811.xml"/><Relationship Id="rId420" Type="http://schemas.openxmlformats.org/officeDocument/2006/relationships/ctrlProp" Target="../ctrlProps/ctrlProp2997.xml"/><Relationship Id="rId616" Type="http://schemas.openxmlformats.org/officeDocument/2006/relationships/ctrlProp" Target="../ctrlProps/ctrlProp3193.xml"/><Relationship Id="rId637" Type="http://schemas.openxmlformats.org/officeDocument/2006/relationships/ctrlProp" Target="../ctrlProps/ctrlProp3214.xml"/><Relationship Id="rId2" Type="http://schemas.openxmlformats.org/officeDocument/2006/relationships/drawing" Target="../drawings/drawing9.xml"/><Relationship Id="rId29" Type="http://schemas.openxmlformats.org/officeDocument/2006/relationships/ctrlProp" Target="../ctrlProps/ctrlProp2606.xml"/><Relationship Id="rId255" Type="http://schemas.openxmlformats.org/officeDocument/2006/relationships/ctrlProp" Target="../ctrlProps/ctrlProp2832.xml"/><Relationship Id="rId276" Type="http://schemas.openxmlformats.org/officeDocument/2006/relationships/ctrlProp" Target="../ctrlProps/ctrlProp2853.xml"/><Relationship Id="rId297" Type="http://schemas.openxmlformats.org/officeDocument/2006/relationships/ctrlProp" Target="../ctrlProps/ctrlProp2874.xml"/><Relationship Id="rId441" Type="http://schemas.openxmlformats.org/officeDocument/2006/relationships/ctrlProp" Target="../ctrlProps/ctrlProp3018.xml"/><Relationship Id="rId462" Type="http://schemas.openxmlformats.org/officeDocument/2006/relationships/ctrlProp" Target="../ctrlProps/ctrlProp3039.xml"/><Relationship Id="rId483" Type="http://schemas.openxmlformats.org/officeDocument/2006/relationships/ctrlProp" Target="../ctrlProps/ctrlProp3060.xml"/><Relationship Id="rId518" Type="http://schemas.openxmlformats.org/officeDocument/2006/relationships/ctrlProp" Target="../ctrlProps/ctrlProp3095.xml"/><Relationship Id="rId539" Type="http://schemas.openxmlformats.org/officeDocument/2006/relationships/ctrlProp" Target="../ctrlProps/ctrlProp3116.xml"/><Relationship Id="rId40" Type="http://schemas.openxmlformats.org/officeDocument/2006/relationships/ctrlProp" Target="../ctrlProps/ctrlProp2617.xml"/><Relationship Id="rId115" Type="http://schemas.openxmlformats.org/officeDocument/2006/relationships/ctrlProp" Target="../ctrlProps/ctrlProp2692.xml"/><Relationship Id="rId136" Type="http://schemas.openxmlformats.org/officeDocument/2006/relationships/ctrlProp" Target="../ctrlProps/ctrlProp2713.xml"/><Relationship Id="rId157" Type="http://schemas.openxmlformats.org/officeDocument/2006/relationships/ctrlProp" Target="../ctrlProps/ctrlProp2734.xml"/><Relationship Id="rId178" Type="http://schemas.openxmlformats.org/officeDocument/2006/relationships/ctrlProp" Target="../ctrlProps/ctrlProp2755.xml"/><Relationship Id="rId301" Type="http://schemas.openxmlformats.org/officeDocument/2006/relationships/ctrlProp" Target="../ctrlProps/ctrlProp2878.xml"/><Relationship Id="rId322" Type="http://schemas.openxmlformats.org/officeDocument/2006/relationships/ctrlProp" Target="../ctrlProps/ctrlProp2899.xml"/><Relationship Id="rId343" Type="http://schemas.openxmlformats.org/officeDocument/2006/relationships/ctrlProp" Target="../ctrlProps/ctrlProp2920.xml"/><Relationship Id="rId364" Type="http://schemas.openxmlformats.org/officeDocument/2006/relationships/ctrlProp" Target="../ctrlProps/ctrlProp2941.xml"/><Relationship Id="rId550" Type="http://schemas.openxmlformats.org/officeDocument/2006/relationships/ctrlProp" Target="../ctrlProps/ctrlProp3127.xml"/><Relationship Id="rId61" Type="http://schemas.openxmlformats.org/officeDocument/2006/relationships/ctrlProp" Target="../ctrlProps/ctrlProp2638.xml"/><Relationship Id="rId82" Type="http://schemas.openxmlformats.org/officeDocument/2006/relationships/ctrlProp" Target="../ctrlProps/ctrlProp2659.xml"/><Relationship Id="rId199" Type="http://schemas.openxmlformats.org/officeDocument/2006/relationships/ctrlProp" Target="../ctrlProps/ctrlProp2776.xml"/><Relationship Id="rId203" Type="http://schemas.openxmlformats.org/officeDocument/2006/relationships/ctrlProp" Target="../ctrlProps/ctrlProp2780.xml"/><Relationship Id="rId385" Type="http://schemas.openxmlformats.org/officeDocument/2006/relationships/ctrlProp" Target="../ctrlProps/ctrlProp2962.xml"/><Relationship Id="rId571" Type="http://schemas.openxmlformats.org/officeDocument/2006/relationships/ctrlProp" Target="../ctrlProps/ctrlProp3148.xml"/><Relationship Id="rId592" Type="http://schemas.openxmlformats.org/officeDocument/2006/relationships/ctrlProp" Target="../ctrlProps/ctrlProp3169.xml"/><Relationship Id="rId606" Type="http://schemas.openxmlformats.org/officeDocument/2006/relationships/ctrlProp" Target="../ctrlProps/ctrlProp3183.xml"/><Relationship Id="rId627" Type="http://schemas.openxmlformats.org/officeDocument/2006/relationships/ctrlProp" Target="../ctrlProps/ctrlProp3204.xml"/><Relationship Id="rId648" Type="http://schemas.openxmlformats.org/officeDocument/2006/relationships/ctrlProp" Target="../ctrlProps/ctrlProp3225.xml"/><Relationship Id="rId19" Type="http://schemas.openxmlformats.org/officeDocument/2006/relationships/ctrlProp" Target="../ctrlProps/ctrlProp2596.xml"/><Relationship Id="rId224" Type="http://schemas.openxmlformats.org/officeDocument/2006/relationships/ctrlProp" Target="../ctrlProps/ctrlProp2801.xml"/><Relationship Id="rId245" Type="http://schemas.openxmlformats.org/officeDocument/2006/relationships/ctrlProp" Target="../ctrlProps/ctrlProp2822.xml"/><Relationship Id="rId266" Type="http://schemas.openxmlformats.org/officeDocument/2006/relationships/ctrlProp" Target="../ctrlProps/ctrlProp2843.xml"/><Relationship Id="rId287" Type="http://schemas.openxmlformats.org/officeDocument/2006/relationships/ctrlProp" Target="../ctrlProps/ctrlProp2864.xml"/><Relationship Id="rId410" Type="http://schemas.openxmlformats.org/officeDocument/2006/relationships/ctrlProp" Target="../ctrlProps/ctrlProp2987.xml"/><Relationship Id="rId431" Type="http://schemas.openxmlformats.org/officeDocument/2006/relationships/ctrlProp" Target="../ctrlProps/ctrlProp3008.xml"/><Relationship Id="rId452" Type="http://schemas.openxmlformats.org/officeDocument/2006/relationships/ctrlProp" Target="../ctrlProps/ctrlProp3029.xml"/><Relationship Id="rId473" Type="http://schemas.openxmlformats.org/officeDocument/2006/relationships/ctrlProp" Target="../ctrlProps/ctrlProp3050.xml"/><Relationship Id="rId494" Type="http://schemas.openxmlformats.org/officeDocument/2006/relationships/ctrlProp" Target="../ctrlProps/ctrlProp3071.xml"/><Relationship Id="rId508" Type="http://schemas.openxmlformats.org/officeDocument/2006/relationships/ctrlProp" Target="../ctrlProps/ctrlProp3085.xml"/><Relationship Id="rId529" Type="http://schemas.openxmlformats.org/officeDocument/2006/relationships/ctrlProp" Target="../ctrlProps/ctrlProp3106.xml"/><Relationship Id="rId30" Type="http://schemas.openxmlformats.org/officeDocument/2006/relationships/ctrlProp" Target="../ctrlProps/ctrlProp2607.xml"/><Relationship Id="rId105" Type="http://schemas.openxmlformats.org/officeDocument/2006/relationships/ctrlProp" Target="../ctrlProps/ctrlProp2682.xml"/><Relationship Id="rId126" Type="http://schemas.openxmlformats.org/officeDocument/2006/relationships/ctrlProp" Target="../ctrlProps/ctrlProp2703.xml"/><Relationship Id="rId147" Type="http://schemas.openxmlformats.org/officeDocument/2006/relationships/ctrlProp" Target="../ctrlProps/ctrlProp2724.xml"/><Relationship Id="rId168" Type="http://schemas.openxmlformats.org/officeDocument/2006/relationships/ctrlProp" Target="../ctrlProps/ctrlProp2745.xml"/><Relationship Id="rId312" Type="http://schemas.openxmlformats.org/officeDocument/2006/relationships/ctrlProp" Target="../ctrlProps/ctrlProp2889.xml"/><Relationship Id="rId333" Type="http://schemas.openxmlformats.org/officeDocument/2006/relationships/ctrlProp" Target="../ctrlProps/ctrlProp2910.xml"/><Relationship Id="rId354" Type="http://schemas.openxmlformats.org/officeDocument/2006/relationships/ctrlProp" Target="../ctrlProps/ctrlProp2931.xml"/><Relationship Id="rId540" Type="http://schemas.openxmlformats.org/officeDocument/2006/relationships/ctrlProp" Target="../ctrlProps/ctrlProp3117.xml"/><Relationship Id="rId51" Type="http://schemas.openxmlformats.org/officeDocument/2006/relationships/ctrlProp" Target="../ctrlProps/ctrlProp2628.xml"/><Relationship Id="rId72" Type="http://schemas.openxmlformats.org/officeDocument/2006/relationships/ctrlProp" Target="../ctrlProps/ctrlProp2649.xml"/><Relationship Id="rId93" Type="http://schemas.openxmlformats.org/officeDocument/2006/relationships/ctrlProp" Target="../ctrlProps/ctrlProp2670.xml"/><Relationship Id="rId189" Type="http://schemas.openxmlformats.org/officeDocument/2006/relationships/ctrlProp" Target="../ctrlProps/ctrlProp2766.xml"/><Relationship Id="rId375" Type="http://schemas.openxmlformats.org/officeDocument/2006/relationships/ctrlProp" Target="../ctrlProps/ctrlProp2952.xml"/><Relationship Id="rId396" Type="http://schemas.openxmlformats.org/officeDocument/2006/relationships/ctrlProp" Target="../ctrlProps/ctrlProp2973.xml"/><Relationship Id="rId561" Type="http://schemas.openxmlformats.org/officeDocument/2006/relationships/ctrlProp" Target="../ctrlProps/ctrlProp3138.xml"/><Relationship Id="rId582" Type="http://schemas.openxmlformats.org/officeDocument/2006/relationships/ctrlProp" Target="../ctrlProps/ctrlProp3159.xml"/><Relationship Id="rId617" Type="http://schemas.openxmlformats.org/officeDocument/2006/relationships/ctrlProp" Target="../ctrlProps/ctrlProp3194.xml"/><Relationship Id="rId638" Type="http://schemas.openxmlformats.org/officeDocument/2006/relationships/ctrlProp" Target="../ctrlProps/ctrlProp3215.xml"/><Relationship Id="rId3" Type="http://schemas.openxmlformats.org/officeDocument/2006/relationships/vmlDrawing" Target="../drawings/vmlDrawing5.vml"/><Relationship Id="rId214" Type="http://schemas.openxmlformats.org/officeDocument/2006/relationships/ctrlProp" Target="../ctrlProps/ctrlProp2791.xml"/><Relationship Id="rId235" Type="http://schemas.openxmlformats.org/officeDocument/2006/relationships/ctrlProp" Target="../ctrlProps/ctrlProp2812.xml"/><Relationship Id="rId256" Type="http://schemas.openxmlformats.org/officeDocument/2006/relationships/ctrlProp" Target="../ctrlProps/ctrlProp2833.xml"/><Relationship Id="rId277" Type="http://schemas.openxmlformats.org/officeDocument/2006/relationships/ctrlProp" Target="../ctrlProps/ctrlProp2854.xml"/><Relationship Id="rId298" Type="http://schemas.openxmlformats.org/officeDocument/2006/relationships/ctrlProp" Target="../ctrlProps/ctrlProp2875.xml"/><Relationship Id="rId400" Type="http://schemas.openxmlformats.org/officeDocument/2006/relationships/ctrlProp" Target="../ctrlProps/ctrlProp2977.xml"/><Relationship Id="rId421" Type="http://schemas.openxmlformats.org/officeDocument/2006/relationships/ctrlProp" Target="../ctrlProps/ctrlProp2998.xml"/><Relationship Id="rId442" Type="http://schemas.openxmlformats.org/officeDocument/2006/relationships/ctrlProp" Target="../ctrlProps/ctrlProp3019.xml"/><Relationship Id="rId463" Type="http://schemas.openxmlformats.org/officeDocument/2006/relationships/ctrlProp" Target="../ctrlProps/ctrlProp3040.xml"/><Relationship Id="rId484" Type="http://schemas.openxmlformats.org/officeDocument/2006/relationships/ctrlProp" Target="../ctrlProps/ctrlProp3061.xml"/><Relationship Id="rId519" Type="http://schemas.openxmlformats.org/officeDocument/2006/relationships/ctrlProp" Target="../ctrlProps/ctrlProp3096.xml"/><Relationship Id="rId116" Type="http://schemas.openxmlformats.org/officeDocument/2006/relationships/ctrlProp" Target="../ctrlProps/ctrlProp2693.xml"/><Relationship Id="rId137" Type="http://schemas.openxmlformats.org/officeDocument/2006/relationships/ctrlProp" Target="../ctrlProps/ctrlProp2714.xml"/><Relationship Id="rId158" Type="http://schemas.openxmlformats.org/officeDocument/2006/relationships/ctrlProp" Target="../ctrlProps/ctrlProp2735.xml"/><Relationship Id="rId302" Type="http://schemas.openxmlformats.org/officeDocument/2006/relationships/ctrlProp" Target="../ctrlProps/ctrlProp2879.xml"/><Relationship Id="rId323" Type="http://schemas.openxmlformats.org/officeDocument/2006/relationships/ctrlProp" Target="../ctrlProps/ctrlProp2900.xml"/><Relationship Id="rId344" Type="http://schemas.openxmlformats.org/officeDocument/2006/relationships/ctrlProp" Target="../ctrlProps/ctrlProp2921.xml"/><Relationship Id="rId530" Type="http://schemas.openxmlformats.org/officeDocument/2006/relationships/ctrlProp" Target="../ctrlProps/ctrlProp3107.xml"/><Relationship Id="rId20" Type="http://schemas.openxmlformats.org/officeDocument/2006/relationships/ctrlProp" Target="../ctrlProps/ctrlProp2597.xml"/><Relationship Id="rId41" Type="http://schemas.openxmlformats.org/officeDocument/2006/relationships/ctrlProp" Target="../ctrlProps/ctrlProp2618.xml"/><Relationship Id="rId62" Type="http://schemas.openxmlformats.org/officeDocument/2006/relationships/ctrlProp" Target="../ctrlProps/ctrlProp2639.xml"/><Relationship Id="rId83" Type="http://schemas.openxmlformats.org/officeDocument/2006/relationships/ctrlProp" Target="../ctrlProps/ctrlProp2660.xml"/><Relationship Id="rId179" Type="http://schemas.openxmlformats.org/officeDocument/2006/relationships/ctrlProp" Target="../ctrlProps/ctrlProp2756.xml"/><Relationship Id="rId365" Type="http://schemas.openxmlformats.org/officeDocument/2006/relationships/ctrlProp" Target="../ctrlProps/ctrlProp2942.xml"/><Relationship Id="rId386" Type="http://schemas.openxmlformats.org/officeDocument/2006/relationships/ctrlProp" Target="../ctrlProps/ctrlProp2963.xml"/><Relationship Id="rId551" Type="http://schemas.openxmlformats.org/officeDocument/2006/relationships/ctrlProp" Target="../ctrlProps/ctrlProp3128.xml"/><Relationship Id="rId572" Type="http://schemas.openxmlformats.org/officeDocument/2006/relationships/ctrlProp" Target="../ctrlProps/ctrlProp3149.xml"/><Relationship Id="rId593" Type="http://schemas.openxmlformats.org/officeDocument/2006/relationships/ctrlProp" Target="../ctrlProps/ctrlProp3170.xml"/><Relationship Id="rId607" Type="http://schemas.openxmlformats.org/officeDocument/2006/relationships/ctrlProp" Target="../ctrlProps/ctrlProp3184.xml"/><Relationship Id="rId628" Type="http://schemas.openxmlformats.org/officeDocument/2006/relationships/ctrlProp" Target="../ctrlProps/ctrlProp3205.xml"/><Relationship Id="rId190" Type="http://schemas.openxmlformats.org/officeDocument/2006/relationships/ctrlProp" Target="../ctrlProps/ctrlProp2767.xml"/><Relationship Id="rId204" Type="http://schemas.openxmlformats.org/officeDocument/2006/relationships/ctrlProp" Target="../ctrlProps/ctrlProp2781.xml"/><Relationship Id="rId225" Type="http://schemas.openxmlformats.org/officeDocument/2006/relationships/ctrlProp" Target="../ctrlProps/ctrlProp2802.xml"/><Relationship Id="rId246" Type="http://schemas.openxmlformats.org/officeDocument/2006/relationships/ctrlProp" Target="../ctrlProps/ctrlProp2823.xml"/><Relationship Id="rId267" Type="http://schemas.openxmlformats.org/officeDocument/2006/relationships/ctrlProp" Target="../ctrlProps/ctrlProp2844.xml"/><Relationship Id="rId288" Type="http://schemas.openxmlformats.org/officeDocument/2006/relationships/ctrlProp" Target="../ctrlProps/ctrlProp2865.xml"/><Relationship Id="rId411" Type="http://schemas.openxmlformats.org/officeDocument/2006/relationships/ctrlProp" Target="../ctrlProps/ctrlProp2988.xml"/><Relationship Id="rId432" Type="http://schemas.openxmlformats.org/officeDocument/2006/relationships/ctrlProp" Target="../ctrlProps/ctrlProp3009.xml"/><Relationship Id="rId453" Type="http://schemas.openxmlformats.org/officeDocument/2006/relationships/ctrlProp" Target="../ctrlProps/ctrlProp3030.xml"/><Relationship Id="rId474" Type="http://schemas.openxmlformats.org/officeDocument/2006/relationships/ctrlProp" Target="../ctrlProps/ctrlProp3051.xml"/><Relationship Id="rId509" Type="http://schemas.openxmlformats.org/officeDocument/2006/relationships/ctrlProp" Target="../ctrlProps/ctrlProp3086.xml"/><Relationship Id="rId106" Type="http://schemas.openxmlformats.org/officeDocument/2006/relationships/ctrlProp" Target="../ctrlProps/ctrlProp2683.xml"/><Relationship Id="rId127" Type="http://schemas.openxmlformats.org/officeDocument/2006/relationships/ctrlProp" Target="../ctrlProps/ctrlProp2704.xml"/><Relationship Id="rId313" Type="http://schemas.openxmlformats.org/officeDocument/2006/relationships/ctrlProp" Target="../ctrlProps/ctrlProp2890.xml"/><Relationship Id="rId495" Type="http://schemas.openxmlformats.org/officeDocument/2006/relationships/ctrlProp" Target="../ctrlProps/ctrlProp3072.xml"/><Relationship Id="rId10" Type="http://schemas.openxmlformats.org/officeDocument/2006/relationships/ctrlProp" Target="../ctrlProps/ctrlProp2587.xml"/><Relationship Id="rId31" Type="http://schemas.openxmlformats.org/officeDocument/2006/relationships/ctrlProp" Target="../ctrlProps/ctrlProp2608.xml"/><Relationship Id="rId52" Type="http://schemas.openxmlformats.org/officeDocument/2006/relationships/ctrlProp" Target="../ctrlProps/ctrlProp2629.xml"/><Relationship Id="rId73" Type="http://schemas.openxmlformats.org/officeDocument/2006/relationships/ctrlProp" Target="../ctrlProps/ctrlProp2650.xml"/><Relationship Id="rId94" Type="http://schemas.openxmlformats.org/officeDocument/2006/relationships/ctrlProp" Target="../ctrlProps/ctrlProp2671.xml"/><Relationship Id="rId148" Type="http://schemas.openxmlformats.org/officeDocument/2006/relationships/ctrlProp" Target="../ctrlProps/ctrlProp2725.xml"/><Relationship Id="rId169" Type="http://schemas.openxmlformats.org/officeDocument/2006/relationships/ctrlProp" Target="../ctrlProps/ctrlProp2746.xml"/><Relationship Id="rId334" Type="http://schemas.openxmlformats.org/officeDocument/2006/relationships/ctrlProp" Target="../ctrlProps/ctrlProp2911.xml"/><Relationship Id="rId355" Type="http://schemas.openxmlformats.org/officeDocument/2006/relationships/ctrlProp" Target="../ctrlProps/ctrlProp2932.xml"/><Relationship Id="rId376" Type="http://schemas.openxmlformats.org/officeDocument/2006/relationships/ctrlProp" Target="../ctrlProps/ctrlProp2953.xml"/><Relationship Id="rId397" Type="http://schemas.openxmlformats.org/officeDocument/2006/relationships/ctrlProp" Target="../ctrlProps/ctrlProp2974.xml"/><Relationship Id="rId520" Type="http://schemas.openxmlformats.org/officeDocument/2006/relationships/ctrlProp" Target="../ctrlProps/ctrlProp3097.xml"/><Relationship Id="rId541" Type="http://schemas.openxmlformats.org/officeDocument/2006/relationships/ctrlProp" Target="../ctrlProps/ctrlProp3118.xml"/><Relationship Id="rId562" Type="http://schemas.openxmlformats.org/officeDocument/2006/relationships/ctrlProp" Target="../ctrlProps/ctrlProp3139.xml"/><Relationship Id="rId583" Type="http://schemas.openxmlformats.org/officeDocument/2006/relationships/ctrlProp" Target="../ctrlProps/ctrlProp3160.xml"/><Relationship Id="rId618" Type="http://schemas.openxmlformats.org/officeDocument/2006/relationships/ctrlProp" Target="../ctrlProps/ctrlProp3195.xml"/><Relationship Id="rId639" Type="http://schemas.openxmlformats.org/officeDocument/2006/relationships/ctrlProp" Target="../ctrlProps/ctrlProp3216.xml"/><Relationship Id="rId4" Type="http://schemas.openxmlformats.org/officeDocument/2006/relationships/ctrlProp" Target="../ctrlProps/ctrlProp2581.xml"/><Relationship Id="rId180" Type="http://schemas.openxmlformats.org/officeDocument/2006/relationships/ctrlProp" Target="../ctrlProps/ctrlProp2757.xml"/><Relationship Id="rId215" Type="http://schemas.openxmlformats.org/officeDocument/2006/relationships/ctrlProp" Target="../ctrlProps/ctrlProp2792.xml"/><Relationship Id="rId236" Type="http://schemas.openxmlformats.org/officeDocument/2006/relationships/ctrlProp" Target="../ctrlProps/ctrlProp2813.xml"/><Relationship Id="rId257" Type="http://schemas.openxmlformats.org/officeDocument/2006/relationships/ctrlProp" Target="../ctrlProps/ctrlProp2834.xml"/><Relationship Id="rId278" Type="http://schemas.openxmlformats.org/officeDocument/2006/relationships/ctrlProp" Target="../ctrlProps/ctrlProp2855.xml"/><Relationship Id="rId401" Type="http://schemas.openxmlformats.org/officeDocument/2006/relationships/ctrlProp" Target="../ctrlProps/ctrlProp2978.xml"/><Relationship Id="rId422" Type="http://schemas.openxmlformats.org/officeDocument/2006/relationships/ctrlProp" Target="../ctrlProps/ctrlProp2999.xml"/><Relationship Id="rId443" Type="http://schemas.openxmlformats.org/officeDocument/2006/relationships/ctrlProp" Target="../ctrlProps/ctrlProp3020.xml"/><Relationship Id="rId464" Type="http://schemas.openxmlformats.org/officeDocument/2006/relationships/ctrlProp" Target="../ctrlProps/ctrlProp3041.xml"/><Relationship Id="rId303" Type="http://schemas.openxmlformats.org/officeDocument/2006/relationships/ctrlProp" Target="../ctrlProps/ctrlProp2880.xml"/><Relationship Id="rId485" Type="http://schemas.openxmlformats.org/officeDocument/2006/relationships/ctrlProp" Target="../ctrlProps/ctrlProp3062.xml"/><Relationship Id="rId42" Type="http://schemas.openxmlformats.org/officeDocument/2006/relationships/ctrlProp" Target="../ctrlProps/ctrlProp2619.xml"/><Relationship Id="rId84" Type="http://schemas.openxmlformats.org/officeDocument/2006/relationships/ctrlProp" Target="../ctrlProps/ctrlProp2661.xml"/><Relationship Id="rId138" Type="http://schemas.openxmlformats.org/officeDocument/2006/relationships/ctrlProp" Target="../ctrlProps/ctrlProp2715.xml"/><Relationship Id="rId345" Type="http://schemas.openxmlformats.org/officeDocument/2006/relationships/ctrlProp" Target="../ctrlProps/ctrlProp2922.xml"/><Relationship Id="rId387" Type="http://schemas.openxmlformats.org/officeDocument/2006/relationships/ctrlProp" Target="../ctrlProps/ctrlProp2964.xml"/><Relationship Id="rId510" Type="http://schemas.openxmlformats.org/officeDocument/2006/relationships/ctrlProp" Target="../ctrlProps/ctrlProp3087.xml"/><Relationship Id="rId552" Type="http://schemas.openxmlformats.org/officeDocument/2006/relationships/ctrlProp" Target="../ctrlProps/ctrlProp3129.xml"/><Relationship Id="rId594" Type="http://schemas.openxmlformats.org/officeDocument/2006/relationships/ctrlProp" Target="../ctrlProps/ctrlProp3171.xml"/><Relationship Id="rId608" Type="http://schemas.openxmlformats.org/officeDocument/2006/relationships/ctrlProp" Target="../ctrlProps/ctrlProp3185.xml"/><Relationship Id="rId191" Type="http://schemas.openxmlformats.org/officeDocument/2006/relationships/ctrlProp" Target="../ctrlProps/ctrlProp2768.xml"/><Relationship Id="rId205" Type="http://schemas.openxmlformats.org/officeDocument/2006/relationships/ctrlProp" Target="../ctrlProps/ctrlProp2782.xml"/><Relationship Id="rId247" Type="http://schemas.openxmlformats.org/officeDocument/2006/relationships/ctrlProp" Target="../ctrlProps/ctrlProp2824.xml"/><Relationship Id="rId412" Type="http://schemas.openxmlformats.org/officeDocument/2006/relationships/ctrlProp" Target="../ctrlProps/ctrlProp2989.xml"/><Relationship Id="rId107" Type="http://schemas.openxmlformats.org/officeDocument/2006/relationships/ctrlProp" Target="../ctrlProps/ctrlProp2684.xml"/><Relationship Id="rId289" Type="http://schemas.openxmlformats.org/officeDocument/2006/relationships/ctrlProp" Target="../ctrlProps/ctrlProp2866.xml"/><Relationship Id="rId454" Type="http://schemas.openxmlformats.org/officeDocument/2006/relationships/ctrlProp" Target="../ctrlProps/ctrlProp3031.xml"/><Relationship Id="rId496" Type="http://schemas.openxmlformats.org/officeDocument/2006/relationships/ctrlProp" Target="../ctrlProps/ctrlProp3073.xml"/><Relationship Id="rId11" Type="http://schemas.openxmlformats.org/officeDocument/2006/relationships/ctrlProp" Target="../ctrlProps/ctrlProp2588.xml"/><Relationship Id="rId53" Type="http://schemas.openxmlformats.org/officeDocument/2006/relationships/ctrlProp" Target="../ctrlProps/ctrlProp2630.xml"/><Relationship Id="rId149" Type="http://schemas.openxmlformats.org/officeDocument/2006/relationships/ctrlProp" Target="../ctrlProps/ctrlProp2726.xml"/><Relationship Id="rId314" Type="http://schemas.openxmlformats.org/officeDocument/2006/relationships/ctrlProp" Target="../ctrlProps/ctrlProp2891.xml"/><Relationship Id="rId356" Type="http://schemas.openxmlformats.org/officeDocument/2006/relationships/ctrlProp" Target="../ctrlProps/ctrlProp2933.xml"/><Relationship Id="rId398" Type="http://schemas.openxmlformats.org/officeDocument/2006/relationships/ctrlProp" Target="../ctrlProps/ctrlProp2975.xml"/><Relationship Id="rId521" Type="http://schemas.openxmlformats.org/officeDocument/2006/relationships/ctrlProp" Target="../ctrlProps/ctrlProp3098.xml"/><Relationship Id="rId563" Type="http://schemas.openxmlformats.org/officeDocument/2006/relationships/ctrlProp" Target="../ctrlProps/ctrlProp3140.xml"/><Relationship Id="rId619" Type="http://schemas.openxmlformats.org/officeDocument/2006/relationships/ctrlProp" Target="../ctrlProps/ctrlProp3196.xml"/><Relationship Id="rId95" Type="http://schemas.openxmlformats.org/officeDocument/2006/relationships/ctrlProp" Target="../ctrlProps/ctrlProp2672.xml"/><Relationship Id="rId160" Type="http://schemas.openxmlformats.org/officeDocument/2006/relationships/ctrlProp" Target="../ctrlProps/ctrlProp2737.xml"/><Relationship Id="rId216" Type="http://schemas.openxmlformats.org/officeDocument/2006/relationships/ctrlProp" Target="../ctrlProps/ctrlProp2793.xml"/><Relationship Id="rId423" Type="http://schemas.openxmlformats.org/officeDocument/2006/relationships/ctrlProp" Target="../ctrlProps/ctrlProp3000.xml"/><Relationship Id="rId258" Type="http://schemas.openxmlformats.org/officeDocument/2006/relationships/ctrlProp" Target="../ctrlProps/ctrlProp2835.xml"/><Relationship Id="rId465" Type="http://schemas.openxmlformats.org/officeDocument/2006/relationships/ctrlProp" Target="../ctrlProps/ctrlProp3042.xml"/><Relationship Id="rId630" Type="http://schemas.openxmlformats.org/officeDocument/2006/relationships/ctrlProp" Target="../ctrlProps/ctrlProp3207.xml"/><Relationship Id="rId22" Type="http://schemas.openxmlformats.org/officeDocument/2006/relationships/ctrlProp" Target="../ctrlProps/ctrlProp2599.xml"/><Relationship Id="rId64" Type="http://schemas.openxmlformats.org/officeDocument/2006/relationships/ctrlProp" Target="../ctrlProps/ctrlProp2641.xml"/><Relationship Id="rId118" Type="http://schemas.openxmlformats.org/officeDocument/2006/relationships/ctrlProp" Target="../ctrlProps/ctrlProp2695.xml"/><Relationship Id="rId325" Type="http://schemas.openxmlformats.org/officeDocument/2006/relationships/ctrlProp" Target="../ctrlProps/ctrlProp2902.xml"/><Relationship Id="rId367" Type="http://schemas.openxmlformats.org/officeDocument/2006/relationships/ctrlProp" Target="../ctrlProps/ctrlProp2944.xml"/><Relationship Id="rId532" Type="http://schemas.openxmlformats.org/officeDocument/2006/relationships/ctrlProp" Target="../ctrlProps/ctrlProp3109.xml"/><Relationship Id="rId574" Type="http://schemas.openxmlformats.org/officeDocument/2006/relationships/ctrlProp" Target="../ctrlProps/ctrlProp3151.xml"/><Relationship Id="rId171" Type="http://schemas.openxmlformats.org/officeDocument/2006/relationships/ctrlProp" Target="../ctrlProps/ctrlProp2748.xml"/><Relationship Id="rId227" Type="http://schemas.openxmlformats.org/officeDocument/2006/relationships/ctrlProp" Target="../ctrlProps/ctrlProp2804.xml"/><Relationship Id="rId269" Type="http://schemas.openxmlformats.org/officeDocument/2006/relationships/ctrlProp" Target="../ctrlProps/ctrlProp2846.xml"/><Relationship Id="rId434" Type="http://schemas.openxmlformats.org/officeDocument/2006/relationships/ctrlProp" Target="../ctrlProps/ctrlProp3011.xml"/><Relationship Id="rId476" Type="http://schemas.openxmlformats.org/officeDocument/2006/relationships/ctrlProp" Target="../ctrlProps/ctrlProp3053.xml"/><Relationship Id="rId641" Type="http://schemas.openxmlformats.org/officeDocument/2006/relationships/ctrlProp" Target="../ctrlProps/ctrlProp3218.xml"/><Relationship Id="rId33" Type="http://schemas.openxmlformats.org/officeDocument/2006/relationships/ctrlProp" Target="../ctrlProps/ctrlProp2610.xml"/><Relationship Id="rId129" Type="http://schemas.openxmlformats.org/officeDocument/2006/relationships/ctrlProp" Target="../ctrlProps/ctrlProp2706.xml"/><Relationship Id="rId280" Type="http://schemas.openxmlformats.org/officeDocument/2006/relationships/ctrlProp" Target="../ctrlProps/ctrlProp2857.xml"/><Relationship Id="rId336" Type="http://schemas.openxmlformats.org/officeDocument/2006/relationships/ctrlProp" Target="../ctrlProps/ctrlProp2913.xml"/><Relationship Id="rId501" Type="http://schemas.openxmlformats.org/officeDocument/2006/relationships/ctrlProp" Target="../ctrlProps/ctrlProp3078.xml"/><Relationship Id="rId543" Type="http://schemas.openxmlformats.org/officeDocument/2006/relationships/ctrlProp" Target="../ctrlProps/ctrlProp3120.xml"/><Relationship Id="rId75" Type="http://schemas.openxmlformats.org/officeDocument/2006/relationships/ctrlProp" Target="../ctrlProps/ctrlProp2652.xml"/><Relationship Id="rId140" Type="http://schemas.openxmlformats.org/officeDocument/2006/relationships/ctrlProp" Target="../ctrlProps/ctrlProp2717.xml"/><Relationship Id="rId182" Type="http://schemas.openxmlformats.org/officeDocument/2006/relationships/ctrlProp" Target="../ctrlProps/ctrlProp2759.xml"/><Relationship Id="rId378" Type="http://schemas.openxmlformats.org/officeDocument/2006/relationships/ctrlProp" Target="../ctrlProps/ctrlProp2955.xml"/><Relationship Id="rId403" Type="http://schemas.openxmlformats.org/officeDocument/2006/relationships/ctrlProp" Target="../ctrlProps/ctrlProp2980.xml"/><Relationship Id="rId585" Type="http://schemas.openxmlformats.org/officeDocument/2006/relationships/ctrlProp" Target="../ctrlProps/ctrlProp3162.xml"/><Relationship Id="rId6" Type="http://schemas.openxmlformats.org/officeDocument/2006/relationships/ctrlProp" Target="../ctrlProps/ctrlProp2583.xml"/><Relationship Id="rId238" Type="http://schemas.openxmlformats.org/officeDocument/2006/relationships/ctrlProp" Target="../ctrlProps/ctrlProp2815.xml"/><Relationship Id="rId445" Type="http://schemas.openxmlformats.org/officeDocument/2006/relationships/ctrlProp" Target="../ctrlProps/ctrlProp3022.xml"/><Relationship Id="rId487" Type="http://schemas.openxmlformats.org/officeDocument/2006/relationships/ctrlProp" Target="../ctrlProps/ctrlProp3064.xml"/><Relationship Id="rId610" Type="http://schemas.openxmlformats.org/officeDocument/2006/relationships/ctrlProp" Target="../ctrlProps/ctrlProp3187.xml"/><Relationship Id="rId291" Type="http://schemas.openxmlformats.org/officeDocument/2006/relationships/ctrlProp" Target="../ctrlProps/ctrlProp2868.xml"/><Relationship Id="rId305" Type="http://schemas.openxmlformats.org/officeDocument/2006/relationships/ctrlProp" Target="../ctrlProps/ctrlProp2882.xml"/><Relationship Id="rId347" Type="http://schemas.openxmlformats.org/officeDocument/2006/relationships/ctrlProp" Target="../ctrlProps/ctrlProp2924.xml"/><Relationship Id="rId512" Type="http://schemas.openxmlformats.org/officeDocument/2006/relationships/ctrlProp" Target="../ctrlProps/ctrlProp3089.xml"/><Relationship Id="rId44" Type="http://schemas.openxmlformats.org/officeDocument/2006/relationships/ctrlProp" Target="../ctrlProps/ctrlProp2621.xml"/><Relationship Id="rId86" Type="http://schemas.openxmlformats.org/officeDocument/2006/relationships/ctrlProp" Target="../ctrlProps/ctrlProp2663.xml"/><Relationship Id="rId151" Type="http://schemas.openxmlformats.org/officeDocument/2006/relationships/ctrlProp" Target="../ctrlProps/ctrlProp2728.xml"/><Relationship Id="rId389" Type="http://schemas.openxmlformats.org/officeDocument/2006/relationships/ctrlProp" Target="../ctrlProps/ctrlProp2966.xml"/><Relationship Id="rId554" Type="http://schemas.openxmlformats.org/officeDocument/2006/relationships/ctrlProp" Target="../ctrlProps/ctrlProp3131.xml"/><Relationship Id="rId596" Type="http://schemas.openxmlformats.org/officeDocument/2006/relationships/ctrlProp" Target="../ctrlProps/ctrlProp3173.xml"/><Relationship Id="rId193" Type="http://schemas.openxmlformats.org/officeDocument/2006/relationships/ctrlProp" Target="../ctrlProps/ctrlProp2770.xml"/><Relationship Id="rId207" Type="http://schemas.openxmlformats.org/officeDocument/2006/relationships/ctrlProp" Target="../ctrlProps/ctrlProp2784.xml"/><Relationship Id="rId249" Type="http://schemas.openxmlformats.org/officeDocument/2006/relationships/ctrlProp" Target="../ctrlProps/ctrlProp2826.xml"/><Relationship Id="rId414" Type="http://schemas.openxmlformats.org/officeDocument/2006/relationships/ctrlProp" Target="../ctrlProps/ctrlProp2991.xml"/><Relationship Id="rId456" Type="http://schemas.openxmlformats.org/officeDocument/2006/relationships/ctrlProp" Target="../ctrlProps/ctrlProp3033.xml"/><Relationship Id="rId498" Type="http://schemas.openxmlformats.org/officeDocument/2006/relationships/ctrlProp" Target="../ctrlProps/ctrlProp3075.xml"/><Relationship Id="rId621" Type="http://schemas.openxmlformats.org/officeDocument/2006/relationships/ctrlProp" Target="../ctrlProps/ctrlProp3198.xml"/><Relationship Id="rId13" Type="http://schemas.openxmlformats.org/officeDocument/2006/relationships/ctrlProp" Target="../ctrlProps/ctrlProp2590.xml"/><Relationship Id="rId109" Type="http://schemas.openxmlformats.org/officeDocument/2006/relationships/ctrlProp" Target="../ctrlProps/ctrlProp2686.xml"/><Relationship Id="rId260" Type="http://schemas.openxmlformats.org/officeDocument/2006/relationships/ctrlProp" Target="../ctrlProps/ctrlProp2837.xml"/><Relationship Id="rId316" Type="http://schemas.openxmlformats.org/officeDocument/2006/relationships/ctrlProp" Target="../ctrlProps/ctrlProp2893.xml"/><Relationship Id="rId523" Type="http://schemas.openxmlformats.org/officeDocument/2006/relationships/ctrlProp" Target="../ctrlProps/ctrlProp3100.xml"/><Relationship Id="rId55" Type="http://schemas.openxmlformats.org/officeDocument/2006/relationships/ctrlProp" Target="../ctrlProps/ctrlProp2632.xml"/><Relationship Id="rId97" Type="http://schemas.openxmlformats.org/officeDocument/2006/relationships/ctrlProp" Target="../ctrlProps/ctrlProp2674.xml"/><Relationship Id="rId120" Type="http://schemas.openxmlformats.org/officeDocument/2006/relationships/ctrlProp" Target="../ctrlProps/ctrlProp2697.xml"/><Relationship Id="rId358" Type="http://schemas.openxmlformats.org/officeDocument/2006/relationships/ctrlProp" Target="../ctrlProps/ctrlProp2935.xml"/><Relationship Id="rId565" Type="http://schemas.openxmlformats.org/officeDocument/2006/relationships/ctrlProp" Target="../ctrlProps/ctrlProp3142.xml"/><Relationship Id="rId162" Type="http://schemas.openxmlformats.org/officeDocument/2006/relationships/ctrlProp" Target="../ctrlProps/ctrlProp2739.xml"/><Relationship Id="rId218" Type="http://schemas.openxmlformats.org/officeDocument/2006/relationships/ctrlProp" Target="../ctrlProps/ctrlProp2795.xml"/><Relationship Id="rId425" Type="http://schemas.openxmlformats.org/officeDocument/2006/relationships/ctrlProp" Target="../ctrlProps/ctrlProp3002.xml"/><Relationship Id="rId467" Type="http://schemas.openxmlformats.org/officeDocument/2006/relationships/ctrlProp" Target="../ctrlProps/ctrlProp3044.xml"/><Relationship Id="rId632" Type="http://schemas.openxmlformats.org/officeDocument/2006/relationships/ctrlProp" Target="../ctrlProps/ctrlProp3209.xml"/><Relationship Id="rId271" Type="http://schemas.openxmlformats.org/officeDocument/2006/relationships/ctrlProp" Target="../ctrlProps/ctrlProp2848.xml"/><Relationship Id="rId24" Type="http://schemas.openxmlformats.org/officeDocument/2006/relationships/ctrlProp" Target="../ctrlProps/ctrlProp2601.xml"/><Relationship Id="rId66" Type="http://schemas.openxmlformats.org/officeDocument/2006/relationships/ctrlProp" Target="../ctrlProps/ctrlProp2643.xml"/><Relationship Id="rId131" Type="http://schemas.openxmlformats.org/officeDocument/2006/relationships/ctrlProp" Target="../ctrlProps/ctrlProp2708.xml"/><Relationship Id="rId327" Type="http://schemas.openxmlformats.org/officeDocument/2006/relationships/ctrlProp" Target="../ctrlProps/ctrlProp2904.xml"/><Relationship Id="rId369" Type="http://schemas.openxmlformats.org/officeDocument/2006/relationships/ctrlProp" Target="../ctrlProps/ctrlProp2946.xml"/><Relationship Id="rId534" Type="http://schemas.openxmlformats.org/officeDocument/2006/relationships/ctrlProp" Target="../ctrlProps/ctrlProp3111.xml"/><Relationship Id="rId576" Type="http://schemas.openxmlformats.org/officeDocument/2006/relationships/ctrlProp" Target="../ctrlProps/ctrlProp3153.xml"/><Relationship Id="rId173" Type="http://schemas.openxmlformats.org/officeDocument/2006/relationships/ctrlProp" Target="../ctrlProps/ctrlProp2750.xml"/><Relationship Id="rId229" Type="http://schemas.openxmlformats.org/officeDocument/2006/relationships/ctrlProp" Target="../ctrlProps/ctrlProp2806.xml"/><Relationship Id="rId380" Type="http://schemas.openxmlformats.org/officeDocument/2006/relationships/ctrlProp" Target="../ctrlProps/ctrlProp2957.xml"/><Relationship Id="rId436" Type="http://schemas.openxmlformats.org/officeDocument/2006/relationships/ctrlProp" Target="../ctrlProps/ctrlProp3013.xml"/><Relationship Id="rId601" Type="http://schemas.openxmlformats.org/officeDocument/2006/relationships/ctrlProp" Target="../ctrlProps/ctrlProp3178.xml"/><Relationship Id="rId643" Type="http://schemas.openxmlformats.org/officeDocument/2006/relationships/ctrlProp" Target="../ctrlProps/ctrlProp3220.xml"/><Relationship Id="rId240" Type="http://schemas.openxmlformats.org/officeDocument/2006/relationships/ctrlProp" Target="../ctrlProps/ctrlProp2817.xml"/><Relationship Id="rId478" Type="http://schemas.openxmlformats.org/officeDocument/2006/relationships/ctrlProp" Target="../ctrlProps/ctrlProp3055.xml"/><Relationship Id="rId35" Type="http://schemas.openxmlformats.org/officeDocument/2006/relationships/ctrlProp" Target="../ctrlProps/ctrlProp2612.xml"/><Relationship Id="rId77" Type="http://schemas.openxmlformats.org/officeDocument/2006/relationships/ctrlProp" Target="../ctrlProps/ctrlProp2654.xml"/><Relationship Id="rId100" Type="http://schemas.openxmlformats.org/officeDocument/2006/relationships/ctrlProp" Target="../ctrlProps/ctrlProp2677.xml"/><Relationship Id="rId282" Type="http://schemas.openxmlformats.org/officeDocument/2006/relationships/ctrlProp" Target="../ctrlProps/ctrlProp2859.xml"/><Relationship Id="rId338" Type="http://schemas.openxmlformats.org/officeDocument/2006/relationships/ctrlProp" Target="../ctrlProps/ctrlProp2915.xml"/><Relationship Id="rId503" Type="http://schemas.openxmlformats.org/officeDocument/2006/relationships/ctrlProp" Target="../ctrlProps/ctrlProp3080.xml"/><Relationship Id="rId545" Type="http://schemas.openxmlformats.org/officeDocument/2006/relationships/ctrlProp" Target="../ctrlProps/ctrlProp3122.xml"/><Relationship Id="rId587" Type="http://schemas.openxmlformats.org/officeDocument/2006/relationships/ctrlProp" Target="../ctrlProps/ctrlProp3164.xml"/><Relationship Id="rId8" Type="http://schemas.openxmlformats.org/officeDocument/2006/relationships/ctrlProp" Target="../ctrlProps/ctrlProp2585.xml"/><Relationship Id="rId142" Type="http://schemas.openxmlformats.org/officeDocument/2006/relationships/ctrlProp" Target="../ctrlProps/ctrlProp2719.xml"/><Relationship Id="rId184" Type="http://schemas.openxmlformats.org/officeDocument/2006/relationships/ctrlProp" Target="../ctrlProps/ctrlProp2761.xml"/><Relationship Id="rId391" Type="http://schemas.openxmlformats.org/officeDocument/2006/relationships/ctrlProp" Target="../ctrlProps/ctrlProp2968.xml"/><Relationship Id="rId405" Type="http://schemas.openxmlformats.org/officeDocument/2006/relationships/ctrlProp" Target="../ctrlProps/ctrlProp2982.xml"/><Relationship Id="rId447" Type="http://schemas.openxmlformats.org/officeDocument/2006/relationships/ctrlProp" Target="../ctrlProps/ctrlProp3024.xml"/><Relationship Id="rId612" Type="http://schemas.openxmlformats.org/officeDocument/2006/relationships/ctrlProp" Target="../ctrlProps/ctrlProp3189.xml"/><Relationship Id="rId251" Type="http://schemas.openxmlformats.org/officeDocument/2006/relationships/ctrlProp" Target="../ctrlProps/ctrlProp2828.xml"/><Relationship Id="rId489" Type="http://schemas.openxmlformats.org/officeDocument/2006/relationships/ctrlProp" Target="../ctrlProps/ctrlProp3066.xml"/><Relationship Id="rId46" Type="http://schemas.openxmlformats.org/officeDocument/2006/relationships/ctrlProp" Target="../ctrlProps/ctrlProp2623.xml"/><Relationship Id="rId293" Type="http://schemas.openxmlformats.org/officeDocument/2006/relationships/ctrlProp" Target="../ctrlProps/ctrlProp2870.xml"/><Relationship Id="rId307" Type="http://schemas.openxmlformats.org/officeDocument/2006/relationships/ctrlProp" Target="../ctrlProps/ctrlProp2884.xml"/><Relationship Id="rId349" Type="http://schemas.openxmlformats.org/officeDocument/2006/relationships/ctrlProp" Target="../ctrlProps/ctrlProp2926.xml"/><Relationship Id="rId514" Type="http://schemas.openxmlformats.org/officeDocument/2006/relationships/ctrlProp" Target="../ctrlProps/ctrlProp3091.xml"/><Relationship Id="rId556" Type="http://schemas.openxmlformats.org/officeDocument/2006/relationships/ctrlProp" Target="../ctrlProps/ctrlProp3133.xml"/><Relationship Id="rId88" Type="http://schemas.openxmlformats.org/officeDocument/2006/relationships/ctrlProp" Target="../ctrlProps/ctrlProp2665.xml"/><Relationship Id="rId111" Type="http://schemas.openxmlformats.org/officeDocument/2006/relationships/ctrlProp" Target="../ctrlProps/ctrlProp2688.xml"/><Relationship Id="rId153" Type="http://schemas.openxmlformats.org/officeDocument/2006/relationships/ctrlProp" Target="../ctrlProps/ctrlProp2730.xml"/><Relationship Id="rId195" Type="http://schemas.openxmlformats.org/officeDocument/2006/relationships/ctrlProp" Target="../ctrlProps/ctrlProp2772.xml"/><Relationship Id="rId209" Type="http://schemas.openxmlformats.org/officeDocument/2006/relationships/ctrlProp" Target="../ctrlProps/ctrlProp2786.xml"/><Relationship Id="rId360" Type="http://schemas.openxmlformats.org/officeDocument/2006/relationships/ctrlProp" Target="../ctrlProps/ctrlProp2937.xml"/><Relationship Id="rId416" Type="http://schemas.openxmlformats.org/officeDocument/2006/relationships/ctrlProp" Target="../ctrlProps/ctrlProp2993.xml"/><Relationship Id="rId598" Type="http://schemas.openxmlformats.org/officeDocument/2006/relationships/ctrlProp" Target="../ctrlProps/ctrlProp3175.xml"/><Relationship Id="rId220" Type="http://schemas.openxmlformats.org/officeDocument/2006/relationships/ctrlProp" Target="../ctrlProps/ctrlProp2797.xml"/><Relationship Id="rId458" Type="http://schemas.openxmlformats.org/officeDocument/2006/relationships/ctrlProp" Target="../ctrlProps/ctrlProp3035.xml"/><Relationship Id="rId623" Type="http://schemas.openxmlformats.org/officeDocument/2006/relationships/ctrlProp" Target="../ctrlProps/ctrlProp3200.xml"/><Relationship Id="rId15" Type="http://schemas.openxmlformats.org/officeDocument/2006/relationships/ctrlProp" Target="../ctrlProps/ctrlProp2592.xml"/><Relationship Id="rId57" Type="http://schemas.openxmlformats.org/officeDocument/2006/relationships/ctrlProp" Target="../ctrlProps/ctrlProp2634.xml"/><Relationship Id="rId262" Type="http://schemas.openxmlformats.org/officeDocument/2006/relationships/ctrlProp" Target="../ctrlProps/ctrlProp2839.xml"/><Relationship Id="rId318" Type="http://schemas.openxmlformats.org/officeDocument/2006/relationships/ctrlProp" Target="../ctrlProps/ctrlProp2895.xml"/><Relationship Id="rId525" Type="http://schemas.openxmlformats.org/officeDocument/2006/relationships/ctrlProp" Target="../ctrlProps/ctrlProp3102.xml"/><Relationship Id="rId567" Type="http://schemas.openxmlformats.org/officeDocument/2006/relationships/ctrlProp" Target="../ctrlProps/ctrlProp3144.xml"/><Relationship Id="rId99" Type="http://schemas.openxmlformats.org/officeDocument/2006/relationships/ctrlProp" Target="../ctrlProps/ctrlProp2676.xml"/><Relationship Id="rId122" Type="http://schemas.openxmlformats.org/officeDocument/2006/relationships/ctrlProp" Target="../ctrlProps/ctrlProp2699.xml"/><Relationship Id="rId164" Type="http://schemas.openxmlformats.org/officeDocument/2006/relationships/ctrlProp" Target="../ctrlProps/ctrlProp2741.xml"/><Relationship Id="rId371" Type="http://schemas.openxmlformats.org/officeDocument/2006/relationships/ctrlProp" Target="../ctrlProps/ctrlProp2948.xml"/><Relationship Id="rId427" Type="http://schemas.openxmlformats.org/officeDocument/2006/relationships/ctrlProp" Target="../ctrlProps/ctrlProp3004.xml"/><Relationship Id="rId469" Type="http://schemas.openxmlformats.org/officeDocument/2006/relationships/ctrlProp" Target="../ctrlProps/ctrlProp3046.xml"/><Relationship Id="rId634" Type="http://schemas.openxmlformats.org/officeDocument/2006/relationships/ctrlProp" Target="../ctrlProps/ctrlProp3211.xml"/><Relationship Id="rId26" Type="http://schemas.openxmlformats.org/officeDocument/2006/relationships/ctrlProp" Target="../ctrlProps/ctrlProp2603.xml"/><Relationship Id="rId231" Type="http://schemas.openxmlformats.org/officeDocument/2006/relationships/ctrlProp" Target="../ctrlProps/ctrlProp2808.xml"/><Relationship Id="rId273" Type="http://schemas.openxmlformats.org/officeDocument/2006/relationships/ctrlProp" Target="../ctrlProps/ctrlProp2850.xml"/><Relationship Id="rId329" Type="http://schemas.openxmlformats.org/officeDocument/2006/relationships/ctrlProp" Target="../ctrlProps/ctrlProp2906.xml"/><Relationship Id="rId480" Type="http://schemas.openxmlformats.org/officeDocument/2006/relationships/ctrlProp" Target="../ctrlProps/ctrlProp3057.xml"/><Relationship Id="rId536" Type="http://schemas.openxmlformats.org/officeDocument/2006/relationships/ctrlProp" Target="../ctrlProps/ctrlProp3113.xml"/><Relationship Id="rId68" Type="http://schemas.openxmlformats.org/officeDocument/2006/relationships/ctrlProp" Target="../ctrlProps/ctrlProp2645.xml"/><Relationship Id="rId133" Type="http://schemas.openxmlformats.org/officeDocument/2006/relationships/ctrlProp" Target="../ctrlProps/ctrlProp2710.xml"/><Relationship Id="rId175" Type="http://schemas.openxmlformats.org/officeDocument/2006/relationships/ctrlProp" Target="../ctrlProps/ctrlProp2752.xml"/><Relationship Id="rId340" Type="http://schemas.openxmlformats.org/officeDocument/2006/relationships/ctrlProp" Target="../ctrlProps/ctrlProp2917.xml"/><Relationship Id="rId578" Type="http://schemas.openxmlformats.org/officeDocument/2006/relationships/ctrlProp" Target="../ctrlProps/ctrlProp3155.xml"/><Relationship Id="rId200" Type="http://schemas.openxmlformats.org/officeDocument/2006/relationships/ctrlProp" Target="../ctrlProps/ctrlProp2777.xml"/><Relationship Id="rId382" Type="http://schemas.openxmlformats.org/officeDocument/2006/relationships/ctrlProp" Target="../ctrlProps/ctrlProp2959.xml"/><Relationship Id="rId438" Type="http://schemas.openxmlformats.org/officeDocument/2006/relationships/ctrlProp" Target="../ctrlProps/ctrlProp3015.xml"/><Relationship Id="rId603" Type="http://schemas.openxmlformats.org/officeDocument/2006/relationships/ctrlProp" Target="../ctrlProps/ctrlProp3180.xml"/><Relationship Id="rId645" Type="http://schemas.openxmlformats.org/officeDocument/2006/relationships/ctrlProp" Target="../ctrlProps/ctrlProp3222.xml"/><Relationship Id="rId242" Type="http://schemas.openxmlformats.org/officeDocument/2006/relationships/ctrlProp" Target="../ctrlProps/ctrlProp2819.xml"/><Relationship Id="rId284" Type="http://schemas.openxmlformats.org/officeDocument/2006/relationships/ctrlProp" Target="../ctrlProps/ctrlProp2861.xml"/><Relationship Id="rId491" Type="http://schemas.openxmlformats.org/officeDocument/2006/relationships/ctrlProp" Target="../ctrlProps/ctrlProp3068.xml"/><Relationship Id="rId505" Type="http://schemas.openxmlformats.org/officeDocument/2006/relationships/ctrlProp" Target="../ctrlProps/ctrlProp3082.xml"/><Relationship Id="rId37" Type="http://schemas.openxmlformats.org/officeDocument/2006/relationships/ctrlProp" Target="../ctrlProps/ctrlProp2614.xml"/><Relationship Id="rId79" Type="http://schemas.openxmlformats.org/officeDocument/2006/relationships/ctrlProp" Target="../ctrlProps/ctrlProp2656.xml"/><Relationship Id="rId102" Type="http://schemas.openxmlformats.org/officeDocument/2006/relationships/ctrlProp" Target="../ctrlProps/ctrlProp2679.xml"/><Relationship Id="rId144" Type="http://schemas.openxmlformats.org/officeDocument/2006/relationships/ctrlProp" Target="../ctrlProps/ctrlProp2721.xml"/><Relationship Id="rId547" Type="http://schemas.openxmlformats.org/officeDocument/2006/relationships/ctrlProp" Target="../ctrlProps/ctrlProp3124.xml"/><Relationship Id="rId589" Type="http://schemas.openxmlformats.org/officeDocument/2006/relationships/ctrlProp" Target="../ctrlProps/ctrlProp3166.xml"/><Relationship Id="rId90" Type="http://schemas.openxmlformats.org/officeDocument/2006/relationships/ctrlProp" Target="../ctrlProps/ctrlProp2667.xml"/><Relationship Id="rId186" Type="http://schemas.openxmlformats.org/officeDocument/2006/relationships/ctrlProp" Target="../ctrlProps/ctrlProp2763.xml"/><Relationship Id="rId351" Type="http://schemas.openxmlformats.org/officeDocument/2006/relationships/ctrlProp" Target="../ctrlProps/ctrlProp2928.xml"/><Relationship Id="rId393" Type="http://schemas.openxmlformats.org/officeDocument/2006/relationships/ctrlProp" Target="../ctrlProps/ctrlProp2970.xml"/><Relationship Id="rId407" Type="http://schemas.openxmlformats.org/officeDocument/2006/relationships/ctrlProp" Target="../ctrlProps/ctrlProp2984.xml"/><Relationship Id="rId449" Type="http://schemas.openxmlformats.org/officeDocument/2006/relationships/ctrlProp" Target="../ctrlProps/ctrlProp3026.xml"/><Relationship Id="rId614" Type="http://schemas.openxmlformats.org/officeDocument/2006/relationships/ctrlProp" Target="../ctrlProps/ctrlProp3191.xml"/><Relationship Id="rId211" Type="http://schemas.openxmlformats.org/officeDocument/2006/relationships/ctrlProp" Target="../ctrlProps/ctrlProp2788.xml"/><Relationship Id="rId253" Type="http://schemas.openxmlformats.org/officeDocument/2006/relationships/ctrlProp" Target="../ctrlProps/ctrlProp2830.xml"/><Relationship Id="rId295" Type="http://schemas.openxmlformats.org/officeDocument/2006/relationships/ctrlProp" Target="../ctrlProps/ctrlProp2872.xml"/><Relationship Id="rId309" Type="http://schemas.openxmlformats.org/officeDocument/2006/relationships/ctrlProp" Target="../ctrlProps/ctrlProp2886.xml"/><Relationship Id="rId460" Type="http://schemas.openxmlformats.org/officeDocument/2006/relationships/ctrlProp" Target="../ctrlProps/ctrlProp3037.xml"/><Relationship Id="rId516" Type="http://schemas.openxmlformats.org/officeDocument/2006/relationships/ctrlProp" Target="../ctrlProps/ctrlProp3093.xml"/><Relationship Id="rId48" Type="http://schemas.openxmlformats.org/officeDocument/2006/relationships/ctrlProp" Target="../ctrlProps/ctrlProp2625.xml"/><Relationship Id="rId113" Type="http://schemas.openxmlformats.org/officeDocument/2006/relationships/ctrlProp" Target="../ctrlProps/ctrlProp2690.xml"/><Relationship Id="rId320" Type="http://schemas.openxmlformats.org/officeDocument/2006/relationships/ctrlProp" Target="../ctrlProps/ctrlProp2897.xml"/><Relationship Id="rId558" Type="http://schemas.openxmlformats.org/officeDocument/2006/relationships/ctrlProp" Target="../ctrlProps/ctrlProp3135.xml"/><Relationship Id="rId155" Type="http://schemas.openxmlformats.org/officeDocument/2006/relationships/ctrlProp" Target="../ctrlProps/ctrlProp2732.xml"/><Relationship Id="rId197" Type="http://schemas.openxmlformats.org/officeDocument/2006/relationships/ctrlProp" Target="../ctrlProps/ctrlProp2774.xml"/><Relationship Id="rId362" Type="http://schemas.openxmlformats.org/officeDocument/2006/relationships/ctrlProp" Target="../ctrlProps/ctrlProp2939.xml"/><Relationship Id="rId418" Type="http://schemas.openxmlformats.org/officeDocument/2006/relationships/ctrlProp" Target="../ctrlProps/ctrlProp2995.xml"/><Relationship Id="rId625" Type="http://schemas.openxmlformats.org/officeDocument/2006/relationships/ctrlProp" Target="../ctrlProps/ctrlProp3202.xml"/><Relationship Id="rId222" Type="http://schemas.openxmlformats.org/officeDocument/2006/relationships/ctrlProp" Target="../ctrlProps/ctrlProp2799.xml"/><Relationship Id="rId264" Type="http://schemas.openxmlformats.org/officeDocument/2006/relationships/ctrlProp" Target="../ctrlProps/ctrlProp2841.xml"/><Relationship Id="rId471" Type="http://schemas.openxmlformats.org/officeDocument/2006/relationships/ctrlProp" Target="../ctrlProps/ctrlProp3048.xml"/><Relationship Id="rId17" Type="http://schemas.openxmlformats.org/officeDocument/2006/relationships/ctrlProp" Target="../ctrlProps/ctrlProp2594.xml"/><Relationship Id="rId59" Type="http://schemas.openxmlformats.org/officeDocument/2006/relationships/ctrlProp" Target="../ctrlProps/ctrlProp2636.xml"/><Relationship Id="rId124" Type="http://schemas.openxmlformats.org/officeDocument/2006/relationships/ctrlProp" Target="../ctrlProps/ctrlProp2701.xml"/><Relationship Id="rId527" Type="http://schemas.openxmlformats.org/officeDocument/2006/relationships/ctrlProp" Target="../ctrlProps/ctrlProp3104.xml"/><Relationship Id="rId569" Type="http://schemas.openxmlformats.org/officeDocument/2006/relationships/ctrlProp" Target="../ctrlProps/ctrlProp3146.xml"/><Relationship Id="rId70" Type="http://schemas.openxmlformats.org/officeDocument/2006/relationships/ctrlProp" Target="../ctrlProps/ctrlProp2647.xml"/><Relationship Id="rId166" Type="http://schemas.openxmlformats.org/officeDocument/2006/relationships/ctrlProp" Target="../ctrlProps/ctrlProp2743.xml"/><Relationship Id="rId331" Type="http://schemas.openxmlformats.org/officeDocument/2006/relationships/ctrlProp" Target="../ctrlProps/ctrlProp2908.xml"/><Relationship Id="rId373" Type="http://schemas.openxmlformats.org/officeDocument/2006/relationships/ctrlProp" Target="../ctrlProps/ctrlProp2950.xml"/><Relationship Id="rId429" Type="http://schemas.openxmlformats.org/officeDocument/2006/relationships/ctrlProp" Target="../ctrlProps/ctrlProp3006.xml"/><Relationship Id="rId580" Type="http://schemas.openxmlformats.org/officeDocument/2006/relationships/ctrlProp" Target="../ctrlProps/ctrlProp3157.xml"/><Relationship Id="rId636" Type="http://schemas.openxmlformats.org/officeDocument/2006/relationships/ctrlProp" Target="../ctrlProps/ctrlProp3213.xml"/></Relationships>
</file>

<file path=xl/worksheets/_rels/sheet19.xml.rels><?xml version="1.0" encoding="UTF-8" standalone="yes"?>
<Relationships xmlns="http://schemas.openxmlformats.org/package/2006/relationships"><Relationship Id="rId117" Type="http://schemas.openxmlformats.org/officeDocument/2006/relationships/ctrlProp" Target="../ctrlProps/ctrlProp3339.xml"/><Relationship Id="rId299" Type="http://schemas.openxmlformats.org/officeDocument/2006/relationships/ctrlProp" Target="../ctrlProps/ctrlProp3521.xml"/><Relationship Id="rId21" Type="http://schemas.openxmlformats.org/officeDocument/2006/relationships/ctrlProp" Target="../ctrlProps/ctrlProp3243.xml"/><Relationship Id="rId63" Type="http://schemas.openxmlformats.org/officeDocument/2006/relationships/ctrlProp" Target="../ctrlProps/ctrlProp3285.xml"/><Relationship Id="rId159" Type="http://schemas.openxmlformats.org/officeDocument/2006/relationships/ctrlProp" Target="../ctrlProps/ctrlProp3381.xml"/><Relationship Id="rId324" Type="http://schemas.openxmlformats.org/officeDocument/2006/relationships/ctrlProp" Target="../ctrlProps/ctrlProp3546.xml"/><Relationship Id="rId366" Type="http://schemas.openxmlformats.org/officeDocument/2006/relationships/ctrlProp" Target="../ctrlProps/ctrlProp3588.xml"/><Relationship Id="rId531" Type="http://schemas.openxmlformats.org/officeDocument/2006/relationships/ctrlProp" Target="../ctrlProps/ctrlProp3753.xml"/><Relationship Id="rId573" Type="http://schemas.openxmlformats.org/officeDocument/2006/relationships/ctrlProp" Target="../ctrlProps/ctrlProp3795.xml"/><Relationship Id="rId629" Type="http://schemas.openxmlformats.org/officeDocument/2006/relationships/ctrlProp" Target="../ctrlProps/ctrlProp3851.xml"/><Relationship Id="rId170" Type="http://schemas.openxmlformats.org/officeDocument/2006/relationships/ctrlProp" Target="../ctrlProps/ctrlProp3392.xml"/><Relationship Id="rId226" Type="http://schemas.openxmlformats.org/officeDocument/2006/relationships/ctrlProp" Target="../ctrlProps/ctrlProp3448.xml"/><Relationship Id="rId433" Type="http://schemas.openxmlformats.org/officeDocument/2006/relationships/ctrlProp" Target="../ctrlProps/ctrlProp3655.xml"/><Relationship Id="rId268" Type="http://schemas.openxmlformats.org/officeDocument/2006/relationships/ctrlProp" Target="../ctrlProps/ctrlProp3490.xml"/><Relationship Id="rId475" Type="http://schemas.openxmlformats.org/officeDocument/2006/relationships/ctrlProp" Target="../ctrlProps/ctrlProp3697.xml"/><Relationship Id="rId640" Type="http://schemas.openxmlformats.org/officeDocument/2006/relationships/ctrlProp" Target="../ctrlProps/ctrlProp3862.xml"/><Relationship Id="rId32" Type="http://schemas.openxmlformats.org/officeDocument/2006/relationships/ctrlProp" Target="../ctrlProps/ctrlProp3254.xml"/><Relationship Id="rId74" Type="http://schemas.openxmlformats.org/officeDocument/2006/relationships/ctrlProp" Target="../ctrlProps/ctrlProp3296.xml"/><Relationship Id="rId128" Type="http://schemas.openxmlformats.org/officeDocument/2006/relationships/ctrlProp" Target="../ctrlProps/ctrlProp3350.xml"/><Relationship Id="rId335" Type="http://schemas.openxmlformats.org/officeDocument/2006/relationships/ctrlProp" Target="../ctrlProps/ctrlProp3557.xml"/><Relationship Id="rId377" Type="http://schemas.openxmlformats.org/officeDocument/2006/relationships/ctrlProp" Target="../ctrlProps/ctrlProp3599.xml"/><Relationship Id="rId500" Type="http://schemas.openxmlformats.org/officeDocument/2006/relationships/ctrlProp" Target="../ctrlProps/ctrlProp3722.xml"/><Relationship Id="rId542" Type="http://schemas.openxmlformats.org/officeDocument/2006/relationships/ctrlProp" Target="../ctrlProps/ctrlProp3764.xml"/><Relationship Id="rId584" Type="http://schemas.openxmlformats.org/officeDocument/2006/relationships/ctrlProp" Target="../ctrlProps/ctrlProp3806.xml"/><Relationship Id="rId5" Type="http://schemas.openxmlformats.org/officeDocument/2006/relationships/ctrlProp" Target="../ctrlProps/ctrlProp3227.xml"/><Relationship Id="rId181" Type="http://schemas.openxmlformats.org/officeDocument/2006/relationships/ctrlProp" Target="../ctrlProps/ctrlProp3403.xml"/><Relationship Id="rId237" Type="http://schemas.openxmlformats.org/officeDocument/2006/relationships/ctrlProp" Target="../ctrlProps/ctrlProp3459.xml"/><Relationship Id="rId402" Type="http://schemas.openxmlformats.org/officeDocument/2006/relationships/ctrlProp" Target="../ctrlProps/ctrlProp3624.xml"/><Relationship Id="rId279" Type="http://schemas.openxmlformats.org/officeDocument/2006/relationships/ctrlProp" Target="../ctrlProps/ctrlProp3501.xml"/><Relationship Id="rId444" Type="http://schemas.openxmlformats.org/officeDocument/2006/relationships/ctrlProp" Target="../ctrlProps/ctrlProp3666.xml"/><Relationship Id="rId486" Type="http://schemas.openxmlformats.org/officeDocument/2006/relationships/ctrlProp" Target="../ctrlProps/ctrlProp3708.xml"/><Relationship Id="rId43" Type="http://schemas.openxmlformats.org/officeDocument/2006/relationships/ctrlProp" Target="../ctrlProps/ctrlProp3265.xml"/><Relationship Id="rId139" Type="http://schemas.openxmlformats.org/officeDocument/2006/relationships/ctrlProp" Target="../ctrlProps/ctrlProp3361.xml"/><Relationship Id="rId290" Type="http://schemas.openxmlformats.org/officeDocument/2006/relationships/ctrlProp" Target="../ctrlProps/ctrlProp3512.xml"/><Relationship Id="rId304" Type="http://schemas.openxmlformats.org/officeDocument/2006/relationships/ctrlProp" Target="../ctrlProps/ctrlProp3526.xml"/><Relationship Id="rId346" Type="http://schemas.openxmlformats.org/officeDocument/2006/relationships/ctrlProp" Target="../ctrlProps/ctrlProp3568.xml"/><Relationship Id="rId388" Type="http://schemas.openxmlformats.org/officeDocument/2006/relationships/ctrlProp" Target="../ctrlProps/ctrlProp3610.xml"/><Relationship Id="rId511" Type="http://schemas.openxmlformats.org/officeDocument/2006/relationships/ctrlProp" Target="../ctrlProps/ctrlProp3733.xml"/><Relationship Id="rId553" Type="http://schemas.openxmlformats.org/officeDocument/2006/relationships/ctrlProp" Target="../ctrlProps/ctrlProp3775.xml"/><Relationship Id="rId609" Type="http://schemas.openxmlformats.org/officeDocument/2006/relationships/ctrlProp" Target="../ctrlProps/ctrlProp3831.xml"/><Relationship Id="rId85" Type="http://schemas.openxmlformats.org/officeDocument/2006/relationships/ctrlProp" Target="../ctrlProps/ctrlProp3307.xml"/><Relationship Id="rId150" Type="http://schemas.openxmlformats.org/officeDocument/2006/relationships/ctrlProp" Target="../ctrlProps/ctrlProp3372.xml"/><Relationship Id="rId192" Type="http://schemas.openxmlformats.org/officeDocument/2006/relationships/ctrlProp" Target="../ctrlProps/ctrlProp3414.xml"/><Relationship Id="rId206" Type="http://schemas.openxmlformats.org/officeDocument/2006/relationships/ctrlProp" Target="../ctrlProps/ctrlProp3428.xml"/><Relationship Id="rId413" Type="http://schemas.openxmlformats.org/officeDocument/2006/relationships/ctrlProp" Target="../ctrlProps/ctrlProp3635.xml"/><Relationship Id="rId595" Type="http://schemas.openxmlformats.org/officeDocument/2006/relationships/ctrlProp" Target="../ctrlProps/ctrlProp3817.xml"/><Relationship Id="rId248" Type="http://schemas.openxmlformats.org/officeDocument/2006/relationships/ctrlProp" Target="../ctrlProps/ctrlProp3470.xml"/><Relationship Id="rId455" Type="http://schemas.openxmlformats.org/officeDocument/2006/relationships/ctrlProp" Target="../ctrlProps/ctrlProp3677.xml"/><Relationship Id="rId497" Type="http://schemas.openxmlformats.org/officeDocument/2006/relationships/ctrlProp" Target="../ctrlProps/ctrlProp3719.xml"/><Relationship Id="rId620" Type="http://schemas.openxmlformats.org/officeDocument/2006/relationships/ctrlProp" Target="../ctrlProps/ctrlProp3842.xml"/><Relationship Id="rId12" Type="http://schemas.openxmlformats.org/officeDocument/2006/relationships/ctrlProp" Target="../ctrlProps/ctrlProp3234.xml"/><Relationship Id="rId108" Type="http://schemas.openxmlformats.org/officeDocument/2006/relationships/ctrlProp" Target="../ctrlProps/ctrlProp3330.xml"/><Relationship Id="rId315" Type="http://schemas.openxmlformats.org/officeDocument/2006/relationships/ctrlProp" Target="../ctrlProps/ctrlProp3537.xml"/><Relationship Id="rId357" Type="http://schemas.openxmlformats.org/officeDocument/2006/relationships/ctrlProp" Target="../ctrlProps/ctrlProp3579.xml"/><Relationship Id="rId522" Type="http://schemas.openxmlformats.org/officeDocument/2006/relationships/ctrlProp" Target="../ctrlProps/ctrlProp3744.xml"/><Relationship Id="rId54" Type="http://schemas.openxmlformats.org/officeDocument/2006/relationships/ctrlProp" Target="../ctrlProps/ctrlProp3276.xml"/><Relationship Id="rId96" Type="http://schemas.openxmlformats.org/officeDocument/2006/relationships/ctrlProp" Target="../ctrlProps/ctrlProp3318.xml"/><Relationship Id="rId161" Type="http://schemas.openxmlformats.org/officeDocument/2006/relationships/ctrlProp" Target="../ctrlProps/ctrlProp3383.xml"/><Relationship Id="rId217" Type="http://schemas.openxmlformats.org/officeDocument/2006/relationships/ctrlProp" Target="../ctrlProps/ctrlProp3439.xml"/><Relationship Id="rId399" Type="http://schemas.openxmlformats.org/officeDocument/2006/relationships/ctrlProp" Target="../ctrlProps/ctrlProp3621.xml"/><Relationship Id="rId564" Type="http://schemas.openxmlformats.org/officeDocument/2006/relationships/ctrlProp" Target="../ctrlProps/ctrlProp3786.xml"/><Relationship Id="rId259" Type="http://schemas.openxmlformats.org/officeDocument/2006/relationships/ctrlProp" Target="../ctrlProps/ctrlProp3481.xml"/><Relationship Id="rId424" Type="http://schemas.openxmlformats.org/officeDocument/2006/relationships/ctrlProp" Target="../ctrlProps/ctrlProp3646.xml"/><Relationship Id="rId466" Type="http://schemas.openxmlformats.org/officeDocument/2006/relationships/ctrlProp" Target="../ctrlProps/ctrlProp3688.xml"/><Relationship Id="rId631" Type="http://schemas.openxmlformats.org/officeDocument/2006/relationships/ctrlProp" Target="../ctrlProps/ctrlProp3853.xml"/><Relationship Id="rId23" Type="http://schemas.openxmlformats.org/officeDocument/2006/relationships/ctrlProp" Target="../ctrlProps/ctrlProp3245.xml"/><Relationship Id="rId119" Type="http://schemas.openxmlformats.org/officeDocument/2006/relationships/ctrlProp" Target="../ctrlProps/ctrlProp3341.xml"/><Relationship Id="rId270" Type="http://schemas.openxmlformats.org/officeDocument/2006/relationships/ctrlProp" Target="../ctrlProps/ctrlProp3492.xml"/><Relationship Id="rId326" Type="http://schemas.openxmlformats.org/officeDocument/2006/relationships/ctrlProp" Target="../ctrlProps/ctrlProp3548.xml"/><Relationship Id="rId533" Type="http://schemas.openxmlformats.org/officeDocument/2006/relationships/ctrlProp" Target="../ctrlProps/ctrlProp3755.xml"/><Relationship Id="rId65" Type="http://schemas.openxmlformats.org/officeDocument/2006/relationships/ctrlProp" Target="../ctrlProps/ctrlProp3287.xml"/><Relationship Id="rId130" Type="http://schemas.openxmlformats.org/officeDocument/2006/relationships/ctrlProp" Target="../ctrlProps/ctrlProp3352.xml"/><Relationship Id="rId368" Type="http://schemas.openxmlformats.org/officeDocument/2006/relationships/ctrlProp" Target="../ctrlProps/ctrlProp3590.xml"/><Relationship Id="rId575" Type="http://schemas.openxmlformats.org/officeDocument/2006/relationships/ctrlProp" Target="../ctrlProps/ctrlProp3797.xml"/><Relationship Id="rId172" Type="http://schemas.openxmlformats.org/officeDocument/2006/relationships/ctrlProp" Target="../ctrlProps/ctrlProp3394.xml"/><Relationship Id="rId228" Type="http://schemas.openxmlformats.org/officeDocument/2006/relationships/ctrlProp" Target="../ctrlProps/ctrlProp3450.xml"/><Relationship Id="rId435" Type="http://schemas.openxmlformats.org/officeDocument/2006/relationships/ctrlProp" Target="../ctrlProps/ctrlProp3657.xml"/><Relationship Id="rId477" Type="http://schemas.openxmlformats.org/officeDocument/2006/relationships/ctrlProp" Target="../ctrlProps/ctrlProp3699.xml"/><Relationship Id="rId600" Type="http://schemas.openxmlformats.org/officeDocument/2006/relationships/ctrlProp" Target="../ctrlProps/ctrlProp3822.xml"/><Relationship Id="rId642" Type="http://schemas.openxmlformats.org/officeDocument/2006/relationships/ctrlProp" Target="../ctrlProps/ctrlProp3864.xml"/><Relationship Id="rId281" Type="http://schemas.openxmlformats.org/officeDocument/2006/relationships/ctrlProp" Target="../ctrlProps/ctrlProp3503.xml"/><Relationship Id="rId337" Type="http://schemas.openxmlformats.org/officeDocument/2006/relationships/ctrlProp" Target="../ctrlProps/ctrlProp3559.xml"/><Relationship Id="rId502" Type="http://schemas.openxmlformats.org/officeDocument/2006/relationships/ctrlProp" Target="../ctrlProps/ctrlProp3724.xml"/><Relationship Id="rId34" Type="http://schemas.openxmlformats.org/officeDocument/2006/relationships/ctrlProp" Target="../ctrlProps/ctrlProp3256.xml"/><Relationship Id="rId76" Type="http://schemas.openxmlformats.org/officeDocument/2006/relationships/ctrlProp" Target="../ctrlProps/ctrlProp3298.xml"/><Relationship Id="rId141" Type="http://schemas.openxmlformats.org/officeDocument/2006/relationships/ctrlProp" Target="../ctrlProps/ctrlProp3363.xml"/><Relationship Id="rId379" Type="http://schemas.openxmlformats.org/officeDocument/2006/relationships/ctrlProp" Target="../ctrlProps/ctrlProp3601.xml"/><Relationship Id="rId544" Type="http://schemas.openxmlformats.org/officeDocument/2006/relationships/ctrlProp" Target="../ctrlProps/ctrlProp3766.xml"/><Relationship Id="rId586" Type="http://schemas.openxmlformats.org/officeDocument/2006/relationships/ctrlProp" Target="../ctrlProps/ctrlProp3808.xml"/><Relationship Id="rId7" Type="http://schemas.openxmlformats.org/officeDocument/2006/relationships/ctrlProp" Target="../ctrlProps/ctrlProp3229.xml"/><Relationship Id="rId183" Type="http://schemas.openxmlformats.org/officeDocument/2006/relationships/ctrlProp" Target="../ctrlProps/ctrlProp3405.xml"/><Relationship Id="rId239" Type="http://schemas.openxmlformats.org/officeDocument/2006/relationships/ctrlProp" Target="../ctrlProps/ctrlProp3461.xml"/><Relationship Id="rId390" Type="http://schemas.openxmlformats.org/officeDocument/2006/relationships/ctrlProp" Target="../ctrlProps/ctrlProp3612.xml"/><Relationship Id="rId404" Type="http://schemas.openxmlformats.org/officeDocument/2006/relationships/ctrlProp" Target="../ctrlProps/ctrlProp3626.xml"/><Relationship Id="rId446" Type="http://schemas.openxmlformats.org/officeDocument/2006/relationships/ctrlProp" Target="../ctrlProps/ctrlProp3668.xml"/><Relationship Id="rId611" Type="http://schemas.openxmlformats.org/officeDocument/2006/relationships/ctrlProp" Target="../ctrlProps/ctrlProp3833.xml"/><Relationship Id="rId250" Type="http://schemas.openxmlformats.org/officeDocument/2006/relationships/ctrlProp" Target="../ctrlProps/ctrlProp3472.xml"/><Relationship Id="rId292" Type="http://schemas.openxmlformats.org/officeDocument/2006/relationships/ctrlProp" Target="../ctrlProps/ctrlProp3514.xml"/><Relationship Id="rId306" Type="http://schemas.openxmlformats.org/officeDocument/2006/relationships/ctrlProp" Target="../ctrlProps/ctrlProp3528.xml"/><Relationship Id="rId488" Type="http://schemas.openxmlformats.org/officeDocument/2006/relationships/ctrlProp" Target="../ctrlProps/ctrlProp3710.xml"/><Relationship Id="rId45" Type="http://schemas.openxmlformats.org/officeDocument/2006/relationships/ctrlProp" Target="../ctrlProps/ctrlProp3267.xml"/><Relationship Id="rId87" Type="http://schemas.openxmlformats.org/officeDocument/2006/relationships/ctrlProp" Target="../ctrlProps/ctrlProp3309.xml"/><Relationship Id="rId110" Type="http://schemas.openxmlformats.org/officeDocument/2006/relationships/ctrlProp" Target="../ctrlProps/ctrlProp3332.xml"/><Relationship Id="rId348" Type="http://schemas.openxmlformats.org/officeDocument/2006/relationships/ctrlProp" Target="../ctrlProps/ctrlProp3570.xml"/><Relationship Id="rId513" Type="http://schemas.openxmlformats.org/officeDocument/2006/relationships/ctrlProp" Target="../ctrlProps/ctrlProp3735.xml"/><Relationship Id="rId555" Type="http://schemas.openxmlformats.org/officeDocument/2006/relationships/ctrlProp" Target="../ctrlProps/ctrlProp3777.xml"/><Relationship Id="rId597" Type="http://schemas.openxmlformats.org/officeDocument/2006/relationships/ctrlProp" Target="../ctrlProps/ctrlProp3819.xml"/><Relationship Id="rId152" Type="http://schemas.openxmlformats.org/officeDocument/2006/relationships/ctrlProp" Target="../ctrlProps/ctrlProp3374.xml"/><Relationship Id="rId194" Type="http://schemas.openxmlformats.org/officeDocument/2006/relationships/ctrlProp" Target="../ctrlProps/ctrlProp3416.xml"/><Relationship Id="rId208" Type="http://schemas.openxmlformats.org/officeDocument/2006/relationships/ctrlProp" Target="../ctrlProps/ctrlProp3430.xml"/><Relationship Id="rId415" Type="http://schemas.openxmlformats.org/officeDocument/2006/relationships/ctrlProp" Target="../ctrlProps/ctrlProp3637.xml"/><Relationship Id="rId457" Type="http://schemas.openxmlformats.org/officeDocument/2006/relationships/ctrlProp" Target="../ctrlProps/ctrlProp3679.xml"/><Relationship Id="rId622" Type="http://schemas.openxmlformats.org/officeDocument/2006/relationships/ctrlProp" Target="../ctrlProps/ctrlProp3844.xml"/><Relationship Id="rId261" Type="http://schemas.openxmlformats.org/officeDocument/2006/relationships/ctrlProp" Target="../ctrlProps/ctrlProp3483.xml"/><Relationship Id="rId499" Type="http://schemas.openxmlformats.org/officeDocument/2006/relationships/ctrlProp" Target="../ctrlProps/ctrlProp3721.xml"/><Relationship Id="rId14" Type="http://schemas.openxmlformats.org/officeDocument/2006/relationships/ctrlProp" Target="../ctrlProps/ctrlProp3236.xml"/><Relationship Id="rId56" Type="http://schemas.openxmlformats.org/officeDocument/2006/relationships/ctrlProp" Target="../ctrlProps/ctrlProp3278.xml"/><Relationship Id="rId317" Type="http://schemas.openxmlformats.org/officeDocument/2006/relationships/ctrlProp" Target="../ctrlProps/ctrlProp3539.xml"/><Relationship Id="rId359" Type="http://schemas.openxmlformats.org/officeDocument/2006/relationships/ctrlProp" Target="../ctrlProps/ctrlProp3581.xml"/><Relationship Id="rId524" Type="http://schemas.openxmlformats.org/officeDocument/2006/relationships/ctrlProp" Target="../ctrlProps/ctrlProp3746.xml"/><Relationship Id="rId566" Type="http://schemas.openxmlformats.org/officeDocument/2006/relationships/ctrlProp" Target="../ctrlProps/ctrlProp3788.xml"/><Relationship Id="rId98" Type="http://schemas.openxmlformats.org/officeDocument/2006/relationships/ctrlProp" Target="../ctrlProps/ctrlProp3320.xml"/><Relationship Id="rId121" Type="http://schemas.openxmlformats.org/officeDocument/2006/relationships/ctrlProp" Target="../ctrlProps/ctrlProp3343.xml"/><Relationship Id="rId163" Type="http://schemas.openxmlformats.org/officeDocument/2006/relationships/ctrlProp" Target="../ctrlProps/ctrlProp3385.xml"/><Relationship Id="rId219" Type="http://schemas.openxmlformats.org/officeDocument/2006/relationships/ctrlProp" Target="../ctrlProps/ctrlProp3441.xml"/><Relationship Id="rId370" Type="http://schemas.openxmlformats.org/officeDocument/2006/relationships/ctrlProp" Target="../ctrlProps/ctrlProp3592.xml"/><Relationship Id="rId426" Type="http://schemas.openxmlformats.org/officeDocument/2006/relationships/ctrlProp" Target="../ctrlProps/ctrlProp3648.xml"/><Relationship Id="rId633" Type="http://schemas.openxmlformats.org/officeDocument/2006/relationships/ctrlProp" Target="../ctrlProps/ctrlProp3855.xml"/><Relationship Id="rId230" Type="http://schemas.openxmlformats.org/officeDocument/2006/relationships/ctrlProp" Target="../ctrlProps/ctrlProp3452.xml"/><Relationship Id="rId468" Type="http://schemas.openxmlformats.org/officeDocument/2006/relationships/ctrlProp" Target="../ctrlProps/ctrlProp3690.xml"/><Relationship Id="rId25" Type="http://schemas.openxmlformats.org/officeDocument/2006/relationships/ctrlProp" Target="../ctrlProps/ctrlProp3247.xml"/><Relationship Id="rId67" Type="http://schemas.openxmlformats.org/officeDocument/2006/relationships/ctrlProp" Target="../ctrlProps/ctrlProp3289.xml"/><Relationship Id="rId272" Type="http://schemas.openxmlformats.org/officeDocument/2006/relationships/ctrlProp" Target="../ctrlProps/ctrlProp3494.xml"/><Relationship Id="rId328" Type="http://schemas.openxmlformats.org/officeDocument/2006/relationships/ctrlProp" Target="../ctrlProps/ctrlProp3550.xml"/><Relationship Id="rId535" Type="http://schemas.openxmlformats.org/officeDocument/2006/relationships/ctrlProp" Target="../ctrlProps/ctrlProp3757.xml"/><Relationship Id="rId577" Type="http://schemas.openxmlformats.org/officeDocument/2006/relationships/ctrlProp" Target="../ctrlProps/ctrlProp3799.xml"/><Relationship Id="rId132" Type="http://schemas.openxmlformats.org/officeDocument/2006/relationships/ctrlProp" Target="../ctrlProps/ctrlProp3354.xml"/><Relationship Id="rId174" Type="http://schemas.openxmlformats.org/officeDocument/2006/relationships/ctrlProp" Target="../ctrlProps/ctrlProp3396.xml"/><Relationship Id="rId381" Type="http://schemas.openxmlformats.org/officeDocument/2006/relationships/ctrlProp" Target="../ctrlProps/ctrlProp3603.xml"/><Relationship Id="rId602" Type="http://schemas.openxmlformats.org/officeDocument/2006/relationships/ctrlProp" Target="../ctrlProps/ctrlProp3824.xml"/><Relationship Id="rId241" Type="http://schemas.openxmlformats.org/officeDocument/2006/relationships/ctrlProp" Target="../ctrlProps/ctrlProp3463.xml"/><Relationship Id="rId437" Type="http://schemas.openxmlformats.org/officeDocument/2006/relationships/ctrlProp" Target="../ctrlProps/ctrlProp3659.xml"/><Relationship Id="rId479" Type="http://schemas.openxmlformats.org/officeDocument/2006/relationships/ctrlProp" Target="../ctrlProps/ctrlProp3701.xml"/><Relationship Id="rId644" Type="http://schemas.openxmlformats.org/officeDocument/2006/relationships/ctrlProp" Target="../ctrlProps/ctrlProp3866.xml"/><Relationship Id="rId36" Type="http://schemas.openxmlformats.org/officeDocument/2006/relationships/ctrlProp" Target="../ctrlProps/ctrlProp3258.xml"/><Relationship Id="rId283" Type="http://schemas.openxmlformats.org/officeDocument/2006/relationships/ctrlProp" Target="../ctrlProps/ctrlProp3505.xml"/><Relationship Id="rId339" Type="http://schemas.openxmlformats.org/officeDocument/2006/relationships/ctrlProp" Target="../ctrlProps/ctrlProp3561.xml"/><Relationship Id="rId490" Type="http://schemas.openxmlformats.org/officeDocument/2006/relationships/ctrlProp" Target="../ctrlProps/ctrlProp3712.xml"/><Relationship Id="rId504" Type="http://schemas.openxmlformats.org/officeDocument/2006/relationships/ctrlProp" Target="../ctrlProps/ctrlProp3726.xml"/><Relationship Id="rId546" Type="http://schemas.openxmlformats.org/officeDocument/2006/relationships/ctrlProp" Target="../ctrlProps/ctrlProp3768.xml"/><Relationship Id="rId78" Type="http://schemas.openxmlformats.org/officeDocument/2006/relationships/ctrlProp" Target="../ctrlProps/ctrlProp3300.xml"/><Relationship Id="rId101" Type="http://schemas.openxmlformats.org/officeDocument/2006/relationships/ctrlProp" Target="../ctrlProps/ctrlProp3323.xml"/><Relationship Id="rId143" Type="http://schemas.openxmlformats.org/officeDocument/2006/relationships/ctrlProp" Target="../ctrlProps/ctrlProp3365.xml"/><Relationship Id="rId185" Type="http://schemas.openxmlformats.org/officeDocument/2006/relationships/ctrlProp" Target="../ctrlProps/ctrlProp3407.xml"/><Relationship Id="rId350" Type="http://schemas.openxmlformats.org/officeDocument/2006/relationships/ctrlProp" Target="../ctrlProps/ctrlProp3572.xml"/><Relationship Id="rId406" Type="http://schemas.openxmlformats.org/officeDocument/2006/relationships/ctrlProp" Target="../ctrlProps/ctrlProp3628.xml"/><Relationship Id="rId588" Type="http://schemas.openxmlformats.org/officeDocument/2006/relationships/ctrlProp" Target="../ctrlProps/ctrlProp3810.xml"/><Relationship Id="rId9" Type="http://schemas.openxmlformats.org/officeDocument/2006/relationships/ctrlProp" Target="../ctrlProps/ctrlProp3231.xml"/><Relationship Id="rId210" Type="http://schemas.openxmlformats.org/officeDocument/2006/relationships/ctrlProp" Target="../ctrlProps/ctrlProp3432.xml"/><Relationship Id="rId392" Type="http://schemas.openxmlformats.org/officeDocument/2006/relationships/ctrlProp" Target="../ctrlProps/ctrlProp3614.xml"/><Relationship Id="rId448" Type="http://schemas.openxmlformats.org/officeDocument/2006/relationships/ctrlProp" Target="../ctrlProps/ctrlProp3670.xml"/><Relationship Id="rId613" Type="http://schemas.openxmlformats.org/officeDocument/2006/relationships/ctrlProp" Target="../ctrlProps/ctrlProp3835.xml"/><Relationship Id="rId252" Type="http://schemas.openxmlformats.org/officeDocument/2006/relationships/ctrlProp" Target="../ctrlProps/ctrlProp3474.xml"/><Relationship Id="rId294" Type="http://schemas.openxmlformats.org/officeDocument/2006/relationships/ctrlProp" Target="../ctrlProps/ctrlProp3516.xml"/><Relationship Id="rId308" Type="http://schemas.openxmlformats.org/officeDocument/2006/relationships/ctrlProp" Target="../ctrlProps/ctrlProp3530.xml"/><Relationship Id="rId515" Type="http://schemas.openxmlformats.org/officeDocument/2006/relationships/ctrlProp" Target="../ctrlProps/ctrlProp3737.xml"/><Relationship Id="rId47" Type="http://schemas.openxmlformats.org/officeDocument/2006/relationships/ctrlProp" Target="../ctrlProps/ctrlProp3269.xml"/><Relationship Id="rId89" Type="http://schemas.openxmlformats.org/officeDocument/2006/relationships/ctrlProp" Target="../ctrlProps/ctrlProp3311.xml"/><Relationship Id="rId112" Type="http://schemas.openxmlformats.org/officeDocument/2006/relationships/ctrlProp" Target="../ctrlProps/ctrlProp3334.xml"/><Relationship Id="rId154" Type="http://schemas.openxmlformats.org/officeDocument/2006/relationships/ctrlProp" Target="../ctrlProps/ctrlProp3376.xml"/><Relationship Id="rId361" Type="http://schemas.openxmlformats.org/officeDocument/2006/relationships/ctrlProp" Target="../ctrlProps/ctrlProp3583.xml"/><Relationship Id="rId557" Type="http://schemas.openxmlformats.org/officeDocument/2006/relationships/ctrlProp" Target="../ctrlProps/ctrlProp3779.xml"/><Relationship Id="rId599" Type="http://schemas.openxmlformats.org/officeDocument/2006/relationships/ctrlProp" Target="../ctrlProps/ctrlProp3821.xml"/><Relationship Id="rId196" Type="http://schemas.openxmlformats.org/officeDocument/2006/relationships/ctrlProp" Target="../ctrlProps/ctrlProp3418.xml"/><Relationship Id="rId417" Type="http://schemas.openxmlformats.org/officeDocument/2006/relationships/ctrlProp" Target="../ctrlProps/ctrlProp3639.xml"/><Relationship Id="rId459" Type="http://schemas.openxmlformats.org/officeDocument/2006/relationships/ctrlProp" Target="../ctrlProps/ctrlProp3681.xml"/><Relationship Id="rId624" Type="http://schemas.openxmlformats.org/officeDocument/2006/relationships/ctrlProp" Target="../ctrlProps/ctrlProp3846.xml"/><Relationship Id="rId16" Type="http://schemas.openxmlformats.org/officeDocument/2006/relationships/ctrlProp" Target="../ctrlProps/ctrlProp3238.xml"/><Relationship Id="rId221" Type="http://schemas.openxmlformats.org/officeDocument/2006/relationships/ctrlProp" Target="../ctrlProps/ctrlProp3443.xml"/><Relationship Id="rId263" Type="http://schemas.openxmlformats.org/officeDocument/2006/relationships/ctrlProp" Target="../ctrlProps/ctrlProp3485.xml"/><Relationship Id="rId319" Type="http://schemas.openxmlformats.org/officeDocument/2006/relationships/ctrlProp" Target="../ctrlProps/ctrlProp3541.xml"/><Relationship Id="rId470" Type="http://schemas.openxmlformats.org/officeDocument/2006/relationships/ctrlProp" Target="../ctrlProps/ctrlProp3692.xml"/><Relationship Id="rId526" Type="http://schemas.openxmlformats.org/officeDocument/2006/relationships/ctrlProp" Target="../ctrlProps/ctrlProp3748.xml"/><Relationship Id="rId58" Type="http://schemas.openxmlformats.org/officeDocument/2006/relationships/ctrlProp" Target="../ctrlProps/ctrlProp3280.xml"/><Relationship Id="rId123" Type="http://schemas.openxmlformats.org/officeDocument/2006/relationships/ctrlProp" Target="../ctrlProps/ctrlProp3345.xml"/><Relationship Id="rId330" Type="http://schemas.openxmlformats.org/officeDocument/2006/relationships/ctrlProp" Target="../ctrlProps/ctrlProp3552.xml"/><Relationship Id="rId568" Type="http://schemas.openxmlformats.org/officeDocument/2006/relationships/ctrlProp" Target="../ctrlProps/ctrlProp3790.xml"/><Relationship Id="rId165" Type="http://schemas.openxmlformats.org/officeDocument/2006/relationships/ctrlProp" Target="../ctrlProps/ctrlProp3387.xml"/><Relationship Id="rId372" Type="http://schemas.openxmlformats.org/officeDocument/2006/relationships/ctrlProp" Target="../ctrlProps/ctrlProp3594.xml"/><Relationship Id="rId428" Type="http://schemas.openxmlformats.org/officeDocument/2006/relationships/ctrlProp" Target="../ctrlProps/ctrlProp3650.xml"/><Relationship Id="rId635" Type="http://schemas.openxmlformats.org/officeDocument/2006/relationships/ctrlProp" Target="../ctrlProps/ctrlProp3857.xml"/><Relationship Id="rId232" Type="http://schemas.openxmlformats.org/officeDocument/2006/relationships/ctrlProp" Target="../ctrlProps/ctrlProp3454.xml"/><Relationship Id="rId274" Type="http://schemas.openxmlformats.org/officeDocument/2006/relationships/ctrlProp" Target="../ctrlProps/ctrlProp3496.xml"/><Relationship Id="rId481" Type="http://schemas.openxmlformats.org/officeDocument/2006/relationships/ctrlProp" Target="../ctrlProps/ctrlProp3703.xml"/><Relationship Id="rId27" Type="http://schemas.openxmlformats.org/officeDocument/2006/relationships/ctrlProp" Target="../ctrlProps/ctrlProp3249.xml"/><Relationship Id="rId69" Type="http://schemas.openxmlformats.org/officeDocument/2006/relationships/ctrlProp" Target="../ctrlProps/ctrlProp3291.xml"/><Relationship Id="rId134" Type="http://schemas.openxmlformats.org/officeDocument/2006/relationships/ctrlProp" Target="../ctrlProps/ctrlProp3356.xml"/><Relationship Id="rId537" Type="http://schemas.openxmlformats.org/officeDocument/2006/relationships/ctrlProp" Target="../ctrlProps/ctrlProp3759.xml"/><Relationship Id="rId579" Type="http://schemas.openxmlformats.org/officeDocument/2006/relationships/ctrlProp" Target="../ctrlProps/ctrlProp3801.xml"/><Relationship Id="rId80" Type="http://schemas.openxmlformats.org/officeDocument/2006/relationships/ctrlProp" Target="../ctrlProps/ctrlProp3302.xml"/><Relationship Id="rId176" Type="http://schemas.openxmlformats.org/officeDocument/2006/relationships/ctrlProp" Target="../ctrlProps/ctrlProp3398.xml"/><Relationship Id="rId341" Type="http://schemas.openxmlformats.org/officeDocument/2006/relationships/ctrlProp" Target="../ctrlProps/ctrlProp3563.xml"/><Relationship Id="rId383" Type="http://schemas.openxmlformats.org/officeDocument/2006/relationships/ctrlProp" Target="../ctrlProps/ctrlProp3605.xml"/><Relationship Id="rId439" Type="http://schemas.openxmlformats.org/officeDocument/2006/relationships/ctrlProp" Target="../ctrlProps/ctrlProp3661.xml"/><Relationship Id="rId590" Type="http://schemas.openxmlformats.org/officeDocument/2006/relationships/ctrlProp" Target="../ctrlProps/ctrlProp3812.xml"/><Relationship Id="rId604" Type="http://schemas.openxmlformats.org/officeDocument/2006/relationships/ctrlProp" Target="../ctrlProps/ctrlProp3826.xml"/><Relationship Id="rId646" Type="http://schemas.openxmlformats.org/officeDocument/2006/relationships/ctrlProp" Target="../ctrlProps/ctrlProp3868.xml"/><Relationship Id="rId201" Type="http://schemas.openxmlformats.org/officeDocument/2006/relationships/ctrlProp" Target="../ctrlProps/ctrlProp3423.xml"/><Relationship Id="rId243" Type="http://schemas.openxmlformats.org/officeDocument/2006/relationships/ctrlProp" Target="../ctrlProps/ctrlProp3465.xml"/><Relationship Id="rId285" Type="http://schemas.openxmlformats.org/officeDocument/2006/relationships/ctrlProp" Target="../ctrlProps/ctrlProp3507.xml"/><Relationship Id="rId450" Type="http://schemas.openxmlformats.org/officeDocument/2006/relationships/ctrlProp" Target="../ctrlProps/ctrlProp3672.xml"/><Relationship Id="rId506" Type="http://schemas.openxmlformats.org/officeDocument/2006/relationships/ctrlProp" Target="../ctrlProps/ctrlProp3728.xml"/><Relationship Id="rId38" Type="http://schemas.openxmlformats.org/officeDocument/2006/relationships/ctrlProp" Target="../ctrlProps/ctrlProp3260.xml"/><Relationship Id="rId103" Type="http://schemas.openxmlformats.org/officeDocument/2006/relationships/ctrlProp" Target="../ctrlProps/ctrlProp3325.xml"/><Relationship Id="rId310" Type="http://schemas.openxmlformats.org/officeDocument/2006/relationships/ctrlProp" Target="../ctrlProps/ctrlProp3532.xml"/><Relationship Id="rId492" Type="http://schemas.openxmlformats.org/officeDocument/2006/relationships/ctrlProp" Target="../ctrlProps/ctrlProp3714.xml"/><Relationship Id="rId548" Type="http://schemas.openxmlformats.org/officeDocument/2006/relationships/ctrlProp" Target="../ctrlProps/ctrlProp3770.xml"/><Relationship Id="rId91" Type="http://schemas.openxmlformats.org/officeDocument/2006/relationships/ctrlProp" Target="../ctrlProps/ctrlProp3313.xml"/><Relationship Id="rId145" Type="http://schemas.openxmlformats.org/officeDocument/2006/relationships/ctrlProp" Target="../ctrlProps/ctrlProp3367.xml"/><Relationship Id="rId187" Type="http://schemas.openxmlformats.org/officeDocument/2006/relationships/ctrlProp" Target="../ctrlProps/ctrlProp3409.xml"/><Relationship Id="rId352" Type="http://schemas.openxmlformats.org/officeDocument/2006/relationships/ctrlProp" Target="../ctrlProps/ctrlProp3574.xml"/><Relationship Id="rId394" Type="http://schemas.openxmlformats.org/officeDocument/2006/relationships/ctrlProp" Target="../ctrlProps/ctrlProp3616.xml"/><Relationship Id="rId408" Type="http://schemas.openxmlformats.org/officeDocument/2006/relationships/ctrlProp" Target="../ctrlProps/ctrlProp3630.xml"/><Relationship Id="rId615" Type="http://schemas.openxmlformats.org/officeDocument/2006/relationships/ctrlProp" Target="../ctrlProps/ctrlProp3837.xml"/><Relationship Id="rId1" Type="http://schemas.openxmlformats.org/officeDocument/2006/relationships/printerSettings" Target="../printerSettings/printerSettings15.bin"/><Relationship Id="rId212" Type="http://schemas.openxmlformats.org/officeDocument/2006/relationships/ctrlProp" Target="../ctrlProps/ctrlProp3434.xml"/><Relationship Id="rId233" Type="http://schemas.openxmlformats.org/officeDocument/2006/relationships/ctrlProp" Target="../ctrlProps/ctrlProp3455.xml"/><Relationship Id="rId254" Type="http://schemas.openxmlformats.org/officeDocument/2006/relationships/ctrlProp" Target="../ctrlProps/ctrlProp3476.xml"/><Relationship Id="rId440" Type="http://schemas.openxmlformats.org/officeDocument/2006/relationships/ctrlProp" Target="../ctrlProps/ctrlProp3662.xml"/><Relationship Id="rId28" Type="http://schemas.openxmlformats.org/officeDocument/2006/relationships/ctrlProp" Target="../ctrlProps/ctrlProp3250.xml"/><Relationship Id="rId49" Type="http://schemas.openxmlformats.org/officeDocument/2006/relationships/ctrlProp" Target="../ctrlProps/ctrlProp3271.xml"/><Relationship Id="rId114" Type="http://schemas.openxmlformats.org/officeDocument/2006/relationships/ctrlProp" Target="../ctrlProps/ctrlProp3336.xml"/><Relationship Id="rId275" Type="http://schemas.openxmlformats.org/officeDocument/2006/relationships/ctrlProp" Target="../ctrlProps/ctrlProp3497.xml"/><Relationship Id="rId296" Type="http://schemas.openxmlformats.org/officeDocument/2006/relationships/ctrlProp" Target="../ctrlProps/ctrlProp3518.xml"/><Relationship Id="rId300" Type="http://schemas.openxmlformats.org/officeDocument/2006/relationships/ctrlProp" Target="../ctrlProps/ctrlProp3522.xml"/><Relationship Id="rId461" Type="http://schemas.openxmlformats.org/officeDocument/2006/relationships/ctrlProp" Target="../ctrlProps/ctrlProp3683.xml"/><Relationship Id="rId482" Type="http://schemas.openxmlformats.org/officeDocument/2006/relationships/ctrlProp" Target="../ctrlProps/ctrlProp3704.xml"/><Relationship Id="rId517" Type="http://schemas.openxmlformats.org/officeDocument/2006/relationships/ctrlProp" Target="../ctrlProps/ctrlProp3739.xml"/><Relationship Id="rId538" Type="http://schemas.openxmlformats.org/officeDocument/2006/relationships/ctrlProp" Target="../ctrlProps/ctrlProp3760.xml"/><Relationship Id="rId559" Type="http://schemas.openxmlformats.org/officeDocument/2006/relationships/ctrlProp" Target="../ctrlProps/ctrlProp3781.xml"/><Relationship Id="rId60" Type="http://schemas.openxmlformats.org/officeDocument/2006/relationships/ctrlProp" Target="../ctrlProps/ctrlProp3282.xml"/><Relationship Id="rId81" Type="http://schemas.openxmlformats.org/officeDocument/2006/relationships/ctrlProp" Target="../ctrlProps/ctrlProp3303.xml"/><Relationship Id="rId135" Type="http://schemas.openxmlformats.org/officeDocument/2006/relationships/ctrlProp" Target="../ctrlProps/ctrlProp3357.xml"/><Relationship Id="rId156" Type="http://schemas.openxmlformats.org/officeDocument/2006/relationships/ctrlProp" Target="../ctrlProps/ctrlProp3378.xml"/><Relationship Id="rId177" Type="http://schemas.openxmlformats.org/officeDocument/2006/relationships/ctrlProp" Target="../ctrlProps/ctrlProp3399.xml"/><Relationship Id="rId198" Type="http://schemas.openxmlformats.org/officeDocument/2006/relationships/ctrlProp" Target="../ctrlProps/ctrlProp3420.xml"/><Relationship Id="rId321" Type="http://schemas.openxmlformats.org/officeDocument/2006/relationships/ctrlProp" Target="../ctrlProps/ctrlProp3543.xml"/><Relationship Id="rId342" Type="http://schemas.openxmlformats.org/officeDocument/2006/relationships/ctrlProp" Target="../ctrlProps/ctrlProp3564.xml"/><Relationship Id="rId363" Type="http://schemas.openxmlformats.org/officeDocument/2006/relationships/ctrlProp" Target="../ctrlProps/ctrlProp3585.xml"/><Relationship Id="rId384" Type="http://schemas.openxmlformats.org/officeDocument/2006/relationships/ctrlProp" Target="../ctrlProps/ctrlProp3606.xml"/><Relationship Id="rId419" Type="http://schemas.openxmlformats.org/officeDocument/2006/relationships/ctrlProp" Target="../ctrlProps/ctrlProp3641.xml"/><Relationship Id="rId570" Type="http://schemas.openxmlformats.org/officeDocument/2006/relationships/ctrlProp" Target="../ctrlProps/ctrlProp3792.xml"/><Relationship Id="rId591" Type="http://schemas.openxmlformats.org/officeDocument/2006/relationships/ctrlProp" Target="../ctrlProps/ctrlProp3813.xml"/><Relationship Id="rId605" Type="http://schemas.openxmlformats.org/officeDocument/2006/relationships/ctrlProp" Target="../ctrlProps/ctrlProp3827.xml"/><Relationship Id="rId626" Type="http://schemas.openxmlformats.org/officeDocument/2006/relationships/ctrlProp" Target="../ctrlProps/ctrlProp3848.xml"/><Relationship Id="rId202" Type="http://schemas.openxmlformats.org/officeDocument/2006/relationships/ctrlProp" Target="../ctrlProps/ctrlProp3424.xml"/><Relationship Id="rId223" Type="http://schemas.openxmlformats.org/officeDocument/2006/relationships/ctrlProp" Target="../ctrlProps/ctrlProp3445.xml"/><Relationship Id="rId244" Type="http://schemas.openxmlformats.org/officeDocument/2006/relationships/ctrlProp" Target="../ctrlProps/ctrlProp3466.xml"/><Relationship Id="rId430" Type="http://schemas.openxmlformats.org/officeDocument/2006/relationships/ctrlProp" Target="../ctrlProps/ctrlProp3652.xml"/><Relationship Id="rId647" Type="http://schemas.openxmlformats.org/officeDocument/2006/relationships/ctrlProp" Target="../ctrlProps/ctrlProp3869.xml"/><Relationship Id="rId18" Type="http://schemas.openxmlformats.org/officeDocument/2006/relationships/ctrlProp" Target="../ctrlProps/ctrlProp3240.xml"/><Relationship Id="rId39" Type="http://schemas.openxmlformats.org/officeDocument/2006/relationships/ctrlProp" Target="../ctrlProps/ctrlProp3261.xml"/><Relationship Id="rId265" Type="http://schemas.openxmlformats.org/officeDocument/2006/relationships/ctrlProp" Target="../ctrlProps/ctrlProp3487.xml"/><Relationship Id="rId286" Type="http://schemas.openxmlformats.org/officeDocument/2006/relationships/ctrlProp" Target="../ctrlProps/ctrlProp3508.xml"/><Relationship Id="rId451" Type="http://schemas.openxmlformats.org/officeDocument/2006/relationships/ctrlProp" Target="../ctrlProps/ctrlProp3673.xml"/><Relationship Id="rId472" Type="http://schemas.openxmlformats.org/officeDocument/2006/relationships/ctrlProp" Target="../ctrlProps/ctrlProp3694.xml"/><Relationship Id="rId493" Type="http://schemas.openxmlformats.org/officeDocument/2006/relationships/ctrlProp" Target="../ctrlProps/ctrlProp3715.xml"/><Relationship Id="rId507" Type="http://schemas.openxmlformats.org/officeDocument/2006/relationships/ctrlProp" Target="../ctrlProps/ctrlProp3729.xml"/><Relationship Id="rId528" Type="http://schemas.openxmlformats.org/officeDocument/2006/relationships/ctrlProp" Target="../ctrlProps/ctrlProp3750.xml"/><Relationship Id="rId549" Type="http://schemas.openxmlformats.org/officeDocument/2006/relationships/ctrlProp" Target="../ctrlProps/ctrlProp3771.xml"/><Relationship Id="rId50" Type="http://schemas.openxmlformats.org/officeDocument/2006/relationships/ctrlProp" Target="../ctrlProps/ctrlProp3272.xml"/><Relationship Id="rId104" Type="http://schemas.openxmlformats.org/officeDocument/2006/relationships/ctrlProp" Target="../ctrlProps/ctrlProp3326.xml"/><Relationship Id="rId125" Type="http://schemas.openxmlformats.org/officeDocument/2006/relationships/ctrlProp" Target="../ctrlProps/ctrlProp3347.xml"/><Relationship Id="rId146" Type="http://schemas.openxmlformats.org/officeDocument/2006/relationships/ctrlProp" Target="../ctrlProps/ctrlProp3368.xml"/><Relationship Id="rId167" Type="http://schemas.openxmlformats.org/officeDocument/2006/relationships/ctrlProp" Target="../ctrlProps/ctrlProp3389.xml"/><Relationship Id="rId188" Type="http://schemas.openxmlformats.org/officeDocument/2006/relationships/ctrlProp" Target="../ctrlProps/ctrlProp3410.xml"/><Relationship Id="rId311" Type="http://schemas.openxmlformats.org/officeDocument/2006/relationships/ctrlProp" Target="../ctrlProps/ctrlProp3533.xml"/><Relationship Id="rId332" Type="http://schemas.openxmlformats.org/officeDocument/2006/relationships/ctrlProp" Target="../ctrlProps/ctrlProp3554.xml"/><Relationship Id="rId353" Type="http://schemas.openxmlformats.org/officeDocument/2006/relationships/ctrlProp" Target="../ctrlProps/ctrlProp3575.xml"/><Relationship Id="rId374" Type="http://schemas.openxmlformats.org/officeDocument/2006/relationships/ctrlProp" Target="../ctrlProps/ctrlProp3596.xml"/><Relationship Id="rId395" Type="http://schemas.openxmlformats.org/officeDocument/2006/relationships/ctrlProp" Target="../ctrlProps/ctrlProp3617.xml"/><Relationship Id="rId409" Type="http://schemas.openxmlformats.org/officeDocument/2006/relationships/ctrlProp" Target="../ctrlProps/ctrlProp3631.xml"/><Relationship Id="rId560" Type="http://schemas.openxmlformats.org/officeDocument/2006/relationships/ctrlProp" Target="../ctrlProps/ctrlProp3782.xml"/><Relationship Id="rId581" Type="http://schemas.openxmlformats.org/officeDocument/2006/relationships/ctrlProp" Target="../ctrlProps/ctrlProp3803.xml"/><Relationship Id="rId71" Type="http://schemas.openxmlformats.org/officeDocument/2006/relationships/ctrlProp" Target="../ctrlProps/ctrlProp3293.xml"/><Relationship Id="rId92" Type="http://schemas.openxmlformats.org/officeDocument/2006/relationships/ctrlProp" Target="../ctrlProps/ctrlProp3314.xml"/><Relationship Id="rId213" Type="http://schemas.openxmlformats.org/officeDocument/2006/relationships/ctrlProp" Target="../ctrlProps/ctrlProp3435.xml"/><Relationship Id="rId234" Type="http://schemas.openxmlformats.org/officeDocument/2006/relationships/ctrlProp" Target="../ctrlProps/ctrlProp3456.xml"/><Relationship Id="rId420" Type="http://schemas.openxmlformats.org/officeDocument/2006/relationships/ctrlProp" Target="../ctrlProps/ctrlProp3642.xml"/><Relationship Id="rId616" Type="http://schemas.openxmlformats.org/officeDocument/2006/relationships/ctrlProp" Target="../ctrlProps/ctrlProp3838.xml"/><Relationship Id="rId637" Type="http://schemas.openxmlformats.org/officeDocument/2006/relationships/ctrlProp" Target="../ctrlProps/ctrlProp3859.xml"/><Relationship Id="rId2" Type="http://schemas.openxmlformats.org/officeDocument/2006/relationships/drawing" Target="../drawings/drawing10.xml"/><Relationship Id="rId29" Type="http://schemas.openxmlformats.org/officeDocument/2006/relationships/ctrlProp" Target="../ctrlProps/ctrlProp3251.xml"/><Relationship Id="rId255" Type="http://schemas.openxmlformats.org/officeDocument/2006/relationships/ctrlProp" Target="../ctrlProps/ctrlProp3477.xml"/><Relationship Id="rId276" Type="http://schemas.openxmlformats.org/officeDocument/2006/relationships/ctrlProp" Target="../ctrlProps/ctrlProp3498.xml"/><Relationship Id="rId297" Type="http://schemas.openxmlformats.org/officeDocument/2006/relationships/ctrlProp" Target="../ctrlProps/ctrlProp3519.xml"/><Relationship Id="rId441" Type="http://schemas.openxmlformats.org/officeDocument/2006/relationships/ctrlProp" Target="../ctrlProps/ctrlProp3663.xml"/><Relationship Id="rId462" Type="http://schemas.openxmlformats.org/officeDocument/2006/relationships/ctrlProp" Target="../ctrlProps/ctrlProp3684.xml"/><Relationship Id="rId483" Type="http://schemas.openxmlformats.org/officeDocument/2006/relationships/ctrlProp" Target="../ctrlProps/ctrlProp3705.xml"/><Relationship Id="rId518" Type="http://schemas.openxmlformats.org/officeDocument/2006/relationships/ctrlProp" Target="../ctrlProps/ctrlProp3740.xml"/><Relationship Id="rId539" Type="http://schemas.openxmlformats.org/officeDocument/2006/relationships/ctrlProp" Target="../ctrlProps/ctrlProp3761.xml"/><Relationship Id="rId40" Type="http://schemas.openxmlformats.org/officeDocument/2006/relationships/ctrlProp" Target="../ctrlProps/ctrlProp3262.xml"/><Relationship Id="rId115" Type="http://schemas.openxmlformats.org/officeDocument/2006/relationships/ctrlProp" Target="../ctrlProps/ctrlProp3337.xml"/><Relationship Id="rId136" Type="http://schemas.openxmlformats.org/officeDocument/2006/relationships/ctrlProp" Target="../ctrlProps/ctrlProp3358.xml"/><Relationship Id="rId157" Type="http://schemas.openxmlformats.org/officeDocument/2006/relationships/ctrlProp" Target="../ctrlProps/ctrlProp3379.xml"/><Relationship Id="rId178" Type="http://schemas.openxmlformats.org/officeDocument/2006/relationships/ctrlProp" Target="../ctrlProps/ctrlProp3400.xml"/><Relationship Id="rId301" Type="http://schemas.openxmlformats.org/officeDocument/2006/relationships/ctrlProp" Target="../ctrlProps/ctrlProp3523.xml"/><Relationship Id="rId322" Type="http://schemas.openxmlformats.org/officeDocument/2006/relationships/ctrlProp" Target="../ctrlProps/ctrlProp3544.xml"/><Relationship Id="rId343" Type="http://schemas.openxmlformats.org/officeDocument/2006/relationships/ctrlProp" Target="../ctrlProps/ctrlProp3565.xml"/><Relationship Id="rId364" Type="http://schemas.openxmlformats.org/officeDocument/2006/relationships/ctrlProp" Target="../ctrlProps/ctrlProp3586.xml"/><Relationship Id="rId550" Type="http://schemas.openxmlformats.org/officeDocument/2006/relationships/ctrlProp" Target="../ctrlProps/ctrlProp3772.xml"/><Relationship Id="rId61" Type="http://schemas.openxmlformats.org/officeDocument/2006/relationships/ctrlProp" Target="../ctrlProps/ctrlProp3283.xml"/><Relationship Id="rId82" Type="http://schemas.openxmlformats.org/officeDocument/2006/relationships/ctrlProp" Target="../ctrlProps/ctrlProp3304.xml"/><Relationship Id="rId199" Type="http://schemas.openxmlformats.org/officeDocument/2006/relationships/ctrlProp" Target="../ctrlProps/ctrlProp3421.xml"/><Relationship Id="rId203" Type="http://schemas.openxmlformats.org/officeDocument/2006/relationships/ctrlProp" Target="../ctrlProps/ctrlProp3425.xml"/><Relationship Id="rId385" Type="http://schemas.openxmlformats.org/officeDocument/2006/relationships/ctrlProp" Target="../ctrlProps/ctrlProp3607.xml"/><Relationship Id="rId571" Type="http://schemas.openxmlformats.org/officeDocument/2006/relationships/ctrlProp" Target="../ctrlProps/ctrlProp3793.xml"/><Relationship Id="rId592" Type="http://schemas.openxmlformats.org/officeDocument/2006/relationships/ctrlProp" Target="../ctrlProps/ctrlProp3814.xml"/><Relationship Id="rId606" Type="http://schemas.openxmlformats.org/officeDocument/2006/relationships/ctrlProp" Target="../ctrlProps/ctrlProp3828.xml"/><Relationship Id="rId627" Type="http://schemas.openxmlformats.org/officeDocument/2006/relationships/ctrlProp" Target="../ctrlProps/ctrlProp3849.xml"/><Relationship Id="rId648" Type="http://schemas.openxmlformats.org/officeDocument/2006/relationships/ctrlProp" Target="../ctrlProps/ctrlProp3870.xml"/><Relationship Id="rId19" Type="http://schemas.openxmlformats.org/officeDocument/2006/relationships/ctrlProp" Target="../ctrlProps/ctrlProp3241.xml"/><Relationship Id="rId224" Type="http://schemas.openxmlformats.org/officeDocument/2006/relationships/ctrlProp" Target="../ctrlProps/ctrlProp3446.xml"/><Relationship Id="rId245" Type="http://schemas.openxmlformats.org/officeDocument/2006/relationships/ctrlProp" Target="../ctrlProps/ctrlProp3467.xml"/><Relationship Id="rId266" Type="http://schemas.openxmlformats.org/officeDocument/2006/relationships/ctrlProp" Target="../ctrlProps/ctrlProp3488.xml"/><Relationship Id="rId287" Type="http://schemas.openxmlformats.org/officeDocument/2006/relationships/ctrlProp" Target="../ctrlProps/ctrlProp3509.xml"/><Relationship Id="rId410" Type="http://schemas.openxmlformats.org/officeDocument/2006/relationships/ctrlProp" Target="../ctrlProps/ctrlProp3632.xml"/><Relationship Id="rId431" Type="http://schemas.openxmlformats.org/officeDocument/2006/relationships/ctrlProp" Target="../ctrlProps/ctrlProp3653.xml"/><Relationship Id="rId452" Type="http://schemas.openxmlformats.org/officeDocument/2006/relationships/ctrlProp" Target="../ctrlProps/ctrlProp3674.xml"/><Relationship Id="rId473" Type="http://schemas.openxmlformats.org/officeDocument/2006/relationships/ctrlProp" Target="../ctrlProps/ctrlProp3695.xml"/><Relationship Id="rId494" Type="http://schemas.openxmlformats.org/officeDocument/2006/relationships/ctrlProp" Target="../ctrlProps/ctrlProp3716.xml"/><Relationship Id="rId508" Type="http://schemas.openxmlformats.org/officeDocument/2006/relationships/ctrlProp" Target="../ctrlProps/ctrlProp3730.xml"/><Relationship Id="rId529" Type="http://schemas.openxmlformats.org/officeDocument/2006/relationships/ctrlProp" Target="../ctrlProps/ctrlProp3751.xml"/><Relationship Id="rId30" Type="http://schemas.openxmlformats.org/officeDocument/2006/relationships/ctrlProp" Target="../ctrlProps/ctrlProp3252.xml"/><Relationship Id="rId105" Type="http://schemas.openxmlformats.org/officeDocument/2006/relationships/ctrlProp" Target="../ctrlProps/ctrlProp3327.xml"/><Relationship Id="rId126" Type="http://schemas.openxmlformats.org/officeDocument/2006/relationships/ctrlProp" Target="../ctrlProps/ctrlProp3348.xml"/><Relationship Id="rId147" Type="http://schemas.openxmlformats.org/officeDocument/2006/relationships/ctrlProp" Target="../ctrlProps/ctrlProp3369.xml"/><Relationship Id="rId168" Type="http://schemas.openxmlformats.org/officeDocument/2006/relationships/ctrlProp" Target="../ctrlProps/ctrlProp3390.xml"/><Relationship Id="rId312" Type="http://schemas.openxmlformats.org/officeDocument/2006/relationships/ctrlProp" Target="../ctrlProps/ctrlProp3534.xml"/><Relationship Id="rId333" Type="http://schemas.openxmlformats.org/officeDocument/2006/relationships/ctrlProp" Target="../ctrlProps/ctrlProp3555.xml"/><Relationship Id="rId354" Type="http://schemas.openxmlformats.org/officeDocument/2006/relationships/ctrlProp" Target="../ctrlProps/ctrlProp3576.xml"/><Relationship Id="rId540" Type="http://schemas.openxmlformats.org/officeDocument/2006/relationships/ctrlProp" Target="../ctrlProps/ctrlProp3762.xml"/><Relationship Id="rId51" Type="http://schemas.openxmlformats.org/officeDocument/2006/relationships/ctrlProp" Target="../ctrlProps/ctrlProp3273.xml"/><Relationship Id="rId72" Type="http://schemas.openxmlformats.org/officeDocument/2006/relationships/ctrlProp" Target="../ctrlProps/ctrlProp3294.xml"/><Relationship Id="rId93" Type="http://schemas.openxmlformats.org/officeDocument/2006/relationships/ctrlProp" Target="../ctrlProps/ctrlProp3315.xml"/><Relationship Id="rId189" Type="http://schemas.openxmlformats.org/officeDocument/2006/relationships/ctrlProp" Target="../ctrlProps/ctrlProp3411.xml"/><Relationship Id="rId375" Type="http://schemas.openxmlformats.org/officeDocument/2006/relationships/ctrlProp" Target="../ctrlProps/ctrlProp3597.xml"/><Relationship Id="rId396" Type="http://schemas.openxmlformats.org/officeDocument/2006/relationships/ctrlProp" Target="../ctrlProps/ctrlProp3618.xml"/><Relationship Id="rId561" Type="http://schemas.openxmlformats.org/officeDocument/2006/relationships/ctrlProp" Target="../ctrlProps/ctrlProp3783.xml"/><Relationship Id="rId582" Type="http://schemas.openxmlformats.org/officeDocument/2006/relationships/ctrlProp" Target="../ctrlProps/ctrlProp3804.xml"/><Relationship Id="rId617" Type="http://schemas.openxmlformats.org/officeDocument/2006/relationships/ctrlProp" Target="../ctrlProps/ctrlProp3839.xml"/><Relationship Id="rId638" Type="http://schemas.openxmlformats.org/officeDocument/2006/relationships/ctrlProp" Target="../ctrlProps/ctrlProp3860.xml"/><Relationship Id="rId3" Type="http://schemas.openxmlformats.org/officeDocument/2006/relationships/vmlDrawing" Target="../drawings/vmlDrawing6.vml"/><Relationship Id="rId214" Type="http://schemas.openxmlformats.org/officeDocument/2006/relationships/ctrlProp" Target="../ctrlProps/ctrlProp3436.xml"/><Relationship Id="rId235" Type="http://schemas.openxmlformats.org/officeDocument/2006/relationships/ctrlProp" Target="../ctrlProps/ctrlProp3457.xml"/><Relationship Id="rId256" Type="http://schemas.openxmlformats.org/officeDocument/2006/relationships/ctrlProp" Target="../ctrlProps/ctrlProp3478.xml"/><Relationship Id="rId277" Type="http://schemas.openxmlformats.org/officeDocument/2006/relationships/ctrlProp" Target="../ctrlProps/ctrlProp3499.xml"/><Relationship Id="rId298" Type="http://schemas.openxmlformats.org/officeDocument/2006/relationships/ctrlProp" Target="../ctrlProps/ctrlProp3520.xml"/><Relationship Id="rId400" Type="http://schemas.openxmlformats.org/officeDocument/2006/relationships/ctrlProp" Target="../ctrlProps/ctrlProp3622.xml"/><Relationship Id="rId421" Type="http://schemas.openxmlformats.org/officeDocument/2006/relationships/ctrlProp" Target="../ctrlProps/ctrlProp3643.xml"/><Relationship Id="rId442" Type="http://schemas.openxmlformats.org/officeDocument/2006/relationships/ctrlProp" Target="../ctrlProps/ctrlProp3664.xml"/><Relationship Id="rId463" Type="http://schemas.openxmlformats.org/officeDocument/2006/relationships/ctrlProp" Target="../ctrlProps/ctrlProp3685.xml"/><Relationship Id="rId484" Type="http://schemas.openxmlformats.org/officeDocument/2006/relationships/ctrlProp" Target="../ctrlProps/ctrlProp3706.xml"/><Relationship Id="rId519" Type="http://schemas.openxmlformats.org/officeDocument/2006/relationships/ctrlProp" Target="../ctrlProps/ctrlProp3741.xml"/><Relationship Id="rId116" Type="http://schemas.openxmlformats.org/officeDocument/2006/relationships/ctrlProp" Target="../ctrlProps/ctrlProp3338.xml"/><Relationship Id="rId137" Type="http://schemas.openxmlformats.org/officeDocument/2006/relationships/ctrlProp" Target="../ctrlProps/ctrlProp3359.xml"/><Relationship Id="rId158" Type="http://schemas.openxmlformats.org/officeDocument/2006/relationships/ctrlProp" Target="../ctrlProps/ctrlProp3380.xml"/><Relationship Id="rId302" Type="http://schemas.openxmlformats.org/officeDocument/2006/relationships/ctrlProp" Target="../ctrlProps/ctrlProp3524.xml"/><Relationship Id="rId323" Type="http://schemas.openxmlformats.org/officeDocument/2006/relationships/ctrlProp" Target="../ctrlProps/ctrlProp3545.xml"/><Relationship Id="rId344" Type="http://schemas.openxmlformats.org/officeDocument/2006/relationships/ctrlProp" Target="../ctrlProps/ctrlProp3566.xml"/><Relationship Id="rId530" Type="http://schemas.openxmlformats.org/officeDocument/2006/relationships/ctrlProp" Target="../ctrlProps/ctrlProp3752.xml"/><Relationship Id="rId20" Type="http://schemas.openxmlformats.org/officeDocument/2006/relationships/ctrlProp" Target="../ctrlProps/ctrlProp3242.xml"/><Relationship Id="rId41" Type="http://schemas.openxmlformats.org/officeDocument/2006/relationships/ctrlProp" Target="../ctrlProps/ctrlProp3263.xml"/><Relationship Id="rId62" Type="http://schemas.openxmlformats.org/officeDocument/2006/relationships/ctrlProp" Target="../ctrlProps/ctrlProp3284.xml"/><Relationship Id="rId83" Type="http://schemas.openxmlformats.org/officeDocument/2006/relationships/ctrlProp" Target="../ctrlProps/ctrlProp3305.xml"/><Relationship Id="rId179" Type="http://schemas.openxmlformats.org/officeDocument/2006/relationships/ctrlProp" Target="../ctrlProps/ctrlProp3401.xml"/><Relationship Id="rId365" Type="http://schemas.openxmlformats.org/officeDocument/2006/relationships/ctrlProp" Target="../ctrlProps/ctrlProp3587.xml"/><Relationship Id="rId386" Type="http://schemas.openxmlformats.org/officeDocument/2006/relationships/ctrlProp" Target="../ctrlProps/ctrlProp3608.xml"/><Relationship Id="rId551" Type="http://schemas.openxmlformats.org/officeDocument/2006/relationships/ctrlProp" Target="../ctrlProps/ctrlProp3773.xml"/><Relationship Id="rId572" Type="http://schemas.openxmlformats.org/officeDocument/2006/relationships/ctrlProp" Target="../ctrlProps/ctrlProp3794.xml"/><Relationship Id="rId593" Type="http://schemas.openxmlformats.org/officeDocument/2006/relationships/ctrlProp" Target="../ctrlProps/ctrlProp3815.xml"/><Relationship Id="rId607" Type="http://schemas.openxmlformats.org/officeDocument/2006/relationships/ctrlProp" Target="../ctrlProps/ctrlProp3829.xml"/><Relationship Id="rId628" Type="http://schemas.openxmlformats.org/officeDocument/2006/relationships/ctrlProp" Target="../ctrlProps/ctrlProp3850.xml"/><Relationship Id="rId190" Type="http://schemas.openxmlformats.org/officeDocument/2006/relationships/ctrlProp" Target="../ctrlProps/ctrlProp3412.xml"/><Relationship Id="rId204" Type="http://schemas.openxmlformats.org/officeDocument/2006/relationships/ctrlProp" Target="../ctrlProps/ctrlProp3426.xml"/><Relationship Id="rId225" Type="http://schemas.openxmlformats.org/officeDocument/2006/relationships/ctrlProp" Target="../ctrlProps/ctrlProp3447.xml"/><Relationship Id="rId246" Type="http://schemas.openxmlformats.org/officeDocument/2006/relationships/ctrlProp" Target="../ctrlProps/ctrlProp3468.xml"/><Relationship Id="rId267" Type="http://schemas.openxmlformats.org/officeDocument/2006/relationships/ctrlProp" Target="../ctrlProps/ctrlProp3489.xml"/><Relationship Id="rId288" Type="http://schemas.openxmlformats.org/officeDocument/2006/relationships/ctrlProp" Target="../ctrlProps/ctrlProp3510.xml"/><Relationship Id="rId411" Type="http://schemas.openxmlformats.org/officeDocument/2006/relationships/ctrlProp" Target="../ctrlProps/ctrlProp3633.xml"/><Relationship Id="rId432" Type="http://schemas.openxmlformats.org/officeDocument/2006/relationships/ctrlProp" Target="../ctrlProps/ctrlProp3654.xml"/><Relationship Id="rId453" Type="http://schemas.openxmlformats.org/officeDocument/2006/relationships/ctrlProp" Target="../ctrlProps/ctrlProp3675.xml"/><Relationship Id="rId474" Type="http://schemas.openxmlformats.org/officeDocument/2006/relationships/ctrlProp" Target="../ctrlProps/ctrlProp3696.xml"/><Relationship Id="rId509" Type="http://schemas.openxmlformats.org/officeDocument/2006/relationships/ctrlProp" Target="../ctrlProps/ctrlProp3731.xml"/><Relationship Id="rId106" Type="http://schemas.openxmlformats.org/officeDocument/2006/relationships/ctrlProp" Target="../ctrlProps/ctrlProp3328.xml"/><Relationship Id="rId127" Type="http://schemas.openxmlformats.org/officeDocument/2006/relationships/ctrlProp" Target="../ctrlProps/ctrlProp3349.xml"/><Relationship Id="rId313" Type="http://schemas.openxmlformats.org/officeDocument/2006/relationships/ctrlProp" Target="../ctrlProps/ctrlProp3535.xml"/><Relationship Id="rId495" Type="http://schemas.openxmlformats.org/officeDocument/2006/relationships/ctrlProp" Target="../ctrlProps/ctrlProp3717.xml"/><Relationship Id="rId10" Type="http://schemas.openxmlformats.org/officeDocument/2006/relationships/ctrlProp" Target="../ctrlProps/ctrlProp3232.xml"/><Relationship Id="rId31" Type="http://schemas.openxmlformats.org/officeDocument/2006/relationships/ctrlProp" Target="../ctrlProps/ctrlProp3253.xml"/><Relationship Id="rId52" Type="http://schemas.openxmlformats.org/officeDocument/2006/relationships/ctrlProp" Target="../ctrlProps/ctrlProp3274.xml"/><Relationship Id="rId73" Type="http://schemas.openxmlformats.org/officeDocument/2006/relationships/ctrlProp" Target="../ctrlProps/ctrlProp3295.xml"/><Relationship Id="rId94" Type="http://schemas.openxmlformats.org/officeDocument/2006/relationships/ctrlProp" Target="../ctrlProps/ctrlProp3316.xml"/><Relationship Id="rId148" Type="http://schemas.openxmlformats.org/officeDocument/2006/relationships/ctrlProp" Target="../ctrlProps/ctrlProp3370.xml"/><Relationship Id="rId169" Type="http://schemas.openxmlformats.org/officeDocument/2006/relationships/ctrlProp" Target="../ctrlProps/ctrlProp3391.xml"/><Relationship Id="rId334" Type="http://schemas.openxmlformats.org/officeDocument/2006/relationships/ctrlProp" Target="../ctrlProps/ctrlProp3556.xml"/><Relationship Id="rId355" Type="http://schemas.openxmlformats.org/officeDocument/2006/relationships/ctrlProp" Target="../ctrlProps/ctrlProp3577.xml"/><Relationship Id="rId376" Type="http://schemas.openxmlformats.org/officeDocument/2006/relationships/ctrlProp" Target="../ctrlProps/ctrlProp3598.xml"/><Relationship Id="rId397" Type="http://schemas.openxmlformats.org/officeDocument/2006/relationships/ctrlProp" Target="../ctrlProps/ctrlProp3619.xml"/><Relationship Id="rId520" Type="http://schemas.openxmlformats.org/officeDocument/2006/relationships/ctrlProp" Target="../ctrlProps/ctrlProp3742.xml"/><Relationship Id="rId541" Type="http://schemas.openxmlformats.org/officeDocument/2006/relationships/ctrlProp" Target="../ctrlProps/ctrlProp3763.xml"/><Relationship Id="rId562" Type="http://schemas.openxmlformats.org/officeDocument/2006/relationships/ctrlProp" Target="../ctrlProps/ctrlProp3784.xml"/><Relationship Id="rId583" Type="http://schemas.openxmlformats.org/officeDocument/2006/relationships/ctrlProp" Target="../ctrlProps/ctrlProp3805.xml"/><Relationship Id="rId618" Type="http://schemas.openxmlformats.org/officeDocument/2006/relationships/ctrlProp" Target="../ctrlProps/ctrlProp3840.xml"/><Relationship Id="rId639" Type="http://schemas.openxmlformats.org/officeDocument/2006/relationships/ctrlProp" Target="../ctrlProps/ctrlProp3861.xml"/><Relationship Id="rId4" Type="http://schemas.openxmlformats.org/officeDocument/2006/relationships/ctrlProp" Target="../ctrlProps/ctrlProp3226.xml"/><Relationship Id="rId180" Type="http://schemas.openxmlformats.org/officeDocument/2006/relationships/ctrlProp" Target="../ctrlProps/ctrlProp3402.xml"/><Relationship Id="rId215" Type="http://schemas.openxmlformats.org/officeDocument/2006/relationships/ctrlProp" Target="../ctrlProps/ctrlProp3437.xml"/><Relationship Id="rId236" Type="http://schemas.openxmlformats.org/officeDocument/2006/relationships/ctrlProp" Target="../ctrlProps/ctrlProp3458.xml"/><Relationship Id="rId257" Type="http://schemas.openxmlformats.org/officeDocument/2006/relationships/ctrlProp" Target="../ctrlProps/ctrlProp3479.xml"/><Relationship Id="rId278" Type="http://schemas.openxmlformats.org/officeDocument/2006/relationships/ctrlProp" Target="../ctrlProps/ctrlProp3500.xml"/><Relationship Id="rId401" Type="http://schemas.openxmlformats.org/officeDocument/2006/relationships/ctrlProp" Target="../ctrlProps/ctrlProp3623.xml"/><Relationship Id="rId422" Type="http://schemas.openxmlformats.org/officeDocument/2006/relationships/ctrlProp" Target="../ctrlProps/ctrlProp3644.xml"/><Relationship Id="rId443" Type="http://schemas.openxmlformats.org/officeDocument/2006/relationships/ctrlProp" Target="../ctrlProps/ctrlProp3665.xml"/><Relationship Id="rId464" Type="http://schemas.openxmlformats.org/officeDocument/2006/relationships/ctrlProp" Target="../ctrlProps/ctrlProp3686.xml"/><Relationship Id="rId303" Type="http://schemas.openxmlformats.org/officeDocument/2006/relationships/ctrlProp" Target="../ctrlProps/ctrlProp3525.xml"/><Relationship Id="rId485" Type="http://schemas.openxmlformats.org/officeDocument/2006/relationships/ctrlProp" Target="../ctrlProps/ctrlProp3707.xml"/><Relationship Id="rId42" Type="http://schemas.openxmlformats.org/officeDocument/2006/relationships/ctrlProp" Target="../ctrlProps/ctrlProp3264.xml"/><Relationship Id="rId84" Type="http://schemas.openxmlformats.org/officeDocument/2006/relationships/ctrlProp" Target="../ctrlProps/ctrlProp3306.xml"/><Relationship Id="rId138" Type="http://schemas.openxmlformats.org/officeDocument/2006/relationships/ctrlProp" Target="../ctrlProps/ctrlProp3360.xml"/><Relationship Id="rId345" Type="http://schemas.openxmlformats.org/officeDocument/2006/relationships/ctrlProp" Target="../ctrlProps/ctrlProp3567.xml"/><Relationship Id="rId387" Type="http://schemas.openxmlformats.org/officeDocument/2006/relationships/ctrlProp" Target="../ctrlProps/ctrlProp3609.xml"/><Relationship Id="rId510" Type="http://schemas.openxmlformats.org/officeDocument/2006/relationships/ctrlProp" Target="../ctrlProps/ctrlProp3732.xml"/><Relationship Id="rId552" Type="http://schemas.openxmlformats.org/officeDocument/2006/relationships/ctrlProp" Target="../ctrlProps/ctrlProp3774.xml"/><Relationship Id="rId594" Type="http://schemas.openxmlformats.org/officeDocument/2006/relationships/ctrlProp" Target="../ctrlProps/ctrlProp3816.xml"/><Relationship Id="rId608" Type="http://schemas.openxmlformats.org/officeDocument/2006/relationships/ctrlProp" Target="../ctrlProps/ctrlProp3830.xml"/><Relationship Id="rId191" Type="http://schemas.openxmlformats.org/officeDocument/2006/relationships/ctrlProp" Target="../ctrlProps/ctrlProp3413.xml"/><Relationship Id="rId205" Type="http://schemas.openxmlformats.org/officeDocument/2006/relationships/ctrlProp" Target="../ctrlProps/ctrlProp3427.xml"/><Relationship Id="rId247" Type="http://schemas.openxmlformats.org/officeDocument/2006/relationships/ctrlProp" Target="../ctrlProps/ctrlProp3469.xml"/><Relationship Id="rId412" Type="http://schemas.openxmlformats.org/officeDocument/2006/relationships/ctrlProp" Target="../ctrlProps/ctrlProp3634.xml"/><Relationship Id="rId107" Type="http://schemas.openxmlformats.org/officeDocument/2006/relationships/ctrlProp" Target="../ctrlProps/ctrlProp3329.xml"/><Relationship Id="rId289" Type="http://schemas.openxmlformats.org/officeDocument/2006/relationships/ctrlProp" Target="../ctrlProps/ctrlProp3511.xml"/><Relationship Id="rId454" Type="http://schemas.openxmlformats.org/officeDocument/2006/relationships/ctrlProp" Target="../ctrlProps/ctrlProp3676.xml"/><Relationship Id="rId496" Type="http://schemas.openxmlformats.org/officeDocument/2006/relationships/ctrlProp" Target="../ctrlProps/ctrlProp3718.xml"/><Relationship Id="rId11" Type="http://schemas.openxmlformats.org/officeDocument/2006/relationships/ctrlProp" Target="../ctrlProps/ctrlProp3233.xml"/><Relationship Id="rId53" Type="http://schemas.openxmlformats.org/officeDocument/2006/relationships/ctrlProp" Target="../ctrlProps/ctrlProp3275.xml"/><Relationship Id="rId149" Type="http://schemas.openxmlformats.org/officeDocument/2006/relationships/ctrlProp" Target="../ctrlProps/ctrlProp3371.xml"/><Relationship Id="rId314" Type="http://schemas.openxmlformats.org/officeDocument/2006/relationships/ctrlProp" Target="../ctrlProps/ctrlProp3536.xml"/><Relationship Id="rId356" Type="http://schemas.openxmlformats.org/officeDocument/2006/relationships/ctrlProp" Target="../ctrlProps/ctrlProp3578.xml"/><Relationship Id="rId398" Type="http://schemas.openxmlformats.org/officeDocument/2006/relationships/ctrlProp" Target="../ctrlProps/ctrlProp3620.xml"/><Relationship Id="rId521" Type="http://schemas.openxmlformats.org/officeDocument/2006/relationships/ctrlProp" Target="../ctrlProps/ctrlProp3743.xml"/><Relationship Id="rId563" Type="http://schemas.openxmlformats.org/officeDocument/2006/relationships/ctrlProp" Target="../ctrlProps/ctrlProp3785.xml"/><Relationship Id="rId619" Type="http://schemas.openxmlformats.org/officeDocument/2006/relationships/ctrlProp" Target="../ctrlProps/ctrlProp3841.xml"/><Relationship Id="rId95" Type="http://schemas.openxmlformats.org/officeDocument/2006/relationships/ctrlProp" Target="../ctrlProps/ctrlProp3317.xml"/><Relationship Id="rId160" Type="http://schemas.openxmlformats.org/officeDocument/2006/relationships/ctrlProp" Target="../ctrlProps/ctrlProp3382.xml"/><Relationship Id="rId216" Type="http://schemas.openxmlformats.org/officeDocument/2006/relationships/ctrlProp" Target="../ctrlProps/ctrlProp3438.xml"/><Relationship Id="rId423" Type="http://schemas.openxmlformats.org/officeDocument/2006/relationships/ctrlProp" Target="../ctrlProps/ctrlProp3645.xml"/><Relationship Id="rId258" Type="http://schemas.openxmlformats.org/officeDocument/2006/relationships/ctrlProp" Target="../ctrlProps/ctrlProp3480.xml"/><Relationship Id="rId465" Type="http://schemas.openxmlformats.org/officeDocument/2006/relationships/ctrlProp" Target="../ctrlProps/ctrlProp3687.xml"/><Relationship Id="rId630" Type="http://schemas.openxmlformats.org/officeDocument/2006/relationships/ctrlProp" Target="../ctrlProps/ctrlProp3852.xml"/><Relationship Id="rId22" Type="http://schemas.openxmlformats.org/officeDocument/2006/relationships/ctrlProp" Target="../ctrlProps/ctrlProp3244.xml"/><Relationship Id="rId64" Type="http://schemas.openxmlformats.org/officeDocument/2006/relationships/ctrlProp" Target="../ctrlProps/ctrlProp3286.xml"/><Relationship Id="rId118" Type="http://schemas.openxmlformats.org/officeDocument/2006/relationships/ctrlProp" Target="../ctrlProps/ctrlProp3340.xml"/><Relationship Id="rId325" Type="http://schemas.openxmlformats.org/officeDocument/2006/relationships/ctrlProp" Target="../ctrlProps/ctrlProp3547.xml"/><Relationship Id="rId367" Type="http://schemas.openxmlformats.org/officeDocument/2006/relationships/ctrlProp" Target="../ctrlProps/ctrlProp3589.xml"/><Relationship Id="rId532" Type="http://schemas.openxmlformats.org/officeDocument/2006/relationships/ctrlProp" Target="../ctrlProps/ctrlProp3754.xml"/><Relationship Id="rId574" Type="http://schemas.openxmlformats.org/officeDocument/2006/relationships/ctrlProp" Target="../ctrlProps/ctrlProp3796.xml"/><Relationship Id="rId171" Type="http://schemas.openxmlformats.org/officeDocument/2006/relationships/ctrlProp" Target="../ctrlProps/ctrlProp3393.xml"/><Relationship Id="rId227" Type="http://schemas.openxmlformats.org/officeDocument/2006/relationships/ctrlProp" Target="../ctrlProps/ctrlProp3449.xml"/><Relationship Id="rId269" Type="http://schemas.openxmlformats.org/officeDocument/2006/relationships/ctrlProp" Target="../ctrlProps/ctrlProp3491.xml"/><Relationship Id="rId434" Type="http://schemas.openxmlformats.org/officeDocument/2006/relationships/ctrlProp" Target="../ctrlProps/ctrlProp3656.xml"/><Relationship Id="rId476" Type="http://schemas.openxmlformats.org/officeDocument/2006/relationships/ctrlProp" Target="../ctrlProps/ctrlProp3698.xml"/><Relationship Id="rId641" Type="http://schemas.openxmlformats.org/officeDocument/2006/relationships/ctrlProp" Target="../ctrlProps/ctrlProp3863.xml"/><Relationship Id="rId33" Type="http://schemas.openxmlformats.org/officeDocument/2006/relationships/ctrlProp" Target="../ctrlProps/ctrlProp3255.xml"/><Relationship Id="rId129" Type="http://schemas.openxmlformats.org/officeDocument/2006/relationships/ctrlProp" Target="../ctrlProps/ctrlProp3351.xml"/><Relationship Id="rId280" Type="http://schemas.openxmlformats.org/officeDocument/2006/relationships/ctrlProp" Target="../ctrlProps/ctrlProp3502.xml"/><Relationship Id="rId336" Type="http://schemas.openxmlformats.org/officeDocument/2006/relationships/ctrlProp" Target="../ctrlProps/ctrlProp3558.xml"/><Relationship Id="rId501" Type="http://schemas.openxmlformats.org/officeDocument/2006/relationships/ctrlProp" Target="../ctrlProps/ctrlProp3723.xml"/><Relationship Id="rId543" Type="http://schemas.openxmlformats.org/officeDocument/2006/relationships/ctrlProp" Target="../ctrlProps/ctrlProp3765.xml"/><Relationship Id="rId75" Type="http://schemas.openxmlformats.org/officeDocument/2006/relationships/ctrlProp" Target="../ctrlProps/ctrlProp3297.xml"/><Relationship Id="rId140" Type="http://schemas.openxmlformats.org/officeDocument/2006/relationships/ctrlProp" Target="../ctrlProps/ctrlProp3362.xml"/><Relationship Id="rId182" Type="http://schemas.openxmlformats.org/officeDocument/2006/relationships/ctrlProp" Target="../ctrlProps/ctrlProp3404.xml"/><Relationship Id="rId378" Type="http://schemas.openxmlformats.org/officeDocument/2006/relationships/ctrlProp" Target="../ctrlProps/ctrlProp3600.xml"/><Relationship Id="rId403" Type="http://schemas.openxmlformats.org/officeDocument/2006/relationships/ctrlProp" Target="../ctrlProps/ctrlProp3625.xml"/><Relationship Id="rId585" Type="http://schemas.openxmlformats.org/officeDocument/2006/relationships/ctrlProp" Target="../ctrlProps/ctrlProp3807.xml"/><Relationship Id="rId6" Type="http://schemas.openxmlformats.org/officeDocument/2006/relationships/ctrlProp" Target="../ctrlProps/ctrlProp3228.xml"/><Relationship Id="rId238" Type="http://schemas.openxmlformats.org/officeDocument/2006/relationships/ctrlProp" Target="../ctrlProps/ctrlProp3460.xml"/><Relationship Id="rId445" Type="http://schemas.openxmlformats.org/officeDocument/2006/relationships/ctrlProp" Target="../ctrlProps/ctrlProp3667.xml"/><Relationship Id="rId487" Type="http://schemas.openxmlformats.org/officeDocument/2006/relationships/ctrlProp" Target="../ctrlProps/ctrlProp3709.xml"/><Relationship Id="rId610" Type="http://schemas.openxmlformats.org/officeDocument/2006/relationships/ctrlProp" Target="../ctrlProps/ctrlProp3832.xml"/><Relationship Id="rId291" Type="http://schemas.openxmlformats.org/officeDocument/2006/relationships/ctrlProp" Target="../ctrlProps/ctrlProp3513.xml"/><Relationship Id="rId305" Type="http://schemas.openxmlformats.org/officeDocument/2006/relationships/ctrlProp" Target="../ctrlProps/ctrlProp3527.xml"/><Relationship Id="rId347" Type="http://schemas.openxmlformats.org/officeDocument/2006/relationships/ctrlProp" Target="../ctrlProps/ctrlProp3569.xml"/><Relationship Id="rId512" Type="http://schemas.openxmlformats.org/officeDocument/2006/relationships/ctrlProp" Target="../ctrlProps/ctrlProp3734.xml"/><Relationship Id="rId44" Type="http://schemas.openxmlformats.org/officeDocument/2006/relationships/ctrlProp" Target="../ctrlProps/ctrlProp3266.xml"/><Relationship Id="rId86" Type="http://schemas.openxmlformats.org/officeDocument/2006/relationships/ctrlProp" Target="../ctrlProps/ctrlProp3308.xml"/><Relationship Id="rId151" Type="http://schemas.openxmlformats.org/officeDocument/2006/relationships/ctrlProp" Target="../ctrlProps/ctrlProp3373.xml"/><Relationship Id="rId389" Type="http://schemas.openxmlformats.org/officeDocument/2006/relationships/ctrlProp" Target="../ctrlProps/ctrlProp3611.xml"/><Relationship Id="rId554" Type="http://schemas.openxmlformats.org/officeDocument/2006/relationships/ctrlProp" Target="../ctrlProps/ctrlProp3776.xml"/><Relationship Id="rId596" Type="http://schemas.openxmlformats.org/officeDocument/2006/relationships/ctrlProp" Target="../ctrlProps/ctrlProp3818.xml"/><Relationship Id="rId193" Type="http://schemas.openxmlformats.org/officeDocument/2006/relationships/ctrlProp" Target="../ctrlProps/ctrlProp3415.xml"/><Relationship Id="rId207" Type="http://schemas.openxmlformats.org/officeDocument/2006/relationships/ctrlProp" Target="../ctrlProps/ctrlProp3429.xml"/><Relationship Id="rId249" Type="http://schemas.openxmlformats.org/officeDocument/2006/relationships/ctrlProp" Target="../ctrlProps/ctrlProp3471.xml"/><Relationship Id="rId414" Type="http://schemas.openxmlformats.org/officeDocument/2006/relationships/ctrlProp" Target="../ctrlProps/ctrlProp3636.xml"/><Relationship Id="rId456" Type="http://schemas.openxmlformats.org/officeDocument/2006/relationships/ctrlProp" Target="../ctrlProps/ctrlProp3678.xml"/><Relationship Id="rId498" Type="http://schemas.openxmlformats.org/officeDocument/2006/relationships/ctrlProp" Target="../ctrlProps/ctrlProp3720.xml"/><Relationship Id="rId621" Type="http://schemas.openxmlformats.org/officeDocument/2006/relationships/ctrlProp" Target="../ctrlProps/ctrlProp3843.xml"/><Relationship Id="rId13" Type="http://schemas.openxmlformats.org/officeDocument/2006/relationships/ctrlProp" Target="../ctrlProps/ctrlProp3235.xml"/><Relationship Id="rId109" Type="http://schemas.openxmlformats.org/officeDocument/2006/relationships/ctrlProp" Target="../ctrlProps/ctrlProp3331.xml"/><Relationship Id="rId260" Type="http://schemas.openxmlformats.org/officeDocument/2006/relationships/ctrlProp" Target="../ctrlProps/ctrlProp3482.xml"/><Relationship Id="rId316" Type="http://schemas.openxmlformats.org/officeDocument/2006/relationships/ctrlProp" Target="../ctrlProps/ctrlProp3538.xml"/><Relationship Id="rId523" Type="http://schemas.openxmlformats.org/officeDocument/2006/relationships/ctrlProp" Target="../ctrlProps/ctrlProp3745.xml"/><Relationship Id="rId55" Type="http://schemas.openxmlformats.org/officeDocument/2006/relationships/ctrlProp" Target="../ctrlProps/ctrlProp3277.xml"/><Relationship Id="rId97" Type="http://schemas.openxmlformats.org/officeDocument/2006/relationships/ctrlProp" Target="../ctrlProps/ctrlProp3319.xml"/><Relationship Id="rId120" Type="http://schemas.openxmlformats.org/officeDocument/2006/relationships/ctrlProp" Target="../ctrlProps/ctrlProp3342.xml"/><Relationship Id="rId358" Type="http://schemas.openxmlformats.org/officeDocument/2006/relationships/ctrlProp" Target="../ctrlProps/ctrlProp3580.xml"/><Relationship Id="rId565" Type="http://schemas.openxmlformats.org/officeDocument/2006/relationships/ctrlProp" Target="../ctrlProps/ctrlProp3787.xml"/><Relationship Id="rId162" Type="http://schemas.openxmlformats.org/officeDocument/2006/relationships/ctrlProp" Target="../ctrlProps/ctrlProp3384.xml"/><Relationship Id="rId218" Type="http://schemas.openxmlformats.org/officeDocument/2006/relationships/ctrlProp" Target="../ctrlProps/ctrlProp3440.xml"/><Relationship Id="rId425" Type="http://schemas.openxmlformats.org/officeDocument/2006/relationships/ctrlProp" Target="../ctrlProps/ctrlProp3647.xml"/><Relationship Id="rId467" Type="http://schemas.openxmlformats.org/officeDocument/2006/relationships/ctrlProp" Target="../ctrlProps/ctrlProp3689.xml"/><Relationship Id="rId632" Type="http://schemas.openxmlformats.org/officeDocument/2006/relationships/ctrlProp" Target="../ctrlProps/ctrlProp3854.xml"/><Relationship Id="rId271" Type="http://schemas.openxmlformats.org/officeDocument/2006/relationships/ctrlProp" Target="../ctrlProps/ctrlProp3493.xml"/><Relationship Id="rId24" Type="http://schemas.openxmlformats.org/officeDocument/2006/relationships/ctrlProp" Target="../ctrlProps/ctrlProp3246.xml"/><Relationship Id="rId66" Type="http://schemas.openxmlformats.org/officeDocument/2006/relationships/ctrlProp" Target="../ctrlProps/ctrlProp3288.xml"/><Relationship Id="rId131" Type="http://schemas.openxmlformats.org/officeDocument/2006/relationships/ctrlProp" Target="../ctrlProps/ctrlProp3353.xml"/><Relationship Id="rId327" Type="http://schemas.openxmlformats.org/officeDocument/2006/relationships/ctrlProp" Target="../ctrlProps/ctrlProp3549.xml"/><Relationship Id="rId369" Type="http://schemas.openxmlformats.org/officeDocument/2006/relationships/ctrlProp" Target="../ctrlProps/ctrlProp3591.xml"/><Relationship Id="rId534" Type="http://schemas.openxmlformats.org/officeDocument/2006/relationships/ctrlProp" Target="../ctrlProps/ctrlProp3756.xml"/><Relationship Id="rId576" Type="http://schemas.openxmlformats.org/officeDocument/2006/relationships/ctrlProp" Target="../ctrlProps/ctrlProp3798.xml"/><Relationship Id="rId173" Type="http://schemas.openxmlformats.org/officeDocument/2006/relationships/ctrlProp" Target="../ctrlProps/ctrlProp3395.xml"/><Relationship Id="rId229" Type="http://schemas.openxmlformats.org/officeDocument/2006/relationships/ctrlProp" Target="../ctrlProps/ctrlProp3451.xml"/><Relationship Id="rId380" Type="http://schemas.openxmlformats.org/officeDocument/2006/relationships/ctrlProp" Target="../ctrlProps/ctrlProp3602.xml"/><Relationship Id="rId436" Type="http://schemas.openxmlformats.org/officeDocument/2006/relationships/ctrlProp" Target="../ctrlProps/ctrlProp3658.xml"/><Relationship Id="rId601" Type="http://schemas.openxmlformats.org/officeDocument/2006/relationships/ctrlProp" Target="../ctrlProps/ctrlProp3823.xml"/><Relationship Id="rId643" Type="http://schemas.openxmlformats.org/officeDocument/2006/relationships/ctrlProp" Target="../ctrlProps/ctrlProp3865.xml"/><Relationship Id="rId240" Type="http://schemas.openxmlformats.org/officeDocument/2006/relationships/ctrlProp" Target="../ctrlProps/ctrlProp3462.xml"/><Relationship Id="rId478" Type="http://schemas.openxmlformats.org/officeDocument/2006/relationships/ctrlProp" Target="../ctrlProps/ctrlProp3700.xml"/><Relationship Id="rId35" Type="http://schemas.openxmlformats.org/officeDocument/2006/relationships/ctrlProp" Target="../ctrlProps/ctrlProp3257.xml"/><Relationship Id="rId77" Type="http://schemas.openxmlformats.org/officeDocument/2006/relationships/ctrlProp" Target="../ctrlProps/ctrlProp3299.xml"/><Relationship Id="rId100" Type="http://schemas.openxmlformats.org/officeDocument/2006/relationships/ctrlProp" Target="../ctrlProps/ctrlProp3322.xml"/><Relationship Id="rId282" Type="http://schemas.openxmlformats.org/officeDocument/2006/relationships/ctrlProp" Target="../ctrlProps/ctrlProp3504.xml"/><Relationship Id="rId338" Type="http://schemas.openxmlformats.org/officeDocument/2006/relationships/ctrlProp" Target="../ctrlProps/ctrlProp3560.xml"/><Relationship Id="rId503" Type="http://schemas.openxmlformats.org/officeDocument/2006/relationships/ctrlProp" Target="../ctrlProps/ctrlProp3725.xml"/><Relationship Id="rId545" Type="http://schemas.openxmlformats.org/officeDocument/2006/relationships/ctrlProp" Target="../ctrlProps/ctrlProp3767.xml"/><Relationship Id="rId587" Type="http://schemas.openxmlformats.org/officeDocument/2006/relationships/ctrlProp" Target="../ctrlProps/ctrlProp3809.xml"/><Relationship Id="rId8" Type="http://schemas.openxmlformats.org/officeDocument/2006/relationships/ctrlProp" Target="../ctrlProps/ctrlProp3230.xml"/><Relationship Id="rId142" Type="http://schemas.openxmlformats.org/officeDocument/2006/relationships/ctrlProp" Target="../ctrlProps/ctrlProp3364.xml"/><Relationship Id="rId184" Type="http://schemas.openxmlformats.org/officeDocument/2006/relationships/ctrlProp" Target="../ctrlProps/ctrlProp3406.xml"/><Relationship Id="rId391" Type="http://schemas.openxmlformats.org/officeDocument/2006/relationships/ctrlProp" Target="../ctrlProps/ctrlProp3613.xml"/><Relationship Id="rId405" Type="http://schemas.openxmlformats.org/officeDocument/2006/relationships/ctrlProp" Target="../ctrlProps/ctrlProp3627.xml"/><Relationship Id="rId447" Type="http://schemas.openxmlformats.org/officeDocument/2006/relationships/ctrlProp" Target="../ctrlProps/ctrlProp3669.xml"/><Relationship Id="rId612" Type="http://schemas.openxmlformats.org/officeDocument/2006/relationships/ctrlProp" Target="../ctrlProps/ctrlProp3834.xml"/><Relationship Id="rId251" Type="http://schemas.openxmlformats.org/officeDocument/2006/relationships/ctrlProp" Target="../ctrlProps/ctrlProp3473.xml"/><Relationship Id="rId489" Type="http://schemas.openxmlformats.org/officeDocument/2006/relationships/ctrlProp" Target="../ctrlProps/ctrlProp3711.xml"/><Relationship Id="rId46" Type="http://schemas.openxmlformats.org/officeDocument/2006/relationships/ctrlProp" Target="../ctrlProps/ctrlProp3268.xml"/><Relationship Id="rId293" Type="http://schemas.openxmlformats.org/officeDocument/2006/relationships/ctrlProp" Target="../ctrlProps/ctrlProp3515.xml"/><Relationship Id="rId307" Type="http://schemas.openxmlformats.org/officeDocument/2006/relationships/ctrlProp" Target="../ctrlProps/ctrlProp3529.xml"/><Relationship Id="rId349" Type="http://schemas.openxmlformats.org/officeDocument/2006/relationships/ctrlProp" Target="../ctrlProps/ctrlProp3571.xml"/><Relationship Id="rId514" Type="http://schemas.openxmlformats.org/officeDocument/2006/relationships/ctrlProp" Target="../ctrlProps/ctrlProp3736.xml"/><Relationship Id="rId556" Type="http://schemas.openxmlformats.org/officeDocument/2006/relationships/ctrlProp" Target="../ctrlProps/ctrlProp3778.xml"/><Relationship Id="rId88" Type="http://schemas.openxmlformats.org/officeDocument/2006/relationships/ctrlProp" Target="../ctrlProps/ctrlProp3310.xml"/><Relationship Id="rId111" Type="http://schemas.openxmlformats.org/officeDocument/2006/relationships/ctrlProp" Target="../ctrlProps/ctrlProp3333.xml"/><Relationship Id="rId153" Type="http://schemas.openxmlformats.org/officeDocument/2006/relationships/ctrlProp" Target="../ctrlProps/ctrlProp3375.xml"/><Relationship Id="rId195" Type="http://schemas.openxmlformats.org/officeDocument/2006/relationships/ctrlProp" Target="../ctrlProps/ctrlProp3417.xml"/><Relationship Id="rId209" Type="http://schemas.openxmlformats.org/officeDocument/2006/relationships/ctrlProp" Target="../ctrlProps/ctrlProp3431.xml"/><Relationship Id="rId360" Type="http://schemas.openxmlformats.org/officeDocument/2006/relationships/ctrlProp" Target="../ctrlProps/ctrlProp3582.xml"/><Relationship Id="rId416" Type="http://schemas.openxmlformats.org/officeDocument/2006/relationships/ctrlProp" Target="../ctrlProps/ctrlProp3638.xml"/><Relationship Id="rId598" Type="http://schemas.openxmlformats.org/officeDocument/2006/relationships/ctrlProp" Target="../ctrlProps/ctrlProp3820.xml"/><Relationship Id="rId220" Type="http://schemas.openxmlformats.org/officeDocument/2006/relationships/ctrlProp" Target="../ctrlProps/ctrlProp3442.xml"/><Relationship Id="rId458" Type="http://schemas.openxmlformats.org/officeDocument/2006/relationships/ctrlProp" Target="../ctrlProps/ctrlProp3680.xml"/><Relationship Id="rId623" Type="http://schemas.openxmlformats.org/officeDocument/2006/relationships/ctrlProp" Target="../ctrlProps/ctrlProp3845.xml"/><Relationship Id="rId15" Type="http://schemas.openxmlformats.org/officeDocument/2006/relationships/ctrlProp" Target="../ctrlProps/ctrlProp3237.xml"/><Relationship Id="rId57" Type="http://schemas.openxmlformats.org/officeDocument/2006/relationships/ctrlProp" Target="../ctrlProps/ctrlProp3279.xml"/><Relationship Id="rId262" Type="http://schemas.openxmlformats.org/officeDocument/2006/relationships/ctrlProp" Target="../ctrlProps/ctrlProp3484.xml"/><Relationship Id="rId318" Type="http://schemas.openxmlformats.org/officeDocument/2006/relationships/ctrlProp" Target="../ctrlProps/ctrlProp3540.xml"/><Relationship Id="rId525" Type="http://schemas.openxmlformats.org/officeDocument/2006/relationships/ctrlProp" Target="../ctrlProps/ctrlProp3747.xml"/><Relationship Id="rId567" Type="http://schemas.openxmlformats.org/officeDocument/2006/relationships/ctrlProp" Target="../ctrlProps/ctrlProp3789.xml"/><Relationship Id="rId99" Type="http://schemas.openxmlformats.org/officeDocument/2006/relationships/ctrlProp" Target="../ctrlProps/ctrlProp3321.xml"/><Relationship Id="rId122" Type="http://schemas.openxmlformats.org/officeDocument/2006/relationships/ctrlProp" Target="../ctrlProps/ctrlProp3344.xml"/><Relationship Id="rId164" Type="http://schemas.openxmlformats.org/officeDocument/2006/relationships/ctrlProp" Target="../ctrlProps/ctrlProp3386.xml"/><Relationship Id="rId371" Type="http://schemas.openxmlformats.org/officeDocument/2006/relationships/ctrlProp" Target="../ctrlProps/ctrlProp3593.xml"/><Relationship Id="rId427" Type="http://schemas.openxmlformats.org/officeDocument/2006/relationships/ctrlProp" Target="../ctrlProps/ctrlProp3649.xml"/><Relationship Id="rId469" Type="http://schemas.openxmlformats.org/officeDocument/2006/relationships/ctrlProp" Target="../ctrlProps/ctrlProp3691.xml"/><Relationship Id="rId634" Type="http://schemas.openxmlformats.org/officeDocument/2006/relationships/ctrlProp" Target="../ctrlProps/ctrlProp3856.xml"/><Relationship Id="rId26" Type="http://schemas.openxmlformats.org/officeDocument/2006/relationships/ctrlProp" Target="../ctrlProps/ctrlProp3248.xml"/><Relationship Id="rId231" Type="http://schemas.openxmlformats.org/officeDocument/2006/relationships/ctrlProp" Target="../ctrlProps/ctrlProp3453.xml"/><Relationship Id="rId273" Type="http://schemas.openxmlformats.org/officeDocument/2006/relationships/ctrlProp" Target="../ctrlProps/ctrlProp3495.xml"/><Relationship Id="rId329" Type="http://schemas.openxmlformats.org/officeDocument/2006/relationships/ctrlProp" Target="../ctrlProps/ctrlProp3551.xml"/><Relationship Id="rId480" Type="http://schemas.openxmlformats.org/officeDocument/2006/relationships/ctrlProp" Target="../ctrlProps/ctrlProp3702.xml"/><Relationship Id="rId536" Type="http://schemas.openxmlformats.org/officeDocument/2006/relationships/ctrlProp" Target="../ctrlProps/ctrlProp3758.xml"/><Relationship Id="rId68" Type="http://schemas.openxmlformats.org/officeDocument/2006/relationships/ctrlProp" Target="../ctrlProps/ctrlProp3290.xml"/><Relationship Id="rId133" Type="http://schemas.openxmlformats.org/officeDocument/2006/relationships/ctrlProp" Target="../ctrlProps/ctrlProp3355.xml"/><Relationship Id="rId175" Type="http://schemas.openxmlformats.org/officeDocument/2006/relationships/ctrlProp" Target="../ctrlProps/ctrlProp3397.xml"/><Relationship Id="rId340" Type="http://schemas.openxmlformats.org/officeDocument/2006/relationships/ctrlProp" Target="../ctrlProps/ctrlProp3562.xml"/><Relationship Id="rId578" Type="http://schemas.openxmlformats.org/officeDocument/2006/relationships/ctrlProp" Target="../ctrlProps/ctrlProp3800.xml"/><Relationship Id="rId200" Type="http://schemas.openxmlformats.org/officeDocument/2006/relationships/ctrlProp" Target="../ctrlProps/ctrlProp3422.xml"/><Relationship Id="rId382" Type="http://schemas.openxmlformats.org/officeDocument/2006/relationships/ctrlProp" Target="../ctrlProps/ctrlProp3604.xml"/><Relationship Id="rId438" Type="http://schemas.openxmlformats.org/officeDocument/2006/relationships/ctrlProp" Target="../ctrlProps/ctrlProp3660.xml"/><Relationship Id="rId603" Type="http://schemas.openxmlformats.org/officeDocument/2006/relationships/ctrlProp" Target="../ctrlProps/ctrlProp3825.xml"/><Relationship Id="rId645" Type="http://schemas.openxmlformats.org/officeDocument/2006/relationships/ctrlProp" Target="../ctrlProps/ctrlProp3867.xml"/><Relationship Id="rId242" Type="http://schemas.openxmlformats.org/officeDocument/2006/relationships/ctrlProp" Target="../ctrlProps/ctrlProp3464.xml"/><Relationship Id="rId284" Type="http://schemas.openxmlformats.org/officeDocument/2006/relationships/ctrlProp" Target="../ctrlProps/ctrlProp3506.xml"/><Relationship Id="rId491" Type="http://schemas.openxmlformats.org/officeDocument/2006/relationships/ctrlProp" Target="../ctrlProps/ctrlProp3713.xml"/><Relationship Id="rId505" Type="http://schemas.openxmlformats.org/officeDocument/2006/relationships/ctrlProp" Target="../ctrlProps/ctrlProp3727.xml"/><Relationship Id="rId37" Type="http://schemas.openxmlformats.org/officeDocument/2006/relationships/ctrlProp" Target="../ctrlProps/ctrlProp3259.xml"/><Relationship Id="rId79" Type="http://schemas.openxmlformats.org/officeDocument/2006/relationships/ctrlProp" Target="../ctrlProps/ctrlProp3301.xml"/><Relationship Id="rId102" Type="http://schemas.openxmlformats.org/officeDocument/2006/relationships/ctrlProp" Target="../ctrlProps/ctrlProp3324.xml"/><Relationship Id="rId144" Type="http://schemas.openxmlformats.org/officeDocument/2006/relationships/ctrlProp" Target="../ctrlProps/ctrlProp3366.xml"/><Relationship Id="rId547" Type="http://schemas.openxmlformats.org/officeDocument/2006/relationships/ctrlProp" Target="../ctrlProps/ctrlProp3769.xml"/><Relationship Id="rId589" Type="http://schemas.openxmlformats.org/officeDocument/2006/relationships/ctrlProp" Target="../ctrlProps/ctrlProp3811.xml"/><Relationship Id="rId90" Type="http://schemas.openxmlformats.org/officeDocument/2006/relationships/ctrlProp" Target="../ctrlProps/ctrlProp3312.xml"/><Relationship Id="rId186" Type="http://schemas.openxmlformats.org/officeDocument/2006/relationships/ctrlProp" Target="../ctrlProps/ctrlProp3408.xml"/><Relationship Id="rId351" Type="http://schemas.openxmlformats.org/officeDocument/2006/relationships/ctrlProp" Target="../ctrlProps/ctrlProp3573.xml"/><Relationship Id="rId393" Type="http://schemas.openxmlformats.org/officeDocument/2006/relationships/ctrlProp" Target="../ctrlProps/ctrlProp3615.xml"/><Relationship Id="rId407" Type="http://schemas.openxmlformats.org/officeDocument/2006/relationships/ctrlProp" Target="../ctrlProps/ctrlProp3629.xml"/><Relationship Id="rId449" Type="http://schemas.openxmlformats.org/officeDocument/2006/relationships/ctrlProp" Target="../ctrlProps/ctrlProp3671.xml"/><Relationship Id="rId614" Type="http://schemas.openxmlformats.org/officeDocument/2006/relationships/ctrlProp" Target="../ctrlProps/ctrlProp3836.xml"/><Relationship Id="rId211" Type="http://schemas.openxmlformats.org/officeDocument/2006/relationships/ctrlProp" Target="../ctrlProps/ctrlProp3433.xml"/><Relationship Id="rId253" Type="http://schemas.openxmlformats.org/officeDocument/2006/relationships/ctrlProp" Target="../ctrlProps/ctrlProp3475.xml"/><Relationship Id="rId295" Type="http://schemas.openxmlformats.org/officeDocument/2006/relationships/ctrlProp" Target="../ctrlProps/ctrlProp3517.xml"/><Relationship Id="rId309" Type="http://schemas.openxmlformats.org/officeDocument/2006/relationships/ctrlProp" Target="../ctrlProps/ctrlProp3531.xml"/><Relationship Id="rId460" Type="http://schemas.openxmlformats.org/officeDocument/2006/relationships/ctrlProp" Target="../ctrlProps/ctrlProp3682.xml"/><Relationship Id="rId516" Type="http://schemas.openxmlformats.org/officeDocument/2006/relationships/ctrlProp" Target="../ctrlProps/ctrlProp3738.xml"/><Relationship Id="rId48" Type="http://schemas.openxmlformats.org/officeDocument/2006/relationships/ctrlProp" Target="../ctrlProps/ctrlProp3270.xml"/><Relationship Id="rId113" Type="http://schemas.openxmlformats.org/officeDocument/2006/relationships/ctrlProp" Target="../ctrlProps/ctrlProp3335.xml"/><Relationship Id="rId320" Type="http://schemas.openxmlformats.org/officeDocument/2006/relationships/ctrlProp" Target="../ctrlProps/ctrlProp3542.xml"/><Relationship Id="rId558" Type="http://schemas.openxmlformats.org/officeDocument/2006/relationships/ctrlProp" Target="../ctrlProps/ctrlProp3780.xml"/><Relationship Id="rId155" Type="http://schemas.openxmlformats.org/officeDocument/2006/relationships/ctrlProp" Target="../ctrlProps/ctrlProp3377.xml"/><Relationship Id="rId197" Type="http://schemas.openxmlformats.org/officeDocument/2006/relationships/ctrlProp" Target="../ctrlProps/ctrlProp3419.xml"/><Relationship Id="rId362" Type="http://schemas.openxmlformats.org/officeDocument/2006/relationships/ctrlProp" Target="../ctrlProps/ctrlProp3584.xml"/><Relationship Id="rId418" Type="http://schemas.openxmlformats.org/officeDocument/2006/relationships/ctrlProp" Target="../ctrlProps/ctrlProp3640.xml"/><Relationship Id="rId625" Type="http://schemas.openxmlformats.org/officeDocument/2006/relationships/ctrlProp" Target="../ctrlProps/ctrlProp3847.xml"/><Relationship Id="rId222" Type="http://schemas.openxmlformats.org/officeDocument/2006/relationships/ctrlProp" Target="../ctrlProps/ctrlProp3444.xml"/><Relationship Id="rId264" Type="http://schemas.openxmlformats.org/officeDocument/2006/relationships/ctrlProp" Target="../ctrlProps/ctrlProp3486.xml"/><Relationship Id="rId471" Type="http://schemas.openxmlformats.org/officeDocument/2006/relationships/ctrlProp" Target="../ctrlProps/ctrlProp3693.xml"/><Relationship Id="rId17" Type="http://schemas.openxmlformats.org/officeDocument/2006/relationships/ctrlProp" Target="../ctrlProps/ctrlProp3239.xml"/><Relationship Id="rId59" Type="http://schemas.openxmlformats.org/officeDocument/2006/relationships/ctrlProp" Target="../ctrlProps/ctrlProp3281.xml"/><Relationship Id="rId124" Type="http://schemas.openxmlformats.org/officeDocument/2006/relationships/ctrlProp" Target="../ctrlProps/ctrlProp3346.xml"/><Relationship Id="rId527" Type="http://schemas.openxmlformats.org/officeDocument/2006/relationships/ctrlProp" Target="../ctrlProps/ctrlProp3749.xml"/><Relationship Id="rId569" Type="http://schemas.openxmlformats.org/officeDocument/2006/relationships/ctrlProp" Target="../ctrlProps/ctrlProp3791.xml"/><Relationship Id="rId70" Type="http://schemas.openxmlformats.org/officeDocument/2006/relationships/ctrlProp" Target="../ctrlProps/ctrlProp3292.xml"/><Relationship Id="rId166" Type="http://schemas.openxmlformats.org/officeDocument/2006/relationships/ctrlProp" Target="../ctrlProps/ctrlProp3388.xml"/><Relationship Id="rId331" Type="http://schemas.openxmlformats.org/officeDocument/2006/relationships/ctrlProp" Target="../ctrlProps/ctrlProp3553.xml"/><Relationship Id="rId373" Type="http://schemas.openxmlformats.org/officeDocument/2006/relationships/ctrlProp" Target="../ctrlProps/ctrlProp3595.xml"/><Relationship Id="rId429" Type="http://schemas.openxmlformats.org/officeDocument/2006/relationships/ctrlProp" Target="../ctrlProps/ctrlProp3651.xml"/><Relationship Id="rId580" Type="http://schemas.openxmlformats.org/officeDocument/2006/relationships/ctrlProp" Target="../ctrlProps/ctrlProp3802.xml"/><Relationship Id="rId636" Type="http://schemas.openxmlformats.org/officeDocument/2006/relationships/ctrlProp" Target="../ctrlProps/ctrlProp3858.xml"/></Relationships>
</file>

<file path=xl/worksheets/_rels/sheet20.xml.rels><?xml version="1.0" encoding="UTF-8" standalone="yes"?>
<Relationships xmlns="http://schemas.openxmlformats.org/package/2006/relationships"><Relationship Id="rId117" Type="http://schemas.openxmlformats.org/officeDocument/2006/relationships/ctrlProp" Target="../ctrlProps/ctrlProp3984.xml"/><Relationship Id="rId299" Type="http://schemas.openxmlformats.org/officeDocument/2006/relationships/ctrlProp" Target="../ctrlProps/ctrlProp4166.xml"/><Relationship Id="rId21" Type="http://schemas.openxmlformats.org/officeDocument/2006/relationships/ctrlProp" Target="../ctrlProps/ctrlProp3888.xml"/><Relationship Id="rId63" Type="http://schemas.openxmlformats.org/officeDocument/2006/relationships/ctrlProp" Target="../ctrlProps/ctrlProp3930.xml"/><Relationship Id="rId159" Type="http://schemas.openxmlformats.org/officeDocument/2006/relationships/ctrlProp" Target="../ctrlProps/ctrlProp4026.xml"/><Relationship Id="rId324" Type="http://schemas.openxmlformats.org/officeDocument/2006/relationships/ctrlProp" Target="../ctrlProps/ctrlProp4191.xml"/><Relationship Id="rId366" Type="http://schemas.openxmlformats.org/officeDocument/2006/relationships/ctrlProp" Target="../ctrlProps/ctrlProp4233.xml"/><Relationship Id="rId531" Type="http://schemas.openxmlformats.org/officeDocument/2006/relationships/ctrlProp" Target="../ctrlProps/ctrlProp4398.xml"/><Relationship Id="rId573" Type="http://schemas.openxmlformats.org/officeDocument/2006/relationships/ctrlProp" Target="../ctrlProps/ctrlProp4440.xml"/><Relationship Id="rId629" Type="http://schemas.openxmlformats.org/officeDocument/2006/relationships/ctrlProp" Target="../ctrlProps/ctrlProp4496.xml"/><Relationship Id="rId170" Type="http://schemas.openxmlformats.org/officeDocument/2006/relationships/ctrlProp" Target="../ctrlProps/ctrlProp4037.xml"/><Relationship Id="rId226" Type="http://schemas.openxmlformats.org/officeDocument/2006/relationships/ctrlProp" Target="../ctrlProps/ctrlProp4093.xml"/><Relationship Id="rId433" Type="http://schemas.openxmlformats.org/officeDocument/2006/relationships/ctrlProp" Target="../ctrlProps/ctrlProp4300.xml"/><Relationship Id="rId268" Type="http://schemas.openxmlformats.org/officeDocument/2006/relationships/ctrlProp" Target="../ctrlProps/ctrlProp4135.xml"/><Relationship Id="rId475" Type="http://schemas.openxmlformats.org/officeDocument/2006/relationships/ctrlProp" Target="../ctrlProps/ctrlProp4342.xml"/><Relationship Id="rId640" Type="http://schemas.openxmlformats.org/officeDocument/2006/relationships/ctrlProp" Target="../ctrlProps/ctrlProp4507.xml"/><Relationship Id="rId32" Type="http://schemas.openxmlformats.org/officeDocument/2006/relationships/ctrlProp" Target="../ctrlProps/ctrlProp3899.xml"/><Relationship Id="rId74" Type="http://schemas.openxmlformats.org/officeDocument/2006/relationships/ctrlProp" Target="../ctrlProps/ctrlProp3941.xml"/><Relationship Id="rId128" Type="http://schemas.openxmlformats.org/officeDocument/2006/relationships/ctrlProp" Target="../ctrlProps/ctrlProp3995.xml"/><Relationship Id="rId335" Type="http://schemas.openxmlformats.org/officeDocument/2006/relationships/ctrlProp" Target="../ctrlProps/ctrlProp4202.xml"/><Relationship Id="rId377" Type="http://schemas.openxmlformats.org/officeDocument/2006/relationships/ctrlProp" Target="../ctrlProps/ctrlProp4244.xml"/><Relationship Id="rId500" Type="http://schemas.openxmlformats.org/officeDocument/2006/relationships/ctrlProp" Target="../ctrlProps/ctrlProp4367.xml"/><Relationship Id="rId542" Type="http://schemas.openxmlformats.org/officeDocument/2006/relationships/ctrlProp" Target="../ctrlProps/ctrlProp4409.xml"/><Relationship Id="rId584" Type="http://schemas.openxmlformats.org/officeDocument/2006/relationships/ctrlProp" Target="../ctrlProps/ctrlProp4451.xml"/><Relationship Id="rId5" Type="http://schemas.openxmlformats.org/officeDocument/2006/relationships/ctrlProp" Target="../ctrlProps/ctrlProp3872.xml"/><Relationship Id="rId181" Type="http://schemas.openxmlformats.org/officeDocument/2006/relationships/ctrlProp" Target="../ctrlProps/ctrlProp4048.xml"/><Relationship Id="rId237" Type="http://schemas.openxmlformats.org/officeDocument/2006/relationships/ctrlProp" Target="../ctrlProps/ctrlProp4104.xml"/><Relationship Id="rId402" Type="http://schemas.openxmlformats.org/officeDocument/2006/relationships/ctrlProp" Target="../ctrlProps/ctrlProp4269.xml"/><Relationship Id="rId279" Type="http://schemas.openxmlformats.org/officeDocument/2006/relationships/ctrlProp" Target="../ctrlProps/ctrlProp4146.xml"/><Relationship Id="rId444" Type="http://schemas.openxmlformats.org/officeDocument/2006/relationships/ctrlProp" Target="../ctrlProps/ctrlProp4311.xml"/><Relationship Id="rId486" Type="http://schemas.openxmlformats.org/officeDocument/2006/relationships/ctrlProp" Target="../ctrlProps/ctrlProp4353.xml"/><Relationship Id="rId43" Type="http://schemas.openxmlformats.org/officeDocument/2006/relationships/ctrlProp" Target="../ctrlProps/ctrlProp3910.xml"/><Relationship Id="rId139" Type="http://schemas.openxmlformats.org/officeDocument/2006/relationships/ctrlProp" Target="../ctrlProps/ctrlProp4006.xml"/><Relationship Id="rId290" Type="http://schemas.openxmlformats.org/officeDocument/2006/relationships/ctrlProp" Target="../ctrlProps/ctrlProp4157.xml"/><Relationship Id="rId304" Type="http://schemas.openxmlformats.org/officeDocument/2006/relationships/ctrlProp" Target="../ctrlProps/ctrlProp4171.xml"/><Relationship Id="rId346" Type="http://schemas.openxmlformats.org/officeDocument/2006/relationships/ctrlProp" Target="../ctrlProps/ctrlProp4213.xml"/><Relationship Id="rId388" Type="http://schemas.openxmlformats.org/officeDocument/2006/relationships/ctrlProp" Target="../ctrlProps/ctrlProp4255.xml"/><Relationship Id="rId511" Type="http://schemas.openxmlformats.org/officeDocument/2006/relationships/ctrlProp" Target="../ctrlProps/ctrlProp4378.xml"/><Relationship Id="rId553" Type="http://schemas.openxmlformats.org/officeDocument/2006/relationships/ctrlProp" Target="../ctrlProps/ctrlProp4420.xml"/><Relationship Id="rId609" Type="http://schemas.openxmlformats.org/officeDocument/2006/relationships/ctrlProp" Target="../ctrlProps/ctrlProp4476.xml"/><Relationship Id="rId85" Type="http://schemas.openxmlformats.org/officeDocument/2006/relationships/ctrlProp" Target="../ctrlProps/ctrlProp3952.xml"/><Relationship Id="rId150" Type="http://schemas.openxmlformats.org/officeDocument/2006/relationships/ctrlProp" Target="../ctrlProps/ctrlProp4017.xml"/><Relationship Id="rId192" Type="http://schemas.openxmlformats.org/officeDocument/2006/relationships/ctrlProp" Target="../ctrlProps/ctrlProp4059.xml"/><Relationship Id="rId206" Type="http://schemas.openxmlformats.org/officeDocument/2006/relationships/ctrlProp" Target="../ctrlProps/ctrlProp4073.xml"/><Relationship Id="rId413" Type="http://schemas.openxmlformats.org/officeDocument/2006/relationships/ctrlProp" Target="../ctrlProps/ctrlProp4280.xml"/><Relationship Id="rId595" Type="http://schemas.openxmlformats.org/officeDocument/2006/relationships/ctrlProp" Target="../ctrlProps/ctrlProp4462.xml"/><Relationship Id="rId248" Type="http://schemas.openxmlformats.org/officeDocument/2006/relationships/ctrlProp" Target="../ctrlProps/ctrlProp4115.xml"/><Relationship Id="rId455" Type="http://schemas.openxmlformats.org/officeDocument/2006/relationships/ctrlProp" Target="../ctrlProps/ctrlProp4322.xml"/><Relationship Id="rId497" Type="http://schemas.openxmlformats.org/officeDocument/2006/relationships/ctrlProp" Target="../ctrlProps/ctrlProp4364.xml"/><Relationship Id="rId620" Type="http://schemas.openxmlformats.org/officeDocument/2006/relationships/ctrlProp" Target="../ctrlProps/ctrlProp4487.xml"/><Relationship Id="rId12" Type="http://schemas.openxmlformats.org/officeDocument/2006/relationships/ctrlProp" Target="../ctrlProps/ctrlProp3879.xml"/><Relationship Id="rId108" Type="http://schemas.openxmlformats.org/officeDocument/2006/relationships/ctrlProp" Target="../ctrlProps/ctrlProp3975.xml"/><Relationship Id="rId315" Type="http://schemas.openxmlformats.org/officeDocument/2006/relationships/ctrlProp" Target="../ctrlProps/ctrlProp4182.xml"/><Relationship Id="rId357" Type="http://schemas.openxmlformats.org/officeDocument/2006/relationships/ctrlProp" Target="../ctrlProps/ctrlProp4224.xml"/><Relationship Id="rId522" Type="http://schemas.openxmlformats.org/officeDocument/2006/relationships/ctrlProp" Target="../ctrlProps/ctrlProp4389.xml"/><Relationship Id="rId54" Type="http://schemas.openxmlformats.org/officeDocument/2006/relationships/ctrlProp" Target="../ctrlProps/ctrlProp3921.xml"/><Relationship Id="rId96" Type="http://schemas.openxmlformats.org/officeDocument/2006/relationships/ctrlProp" Target="../ctrlProps/ctrlProp3963.xml"/><Relationship Id="rId161" Type="http://schemas.openxmlformats.org/officeDocument/2006/relationships/ctrlProp" Target="../ctrlProps/ctrlProp4028.xml"/><Relationship Id="rId217" Type="http://schemas.openxmlformats.org/officeDocument/2006/relationships/ctrlProp" Target="../ctrlProps/ctrlProp4084.xml"/><Relationship Id="rId399" Type="http://schemas.openxmlformats.org/officeDocument/2006/relationships/ctrlProp" Target="../ctrlProps/ctrlProp4266.xml"/><Relationship Id="rId564" Type="http://schemas.openxmlformats.org/officeDocument/2006/relationships/ctrlProp" Target="../ctrlProps/ctrlProp4431.xml"/><Relationship Id="rId259" Type="http://schemas.openxmlformats.org/officeDocument/2006/relationships/ctrlProp" Target="../ctrlProps/ctrlProp4126.xml"/><Relationship Id="rId424" Type="http://schemas.openxmlformats.org/officeDocument/2006/relationships/ctrlProp" Target="../ctrlProps/ctrlProp4291.xml"/><Relationship Id="rId466" Type="http://schemas.openxmlformats.org/officeDocument/2006/relationships/ctrlProp" Target="../ctrlProps/ctrlProp4333.xml"/><Relationship Id="rId631" Type="http://schemas.openxmlformats.org/officeDocument/2006/relationships/ctrlProp" Target="../ctrlProps/ctrlProp4498.xml"/><Relationship Id="rId23" Type="http://schemas.openxmlformats.org/officeDocument/2006/relationships/ctrlProp" Target="../ctrlProps/ctrlProp3890.xml"/><Relationship Id="rId119" Type="http://schemas.openxmlformats.org/officeDocument/2006/relationships/ctrlProp" Target="../ctrlProps/ctrlProp3986.xml"/><Relationship Id="rId270" Type="http://schemas.openxmlformats.org/officeDocument/2006/relationships/ctrlProp" Target="../ctrlProps/ctrlProp4137.xml"/><Relationship Id="rId326" Type="http://schemas.openxmlformats.org/officeDocument/2006/relationships/ctrlProp" Target="../ctrlProps/ctrlProp4193.xml"/><Relationship Id="rId533" Type="http://schemas.openxmlformats.org/officeDocument/2006/relationships/ctrlProp" Target="../ctrlProps/ctrlProp4400.xml"/><Relationship Id="rId65" Type="http://schemas.openxmlformats.org/officeDocument/2006/relationships/ctrlProp" Target="../ctrlProps/ctrlProp3932.xml"/><Relationship Id="rId130" Type="http://schemas.openxmlformats.org/officeDocument/2006/relationships/ctrlProp" Target="../ctrlProps/ctrlProp3997.xml"/><Relationship Id="rId368" Type="http://schemas.openxmlformats.org/officeDocument/2006/relationships/ctrlProp" Target="../ctrlProps/ctrlProp4235.xml"/><Relationship Id="rId575" Type="http://schemas.openxmlformats.org/officeDocument/2006/relationships/ctrlProp" Target="../ctrlProps/ctrlProp4442.xml"/><Relationship Id="rId172" Type="http://schemas.openxmlformats.org/officeDocument/2006/relationships/ctrlProp" Target="../ctrlProps/ctrlProp4039.xml"/><Relationship Id="rId228" Type="http://schemas.openxmlformats.org/officeDocument/2006/relationships/ctrlProp" Target="../ctrlProps/ctrlProp4095.xml"/><Relationship Id="rId435" Type="http://schemas.openxmlformats.org/officeDocument/2006/relationships/ctrlProp" Target="../ctrlProps/ctrlProp4302.xml"/><Relationship Id="rId477" Type="http://schemas.openxmlformats.org/officeDocument/2006/relationships/ctrlProp" Target="../ctrlProps/ctrlProp4344.xml"/><Relationship Id="rId600" Type="http://schemas.openxmlformats.org/officeDocument/2006/relationships/ctrlProp" Target="../ctrlProps/ctrlProp4467.xml"/><Relationship Id="rId642" Type="http://schemas.openxmlformats.org/officeDocument/2006/relationships/ctrlProp" Target="../ctrlProps/ctrlProp4509.xml"/><Relationship Id="rId281" Type="http://schemas.openxmlformats.org/officeDocument/2006/relationships/ctrlProp" Target="../ctrlProps/ctrlProp4148.xml"/><Relationship Id="rId337" Type="http://schemas.openxmlformats.org/officeDocument/2006/relationships/ctrlProp" Target="../ctrlProps/ctrlProp4204.xml"/><Relationship Id="rId502" Type="http://schemas.openxmlformats.org/officeDocument/2006/relationships/ctrlProp" Target="../ctrlProps/ctrlProp4369.xml"/><Relationship Id="rId34" Type="http://schemas.openxmlformats.org/officeDocument/2006/relationships/ctrlProp" Target="../ctrlProps/ctrlProp3901.xml"/><Relationship Id="rId76" Type="http://schemas.openxmlformats.org/officeDocument/2006/relationships/ctrlProp" Target="../ctrlProps/ctrlProp3943.xml"/><Relationship Id="rId141" Type="http://schemas.openxmlformats.org/officeDocument/2006/relationships/ctrlProp" Target="../ctrlProps/ctrlProp4008.xml"/><Relationship Id="rId379" Type="http://schemas.openxmlformats.org/officeDocument/2006/relationships/ctrlProp" Target="../ctrlProps/ctrlProp4246.xml"/><Relationship Id="rId544" Type="http://schemas.openxmlformats.org/officeDocument/2006/relationships/ctrlProp" Target="../ctrlProps/ctrlProp4411.xml"/><Relationship Id="rId586" Type="http://schemas.openxmlformats.org/officeDocument/2006/relationships/ctrlProp" Target="../ctrlProps/ctrlProp4453.xml"/><Relationship Id="rId7" Type="http://schemas.openxmlformats.org/officeDocument/2006/relationships/ctrlProp" Target="../ctrlProps/ctrlProp3874.xml"/><Relationship Id="rId183" Type="http://schemas.openxmlformats.org/officeDocument/2006/relationships/ctrlProp" Target="../ctrlProps/ctrlProp4050.xml"/><Relationship Id="rId239" Type="http://schemas.openxmlformats.org/officeDocument/2006/relationships/ctrlProp" Target="../ctrlProps/ctrlProp4106.xml"/><Relationship Id="rId390" Type="http://schemas.openxmlformats.org/officeDocument/2006/relationships/ctrlProp" Target="../ctrlProps/ctrlProp4257.xml"/><Relationship Id="rId404" Type="http://schemas.openxmlformats.org/officeDocument/2006/relationships/ctrlProp" Target="../ctrlProps/ctrlProp4271.xml"/><Relationship Id="rId446" Type="http://schemas.openxmlformats.org/officeDocument/2006/relationships/ctrlProp" Target="../ctrlProps/ctrlProp4313.xml"/><Relationship Id="rId611" Type="http://schemas.openxmlformats.org/officeDocument/2006/relationships/ctrlProp" Target="../ctrlProps/ctrlProp4478.xml"/><Relationship Id="rId250" Type="http://schemas.openxmlformats.org/officeDocument/2006/relationships/ctrlProp" Target="../ctrlProps/ctrlProp4117.xml"/><Relationship Id="rId292" Type="http://schemas.openxmlformats.org/officeDocument/2006/relationships/ctrlProp" Target="../ctrlProps/ctrlProp4159.xml"/><Relationship Id="rId306" Type="http://schemas.openxmlformats.org/officeDocument/2006/relationships/ctrlProp" Target="../ctrlProps/ctrlProp4173.xml"/><Relationship Id="rId488" Type="http://schemas.openxmlformats.org/officeDocument/2006/relationships/ctrlProp" Target="../ctrlProps/ctrlProp4355.xml"/><Relationship Id="rId45" Type="http://schemas.openxmlformats.org/officeDocument/2006/relationships/ctrlProp" Target="../ctrlProps/ctrlProp3912.xml"/><Relationship Id="rId87" Type="http://schemas.openxmlformats.org/officeDocument/2006/relationships/ctrlProp" Target="../ctrlProps/ctrlProp3954.xml"/><Relationship Id="rId110" Type="http://schemas.openxmlformats.org/officeDocument/2006/relationships/ctrlProp" Target="../ctrlProps/ctrlProp3977.xml"/><Relationship Id="rId348" Type="http://schemas.openxmlformats.org/officeDocument/2006/relationships/ctrlProp" Target="../ctrlProps/ctrlProp4215.xml"/><Relationship Id="rId513" Type="http://schemas.openxmlformats.org/officeDocument/2006/relationships/ctrlProp" Target="../ctrlProps/ctrlProp4380.xml"/><Relationship Id="rId555" Type="http://schemas.openxmlformats.org/officeDocument/2006/relationships/ctrlProp" Target="../ctrlProps/ctrlProp4422.xml"/><Relationship Id="rId597" Type="http://schemas.openxmlformats.org/officeDocument/2006/relationships/ctrlProp" Target="../ctrlProps/ctrlProp4464.xml"/><Relationship Id="rId152" Type="http://schemas.openxmlformats.org/officeDocument/2006/relationships/ctrlProp" Target="../ctrlProps/ctrlProp4019.xml"/><Relationship Id="rId194" Type="http://schemas.openxmlformats.org/officeDocument/2006/relationships/ctrlProp" Target="../ctrlProps/ctrlProp4061.xml"/><Relationship Id="rId208" Type="http://schemas.openxmlformats.org/officeDocument/2006/relationships/ctrlProp" Target="../ctrlProps/ctrlProp4075.xml"/><Relationship Id="rId415" Type="http://schemas.openxmlformats.org/officeDocument/2006/relationships/ctrlProp" Target="../ctrlProps/ctrlProp4282.xml"/><Relationship Id="rId457" Type="http://schemas.openxmlformats.org/officeDocument/2006/relationships/ctrlProp" Target="../ctrlProps/ctrlProp4324.xml"/><Relationship Id="rId622" Type="http://schemas.openxmlformats.org/officeDocument/2006/relationships/ctrlProp" Target="../ctrlProps/ctrlProp4489.xml"/><Relationship Id="rId261" Type="http://schemas.openxmlformats.org/officeDocument/2006/relationships/ctrlProp" Target="../ctrlProps/ctrlProp4128.xml"/><Relationship Id="rId499" Type="http://schemas.openxmlformats.org/officeDocument/2006/relationships/ctrlProp" Target="../ctrlProps/ctrlProp4366.xml"/><Relationship Id="rId14" Type="http://schemas.openxmlformats.org/officeDocument/2006/relationships/ctrlProp" Target="../ctrlProps/ctrlProp3881.xml"/><Relationship Id="rId56" Type="http://schemas.openxmlformats.org/officeDocument/2006/relationships/ctrlProp" Target="../ctrlProps/ctrlProp3923.xml"/><Relationship Id="rId317" Type="http://schemas.openxmlformats.org/officeDocument/2006/relationships/ctrlProp" Target="../ctrlProps/ctrlProp4184.xml"/><Relationship Id="rId359" Type="http://schemas.openxmlformats.org/officeDocument/2006/relationships/ctrlProp" Target="../ctrlProps/ctrlProp4226.xml"/><Relationship Id="rId524" Type="http://schemas.openxmlformats.org/officeDocument/2006/relationships/ctrlProp" Target="../ctrlProps/ctrlProp4391.xml"/><Relationship Id="rId566" Type="http://schemas.openxmlformats.org/officeDocument/2006/relationships/ctrlProp" Target="../ctrlProps/ctrlProp4433.xml"/><Relationship Id="rId98" Type="http://schemas.openxmlformats.org/officeDocument/2006/relationships/ctrlProp" Target="../ctrlProps/ctrlProp3965.xml"/><Relationship Id="rId121" Type="http://schemas.openxmlformats.org/officeDocument/2006/relationships/ctrlProp" Target="../ctrlProps/ctrlProp3988.xml"/><Relationship Id="rId163" Type="http://schemas.openxmlformats.org/officeDocument/2006/relationships/ctrlProp" Target="../ctrlProps/ctrlProp4030.xml"/><Relationship Id="rId219" Type="http://schemas.openxmlformats.org/officeDocument/2006/relationships/ctrlProp" Target="../ctrlProps/ctrlProp4086.xml"/><Relationship Id="rId370" Type="http://schemas.openxmlformats.org/officeDocument/2006/relationships/ctrlProp" Target="../ctrlProps/ctrlProp4237.xml"/><Relationship Id="rId426" Type="http://schemas.openxmlformats.org/officeDocument/2006/relationships/ctrlProp" Target="../ctrlProps/ctrlProp4293.xml"/><Relationship Id="rId633" Type="http://schemas.openxmlformats.org/officeDocument/2006/relationships/ctrlProp" Target="../ctrlProps/ctrlProp4500.xml"/><Relationship Id="rId230" Type="http://schemas.openxmlformats.org/officeDocument/2006/relationships/ctrlProp" Target="../ctrlProps/ctrlProp4097.xml"/><Relationship Id="rId468" Type="http://schemas.openxmlformats.org/officeDocument/2006/relationships/ctrlProp" Target="../ctrlProps/ctrlProp4335.xml"/><Relationship Id="rId25" Type="http://schemas.openxmlformats.org/officeDocument/2006/relationships/ctrlProp" Target="../ctrlProps/ctrlProp3892.xml"/><Relationship Id="rId67" Type="http://schemas.openxmlformats.org/officeDocument/2006/relationships/ctrlProp" Target="../ctrlProps/ctrlProp3934.xml"/><Relationship Id="rId272" Type="http://schemas.openxmlformats.org/officeDocument/2006/relationships/ctrlProp" Target="../ctrlProps/ctrlProp4139.xml"/><Relationship Id="rId328" Type="http://schemas.openxmlformats.org/officeDocument/2006/relationships/ctrlProp" Target="../ctrlProps/ctrlProp4195.xml"/><Relationship Id="rId535" Type="http://schemas.openxmlformats.org/officeDocument/2006/relationships/ctrlProp" Target="../ctrlProps/ctrlProp4402.xml"/><Relationship Id="rId577" Type="http://schemas.openxmlformats.org/officeDocument/2006/relationships/ctrlProp" Target="../ctrlProps/ctrlProp4444.xml"/><Relationship Id="rId132" Type="http://schemas.openxmlformats.org/officeDocument/2006/relationships/ctrlProp" Target="../ctrlProps/ctrlProp3999.xml"/><Relationship Id="rId174" Type="http://schemas.openxmlformats.org/officeDocument/2006/relationships/ctrlProp" Target="../ctrlProps/ctrlProp4041.xml"/><Relationship Id="rId381" Type="http://schemas.openxmlformats.org/officeDocument/2006/relationships/ctrlProp" Target="../ctrlProps/ctrlProp4248.xml"/><Relationship Id="rId602" Type="http://schemas.openxmlformats.org/officeDocument/2006/relationships/ctrlProp" Target="../ctrlProps/ctrlProp4469.xml"/><Relationship Id="rId241" Type="http://schemas.openxmlformats.org/officeDocument/2006/relationships/ctrlProp" Target="../ctrlProps/ctrlProp4108.xml"/><Relationship Id="rId437" Type="http://schemas.openxmlformats.org/officeDocument/2006/relationships/ctrlProp" Target="../ctrlProps/ctrlProp4304.xml"/><Relationship Id="rId479" Type="http://schemas.openxmlformats.org/officeDocument/2006/relationships/ctrlProp" Target="../ctrlProps/ctrlProp4346.xml"/><Relationship Id="rId644" Type="http://schemas.openxmlformats.org/officeDocument/2006/relationships/ctrlProp" Target="../ctrlProps/ctrlProp4511.xml"/><Relationship Id="rId36" Type="http://schemas.openxmlformats.org/officeDocument/2006/relationships/ctrlProp" Target="../ctrlProps/ctrlProp3903.xml"/><Relationship Id="rId283" Type="http://schemas.openxmlformats.org/officeDocument/2006/relationships/ctrlProp" Target="../ctrlProps/ctrlProp4150.xml"/><Relationship Id="rId339" Type="http://schemas.openxmlformats.org/officeDocument/2006/relationships/ctrlProp" Target="../ctrlProps/ctrlProp4206.xml"/><Relationship Id="rId490" Type="http://schemas.openxmlformats.org/officeDocument/2006/relationships/ctrlProp" Target="../ctrlProps/ctrlProp4357.xml"/><Relationship Id="rId504" Type="http://schemas.openxmlformats.org/officeDocument/2006/relationships/ctrlProp" Target="../ctrlProps/ctrlProp4371.xml"/><Relationship Id="rId546" Type="http://schemas.openxmlformats.org/officeDocument/2006/relationships/ctrlProp" Target="../ctrlProps/ctrlProp4413.xml"/><Relationship Id="rId78" Type="http://schemas.openxmlformats.org/officeDocument/2006/relationships/ctrlProp" Target="../ctrlProps/ctrlProp3945.xml"/><Relationship Id="rId101" Type="http://schemas.openxmlformats.org/officeDocument/2006/relationships/ctrlProp" Target="../ctrlProps/ctrlProp3968.xml"/><Relationship Id="rId143" Type="http://schemas.openxmlformats.org/officeDocument/2006/relationships/ctrlProp" Target="../ctrlProps/ctrlProp4010.xml"/><Relationship Id="rId185" Type="http://schemas.openxmlformats.org/officeDocument/2006/relationships/ctrlProp" Target="../ctrlProps/ctrlProp4052.xml"/><Relationship Id="rId350" Type="http://schemas.openxmlformats.org/officeDocument/2006/relationships/ctrlProp" Target="../ctrlProps/ctrlProp4217.xml"/><Relationship Id="rId406" Type="http://schemas.openxmlformats.org/officeDocument/2006/relationships/ctrlProp" Target="../ctrlProps/ctrlProp4273.xml"/><Relationship Id="rId588" Type="http://schemas.openxmlformats.org/officeDocument/2006/relationships/ctrlProp" Target="../ctrlProps/ctrlProp4455.xml"/><Relationship Id="rId9" Type="http://schemas.openxmlformats.org/officeDocument/2006/relationships/ctrlProp" Target="../ctrlProps/ctrlProp3876.xml"/><Relationship Id="rId210" Type="http://schemas.openxmlformats.org/officeDocument/2006/relationships/ctrlProp" Target="../ctrlProps/ctrlProp4077.xml"/><Relationship Id="rId392" Type="http://schemas.openxmlformats.org/officeDocument/2006/relationships/ctrlProp" Target="../ctrlProps/ctrlProp4259.xml"/><Relationship Id="rId448" Type="http://schemas.openxmlformats.org/officeDocument/2006/relationships/ctrlProp" Target="../ctrlProps/ctrlProp4315.xml"/><Relationship Id="rId613" Type="http://schemas.openxmlformats.org/officeDocument/2006/relationships/ctrlProp" Target="../ctrlProps/ctrlProp4480.xml"/><Relationship Id="rId252" Type="http://schemas.openxmlformats.org/officeDocument/2006/relationships/ctrlProp" Target="../ctrlProps/ctrlProp4119.xml"/><Relationship Id="rId294" Type="http://schemas.openxmlformats.org/officeDocument/2006/relationships/ctrlProp" Target="../ctrlProps/ctrlProp4161.xml"/><Relationship Id="rId308" Type="http://schemas.openxmlformats.org/officeDocument/2006/relationships/ctrlProp" Target="../ctrlProps/ctrlProp4175.xml"/><Relationship Id="rId515" Type="http://schemas.openxmlformats.org/officeDocument/2006/relationships/ctrlProp" Target="../ctrlProps/ctrlProp4382.xml"/><Relationship Id="rId47" Type="http://schemas.openxmlformats.org/officeDocument/2006/relationships/ctrlProp" Target="../ctrlProps/ctrlProp3914.xml"/><Relationship Id="rId89" Type="http://schemas.openxmlformats.org/officeDocument/2006/relationships/ctrlProp" Target="../ctrlProps/ctrlProp3956.xml"/><Relationship Id="rId112" Type="http://schemas.openxmlformats.org/officeDocument/2006/relationships/ctrlProp" Target="../ctrlProps/ctrlProp3979.xml"/><Relationship Id="rId154" Type="http://schemas.openxmlformats.org/officeDocument/2006/relationships/ctrlProp" Target="../ctrlProps/ctrlProp4021.xml"/><Relationship Id="rId361" Type="http://schemas.openxmlformats.org/officeDocument/2006/relationships/ctrlProp" Target="../ctrlProps/ctrlProp4228.xml"/><Relationship Id="rId557" Type="http://schemas.openxmlformats.org/officeDocument/2006/relationships/ctrlProp" Target="../ctrlProps/ctrlProp4424.xml"/><Relationship Id="rId599" Type="http://schemas.openxmlformats.org/officeDocument/2006/relationships/ctrlProp" Target="../ctrlProps/ctrlProp4466.xml"/><Relationship Id="rId196" Type="http://schemas.openxmlformats.org/officeDocument/2006/relationships/ctrlProp" Target="../ctrlProps/ctrlProp4063.xml"/><Relationship Id="rId417" Type="http://schemas.openxmlformats.org/officeDocument/2006/relationships/ctrlProp" Target="../ctrlProps/ctrlProp4284.xml"/><Relationship Id="rId459" Type="http://schemas.openxmlformats.org/officeDocument/2006/relationships/ctrlProp" Target="../ctrlProps/ctrlProp4326.xml"/><Relationship Id="rId624" Type="http://schemas.openxmlformats.org/officeDocument/2006/relationships/ctrlProp" Target="../ctrlProps/ctrlProp4491.xml"/><Relationship Id="rId16" Type="http://schemas.openxmlformats.org/officeDocument/2006/relationships/ctrlProp" Target="../ctrlProps/ctrlProp3883.xml"/><Relationship Id="rId221" Type="http://schemas.openxmlformats.org/officeDocument/2006/relationships/ctrlProp" Target="../ctrlProps/ctrlProp4088.xml"/><Relationship Id="rId263" Type="http://schemas.openxmlformats.org/officeDocument/2006/relationships/ctrlProp" Target="../ctrlProps/ctrlProp4130.xml"/><Relationship Id="rId319" Type="http://schemas.openxmlformats.org/officeDocument/2006/relationships/ctrlProp" Target="../ctrlProps/ctrlProp4186.xml"/><Relationship Id="rId470" Type="http://schemas.openxmlformats.org/officeDocument/2006/relationships/ctrlProp" Target="../ctrlProps/ctrlProp4337.xml"/><Relationship Id="rId526" Type="http://schemas.openxmlformats.org/officeDocument/2006/relationships/ctrlProp" Target="../ctrlProps/ctrlProp4393.xml"/><Relationship Id="rId58" Type="http://schemas.openxmlformats.org/officeDocument/2006/relationships/ctrlProp" Target="../ctrlProps/ctrlProp3925.xml"/><Relationship Id="rId123" Type="http://schemas.openxmlformats.org/officeDocument/2006/relationships/ctrlProp" Target="../ctrlProps/ctrlProp3990.xml"/><Relationship Id="rId330" Type="http://schemas.openxmlformats.org/officeDocument/2006/relationships/ctrlProp" Target="../ctrlProps/ctrlProp4197.xml"/><Relationship Id="rId568" Type="http://schemas.openxmlformats.org/officeDocument/2006/relationships/ctrlProp" Target="../ctrlProps/ctrlProp4435.xml"/><Relationship Id="rId165" Type="http://schemas.openxmlformats.org/officeDocument/2006/relationships/ctrlProp" Target="../ctrlProps/ctrlProp4032.xml"/><Relationship Id="rId372" Type="http://schemas.openxmlformats.org/officeDocument/2006/relationships/ctrlProp" Target="../ctrlProps/ctrlProp4239.xml"/><Relationship Id="rId428" Type="http://schemas.openxmlformats.org/officeDocument/2006/relationships/ctrlProp" Target="../ctrlProps/ctrlProp4295.xml"/><Relationship Id="rId635" Type="http://schemas.openxmlformats.org/officeDocument/2006/relationships/ctrlProp" Target="../ctrlProps/ctrlProp4502.xml"/><Relationship Id="rId232" Type="http://schemas.openxmlformats.org/officeDocument/2006/relationships/ctrlProp" Target="../ctrlProps/ctrlProp4099.xml"/><Relationship Id="rId274" Type="http://schemas.openxmlformats.org/officeDocument/2006/relationships/ctrlProp" Target="../ctrlProps/ctrlProp4141.xml"/><Relationship Id="rId481" Type="http://schemas.openxmlformats.org/officeDocument/2006/relationships/ctrlProp" Target="../ctrlProps/ctrlProp4348.xml"/><Relationship Id="rId27" Type="http://schemas.openxmlformats.org/officeDocument/2006/relationships/ctrlProp" Target="../ctrlProps/ctrlProp3894.xml"/><Relationship Id="rId69" Type="http://schemas.openxmlformats.org/officeDocument/2006/relationships/ctrlProp" Target="../ctrlProps/ctrlProp3936.xml"/><Relationship Id="rId134" Type="http://schemas.openxmlformats.org/officeDocument/2006/relationships/ctrlProp" Target="../ctrlProps/ctrlProp4001.xml"/><Relationship Id="rId537" Type="http://schemas.openxmlformats.org/officeDocument/2006/relationships/ctrlProp" Target="../ctrlProps/ctrlProp4404.xml"/><Relationship Id="rId579" Type="http://schemas.openxmlformats.org/officeDocument/2006/relationships/ctrlProp" Target="../ctrlProps/ctrlProp4446.xml"/><Relationship Id="rId80" Type="http://schemas.openxmlformats.org/officeDocument/2006/relationships/ctrlProp" Target="../ctrlProps/ctrlProp3947.xml"/><Relationship Id="rId176" Type="http://schemas.openxmlformats.org/officeDocument/2006/relationships/ctrlProp" Target="../ctrlProps/ctrlProp4043.xml"/><Relationship Id="rId341" Type="http://schemas.openxmlformats.org/officeDocument/2006/relationships/ctrlProp" Target="../ctrlProps/ctrlProp4208.xml"/><Relationship Id="rId383" Type="http://schemas.openxmlformats.org/officeDocument/2006/relationships/ctrlProp" Target="../ctrlProps/ctrlProp4250.xml"/><Relationship Id="rId439" Type="http://schemas.openxmlformats.org/officeDocument/2006/relationships/ctrlProp" Target="../ctrlProps/ctrlProp4306.xml"/><Relationship Id="rId590" Type="http://schemas.openxmlformats.org/officeDocument/2006/relationships/ctrlProp" Target="../ctrlProps/ctrlProp4457.xml"/><Relationship Id="rId604" Type="http://schemas.openxmlformats.org/officeDocument/2006/relationships/ctrlProp" Target="../ctrlProps/ctrlProp4471.xml"/><Relationship Id="rId646" Type="http://schemas.openxmlformats.org/officeDocument/2006/relationships/ctrlProp" Target="../ctrlProps/ctrlProp4513.xml"/><Relationship Id="rId201" Type="http://schemas.openxmlformats.org/officeDocument/2006/relationships/ctrlProp" Target="../ctrlProps/ctrlProp4068.xml"/><Relationship Id="rId243" Type="http://schemas.openxmlformats.org/officeDocument/2006/relationships/ctrlProp" Target="../ctrlProps/ctrlProp4110.xml"/><Relationship Id="rId285" Type="http://schemas.openxmlformats.org/officeDocument/2006/relationships/ctrlProp" Target="../ctrlProps/ctrlProp4152.xml"/><Relationship Id="rId450" Type="http://schemas.openxmlformats.org/officeDocument/2006/relationships/ctrlProp" Target="../ctrlProps/ctrlProp4317.xml"/><Relationship Id="rId506" Type="http://schemas.openxmlformats.org/officeDocument/2006/relationships/ctrlProp" Target="../ctrlProps/ctrlProp4373.xml"/><Relationship Id="rId38" Type="http://schemas.openxmlformats.org/officeDocument/2006/relationships/ctrlProp" Target="../ctrlProps/ctrlProp3905.xml"/><Relationship Id="rId103" Type="http://schemas.openxmlformats.org/officeDocument/2006/relationships/ctrlProp" Target="../ctrlProps/ctrlProp3970.xml"/><Relationship Id="rId310" Type="http://schemas.openxmlformats.org/officeDocument/2006/relationships/ctrlProp" Target="../ctrlProps/ctrlProp4177.xml"/><Relationship Id="rId492" Type="http://schemas.openxmlformats.org/officeDocument/2006/relationships/ctrlProp" Target="../ctrlProps/ctrlProp4359.xml"/><Relationship Id="rId548" Type="http://schemas.openxmlformats.org/officeDocument/2006/relationships/ctrlProp" Target="../ctrlProps/ctrlProp4415.xml"/><Relationship Id="rId91" Type="http://schemas.openxmlformats.org/officeDocument/2006/relationships/ctrlProp" Target="../ctrlProps/ctrlProp3958.xml"/><Relationship Id="rId145" Type="http://schemas.openxmlformats.org/officeDocument/2006/relationships/ctrlProp" Target="../ctrlProps/ctrlProp4012.xml"/><Relationship Id="rId187" Type="http://schemas.openxmlformats.org/officeDocument/2006/relationships/ctrlProp" Target="../ctrlProps/ctrlProp4054.xml"/><Relationship Id="rId352" Type="http://schemas.openxmlformats.org/officeDocument/2006/relationships/ctrlProp" Target="../ctrlProps/ctrlProp4219.xml"/><Relationship Id="rId394" Type="http://schemas.openxmlformats.org/officeDocument/2006/relationships/ctrlProp" Target="../ctrlProps/ctrlProp4261.xml"/><Relationship Id="rId408" Type="http://schemas.openxmlformats.org/officeDocument/2006/relationships/ctrlProp" Target="../ctrlProps/ctrlProp4275.xml"/><Relationship Id="rId615" Type="http://schemas.openxmlformats.org/officeDocument/2006/relationships/ctrlProp" Target="../ctrlProps/ctrlProp4482.xml"/><Relationship Id="rId1" Type="http://schemas.openxmlformats.org/officeDocument/2006/relationships/printerSettings" Target="../printerSettings/printerSettings16.bin"/><Relationship Id="rId212" Type="http://schemas.openxmlformats.org/officeDocument/2006/relationships/ctrlProp" Target="../ctrlProps/ctrlProp4079.xml"/><Relationship Id="rId233" Type="http://schemas.openxmlformats.org/officeDocument/2006/relationships/ctrlProp" Target="../ctrlProps/ctrlProp4100.xml"/><Relationship Id="rId254" Type="http://schemas.openxmlformats.org/officeDocument/2006/relationships/ctrlProp" Target="../ctrlProps/ctrlProp4121.xml"/><Relationship Id="rId440" Type="http://schemas.openxmlformats.org/officeDocument/2006/relationships/ctrlProp" Target="../ctrlProps/ctrlProp4307.xml"/><Relationship Id="rId28" Type="http://schemas.openxmlformats.org/officeDocument/2006/relationships/ctrlProp" Target="../ctrlProps/ctrlProp3895.xml"/><Relationship Id="rId49" Type="http://schemas.openxmlformats.org/officeDocument/2006/relationships/ctrlProp" Target="../ctrlProps/ctrlProp3916.xml"/><Relationship Id="rId114" Type="http://schemas.openxmlformats.org/officeDocument/2006/relationships/ctrlProp" Target="../ctrlProps/ctrlProp3981.xml"/><Relationship Id="rId275" Type="http://schemas.openxmlformats.org/officeDocument/2006/relationships/ctrlProp" Target="../ctrlProps/ctrlProp4142.xml"/><Relationship Id="rId296" Type="http://schemas.openxmlformats.org/officeDocument/2006/relationships/ctrlProp" Target="../ctrlProps/ctrlProp4163.xml"/><Relationship Id="rId300" Type="http://schemas.openxmlformats.org/officeDocument/2006/relationships/ctrlProp" Target="../ctrlProps/ctrlProp4167.xml"/><Relationship Id="rId461" Type="http://schemas.openxmlformats.org/officeDocument/2006/relationships/ctrlProp" Target="../ctrlProps/ctrlProp4328.xml"/><Relationship Id="rId482" Type="http://schemas.openxmlformats.org/officeDocument/2006/relationships/ctrlProp" Target="../ctrlProps/ctrlProp4349.xml"/><Relationship Id="rId517" Type="http://schemas.openxmlformats.org/officeDocument/2006/relationships/ctrlProp" Target="../ctrlProps/ctrlProp4384.xml"/><Relationship Id="rId538" Type="http://schemas.openxmlformats.org/officeDocument/2006/relationships/ctrlProp" Target="../ctrlProps/ctrlProp4405.xml"/><Relationship Id="rId559" Type="http://schemas.openxmlformats.org/officeDocument/2006/relationships/ctrlProp" Target="../ctrlProps/ctrlProp4426.xml"/><Relationship Id="rId60" Type="http://schemas.openxmlformats.org/officeDocument/2006/relationships/ctrlProp" Target="../ctrlProps/ctrlProp3927.xml"/><Relationship Id="rId81" Type="http://schemas.openxmlformats.org/officeDocument/2006/relationships/ctrlProp" Target="../ctrlProps/ctrlProp3948.xml"/><Relationship Id="rId135" Type="http://schemas.openxmlformats.org/officeDocument/2006/relationships/ctrlProp" Target="../ctrlProps/ctrlProp4002.xml"/><Relationship Id="rId156" Type="http://schemas.openxmlformats.org/officeDocument/2006/relationships/ctrlProp" Target="../ctrlProps/ctrlProp4023.xml"/><Relationship Id="rId177" Type="http://schemas.openxmlformats.org/officeDocument/2006/relationships/ctrlProp" Target="../ctrlProps/ctrlProp4044.xml"/><Relationship Id="rId198" Type="http://schemas.openxmlformats.org/officeDocument/2006/relationships/ctrlProp" Target="../ctrlProps/ctrlProp4065.xml"/><Relationship Id="rId321" Type="http://schemas.openxmlformats.org/officeDocument/2006/relationships/ctrlProp" Target="../ctrlProps/ctrlProp4188.xml"/><Relationship Id="rId342" Type="http://schemas.openxmlformats.org/officeDocument/2006/relationships/ctrlProp" Target="../ctrlProps/ctrlProp4209.xml"/><Relationship Id="rId363" Type="http://schemas.openxmlformats.org/officeDocument/2006/relationships/ctrlProp" Target="../ctrlProps/ctrlProp4230.xml"/><Relationship Id="rId384" Type="http://schemas.openxmlformats.org/officeDocument/2006/relationships/ctrlProp" Target="../ctrlProps/ctrlProp4251.xml"/><Relationship Id="rId419" Type="http://schemas.openxmlformats.org/officeDocument/2006/relationships/ctrlProp" Target="../ctrlProps/ctrlProp4286.xml"/><Relationship Id="rId570" Type="http://schemas.openxmlformats.org/officeDocument/2006/relationships/ctrlProp" Target="../ctrlProps/ctrlProp4437.xml"/><Relationship Id="rId591" Type="http://schemas.openxmlformats.org/officeDocument/2006/relationships/ctrlProp" Target="../ctrlProps/ctrlProp4458.xml"/><Relationship Id="rId605" Type="http://schemas.openxmlformats.org/officeDocument/2006/relationships/ctrlProp" Target="../ctrlProps/ctrlProp4472.xml"/><Relationship Id="rId626" Type="http://schemas.openxmlformats.org/officeDocument/2006/relationships/ctrlProp" Target="../ctrlProps/ctrlProp4493.xml"/><Relationship Id="rId202" Type="http://schemas.openxmlformats.org/officeDocument/2006/relationships/ctrlProp" Target="../ctrlProps/ctrlProp4069.xml"/><Relationship Id="rId223" Type="http://schemas.openxmlformats.org/officeDocument/2006/relationships/ctrlProp" Target="../ctrlProps/ctrlProp4090.xml"/><Relationship Id="rId244" Type="http://schemas.openxmlformats.org/officeDocument/2006/relationships/ctrlProp" Target="../ctrlProps/ctrlProp4111.xml"/><Relationship Id="rId430" Type="http://schemas.openxmlformats.org/officeDocument/2006/relationships/ctrlProp" Target="../ctrlProps/ctrlProp4297.xml"/><Relationship Id="rId647" Type="http://schemas.openxmlformats.org/officeDocument/2006/relationships/ctrlProp" Target="../ctrlProps/ctrlProp4514.xml"/><Relationship Id="rId18" Type="http://schemas.openxmlformats.org/officeDocument/2006/relationships/ctrlProp" Target="../ctrlProps/ctrlProp3885.xml"/><Relationship Id="rId39" Type="http://schemas.openxmlformats.org/officeDocument/2006/relationships/ctrlProp" Target="../ctrlProps/ctrlProp3906.xml"/><Relationship Id="rId265" Type="http://schemas.openxmlformats.org/officeDocument/2006/relationships/ctrlProp" Target="../ctrlProps/ctrlProp4132.xml"/><Relationship Id="rId286" Type="http://schemas.openxmlformats.org/officeDocument/2006/relationships/ctrlProp" Target="../ctrlProps/ctrlProp4153.xml"/><Relationship Id="rId451" Type="http://schemas.openxmlformats.org/officeDocument/2006/relationships/ctrlProp" Target="../ctrlProps/ctrlProp4318.xml"/><Relationship Id="rId472" Type="http://schemas.openxmlformats.org/officeDocument/2006/relationships/ctrlProp" Target="../ctrlProps/ctrlProp4339.xml"/><Relationship Id="rId493" Type="http://schemas.openxmlformats.org/officeDocument/2006/relationships/ctrlProp" Target="../ctrlProps/ctrlProp4360.xml"/><Relationship Id="rId507" Type="http://schemas.openxmlformats.org/officeDocument/2006/relationships/ctrlProp" Target="../ctrlProps/ctrlProp4374.xml"/><Relationship Id="rId528" Type="http://schemas.openxmlformats.org/officeDocument/2006/relationships/ctrlProp" Target="../ctrlProps/ctrlProp4395.xml"/><Relationship Id="rId549" Type="http://schemas.openxmlformats.org/officeDocument/2006/relationships/ctrlProp" Target="../ctrlProps/ctrlProp4416.xml"/><Relationship Id="rId50" Type="http://schemas.openxmlformats.org/officeDocument/2006/relationships/ctrlProp" Target="../ctrlProps/ctrlProp3917.xml"/><Relationship Id="rId104" Type="http://schemas.openxmlformats.org/officeDocument/2006/relationships/ctrlProp" Target="../ctrlProps/ctrlProp3971.xml"/><Relationship Id="rId125" Type="http://schemas.openxmlformats.org/officeDocument/2006/relationships/ctrlProp" Target="../ctrlProps/ctrlProp3992.xml"/><Relationship Id="rId146" Type="http://schemas.openxmlformats.org/officeDocument/2006/relationships/ctrlProp" Target="../ctrlProps/ctrlProp4013.xml"/><Relationship Id="rId167" Type="http://schemas.openxmlformats.org/officeDocument/2006/relationships/ctrlProp" Target="../ctrlProps/ctrlProp4034.xml"/><Relationship Id="rId188" Type="http://schemas.openxmlformats.org/officeDocument/2006/relationships/ctrlProp" Target="../ctrlProps/ctrlProp4055.xml"/><Relationship Id="rId311" Type="http://schemas.openxmlformats.org/officeDocument/2006/relationships/ctrlProp" Target="../ctrlProps/ctrlProp4178.xml"/><Relationship Id="rId332" Type="http://schemas.openxmlformats.org/officeDocument/2006/relationships/ctrlProp" Target="../ctrlProps/ctrlProp4199.xml"/><Relationship Id="rId353" Type="http://schemas.openxmlformats.org/officeDocument/2006/relationships/ctrlProp" Target="../ctrlProps/ctrlProp4220.xml"/><Relationship Id="rId374" Type="http://schemas.openxmlformats.org/officeDocument/2006/relationships/ctrlProp" Target="../ctrlProps/ctrlProp4241.xml"/><Relationship Id="rId395" Type="http://schemas.openxmlformats.org/officeDocument/2006/relationships/ctrlProp" Target="../ctrlProps/ctrlProp4262.xml"/><Relationship Id="rId409" Type="http://schemas.openxmlformats.org/officeDocument/2006/relationships/ctrlProp" Target="../ctrlProps/ctrlProp4276.xml"/><Relationship Id="rId560" Type="http://schemas.openxmlformats.org/officeDocument/2006/relationships/ctrlProp" Target="../ctrlProps/ctrlProp4427.xml"/><Relationship Id="rId581" Type="http://schemas.openxmlformats.org/officeDocument/2006/relationships/ctrlProp" Target="../ctrlProps/ctrlProp4448.xml"/><Relationship Id="rId71" Type="http://schemas.openxmlformats.org/officeDocument/2006/relationships/ctrlProp" Target="../ctrlProps/ctrlProp3938.xml"/><Relationship Id="rId92" Type="http://schemas.openxmlformats.org/officeDocument/2006/relationships/ctrlProp" Target="../ctrlProps/ctrlProp3959.xml"/><Relationship Id="rId213" Type="http://schemas.openxmlformats.org/officeDocument/2006/relationships/ctrlProp" Target="../ctrlProps/ctrlProp4080.xml"/><Relationship Id="rId234" Type="http://schemas.openxmlformats.org/officeDocument/2006/relationships/ctrlProp" Target="../ctrlProps/ctrlProp4101.xml"/><Relationship Id="rId420" Type="http://schemas.openxmlformats.org/officeDocument/2006/relationships/ctrlProp" Target="../ctrlProps/ctrlProp4287.xml"/><Relationship Id="rId616" Type="http://schemas.openxmlformats.org/officeDocument/2006/relationships/ctrlProp" Target="../ctrlProps/ctrlProp4483.xml"/><Relationship Id="rId637" Type="http://schemas.openxmlformats.org/officeDocument/2006/relationships/ctrlProp" Target="../ctrlProps/ctrlProp4504.xml"/><Relationship Id="rId2" Type="http://schemas.openxmlformats.org/officeDocument/2006/relationships/drawing" Target="../drawings/drawing11.xml"/><Relationship Id="rId29" Type="http://schemas.openxmlformats.org/officeDocument/2006/relationships/ctrlProp" Target="../ctrlProps/ctrlProp3896.xml"/><Relationship Id="rId255" Type="http://schemas.openxmlformats.org/officeDocument/2006/relationships/ctrlProp" Target="../ctrlProps/ctrlProp4122.xml"/><Relationship Id="rId276" Type="http://schemas.openxmlformats.org/officeDocument/2006/relationships/ctrlProp" Target="../ctrlProps/ctrlProp4143.xml"/><Relationship Id="rId297" Type="http://schemas.openxmlformats.org/officeDocument/2006/relationships/ctrlProp" Target="../ctrlProps/ctrlProp4164.xml"/><Relationship Id="rId441" Type="http://schemas.openxmlformats.org/officeDocument/2006/relationships/ctrlProp" Target="../ctrlProps/ctrlProp4308.xml"/><Relationship Id="rId462" Type="http://schemas.openxmlformats.org/officeDocument/2006/relationships/ctrlProp" Target="../ctrlProps/ctrlProp4329.xml"/><Relationship Id="rId483" Type="http://schemas.openxmlformats.org/officeDocument/2006/relationships/ctrlProp" Target="../ctrlProps/ctrlProp4350.xml"/><Relationship Id="rId518" Type="http://schemas.openxmlformats.org/officeDocument/2006/relationships/ctrlProp" Target="../ctrlProps/ctrlProp4385.xml"/><Relationship Id="rId539" Type="http://schemas.openxmlformats.org/officeDocument/2006/relationships/ctrlProp" Target="../ctrlProps/ctrlProp4406.xml"/><Relationship Id="rId40" Type="http://schemas.openxmlformats.org/officeDocument/2006/relationships/ctrlProp" Target="../ctrlProps/ctrlProp3907.xml"/><Relationship Id="rId115" Type="http://schemas.openxmlformats.org/officeDocument/2006/relationships/ctrlProp" Target="../ctrlProps/ctrlProp3982.xml"/><Relationship Id="rId136" Type="http://schemas.openxmlformats.org/officeDocument/2006/relationships/ctrlProp" Target="../ctrlProps/ctrlProp4003.xml"/><Relationship Id="rId157" Type="http://schemas.openxmlformats.org/officeDocument/2006/relationships/ctrlProp" Target="../ctrlProps/ctrlProp4024.xml"/><Relationship Id="rId178" Type="http://schemas.openxmlformats.org/officeDocument/2006/relationships/ctrlProp" Target="../ctrlProps/ctrlProp4045.xml"/><Relationship Id="rId301" Type="http://schemas.openxmlformats.org/officeDocument/2006/relationships/ctrlProp" Target="../ctrlProps/ctrlProp4168.xml"/><Relationship Id="rId322" Type="http://schemas.openxmlformats.org/officeDocument/2006/relationships/ctrlProp" Target="../ctrlProps/ctrlProp4189.xml"/><Relationship Id="rId343" Type="http://schemas.openxmlformats.org/officeDocument/2006/relationships/ctrlProp" Target="../ctrlProps/ctrlProp4210.xml"/><Relationship Id="rId364" Type="http://schemas.openxmlformats.org/officeDocument/2006/relationships/ctrlProp" Target="../ctrlProps/ctrlProp4231.xml"/><Relationship Id="rId550" Type="http://schemas.openxmlformats.org/officeDocument/2006/relationships/ctrlProp" Target="../ctrlProps/ctrlProp4417.xml"/><Relationship Id="rId61" Type="http://schemas.openxmlformats.org/officeDocument/2006/relationships/ctrlProp" Target="../ctrlProps/ctrlProp3928.xml"/><Relationship Id="rId82" Type="http://schemas.openxmlformats.org/officeDocument/2006/relationships/ctrlProp" Target="../ctrlProps/ctrlProp3949.xml"/><Relationship Id="rId199" Type="http://schemas.openxmlformats.org/officeDocument/2006/relationships/ctrlProp" Target="../ctrlProps/ctrlProp4066.xml"/><Relationship Id="rId203" Type="http://schemas.openxmlformats.org/officeDocument/2006/relationships/ctrlProp" Target="../ctrlProps/ctrlProp4070.xml"/><Relationship Id="rId385" Type="http://schemas.openxmlformats.org/officeDocument/2006/relationships/ctrlProp" Target="../ctrlProps/ctrlProp4252.xml"/><Relationship Id="rId571" Type="http://schemas.openxmlformats.org/officeDocument/2006/relationships/ctrlProp" Target="../ctrlProps/ctrlProp4438.xml"/><Relationship Id="rId592" Type="http://schemas.openxmlformats.org/officeDocument/2006/relationships/ctrlProp" Target="../ctrlProps/ctrlProp4459.xml"/><Relationship Id="rId606" Type="http://schemas.openxmlformats.org/officeDocument/2006/relationships/ctrlProp" Target="../ctrlProps/ctrlProp4473.xml"/><Relationship Id="rId627" Type="http://schemas.openxmlformats.org/officeDocument/2006/relationships/ctrlProp" Target="../ctrlProps/ctrlProp4494.xml"/><Relationship Id="rId648" Type="http://schemas.openxmlformats.org/officeDocument/2006/relationships/ctrlProp" Target="../ctrlProps/ctrlProp4515.xml"/><Relationship Id="rId19" Type="http://schemas.openxmlformats.org/officeDocument/2006/relationships/ctrlProp" Target="../ctrlProps/ctrlProp3886.xml"/><Relationship Id="rId224" Type="http://schemas.openxmlformats.org/officeDocument/2006/relationships/ctrlProp" Target="../ctrlProps/ctrlProp4091.xml"/><Relationship Id="rId245" Type="http://schemas.openxmlformats.org/officeDocument/2006/relationships/ctrlProp" Target="../ctrlProps/ctrlProp4112.xml"/><Relationship Id="rId266" Type="http://schemas.openxmlformats.org/officeDocument/2006/relationships/ctrlProp" Target="../ctrlProps/ctrlProp4133.xml"/><Relationship Id="rId287" Type="http://schemas.openxmlformats.org/officeDocument/2006/relationships/ctrlProp" Target="../ctrlProps/ctrlProp4154.xml"/><Relationship Id="rId410" Type="http://schemas.openxmlformats.org/officeDocument/2006/relationships/ctrlProp" Target="../ctrlProps/ctrlProp4277.xml"/><Relationship Id="rId431" Type="http://schemas.openxmlformats.org/officeDocument/2006/relationships/ctrlProp" Target="../ctrlProps/ctrlProp4298.xml"/><Relationship Id="rId452" Type="http://schemas.openxmlformats.org/officeDocument/2006/relationships/ctrlProp" Target="../ctrlProps/ctrlProp4319.xml"/><Relationship Id="rId473" Type="http://schemas.openxmlformats.org/officeDocument/2006/relationships/ctrlProp" Target="../ctrlProps/ctrlProp4340.xml"/><Relationship Id="rId494" Type="http://schemas.openxmlformats.org/officeDocument/2006/relationships/ctrlProp" Target="../ctrlProps/ctrlProp4361.xml"/><Relationship Id="rId508" Type="http://schemas.openxmlformats.org/officeDocument/2006/relationships/ctrlProp" Target="../ctrlProps/ctrlProp4375.xml"/><Relationship Id="rId529" Type="http://schemas.openxmlformats.org/officeDocument/2006/relationships/ctrlProp" Target="../ctrlProps/ctrlProp4396.xml"/><Relationship Id="rId30" Type="http://schemas.openxmlformats.org/officeDocument/2006/relationships/ctrlProp" Target="../ctrlProps/ctrlProp3897.xml"/><Relationship Id="rId105" Type="http://schemas.openxmlformats.org/officeDocument/2006/relationships/ctrlProp" Target="../ctrlProps/ctrlProp3972.xml"/><Relationship Id="rId126" Type="http://schemas.openxmlformats.org/officeDocument/2006/relationships/ctrlProp" Target="../ctrlProps/ctrlProp3993.xml"/><Relationship Id="rId147" Type="http://schemas.openxmlformats.org/officeDocument/2006/relationships/ctrlProp" Target="../ctrlProps/ctrlProp4014.xml"/><Relationship Id="rId168" Type="http://schemas.openxmlformats.org/officeDocument/2006/relationships/ctrlProp" Target="../ctrlProps/ctrlProp4035.xml"/><Relationship Id="rId312" Type="http://schemas.openxmlformats.org/officeDocument/2006/relationships/ctrlProp" Target="../ctrlProps/ctrlProp4179.xml"/><Relationship Id="rId333" Type="http://schemas.openxmlformats.org/officeDocument/2006/relationships/ctrlProp" Target="../ctrlProps/ctrlProp4200.xml"/><Relationship Id="rId354" Type="http://schemas.openxmlformats.org/officeDocument/2006/relationships/ctrlProp" Target="../ctrlProps/ctrlProp4221.xml"/><Relationship Id="rId540" Type="http://schemas.openxmlformats.org/officeDocument/2006/relationships/ctrlProp" Target="../ctrlProps/ctrlProp4407.xml"/><Relationship Id="rId51" Type="http://schemas.openxmlformats.org/officeDocument/2006/relationships/ctrlProp" Target="../ctrlProps/ctrlProp3918.xml"/><Relationship Id="rId72" Type="http://schemas.openxmlformats.org/officeDocument/2006/relationships/ctrlProp" Target="../ctrlProps/ctrlProp3939.xml"/><Relationship Id="rId93" Type="http://schemas.openxmlformats.org/officeDocument/2006/relationships/ctrlProp" Target="../ctrlProps/ctrlProp3960.xml"/><Relationship Id="rId189" Type="http://schemas.openxmlformats.org/officeDocument/2006/relationships/ctrlProp" Target="../ctrlProps/ctrlProp4056.xml"/><Relationship Id="rId375" Type="http://schemas.openxmlformats.org/officeDocument/2006/relationships/ctrlProp" Target="../ctrlProps/ctrlProp4242.xml"/><Relationship Id="rId396" Type="http://schemas.openxmlformats.org/officeDocument/2006/relationships/ctrlProp" Target="../ctrlProps/ctrlProp4263.xml"/><Relationship Id="rId561" Type="http://schemas.openxmlformats.org/officeDocument/2006/relationships/ctrlProp" Target="../ctrlProps/ctrlProp4428.xml"/><Relationship Id="rId582" Type="http://schemas.openxmlformats.org/officeDocument/2006/relationships/ctrlProp" Target="../ctrlProps/ctrlProp4449.xml"/><Relationship Id="rId617" Type="http://schemas.openxmlformats.org/officeDocument/2006/relationships/ctrlProp" Target="../ctrlProps/ctrlProp4484.xml"/><Relationship Id="rId638" Type="http://schemas.openxmlformats.org/officeDocument/2006/relationships/ctrlProp" Target="../ctrlProps/ctrlProp4505.xml"/><Relationship Id="rId3" Type="http://schemas.openxmlformats.org/officeDocument/2006/relationships/vmlDrawing" Target="../drawings/vmlDrawing7.vml"/><Relationship Id="rId214" Type="http://schemas.openxmlformats.org/officeDocument/2006/relationships/ctrlProp" Target="../ctrlProps/ctrlProp4081.xml"/><Relationship Id="rId235" Type="http://schemas.openxmlformats.org/officeDocument/2006/relationships/ctrlProp" Target="../ctrlProps/ctrlProp4102.xml"/><Relationship Id="rId256" Type="http://schemas.openxmlformats.org/officeDocument/2006/relationships/ctrlProp" Target="../ctrlProps/ctrlProp4123.xml"/><Relationship Id="rId277" Type="http://schemas.openxmlformats.org/officeDocument/2006/relationships/ctrlProp" Target="../ctrlProps/ctrlProp4144.xml"/><Relationship Id="rId298" Type="http://schemas.openxmlformats.org/officeDocument/2006/relationships/ctrlProp" Target="../ctrlProps/ctrlProp4165.xml"/><Relationship Id="rId400" Type="http://schemas.openxmlformats.org/officeDocument/2006/relationships/ctrlProp" Target="../ctrlProps/ctrlProp4267.xml"/><Relationship Id="rId421" Type="http://schemas.openxmlformats.org/officeDocument/2006/relationships/ctrlProp" Target="../ctrlProps/ctrlProp4288.xml"/><Relationship Id="rId442" Type="http://schemas.openxmlformats.org/officeDocument/2006/relationships/ctrlProp" Target="../ctrlProps/ctrlProp4309.xml"/><Relationship Id="rId463" Type="http://schemas.openxmlformats.org/officeDocument/2006/relationships/ctrlProp" Target="../ctrlProps/ctrlProp4330.xml"/><Relationship Id="rId484" Type="http://schemas.openxmlformats.org/officeDocument/2006/relationships/ctrlProp" Target="../ctrlProps/ctrlProp4351.xml"/><Relationship Id="rId519" Type="http://schemas.openxmlformats.org/officeDocument/2006/relationships/ctrlProp" Target="../ctrlProps/ctrlProp4386.xml"/><Relationship Id="rId116" Type="http://schemas.openxmlformats.org/officeDocument/2006/relationships/ctrlProp" Target="../ctrlProps/ctrlProp3983.xml"/><Relationship Id="rId137" Type="http://schemas.openxmlformats.org/officeDocument/2006/relationships/ctrlProp" Target="../ctrlProps/ctrlProp4004.xml"/><Relationship Id="rId158" Type="http://schemas.openxmlformats.org/officeDocument/2006/relationships/ctrlProp" Target="../ctrlProps/ctrlProp4025.xml"/><Relationship Id="rId302" Type="http://schemas.openxmlformats.org/officeDocument/2006/relationships/ctrlProp" Target="../ctrlProps/ctrlProp4169.xml"/><Relationship Id="rId323" Type="http://schemas.openxmlformats.org/officeDocument/2006/relationships/ctrlProp" Target="../ctrlProps/ctrlProp4190.xml"/><Relationship Id="rId344" Type="http://schemas.openxmlformats.org/officeDocument/2006/relationships/ctrlProp" Target="../ctrlProps/ctrlProp4211.xml"/><Relationship Id="rId530" Type="http://schemas.openxmlformats.org/officeDocument/2006/relationships/ctrlProp" Target="../ctrlProps/ctrlProp4397.xml"/><Relationship Id="rId20" Type="http://schemas.openxmlformats.org/officeDocument/2006/relationships/ctrlProp" Target="../ctrlProps/ctrlProp3887.xml"/><Relationship Id="rId41" Type="http://schemas.openxmlformats.org/officeDocument/2006/relationships/ctrlProp" Target="../ctrlProps/ctrlProp3908.xml"/><Relationship Id="rId62" Type="http://schemas.openxmlformats.org/officeDocument/2006/relationships/ctrlProp" Target="../ctrlProps/ctrlProp3929.xml"/><Relationship Id="rId83" Type="http://schemas.openxmlformats.org/officeDocument/2006/relationships/ctrlProp" Target="../ctrlProps/ctrlProp3950.xml"/><Relationship Id="rId179" Type="http://schemas.openxmlformats.org/officeDocument/2006/relationships/ctrlProp" Target="../ctrlProps/ctrlProp4046.xml"/><Relationship Id="rId365" Type="http://schemas.openxmlformats.org/officeDocument/2006/relationships/ctrlProp" Target="../ctrlProps/ctrlProp4232.xml"/><Relationship Id="rId386" Type="http://schemas.openxmlformats.org/officeDocument/2006/relationships/ctrlProp" Target="../ctrlProps/ctrlProp4253.xml"/><Relationship Id="rId551" Type="http://schemas.openxmlformats.org/officeDocument/2006/relationships/ctrlProp" Target="../ctrlProps/ctrlProp4418.xml"/><Relationship Id="rId572" Type="http://schemas.openxmlformats.org/officeDocument/2006/relationships/ctrlProp" Target="../ctrlProps/ctrlProp4439.xml"/><Relationship Id="rId593" Type="http://schemas.openxmlformats.org/officeDocument/2006/relationships/ctrlProp" Target="../ctrlProps/ctrlProp4460.xml"/><Relationship Id="rId607" Type="http://schemas.openxmlformats.org/officeDocument/2006/relationships/ctrlProp" Target="../ctrlProps/ctrlProp4474.xml"/><Relationship Id="rId628" Type="http://schemas.openxmlformats.org/officeDocument/2006/relationships/ctrlProp" Target="../ctrlProps/ctrlProp4495.xml"/><Relationship Id="rId190" Type="http://schemas.openxmlformats.org/officeDocument/2006/relationships/ctrlProp" Target="../ctrlProps/ctrlProp4057.xml"/><Relationship Id="rId204" Type="http://schemas.openxmlformats.org/officeDocument/2006/relationships/ctrlProp" Target="../ctrlProps/ctrlProp4071.xml"/><Relationship Id="rId225" Type="http://schemas.openxmlformats.org/officeDocument/2006/relationships/ctrlProp" Target="../ctrlProps/ctrlProp4092.xml"/><Relationship Id="rId246" Type="http://schemas.openxmlformats.org/officeDocument/2006/relationships/ctrlProp" Target="../ctrlProps/ctrlProp4113.xml"/><Relationship Id="rId267" Type="http://schemas.openxmlformats.org/officeDocument/2006/relationships/ctrlProp" Target="../ctrlProps/ctrlProp4134.xml"/><Relationship Id="rId288" Type="http://schemas.openxmlformats.org/officeDocument/2006/relationships/ctrlProp" Target="../ctrlProps/ctrlProp4155.xml"/><Relationship Id="rId411" Type="http://schemas.openxmlformats.org/officeDocument/2006/relationships/ctrlProp" Target="../ctrlProps/ctrlProp4278.xml"/><Relationship Id="rId432" Type="http://schemas.openxmlformats.org/officeDocument/2006/relationships/ctrlProp" Target="../ctrlProps/ctrlProp4299.xml"/><Relationship Id="rId453" Type="http://schemas.openxmlformats.org/officeDocument/2006/relationships/ctrlProp" Target="../ctrlProps/ctrlProp4320.xml"/><Relationship Id="rId474" Type="http://schemas.openxmlformats.org/officeDocument/2006/relationships/ctrlProp" Target="../ctrlProps/ctrlProp4341.xml"/><Relationship Id="rId509" Type="http://schemas.openxmlformats.org/officeDocument/2006/relationships/ctrlProp" Target="../ctrlProps/ctrlProp4376.xml"/><Relationship Id="rId106" Type="http://schemas.openxmlformats.org/officeDocument/2006/relationships/ctrlProp" Target="../ctrlProps/ctrlProp3973.xml"/><Relationship Id="rId127" Type="http://schemas.openxmlformats.org/officeDocument/2006/relationships/ctrlProp" Target="../ctrlProps/ctrlProp3994.xml"/><Relationship Id="rId313" Type="http://schemas.openxmlformats.org/officeDocument/2006/relationships/ctrlProp" Target="../ctrlProps/ctrlProp4180.xml"/><Relationship Id="rId495" Type="http://schemas.openxmlformats.org/officeDocument/2006/relationships/ctrlProp" Target="../ctrlProps/ctrlProp4362.xml"/><Relationship Id="rId10" Type="http://schemas.openxmlformats.org/officeDocument/2006/relationships/ctrlProp" Target="../ctrlProps/ctrlProp3877.xml"/><Relationship Id="rId31" Type="http://schemas.openxmlformats.org/officeDocument/2006/relationships/ctrlProp" Target="../ctrlProps/ctrlProp3898.xml"/><Relationship Id="rId52" Type="http://schemas.openxmlformats.org/officeDocument/2006/relationships/ctrlProp" Target="../ctrlProps/ctrlProp3919.xml"/><Relationship Id="rId73" Type="http://schemas.openxmlformats.org/officeDocument/2006/relationships/ctrlProp" Target="../ctrlProps/ctrlProp3940.xml"/><Relationship Id="rId94" Type="http://schemas.openxmlformats.org/officeDocument/2006/relationships/ctrlProp" Target="../ctrlProps/ctrlProp3961.xml"/><Relationship Id="rId148" Type="http://schemas.openxmlformats.org/officeDocument/2006/relationships/ctrlProp" Target="../ctrlProps/ctrlProp4015.xml"/><Relationship Id="rId169" Type="http://schemas.openxmlformats.org/officeDocument/2006/relationships/ctrlProp" Target="../ctrlProps/ctrlProp4036.xml"/><Relationship Id="rId334" Type="http://schemas.openxmlformats.org/officeDocument/2006/relationships/ctrlProp" Target="../ctrlProps/ctrlProp4201.xml"/><Relationship Id="rId355" Type="http://schemas.openxmlformats.org/officeDocument/2006/relationships/ctrlProp" Target="../ctrlProps/ctrlProp4222.xml"/><Relationship Id="rId376" Type="http://schemas.openxmlformats.org/officeDocument/2006/relationships/ctrlProp" Target="../ctrlProps/ctrlProp4243.xml"/><Relationship Id="rId397" Type="http://schemas.openxmlformats.org/officeDocument/2006/relationships/ctrlProp" Target="../ctrlProps/ctrlProp4264.xml"/><Relationship Id="rId520" Type="http://schemas.openxmlformats.org/officeDocument/2006/relationships/ctrlProp" Target="../ctrlProps/ctrlProp4387.xml"/><Relationship Id="rId541" Type="http://schemas.openxmlformats.org/officeDocument/2006/relationships/ctrlProp" Target="../ctrlProps/ctrlProp4408.xml"/><Relationship Id="rId562" Type="http://schemas.openxmlformats.org/officeDocument/2006/relationships/ctrlProp" Target="../ctrlProps/ctrlProp4429.xml"/><Relationship Id="rId583" Type="http://schemas.openxmlformats.org/officeDocument/2006/relationships/ctrlProp" Target="../ctrlProps/ctrlProp4450.xml"/><Relationship Id="rId618" Type="http://schemas.openxmlformats.org/officeDocument/2006/relationships/ctrlProp" Target="../ctrlProps/ctrlProp4485.xml"/><Relationship Id="rId639" Type="http://schemas.openxmlformats.org/officeDocument/2006/relationships/ctrlProp" Target="../ctrlProps/ctrlProp4506.xml"/><Relationship Id="rId4" Type="http://schemas.openxmlformats.org/officeDocument/2006/relationships/ctrlProp" Target="../ctrlProps/ctrlProp3871.xml"/><Relationship Id="rId180" Type="http://schemas.openxmlformats.org/officeDocument/2006/relationships/ctrlProp" Target="../ctrlProps/ctrlProp4047.xml"/><Relationship Id="rId215" Type="http://schemas.openxmlformats.org/officeDocument/2006/relationships/ctrlProp" Target="../ctrlProps/ctrlProp4082.xml"/><Relationship Id="rId236" Type="http://schemas.openxmlformats.org/officeDocument/2006/relationships/ctrlProp" Target="../ctrlProps/ctrlProp4103.xml"/><Relationship Id="rId257" Type="http://schemas.openxmlformats.org/officeDocument/2006/relationships/ctrlProp" Target="../ctrlProps/ctrlProp4124.xml"/><Relationship Id="rId278" Type="http://schemas.openxmlformats.org/officeDocument/2006/relationships/ctrlProp" Target="../ctrlProps/ctrlProp4145.xml"/><Relationship Id="rId401" Type="http://schemas.openxmlformats.org/officeDocument/2006/relationships/ctrlProp" Target="../ctrlProps/ctrlProp4268.xml"/><Relationship Id="rId422" Type="http://schemas.openxmlformats.org/officeDocument/2006/relationships/ctrlProp" Target="../ctrlProps/ctrlProp4289.xml"/><Relationship Id="rId443" Type="http://schemas.openxmlformats.org/officeDocument/2006/relationships/ctrlProp" Target="../ctrlProps/ctrlProp4310.xml"/><Relationship Id="rId464" Type="http://schemas.openxmlformats.org/officeDocument/2006/relationships/ctrlProp" Target="../ctrlProps/ctrlProp4331.xml"/><Relationship Id="rId303" Type="http://schemas.openxmlformats.org/officeDocument/2006/relationships/ctrlProp" Target="../ctrlProps/ctrlProp4170.xml"/><Relationship Id="rId485" Type="http://schemas.openxmlformats.org/officeDocument/2006/relationships/ctrlProp" Target="../ctrlProps/ctrlProp4352.xml"/><Relationship Id="rId42" Type="http://schemas.openxmlformats.org/officeDocument/2006/relationships/ctrlProp" Target="../ctrlProps/ctrlProp3909.xml"/><Relationship Id="rId84" Type="http://schemas.openxmlformats.org/officeDocument/2006/relationships/ctrlProp" Target="../ctrlProps/ctrlProp3951.xml"/><Relationship Id="rId138" Type="http://schemas.openxmlformats.org/officeDocument/2006/relationships/ctrlProp" Target="../ctrlProps/ctrlProp4005.xml"/><Relationship Id="rId345" Type="http://schemas.openxmlformats.org/officeDocument/2006/relationships/ctrlProp" Target="../ctrlProps/ctrlProp4212.xml"/><Relationship Id="rId387" Type="http://schemas.openxmlformats.org/officeDocument/2006/relationships/ctrlProp" Target="../ctrlProps/ctrlProp4254.xml"/><Relationship Id="rId510" Type="http://schemas.openxmlformats.org/officeDocument/2006/relationships/ctrlProp" Target="../ctrlProps/ctrlProp4377.xml"/><Relationship Id="rId552" Type="http://schemas.openxmlformats.org/officeDocument/2006/relationships/ctrlProp" Target="../ctrlProps/ctrlProp4419.xml"/><Relationship Id="rId594" Type="http://schemas.openxmlformats.org/officeDocument/2006/relationships/ctrlProp" Target="../ctrlProps/ctrlProp4461.xml"/><Relationship Id="rId608" Type="http://schemas.openxmlformats.org/officeDocument/2006/relationships/ctrlProp" Target="../ctrlProps/ctrlProp4475.xml"/><Relationship Id="rId191" Type="http://schemas.openxmlformats.org/officeDocument/2006/relationships/ctrlProp" Target="../ctrlProps/ctrlProp4058.xml"/><Relationship Id="rId205" Type="http://schemas.openxmlformats.org/officeDocument/2006/relationships/ctrlProp" Target="../ctrlProps/ctrlProp4072.xml"/><Relationship Id="rId247" Type="http://schemas.openxmlformats.org/officeDocument/2006/relationships/ctrlProp" Target="../ctrlProps/ctrlProp4114.xml"/><Relationship Id="rId412" Type="http://schemas.openxmlformats.org/officeDocument/2006/relationships/ctrlProp" Target="../ctrlProps/ctrlProp4279.xml"/><Relationship Id="rId107" Type="http://schemas.openxmlformats.org/officeDocument/2006/relationships/ctrlProp" Target="../ctrlProps/ctrlProp3974.xml"/><Relationship Id="rId289" Type="http://schemas.openxmlformats.org/officeDocument/2006/relationships/ctrlProp" Target="../ctrlProps/ctrlProp4156.xml"/><Relationship Id="rId454" Type="http://schemas.openxmlformats.org/officeDocument/2006/relationships/ctrlProp" Target="../ctrlProps/ctrlProp4321.xml"/><Relationship Id="rId496" Type="http://schemas.openxmlformats.org/officeDocument/2006/relationships/ctrlProp" Target="../ctrlProps/ctrlProp4363.xml"/><Relationship Id="rId11" Type="http://schemas.openxmlformats.org/officeDocument/2006/relationships/ctrlProp" Target="../ctrlProps/ctrlProp3878.xml"/><Relationship Id="rId53" Type="http://schemas.openxmlformats.org/officeDocument/2006/relationships/ctrlProp" Target="../ctrlProps/ctrlProp3920.xml"/><Relationship Id="rId149" Type="http://schemas.openxmlformats.org/officeDocument/2006/relationships/ctrlProp" Target="../ctrlProps/ctrlProp4016.xml"/><Relationship Id="rId314" Type="http://schemas.openxmlformats.org/officeDocument/2006/relationships/ctrlProp" Target="../ctrlProps/ctrlProp4181.xml"/><Relationship Id="rId356" Type="http://schemas.openxmlformats.org/officeDocument/2006/relationships/ctrlProp" Target="../ctrlProps/ctrlProp4223.xml"/><Relationship Id="rId398" Type="http://schemas.openxmlformats.org/officeDocument/2006/relationships/ctrlProp" Target="../ctrlProps/ctrlProp4265.xml"/><Relationship Id="rId521" Type="http://schemas.openxmlformats.org/officeDocument/2006/relationships/ctrlProp" Target="../ctrlProps/ctrlProp4388.xml"/><Relationship Id="rId563" Type="http://schemas.openxmlformats.org/officeDocument/2006/relationships/ctrlProp" Target="../ctrlProps/ctrlProp4430.xml"/><Relationship Id="rId619" Type="http://schemas.openxmlformats.org/officeDocument/2006/relationships/ctrlProp" Target="../ctrlProps/ctrlProp4486.xml"/><Relationship Id="rId95" Type="http://schemas.openxmlformats.org/officeDocument/2006/relationships/ctrlProp" Target="../ctrlProps/ctrlProp3962.xml"/><Relationship Id="rId160" Type="http://schemas.openxmlformats.org/officeDocument/2006/relationships/ctrlProp" Target="../ctrlProps/ctrlProp4027.xml"/><Relationship Id="rId216" Type="http://schemas.openxmlformats.org/officeDocument/2006/relationships/ctrlProp" Target="../ctrlProps/ctrlProp4083.xml"/><Relationship Id="rId423" Type="http://schemas.openxmlformats.org/officeDocument/2006/relationships/ctrlProp" Target="../ctrlProps/ctrlProp4290.xml"/><Relationship Id="rId258" Type="http://schemas.openxmlformats.org/officeDocument/2006/relationships/ctrlProp" Target="../ctrlProps/ctrlProp4125.xml"/><Relationship Id="rId465" Type="http://schemas.openxmlformats.org/officeDocument/2006/relationships/ctrlProp" Target="../ctrlProps/ctrlProp4332.xml"/><Relationship Id="rId630" Type="http://schemas.openxmlformats.org/officeDocument/2006/relationships/ctrlProp" Target="../ctrlProps/ctrlProp4497.xml"/><Relationship Id="rId22" Type="http://schemas.openxmlformats.org/officeDocument/2006/relationships/ctrlProp" Target="../ctrlProps/ctrlProp3889.xml"/><Relationship Id="rId64" Type="http://schemas.openxmlformats.org/officeDocument/2006/relationships/ctrlProp" Target="../ctrlProps/ctrlProp3931.xml"/><Relationship Id="rId118" Type="http://schemas.openxmlformats.org/officeDocument/2006/relationships/ctrlProp" Target="../ctrlProps/ctrlProp3985.xml"/><Relationship Id="rId325" Type="http://schemas.openxmlformats.org/officeDocument/2006/relationships/ctrlProp" Target="../ctrlProps/ctrlProp4192.xml"/><Relationship Id="rId367" Type="http://schemas.openxmlformats.org/officeDocument/2006/relationships/ctrlProp" Target="../ctrlProps/ctrlProp4234.xml"/><Relationship Id="rId532" Type="http://schemas.openxmlformats.org/officeDocument/2006/relationships/ctrlProp" Target="../ctrlProps/ctrlProp4399.xml"/><Relationship Id="rId574" Type="http://schemas.openxmlformats.org/officeDocument/2006/relationships/ctrlProp" Target="../ctrlProps/ctrlProp4441.xml"/><Relationship Id="rId171" Type="http://schemas.openxmlformats.org/officeDocument/2006/relationships/ctrlProp" Target="../ctrlProps/ctrlProp4038.xml"/><Relationship Id="rId227" Type="http://schemas.openxmlformats.org/officeDocument/2006/relationships/ctrlProp" Target="../ctrlProps/ctrlProp4094.xml"/><Relationship Id="rId269" Type="http://schemas.openxmlformats.org/officeDocument/2006/relationships/ctrlProp" Target="../ctrlProps/ctrlProp4136.xml"/><Relationship Id="rId434" Type="http://schemas.openxmlformats.org/officeDocument/2006/relationships/ctrlProp" Target="../ctrlProps/ctrlProp4301.xml"/><Relationship Id="rId476" Type="http://schemas.openxmlformats.org/officeDocument/2006/relationships/ctrlProp" Target="../ctrlProps/ctrlProp4343.xml"/><Relationship Id="rId641" Type="http://schemas.openxmlformats.org/officeDocument/2006/relationships/ctrlProp" Target="../ctrlProps/ctrlProp4508.xml"/><Relationship Id="rId33" Type="http://schemas.openxmlformats.org/officeDocument/2006/relationships/ctrlProp" Target="../ctrlProps/ctrlProp3900.xml"/><Relationship Id="rId129" Type="http://schemas.openxmlformats.org/officeDocument/2006/relationships/ctrlProp" Target="../ctrlProps/ctrlProp3996.xml"/><Relationship Id="rId280" Type="http://schemas.openxmlformats.org/officeDocument/2006/relationships/ctrlProp" Target="../ctrlProps/ctrlProp4147.xml"/><Relationship Id="rId336" Type="http://schemas.openxmlformats.org/officeDocument/2006/relationships/ctrlProp" Target="../ctrlProps/ctrlProp4203.xml"/><Relationship Id="rId501" Type="http://schemas.openxmlformats.org/officeDocument/2006/relationships/ctrlProp" Target="../ctrlProps/ctrlProp4368.xml"/><Relationship Id="rId543" Type="http://schemas.openxmlformats.org/officeDocument/2006/relationships/ctrlProp" Target="../ctrlProps/ctrlProp4410.xml"/><Relationship Id="rId75" Type="http://schemas.openxmlformats.org/officeDocument/2006/relationships/ctrlProp" Target="../ctrlProps/ctrlProp3942.xml"/><Relationship Id="rId140" Type="http://schemas.openxmlformats.org/officeDocument/2006/relationships/ctrlProp" Target="../ctrlProps/ctrlProp4007.xml"/><Relationship Id="rId182" Type="http://schemas.openxmlformats.org/officeDocument/2006/relationships/ctrlProp" Target="../ctrlProps/ctrlProp4049.xml"/><Relationship Id="rId378" Type="http://schemas.openxmlformats.org/officeDocument/2006/relationships/ctrlProp" Target="../ctrlProps/ctrlProp4245.xml"/><Relationship Id="rId403" Type="http://schemas.openxmlformats.org/officeDocument/2006/relationships/ctrlProp" Target="../ctrlProps/ctrlProp4270.xml"/><Relationship Id="rId585" Type="http://schemas.openxmlformats.org/officeDocument/2006/relationships/ctrlProp" Target="../ctrlProps/ctrlProp4452.xml"/><Relationship Id="rId6" Type="http://schemas.openxmlformats.org/officeDocument/2006/relationships/ctrlProp" Target="../ctrlProps/ctrlProp3873.xml"/><Relationship Id="rId238" Type="http://schemas.openxmlformats.org/officeDocument/2006/relationships/ctrlProp" Target="../ctrlProps/ctrlProp4105.xml"/><Relationship Id="rId445" Type="http://schemas.openxmlformats.org/officeDocument/2006/relationships/ctrlProp" Target="../ctrlProps/ctrlProp4312.xml"/><Relationship Id="rId487" Type="http://schemas.openxmlformats.org/officeDocument/2006/relationships/ctrlProp" Target="../ctrlProps/ctrlProp4354.xml"/><Relationship Id="rId610" Type="http://schemas.openxmlformats.org/officeDocument/2006/relationships/ctrlProp" Target="../ctrlProps/ctrlProp4477.xml"/><Relationship Id="rId291" Type="http://schemas.openxmlformats.org/officeDocument/2006/relationships/ctrlProp" Target="../ctrlProps/ctrlProp4158.xml"/><Relationship Id="rId305" Type="http://schemas.openxmlformats.org/officeDocument/2006/relationships/ctrlProp" Target="../ctrlProps/ctrlProp4172.xml"/><Relationship Id="rId347" Type="http://schemas.openxmlformats.org/officeDocument/2006/relationships/ctrlProp" Target="../ctrlProps/ctrlProp4214.xml"/><Relationship Id="rId512" Type="http://schemas.openxmlformats.org/officeDocument/2006/relationships/ctrlProp" Target="../ctrlProps/ctrlProp4379.xml"/><Relationship Id="rId44" Type="http://schemas.openxmlformats.org/officeDocument/2006/relationships/ctrlProp" Target="../ctrlProps/ctrlProp3911.xml"/><Relationship Id="rId86" Type="http://schemas.openxmlformats.org/officeDocument/2006/relationships/ctrlProp" Target="../ctrlProps/ctrlProp3953.xml"/><Relationship Id="rId151" Type="http://schemas.openxmlformats.org/officeDocument/2006/relationships/ctrlProp" Target="../ctrlProps/ctrlProp4018.xml"/><Relationship Id="rId389" Type="http://schemas.openxmlformats.org/officeDocument/2006/relationships/ctrlProp" Target="../ctrlProps/ctrlProp4256.xml"/><Relationship Id="rId554" Type="http://schemas.openxmlformats.org/officeDocument/2006/relationships/ctrlProp" Target="../ctrlProps/ctrlProp4421.xml"/><Relationship Id="rId596" Type="http://schemas.openxmlformats.org/officeDocument/2006/relationships/ctrlProp" Target="../ctrlProps/ctrlProp4463.xml"/><Relationship Id="rId193" Type="http://schemas.openxmlformats.org/officeDocument/2006/relationships/ctrlProp" Target="../ctrlProps/ctrlProp4060.xml"/><Relationship Id="rId207" Type="http://schemas.openxmlformats.org/officeDocument/2006/relationships/ctrlProp" Target="../ctrlProps/ctrlProp4074.xml"/><Relationship Id="rId249" Type="http://schemas.openxmlformats.org/officeDocument/2006/relationships/ctrlProp" Target="../ctrlProps/ctrlProp4116.xml"/><Relationship Id="rId414" Type="http://schemas.openxmlformats.org/officeDocument/2006/relationships/ctrlProp" Target="../ctrlProps/ctrlProp4281.xml"/><Relationship Id="rId456" Type="http://schemas.openxmlformats.org/officeDocument/2006/relationships/ctrlProp" Target="../ctrlProps/ctrlProp4323.xml"/><Relationship Id="rId498" Type="http://schemas.openxmlformats.org/officeDocument/2006/relationships/ctrlProp" Target="../ctrlProps/ctrlProp4365.xml"/><Relationship Id="rId621" Type="http://schemas.openxmlformats.org/officeDocument/2006/relationships/ctrlProp" Target="../ctrlProps/ctrlProp4488.xml"/><Relationship Id="rId13" Type="http://schemas.openxmlformats.org/officeDocument/2006/relationships/ctrlProp" Target="../ctrlProps/ctrlProp3880.xml"/><Relationship Id="rId109" Type="http://schemas.openxmlformats.org/officeDocument/2006/relationships/ctrlProp" Target="../ctrlProps/ctrlProp3976.xml"/><Relationship Id="rId260" Type="http://schemas.openxmlformats.org/officeDocument/2006/relationships/ctrlProp" Target="../ctrlProps/ctrlProp4127.xml"/><Relationship Id="rId316" Type="http://schemas.openxmlformats.org/officeDocument/2006/relationships/ctrlProp" Target="../ctrlProps/ctrlProp4183.xml"/><Relationship Id="rId523" Type="http://schemas.openxmlformats.org/officeDocument/2006/relationships/ctrlProp" Target="../ctrlProps/ctrlProp4390.xml"/><Relationship Id="rId55" Type="http://schemas.openxmlformats.org/officeDocument/2006/relationships/ctrlProp" Target="../ctrlProps/ctrlProp3922.xml"/><Relationship Id="rId97" Type="http://schemas.openxmlformats.org/officeDocument/2006/relationships/ctrlProp" Target="../ctrlProps/ctrlProp3964.xml"/><Relationship Id="rId120" Type="http://schemas.openxmlformats.org/officeDocument/2006/relationships/ctrlProp" Target="../ctrlProps/ctrlProp3987.xml"/><Relationship Id="rId358" Type="http://schemas.openxmlformats.org/officeDocument/2006/relationships/ctrlProp" Target="../ctrlProps/ctrlProp4225.xml"/><Relationship Id="rId565" Type="http://schemas.openxmlformats.org/officeDocument/2006/relationships/ctrlProp" Target="../ctrlProps/ctrlProp4432.xml"/><Relationship Id="rId162" Type="http://schemas.openxmlformats.org/officeDocument/2006/relationships/ctrlProp" Target="../ctrlProps/ctrlProp4029.xml"/><Relationship Id="rId218" Type="http://schemas.openxmlformats.org/officeDocument/2006/relationships/ctrlProp" Target="../ctrlProps/ctrlProp4085.xml"/><Relationship Id="rId425" Type="http://schemas.openxmlformats.org/officeDocument/2006/relationships/ctrlProp" Target="../ctrlProps/ctrlProp4292.xml"/><Relationship Id="rId467" Type="http://schemas.openxmlformats.org/officeDocument/2006/relationships/ctrlProp" Target="../ctrlProps/ctrlProp4334.xml"/><Relationship Id="rId632" Type="http://schemas.openxmlformats.org/officeDocument/2006/relationships/ctrlProp" Target="../ctrlProps/ctrlProp4499.xml"/><Relationship Id="rId271" Type="http://schemas.openxmlformats.org/officeDocument/2006/relationships/ctrlProp" Target="../ctrlProps/ctrlProp4138.xml"/><Relationship Id="rId24" Type="http://schemas.openxmlformats.org/officeDocument/2006/relationships/ctrlProp" Target="../ctrlProps/ctrlProp3891.xml"/><Relationship Id="rId66" Type="http://schemas.openxmlformats.org/officeDocument/2006/relationships/ctrlProp" Target="../ctrlProps/ctrlProp3933.xml"/><Relationship Id="rId131" Type="http://schemas.openxmlformats.org/officeDocument/2006/relationships/ctrlProp" Target="../ctrlProps/ctrlProp3998.xml"/><Relationship Id="rId327" Type="http://schemas.openxmlformats.org/officeDocument/2006/relationships/ctrlProp" Target="../ctrlProps/ctrlProp4194.xml"/><Relationship Id="rId369" Type="http://schemas.openxmlformats.org/officeDocument/2006/relationships/ctrlProp" Target="../ctrlProps/ctrlProp4236.xml"/><Relationship Id="rId534" Type="http://schemas.openxmlformats.org/officeDocument/2006/relationships/ctrlProp" Target="../ctrlProps/ctrlProp4401.xml"/><Relationship Id="rId576" Type="http://schemas.openxmlformats.org/officeDocument/2006/relationships/ctrlProp" Target="../ctrlProps/ctrlProp4443.xml"/><Relationship Id="rId173" Type="http://schemas.openxmlformats.org/officeDocument/2006/relationships/ctrlProp" Target="../ctrlProps/ctrlProp4040.xml"/><Relationship Id="rId229" Type="http://schemas.openxmlformats.org/officeDocument/2006/relationships/ctrlProp" Target="../ctrlProps/ctrlProp4096.xml"/><Relationship Id="rId380" Type="http://schemas.openxmlformats.org/officeDocument/2006/relationships/ctrlProp" Target="../ctrlProps/ctrlProp4247.xml"/><Relationship Id="rId436" Type="http://schemas.openxmlformats.org/officeDocument/2006/relationships/ctrlProp" Target="../ctrlProps/ctrlProp4303.xml"/><Relationship Id="rId601" Type="http://schemas.openxmlformats.org/officeDocument/2006/relationships/ctrlProp" Target="../ctrlProps/ctrlProp4468.xml"/><Relationship Id="rId643" Type="http://schemas.openxmlformats.org/officeDocument/2006/relationships/ctrlProp" Target="../ctrlProps/ctrlProp4510.xml"/><Relationship Id="rId240" Type="http://schemas.openxmlformats.org/officeDocument/2006/relationships/ctrlProp" Target="../ctrlProps/ctrlProp4107.xml"/><Relationship Id="rId478" Type="http://schemas.openxmlformats.org/officeDocument/2006/relationships/ctrlProp" Target="../ctrlProps/ctrlProp4345.xml"/><Relationship Id="rId35" Type="http://schemas.openxmlformats.org/officeDocument/2006/relationships/ctrlProp" Target="../ctrlProps/ctrlProp3902.xml"/><Relationship Id="rId77" Type="http://schemas.openxmlformats.org/officeDocument/2006/relationships/ctrlProp" Target="../ctrlProps/ctrlProp3944.xml"/><Relationship Id="rId100" Type="http://schemas.openxmlformats.org/officeDocument/2006/relationships/ctrlProp" Target="../ctrlProps/ctrlProp3967.xml"/><Relationship Id="rId282" Type="http://schemas.openxmlformats.org/officeDocument/2006/relationships/ctrlProp" Target="../ctrlProps/ctrlProp4149.xml"/><Relationship Id="rId338" Type="http://schemas.openxmlformats.org/officeDocument/2006/relationships/ctrlProp" Target="../ctrlProps/ctrlProp4205.xml"/><Relationship Id="rId503" Type="http://schemas.openxmlformats.org/officeDocument/2006/relationships/ctrlProp" Target="../ctrlProps/ctrlProp4370.xml"/><Relationship Id="rId545" Type="http://schemas.openxmlformats.org/officeDocument/2006/relationships/ctrlProp" Target="../ctrlProps/ctrlProp4412.xml"/><Relationship Id="rId587" Type="http://schemas.openxmlformats.org/officeDocument/2006/relationships/ctrlProp" Target="../ctrlProps/ctrlProp4454.xml"/><Relationship Id="rId8" Type="http://schemas.openxmlformats.org/officeDocument/2006/relationships/ctrlProp" Target="../ctrlProps/ctrlProp3875.xml"/><Relationship Id="rId142" Type="http://schemas.openxmlformats.org/officeDocument/2006/relationships/ctrlProp" Target="../ctrlProps/ctrlProp4009.xml"/><Relationship Id="rId184" Type="http://schemas.openxmlformats.org/officeDocument/2006/relationships/ctrlProp" Target="../ctrlProps/ctrlProp4051.xml"/><Relationship Id="rId391" Type="http://schemas.openxmlformats.org/officeDocument/2006/relationships/ctrlProp" Target="../ctrlProps/ctrlProp4258.xml"/><Relationship Id="rId405" Type="http://schemas.openxmlformats.org/officeDocument/2006/relationships/ctrlProp" Target="../ctrlProps/ctrlProp4272.xml"/><Relationship Id="rId447" Type="http://schemas.openxmlformats.org/officeDocument/2006/relationships/ctrlProp" Target="../ctrlProps/ctrlProp4314.xml"/><Relationship Id="rId612" Type="http://schemas.openxmlformats.org/officeDocument/2006/relationships/ctrlProp" Target="../ctrlProps/ctrlProp4479.xml"/><Relationship Id="rId251" Type="http://schemas.openxmlformats.org/officeDocument/2006/relationships/ctrlProp" Target="../ctrlProps/ctrlProp4118.xml"/><Relationship Id="rId489" Type="http://schemas.openxmlformats.org/officeDocument/2006/relationships/ctrlProp" Target="../ctrlProps/ctrlProp4356.xml"/><Relationship Id="rId46" Type="http://schemas.openxmlformats.org/officeDocument/2006/relationships/ctrlProp" Target="../ctrlProps/ctrlProp3913.xml"/><Relationship Id="rId293" Type="http://schemas.openxmlformats.org/officeDocument/2006/relationships/ctrlProp" Target="../ctrlProps/ctrlProp4160.xml"/><Relationship Id="rId307" Type="http://schemas.openxmlformats.org/officeDocument/2006/relationships/ctrlProp" Target="../ctrlProps/ctrlProp4174.xml"/><Relationship Id="rId349" Type="http://schemas.openxmlformats.org/officeDocument/2006/relationships/ctrlProp" Target="../ctrlProps/ctrlProp4216.xml"/><Relationship Id="rId514" Type="http://schemas.openxmlformats.org/officeDocument/2006/relationships/ctrlProp" Target="../ctrlProps/ctrlProp4381.xml"/><Relationship Id="rId556" Type="http://schemas.openxmlformats.org/officeDocument/2006/relationships/ctrlProp" Target="../ctrlProps/ctrlProp4423.xml"/><Relationship Id="rId88" Type="http://schemas.openxmlformats.org/officeDocument/2006/relationships/ctrlProp" Target="../ctrlProps/ctrlProp3955.xml"/><Relationship Id="rId111" Type="http://schemas.openxmlformats.org/officeDocument/2006/relationships/ctrlProp" Target="../ctrlProps/ctrlProp3978.xml"/><Relationship Id="rId153" Type="http://schemas.openxmlformats.org/officeDocument/2006/relationships/ctrlProp" Target="../ctrlProps/ctrlProp4020.xml"/><Relationship Id="rId195" Type="http://schemas.openxmlformats.org/officeDocument/2006/relationships/ctrlProp" Target="../ctrlProps/ctrlProp4062.xml"/><Relationship Id="rId209" Type="http://schemas.openxmlformats.org/officeDocument/2006/relationships/ctrlProp" Target="../ctrlProps/ctrlProp4076.xml"/><Relationship Id="rId360" Type="http://schemas.openxmlformats.org/officeDocument/2006/relationships/ctrlProp" Target="../ctrlProps/ctrlProp4227.xml"/><Relationship Id="rId416" Type="http://schemas.openxmlformats.org/officeDocument/2006/relationships/ctrlProp" Target="../ctrlProps/ctrlProp4283.xml"/><Relationship Id="rId598" Type="http://schemas.openxmlformats.org/officeDocument/2006/relationships/ctrlProp" Target="../ctrlProps/ctrlProp4465.xml"/><Relationship Id="rId220" Type="http://schemas.openxmlformats.org/officeDocument/2006/relationships/ctrlProp" Target="../ctrlProps/ctrlProp4087.xml"/><Relationship Id="rId458" Type="http://schemas.openxmlformats.org/officeDocument/2006/relationships/ctrlProp" Target="../ctrlProps/ctrlProp4325.xml"/><Relationship Id="rId623" Type="http://schemas.openxmlformats.org/officeDocument/2006/relationships/ctrlProp" Target="../ctrlProps/ctrlProp4490.xml"/><Relationship Id="rId15" Type="http://schemas.openxmlformats.org/officeDocument/2006/relationships/ctrlProp" Target="../ctrlProps/ctrlProp3882.xml"/><Relationship Id="rId57" Type="http://schemas.openxmlformats.org/officeDocument/2006/relationships/ctrlProp" Target="../ctrlProps/ctrlProp3924.xml"/><Relationship Id="rId262" Type="http://schemas.openxmlformats.org/officeDocument/2006/relationships/ctrlProp" Target="../ctrlProps/ctrlProp4129.xml"/><Relationship Id="rId318" Type="http://schemas.openxmlformats.org/officeDocument/2006/relationships/ctrlProp" Target="../ctrlProps/ctrlProp4185.xml"/><Relationship Id="rId525" Type="http://schemas.openxmlformats.org/officeDocument/2006/relationships/ctrlProp" Target="../ctrlProps/ctrlProp4392.xml"/><Relationship Id="rId567" Type="http://schemas.openxmlformats.org/officeDocument/2006/relationships/ctrlProp" Target="../ctrlProps/ctrlProp4434.xml"/><Relationship Id="rId99" Type="http://schemas.openxmlformats.org/officeDocument/2006/relationships/ctrlProp" Target="../ctrlProps/ctrlProp3966.xml"/><Relationship Id="rId122" Type="http://schemas.openxmlformats.org/officeDocument/2006/relationships/ctrlProp" Target="../ctrlProps/ctrlProp3989.xml"/><Relationship Id="rId164" Type="http://schemas.openxmlformats.org/officeDocument/2006/relationships/ctrlProp" Target="../ctrlProps/ctrlProp4031.xml"/><Relationship Id="rId371" Type="http://schemas.openxmlformats.org/officeDocument/2006/relationships/ctrlProp" Target="../ctrlProps/ctrlProp4238.xml"/><Relationship Id="rId427" Type="http://schemas.openxmlformats.org/officeDocument/2006/relationships/ctrlProp" Target="../ctrlProps/ctrlProp4294.xml"/><Relationship Id="rId469" Type="http://schemas.openxmlformats.org/officeDocument/2006/relationships/ctrlProp" Target="../ctrlProps/ctrlProp4336.xml"/><Relationship Id="rId634" Type="http://schemas.openxmlformats.org/officeDocument/2006/relationships/ctrlProp" Target="../ctrlProps/ctrlProp4501.xml"/><Relationship Id="rId26" Type="http://schemas.openxmlformats.org/officeDocument/2006/relationships/ctrlProp" Target="../ctrlProps/ctrlProp3893.xml"/><Relationship Id="rId231" Type="http://schemas.openxmlformats.org/officeDocument/2006/relationships/ctrlProp" Target="../ctrlProps/ctrlProp4098.xml"/><Relationship Id="rId273" Type="http://schemas.openxmlformats.org/officeDocument/2006/relationships/ctrlProp" Target="../ctrlProps/ctrlProp4140.xml"/><Relationship Id="rId329" Type="http://schemas.openxmlformats.org/officeDocument/2006/relationships/ctrlProp" Target="../ctrlProps/ctrlProp4196.xml"/><Relationship Id="rId480" Type="http://schemas.openxmlformats.org/officeDocument/2006/relationships/ctrlProp" Target="../ctrlProps/ctrlProp4347.xml"/><Relationship Id="rId536" Type="http://schemas.openxmlformats.org/officeDocument/2006/relationships/ctrlProp" Target="../ctrlProps/ctrlProp4403.xml"/><Relationship Id="rId68" Type="http://schemas.openxmlformats.org/officeDocument/2006/relationships/ctrlProp" Target="../ctrlProps/ctrlProp3935.xml"/><Relationship Id="rId133" Type="http://schemas.openxmlformats.org/officeDocument/2006/relationships/ctrlProp" Target="../ctrlProps/ctrlProp4000.xml"/><Relationship Id="rId175" Type="http://schemas.openxmlformats.org/officeDocument/2006/relationships/ctrlProp" Target="../ctrlProps/ctrlProp4042.xml"/><Relationship Id="rId340" Type="http://schemas.openxmlformats.org/officeDocument/2006/relationships/ctrlProp" Target="../ctrlProps/ctrlProp4207.xml"/><Relationship Id="rId578" Type="http://schemas.openxmlformats.org/officeDocument/2006/relationships/ctrlProp" Target="../ctrlProps/ctrlProp4445.xml"/><Relationship Id="rId200" Type="http://schemas.openxmlformats.org/officeDocument/2006/relationships/ctrlProp" Target="../ctrlProps/ctrlProp4067.xml"/><Relationship Id="rId382" Type="http://schemas.openxmlformats.org/officeDocument/2006/relationships/ctrlProp" Target="../ctrlProps/ctrlProp4249.xml"/><Relationship Id="rId438" Type="http://schemas.openxmlformats.org/officeDocument/2006/relationships/ctrlProp" Target="../ctrlProps/ctrlProp4305.xml"/><Relationship Id="rId603" Type="http://schemas.openxmlformats.org/officeDocument/2006/relationships/ctrlProp" Target="../ctrlProps/ctrlProp4470.xml"/><Relationship Id="rId645" Type="http://schemas.openxmlformats.org/officeDocument/2006/relationships/ctrlProp" Target="../ctrlProps/ctrlProp4512.xml"/><Relationship Id="rId242" Type="http://schemas.openxmlformats.org/officeDocument/2006/relationships/ctrlProp" Target="../ctrlProps/ctrlProp4109.xml"/><Relationship Id="rId284" Type="http://schemas.openxmlformats.org/officeDocument/2006/relationships/ctrlProp" Target="../ctrlProps/ctrlProp4151.xml"/><Relationship Id="rId491" Type="http://schemas.openxmlformats.org/officeDocument/2006/relationships/ctrlProp" Target="../ctrlProps/ctrlProp4358.xml"/><Relationship Id="rId505" Type="http://schemas.openxmlformats.org/officeDocument/2006/relationships/ctrlProp" Target="../ctrlProps/ctrlProp4372.xml"/><Relationship Id="rId37" Type="http://schemas.openxmlformats.org/officeDocument/2006/relationships/ctrlProp" Target="../ctrlProps/ctrlProp3904.xml"/><Relationship Id="rId79" Type="http://schemas.openxmlformats.org/officeDocument/2006/relationships/ctrlProp" Target="../ctrlProps/ctrlProp3946.xml"/><Relationship Id="rId102" Type="http://schemas.openxmlformats.org/officeDocument/2006/relationships/ctrlProp" Target="../ctrlProps/ctrlProp3969.xml"/><Relationship Id="rId144" Type="http://schemas.openxmlformats.org/officeDocument/2006/relationships/ctrlProp" Target="../ctrlProps/ctrlProp4011.xml"/><Relationship Id="rId547" Type="http://schemas.openxmlformats.org/officeDocument/2006/relationships/ctrlProp" Target="../ctrlProps/ctrlProp4414.xml"/><Relationship Id="rId589" Type="http://schemas.openxmlformats.org/officeDocument/2006/relationships/ctrlProp" Target="../ctrlProps/ctrlProp4456.xml"/><Relationship Id="rId90" Type="http://schemas.openxmlformats.org/officeDocument/2006/relationships/ctrlProp" Target="../ctrlProps/ctrlProp3957.xml"/><Relationship Id="rId186" Type="http://schemas.openxmlformats.org/officeDocument/2006/relationships/ctrlProp" Target="../ctrlProps/ctrlProp4053.xml"/><Relationship Id="rId351" Type="http://schemas.openxmlformats.org/officeDocument/2006/relationships/ctrlProp" Target="../ctrlProps/ctrlProp4218.xml"/><Relationship Id="rId393" Type="http://schemas.openxmlformats.org/officeDocument/2006/relationships/ctrlProp" Target="../ctrlProps/ctrlProp4260.xml"/><Relationship Id="rId407" Type="http://schemas.openxmlformats.org/officeDocument/2006/relationships/ctrlProp" Target="../ctrlProps/ctrlProp4274.xml"/><Relationship Id="rId449" Type="http://schemas.openxmlformats.org/officeDocument/2006/relationships/ctrlProp" Target="../ctrlProps/ctrlProp4316.xml"/><Relationship Id="rId614" Type="http://schemas.openxmlformats.org/officeDocument/2006/relationships/ctrlProp" Target="../ctrlProps/ctrlProp4481.xml"/><Relationship Id="rId211" Type="http://schemas.openxmlformats.org/officeDocument/2006/relationships/ctrlProp" Target="../ctrlProps/ctrlProp4078.xml"/><Relationship Id="rId253" Type="http://schemas.openxmlformats.org/officeDocument/2006/relationships/ctrlProp" Target="../ctrlProps/ctrlProp4120.xml"/><Relationship Id="rId295" Type="http://schemas.openxmlformats.org/officeDocument/2006/relationships/ctrlProp" Target="../ctrlProps/ctrlProp4162.xml"/><Relationship Id="rId309" Type="http://schemas.openxmlformats.org/officeDocument/2006/relationships/ctrlProp" Target="../ctrlProps/ctrlProp4176.xml"/><Relationship Id="rId460" Type="http://schemas.openxmlformats.org/officeDocument/2006/relationships/ctrlProp" Target="../ctrlProps/ctrlProp4327.xml"/><Relationship Id="rId516" Type="http://schemas.openxmlformats.org/officeDocument/2006/relationships/ctrlProp" Target="../ctrlProps/ctrlProp4383.xml"/><Relationship Id="rId48" Type="http://schemas.openxmlformats.org/officeDocument/2006/relationships/ctrlProp" Target="../ctrlProps/ctrlProp3915.xml"/><Relationship Id="rId113" Type="http://schemas.openxmlformats.org/officeDocument/2006/relationships/ctrlProp" Target="../ctrlProps/ctrlProp3980.xml"/><Relationship Id="rId320" Type="http://schemas.openxmlformats.org/officeDocument/2006/relationships/ctrlProp" Target="../ctrlProps/ctrlProp4187.xml"/><Relationship Id="rId558" Type="http://schemas.openxmlformats.org/officeDocument/2006/relationships/ctrlProp" Target="../ctrlProps/ctrlProp4425.xml"/><Relationship Id="rId155" Type="http://schemas.openxmlformats.org/officeDocument/2006/relationships/ctrlProp" Target="../ctrlProps/ctrlProp4022.xml"/><Relationship Id="rId197" Type="http://schemas.openxmlformats.org/officeDocument/2006/relationships/ctrlProp" Target="../ctrlProps/ctrlProp4064.xml"/><Relationship Id="rId362" Type="http://schemas.openxmlformats.org/officeDocument/2006/relationships/ctrlProp" Target="../ctrlProps/ctrlProp4229.xml"/><Relationship Id="rId418" Type="http://schemas.openxmlformats.org/officeDocument/2006/relationships/ctrlProp" Target="../ctrlProps/ctrlProp4285.xml"/><Relationship Id="rId625" Type="http://schemas.openxmlformats.org/officeDocument/2006/relationships/ctrlProp" Target="../ctrlProps/ctrlProp4492.xml"/><Relationship Id="rId222" Type="http://schemas.openxmlformats.org/officeDocument/2006/relationships/ctrlProp" Target="../ctrlProps/ctrlProp4089.xml"/><Relationship Id="rId264" Type="http://schemas.openxmlformats.org/officeDocument/2006/relationships/ctrlProp" Target="../ctrlProps/ctrlProp4131.xml"/><Relationship Id="rId471" Type="http://schemas.openxmlformats.org/officeDocument/2006/relationships/ctrlProp" Target="../ctrlProps/ctrlProp4338.xml"/><Relationship Id="rId17" Type="http://schemas.openxmlformats.org/officeDocument/2006/relationships/ctrlProp" Target="../ctrlProps/ctrlProp3884.xml"/><Relationship Id="rId59" Type="http://schemas.openxmlformats.org/officeDocument/2006/relationships/ctrlProp" Target="../ctrlProps/ctrlProp3926.xml"/><Relationship Id="rId124" Type="http://schemas.openxmlformats.org/officeDocument/2006/relationships/ctrlProp" Target="../ctrlProps/ctrlProp3991.xml"/><Relationship Id="rId527" Type="http://schemas.openxmlformats.org/officeDocument/2006/relationships/ctrlProp" Target="../ctrlProps/ctrlProp4394.xml"/><Relationship Id="rId569" Type="http://schemas.openxmlformats.org/officeDocument/2006/relationships/ctrlProp" Target="../ctrlProps/ctrlProp4436.xml"/><Relationship Id="rId70" Type="http://schemas.openxmlformats.org/officeDocument/2006/relationships/ctrlProp" Target="../ctrlProps/ctrlProp3937.xml"/><Relationship Id="rId166" Type="http://schemas.openxmlformats.org/officeDocument/2006/relationships/ctrlProp" Target="../ctrlProps/ctrlProp4033.xml"/><Relationship Id="rId331" Type="http://schemas.openxmlformats.org/officeDocument/2006/relationships/ctrlProp" Target="../ctrlProps/ctrlProp4198.xml"/><Relationship Id="rId373" Type="http://schemas.openxmlformats.org/officeDocument/2006/relationships/ctrlProp" Target="../ctrlProps/ctrlProp4240.xml"/><Relationship Id="rId429" Type="http://schemas.openxmlformats.org/officeDocument/2006/relationships/ctrlProp" Target="../ctrlProps/ctrlProp4296.xml"/><Relationship Id="rId580" Type="http://schemas.openxmlformats.org/officeDocument/2006/relationships/ctrlProp" Target="../ctrlProps/ctrlProp4447.xml"/><Relationship Id="rId636" Type="http://schemas.openxmlformats.org/officeDocument/2006/relationships/ctrlProp" Target="../ctrlProps/ctrlProp4503.xml"/></Relationships>
</file>

<file path=xl/worksheets/_rels/sheet21.xml.rels><?xml version="1.0" encoding="UTF-8" standalone="yes"?>
<Relationships xmlns="http://schemas.openxmlformats.org/package/2006/relationships"><Relationship Id="rId117" Type="http://schemas.openxmlformats.org/officeDocument/2006/relationships/ctrlProp" Target="../ctrlProps/ctrlProp4629.xml"/><Relationship Id="rId299" Type="http://schemas.openxmlformats.org/officeDocument/2006/relationships/ctrlProp" Target="../ctrlProps/ctrlProp4811.xml"/><Relationship Id="rId21" Type="http://schemas.openxmlformats.org/officeDocument/2006/relationships/ctrlProp" Target="../ctrlProps/ctrlProp4533.xml"/><Relationship Id="rId63" Type="http://schemas.openxmlformats.org/officeDocument/2006/relationships/ctrlProp" Target="../ctrlProps/ctrlProp4575.xml"/><Relationship Id="rId159" Type="http://schemas.openxmlformats.org/officeDocument/2006/relationships/ctrlProp" Target="../ctrlProps/ctrlProp4671.xml"/><Relationship Id="rId324" Type="http://schemas.openxmlformats.org/officeDocument/2006/relationships/ctrlProp" Target="../ctrlProps/ctrlProp4836.xml"/><Relationship Id="rId366" Type="http://schemas.openxmlformats.org/officeDocument/2006/relationships/ctrlProp" Target="../ctrlProps/ctrlProp4878.xml"/><Relationship Id="rId531" Type="http://schemas.openxmlformats.org/officeDocument/2006/relationships/ctrlProp" Target="../ctrlProps/ctrlProp5043.xml"/><Relationship Id="rId573" Type="http://schemas.openxmlformats.org/officeDocument/2006/relationships/ctrlProp" Target="../ctrlProps/ctrlProp5085.xml"/><Relationship Id="rId629" Type="http://schemas.openxmlformats.org/officeDocument/2006/relationships/ctrlProp" Target="../ctrlProps/ctrlProp5141.xml"/><Relationship Id="rId170" Type="http://schemas.openxmlformats.org/officeDocument/2006/relationships/ctrlProp" Target="../ctrlProps/ctrlProp4682.xml"/><Relationship Id="rId226" Type="http://schemas.openxmlformats.org/officeDocument/2006/relationships/ctrlProp" Target="../ctrlProps/ctrlProp4738.xml"/><Relationship Id="rId433" Type="http://schemas.openxmlformats.org/officeDocument/2006/relationships/ctrlProp" Target="../ctrlProps/ctrlProp4945.xml"/><Relationship Id="rId268" Type="http://schemas.openxmlformats.org/officeDocument/2006/relationships/ctrlProp" Target="../ctrlProps/ctrlProp4780.xml"/><Relationship Id="rId475" Type="http://schemas.openxmlformats.org/officeDocument/2006/relationships/ctrlProp" Target="../ctrlProps/ctrlProp4987.xml"/><Relationship Id="rId640" Type="http://schemas.openxmlformats.org/officeDocument/2006/relationships/ctrlProp" Target="../ctrlProps/ctrlProp5152.xml"/><Relationship Id="rId32" Type="http://schemas.openxmlformats.org/officeDocument/2006/relationships/ctrlProp" Target="../ctrlProps/ctrlProp4544.xml"/><Relationship Id="rId74" Type="http://schemas.openxmlformats.org/officeDocument/2006/relationships/ctrlProp" Target="../ctrlProps/ctrlProp4586.xml"/><Relationship Id="rId128" Type="http://schemas.openxmlformats.org/officeDocument/2006/relationships/ctrlProp" Target="../ctrlProps/ctrlProp4640.xml"/><Relationship Id="rId335" Type="http://schemas.openxmlformats.org/officeDocument/2006/relationships/ctrlProp" Target="../ctrlProps/ctrlProp4847.xml"/><Relationship Id="rId377" Type="http://schemas.openxmlformats.org/officeDocument/2006/relationships/ctrlProp" Target="../ctrlProps/ctrlProp4889.xml"/><Relationship Id="rId500" Type="http://schemas.openxmlformats.org/officeDocument/2006/relationships/ctrlProp" Target="../ctrlProps/ctrlProp5012.xml"/><Relationship Id="rId542" Type="http://schemas.openxmlformats.org/officeDocument/2006/relationships/ctrlProp" Target="../ctrlProps/ctrlProp5054.xml"/><Relationship Id="rId584" Type="http://schemas.openxmlformats.org/officeDocument/2006/relationships/ctrlProp" Target="../ctrlProps/ctrlProp5096.xml"/><Relationship Id="rId5" Type="http://schemas.openxmlformats.org/officeDocument/2006/relationships/ctrlProp" Target="../ctrlProps/ctrlProp4517.xml"/><Relationship Id="rId181" Type="http://schemas.openxmlformats.org/officeDocument/2006/relationships/ctrlProp" Target="../ctrlProps/ctrlProp4693.xml"/><Relationship Id="rId237" Type="http://schemas.openxmlformats.org/officeDocument/2006/relationships/ctrlProp" Target="../ctrlProps/ctrlProp4749.xml"/><Relationship Id="rId402" Type="http://schemas.openxmlformats.org/officeDocument/2006/relationships/ctrlProp" Target="../ctrlProps/ctrlProp4914.xml"/><Relationship Id="rId279" Type="http://schemas.openxmlformats.org/officeDocument/2006/relationships/ctrlProp" Target="../ctrlProps/ctrlProp4791.xml"/><Relationship Id="rId444" Type="http://schemas.openxmlformats.org/officeDocument/2006/relationships/ctrlProp" Target="../ctrlProps/ctrlProp4956.xml"/><Relationship Id="rId486" Type="http://schemas.openxmlformats.org/officeDocument/2006/relationships/ctrlProp" Target="../ctrlProps/ctrlProp4998.xml"/><Relationship Id="rId43" Type="http://schemas.openxmlformats.org/officeDocument/2006/relationships/ctrlProp" Target="../ctrlProps/ctrlProp4555.xml"/><Relationship Id="rId139" Type="http://schemas.openxmlformats.org/officeDocument/2006/relationships/ctrlProp" Target="../ctrlProps/ctrlProp4651.xml"/><Relationship Id="rId290" Type="http://schemas.openxmlformats.org/officeDocument/2006/relationships/ctrlProp" Target="../ctrlProps/ctrlProp4802.xml"/><Relationship Id="rId304" Type="http://schemas.openxmlformats.org/officeDocument/2006/relationships/ctrlProp" Target="../ctrlProps/ctrlProp4816.xml"/><Relationship Id="rId346" Type="http://schemas.openxmlformats.org/officeDocument/2006/relationships/ctrlProp" Target="../ctrlProps/ctrlProp4858.xml"/><Relationship Id="rId388" Type="http://schemas.openxmlformats.org/officeDocument/2006/relationships/ctrlProp" Target="../ctrlProps/ctrlProp4900.xml"/><Relationship Id="rId511" Type="http://schemas.openxmlformats.org/officeDocument/2006/relationships/ctrlProp" Target="../ctrlProps/ctrlProp5023.xml"/><Relationship Id="rId553" Type="http://schemas.openxmlformats.org/officeDocument/2006/relationships/ctrlProp" Target="../ctrlProps/ctrlProp5065.xml"/><Relationship Id="rId609" Type="http://schemas.openxmlformats.org/officeDocument/2006/relationships/ctrlProp" Target="../ctrlProps/ctrlProp5121.xml"/><Relationship Id="rId85" Type="http://schemas.openxmlformats.org/officeDocument/2006/relationships/ctrlProp" Target="../ctrlProps/ctrlProp4597.xml"/><Relationship Id="rId150" Type="http://schemas.openxmlformats.org/officeDocument/2006/relationships/ctrlProp" Target="../ctrlProps/ctrlProp4662.xml"/><Relationship Id="rId192" Type="http://schemas.openxmlformats.org/officeDocument/2006/relationships/ctrlProp" Target="../ctrlProps/ctrlProp4704.xml"/><Relationship Id="rId206" Type="http://schemas.openxmlformats.org/officeDocument/2006/relationships/ctrlProp" Target="../ctrlProps/ctrlProp4718.xml"/><Relationship Id="rId413" Type="http://schemas.openxmlformats.org/officeDocument/2006/relationships/ctrlProp" Target="../ctrlProps/ctrlProp4925.xml"/><Relationship Id="rId595" Type="http://schemas.openxmlformats.org/officeDocument/2006/relationships/ctrlProp" Target="../ctrlProps/ctrlProp5107.xml"/><Relationship Id="rId248" Type="http://schemas.openxmlformats.org/officeDocument/2006/relationships/ctrlProp" Target="../ctrlProps/ctrlProp4760.xml"/><Relationship Id="rId455" Type="http://schemas.openxmlformats.org/officeDocument/2006/relationships/ctrlProp" Target="../ctrlProps/ctrlProp4967.xml"/><Relationship Id="rId497" Type="http://schemas.openxmlformats.org/officeDocument/2006/relationships/ctrlProp" Target="../ctrlProps/ctrlProp5009.xml"/><Relationship Id="rId620" Type="http://schemas.openxmlformats.org/officeDocument/2006/relationships/ctrlProp" Target="../ctrlProps/ctrlProp5132.xml"/><Relationship Id="rId12" Type="http://schemas.openxmlformats.org/officeDocument/2006/relationships/ctrlProp" Target="../ctrlProps/ctrlProp4524.xml"/><Relationship Id="rId108" Type="http://schemas.openxmlformats.org/officeDocument/2006/relationships/ctrlProp" Target="../ctrlProps/ctrlProp4620.xml"/><Relationship Id="rId315" Type="http://schemas.openxmlformats.org/officeDocument/2006/relationships/ctrlProp" Target="../ctrlProps/ctrlProp4827.xml"/><Relationship Id="rId357" Type="http://schemas.openxmlformats.org/officeDocument/2006/relationships/ctrlProp" Target="../ctrlProps/ctrlProp4869.xml"/><Relationship Id="rId522" Type="http://schemas.openxmlformats.org/officeDocument/2006/relationships/ctrlProp" Target="../ctrlProps/ctrlProp5034.xml"/><Relationship Id="rId54" Type="http://schemas.openxmlformats.org/officeDocument/2006/relationships/ctrlProp" Target="../ctrlProps/ctrlProp4566.xml"/><Relationship Id="rId96" Type="http://schemas.openxmlformats.org/officeDocument/2006/relationships/ctrlProp" Target="../ctrlProps/ctrlProp4608.xml"/><Relationship Id="rId161" Type="http://schemas.openxmlformats.org/officeDocument/2006/relationships/ctrlProp" Target="../ctrlProps/ctrlProp4673.xml"/><Relationship Id="rId217" Type="http://schemas.openxmlformats.org/officeDocument/2006/relationships/ctrlProp" Target="../ctrlProps/ctrlProp4729.xml"/><Relationship Id="rId399" Type="http://schemas.openxmlformats.org/officeDocument/2006/relationships/ctrlProp" Target="../ctrlProps/ctrlProp4911.xml"/><Relationship Id="rId564" Type="http://schemas.openxmlformats.org/officeDocument/2006/relationships/ctrlProp" Target="../ctrlProps/ctrlProp5076.xml"/><Relationship Id="rId259" Type="http://schemas.openxmlformats.org/officeDocument/2006/relationships/ctrlProp" Target="../ctrlProps/ctrlProp4771.xml"/><Relationship Id="rId424" Type="http://schemas.openxmlformats.org/officeDocument/2006/relationships/ctrlProp" Target="../ctrlProps/ctrlProp4936.xml"/><Relationship Id="rId466" Type="http://schemas.openxmlformats.org/officeDocument/2006/relationships/ctrlProp" Target="../ctrlProps/ctrlProp4978.xml"/><Relationship Id="rId631" Type="http://schemas.openxmlformats.org/officeDocument/2006/relationships/ctrlProp" Target="../ctrlProps/ctrlProp5143.xml"/><Relationship Id="rId23" Type="http://schemas.openxmlformats.org/officeDocument/2006/relationships/ctrlProp" Target="../ctrlProps/ctrlProp4535.xml"/><Relationship Id="rId119" Type="http://schemas.openxmlformats.org/officeDocument/2006/relationships/ctrlProp" Target="../ctrlProps/ctrlProp4631.xml"/><Relationship Id="rId270" Type="http://schemas.openxmlformats.org/officeDocument/2006/relationships/ctrlProp" Target="../ctrlProps/ctrlProp4782.xml"/><Relationship Id="rId326" Type="http://schemas.openxmlformats.org/officeDocument/2006/relationships/ctrlProp" Target="../ctrlProps/ctrlProp4838.xml"/><Relationship Id="rId533" Type="http://schemas.openxmlformats.org/officeDocument/2006/relationships/ctrlProp" Target="../ctrlProps/ctrlProp5045.xml"/><Relationship Id="rId65" Type="http://schemas.openxmlformats.org/officeDocument/2006/relationships/ctrlProp" Target="../ctrlProps/ctrlProp4577.xml"/><Relationship Id="rId130" Type="http://schemas.openxmlformats.org/officeDocument/2006/relationships/ctrlProp" Target="../ctrlProps/ctrlProp4642.xml"/><Relationship Id="rId368" Type="http://schemas.openxmlformats.org/officeDocument/2006/relationships/ctrlProp" Target="../ctrlProps/ctrlProp4880.xml"/><Relationship Id="rId575" Type="http://schemas.openxmlformats.org/officeDocument/2006/relationships/ctrlProp" Target="../ctrlProps/ctrlProp5087.xml"/><Relationship Id="rId172" Type="http://schemas.openxmlformats.org/officeDocument/2006/relationships/ctrlProp" Target="../ctrlProps/ctrlProp4684.xml"/><Relationship Id="rId228" Type="http://schemas.openxmlformats.org/officeDocument/2006/relationships/ctrlProp" Target="../ctrlProps/ctrlProp4740.xml"/><Relationship Id="rId435" Type="http://schemas.openxmlformats.org/officeDocument/2006/relationships/ctrlProp" Target="../ctrlProps/ctrlProp4947.xml"/><Relationship Id="rId477" Type="http://schemas.openxmlformats.org/officeDocument/2006/relationships/ctrlProp" Target="../ctrlProps/ctrlProp4989.xml"/><Relationship Id="rId600" Type="http://schemas.openxmlformats.org/officeDocument/2006/relationships/ctrlProp" Target="../ctrlProps/ctrlProp5112.xml"/><Relationship Id="rId642" Type="http://schemas.openxmlformats.org/officeDocument/2006/relationships/ctrlProp" Target="../ctrlProps/ctrlProp5154.xml"/><Relationship Id="rId281" Type="http://schemas.openxmlformats.org/officeDocument/2006/relationships/ctrlProp" Target="../ctrlProps/ctrlProp4793.xml"/><Relationship Id="rId337" Type="http://schemas.openxmlformats.org/officeDocument/2006/relationships/ctrlProp" Target="../ctrlProps/ctrlProp4849.xml"/><Relationship Id="rId502" Type="http://schemas.openxmlformats.org/officeDocument/2006/relationships/ctrlProp" Target="../ctrlProps/ctrlProp5014.xml"/><Relationship Id="rId34" Type="http://schemas.openxmlformats.org/officeDocument/2006/relationships/ctrlProp" Target="../ctrlProps/ctrlProp4546.xml"/><Relationship Id="rId76" Type="http://schemas.openxmlformats.org/officeDocument/2006/relationships/ctrlProp" Target="../ctrlProps/ctrlProp4588.xml"/><Relationship Id="rId141" Type="http://schemas.openxmlformats.org/officeDocument/2006/relationships/ctrlProp" Target="../ctrlProps/ctrlProp4653.xml"/><Relationship Id="rId379" Type="http://schemas.openxmlformats.org/officeDocument/2006/relationships/ctrlProp" Target="../ctrlProps/ctrlProp4891.xml"/><Relationship Id="rId544" Type="http://schemas.openxmlformats.org/officeDocument/2006/relationships/ctrlProp" Target="../ctrlProps/ctrlProp5056.xml"/><Relationship Id="rId586" Type="http://schemas.openxmlformats.org/officeDocument/2006/relationships/ctrlProp" Target="../ctrlProps/ctrlProp5098.xml"/><Relationship Id="rId7" Type="http://schemas.openxmlformats.org/officeDocument/2006/relationships/ctrlProp" Target="../ctrlProps/ctrlProp4519.xml"/><Relationship Id="rId183" Type="http://schemas.openxmlformats.org/officeDocument/2006/relationships/ctrlProp" Target="../ctrlProps/ctrlProp4695.xml"/><Relationship Id="rId239" Type="http://schemas.openxmlformats.org/officeDocument/2006/relationships/ctrlProp" Target="../ctrlProps/ctrlProp4751.xml"/><Relationship Id="rId390" Type="http://schemas.openxmlformats.org/officeDocument/2006/relationships/ctrlProp" Target="../ctrlProps/ctrlProp4902.xml"/><Relationship Id="rId404" Type="http://schemas.openxmlformats.org/officeDocument/2006/relationships/ctrlProp" Target="../ctrlProps/ctrlProp4916.xml"/><Relationship Id="rId446" Type="http://schemas.openxmlformats.org/officeDocument/2006/relationships/ctrlProp" Target="../ctrlProps/ctrlProp4958.xml"/><Relationship Id="rId611" Type="http://schemas.openxmlformats.org/officeDocument/2006/relationships/ctrlProp" Target="../ctrlProps/ctrlProp5123.xml"/><Relationship Id="rId250" Type="http://schemas.openxmlformats.org/officeDocument/2006/relationships/ctrlProp" Target="../ctrlProps/ctrlProp4762.xml"/><Relationship Id="rId292" Type="http://schemas.openxmlformats.org/officeDocument/2006/relationships/ctrlProp" Target="../ctrlProps/ctrlProp4804.xml"/><Relationship Id="rId306" Type="http://schemas.openxmlformats.org/officeDocument/2006/relationships/ctrlProp" Target="../ctrlProps/ctrlProp4818.xml"/><Relationship Id="rId488" Type="http://schemas.openxmlformats.org/officeDocument/2006/relationships/ctrlProp" Target="../ctrlProps/ctrlProp5000.xml"/><Relationship Id="rId45" Type="http://schemas.openxmlformats.org/officeDocument/2006/relationships/ctrlProp" Target="../ctrlProps/ctrlProp4557.xml"/><Relationship Id="rId87" Type="http://schemas.openxmlformats.org/officeDocument/2006/relationships/ctrlProp" Target="../ctrlProps/ctrlProp4599.xml"/><Relationship Id="rId110" Type="http://schemas.openxmlformats.org/officeDocument/2006/relationships/ctrlProp" Target="../ctrlProps/ctrlProp4622.xml"/><Relationship Id="rId348" Type="http://schemas.openxmlformats.org/officeDocument/2006/relationships/ctrlProp" Target="../ctrlProps/ctrlProp4860.xml"/><Relationship Id="rId513" Type="http://schemas.openxmlformats.org/officeDocument/2006/relationships/ctrlProp" Target="../ctrlProps/ctrlProp5025.xml"/><Relationship Id="rId555" Type="http://schemas.openxmlformats.org/officeDocument/2006/relationships/ctrlProp" Target="../ctrlProps/ctrlProp5067.xml"/><Relationship Id="rId597" Type="http://schemas.openxmlformats.org/officeDocument/2006/relationships/ctrlProp" Target="../ctrlProps/ctrlProp5109.xml"/><Relationship Id="rId152" Type="http://schemas.openxmlformats.org/officeDocument/2006/relationships/ctrlProp" Target="../ctrlProps/ctrlProp4664.xml"/><Relationship Id="rId194" Type="http://schemas.openxmlformats.org/officeDocument/2006/relationships/ctrlProp" Target="../ctrlProps/ctrlProp4706.xml"/><Relationship Id="rId208" Type="http://schemas.openxmlformats.org/officeDocument/2006/relationships/ctrlProp" Target="../ctrlProps/ctrlProp4720.xml"/><Relationship Id="rId415" Type="http://schemas.openxmlformats.org/officeDocument/2006/relationships/ctrlProp" Target="../ctrlProps/ctrlProp4927.xml"/><Relationship Id="rId457" Type="http://schemas.openxmlformats.org/officeDocument/2006/relationships/ctrlProp" Target="../ctrlProps/ctrlProp4969.xml"/><Relationship Id="rId622" Type="http://schemas.openxmlformats.org/officeDocument/2006/relationships/ctrlProp" Target="../ctrlProps/ctrlProp5134.xml"/><Relationship Id="rId261" Type="http://schemas.openxmlformats.org/officeDocument/2006/relationships/ctrlProp" Target="../ctrlProps/ctrlProp4773.xml"/><Relationship Id="rId499" Type="http://schemas.openxmlformats.org/officeDocument/2006/relationships/ctrlProp" Target="../ctrlProps/ctrlProp5011.xml"/><Relationship Id="rId14" Type="http://schemas.openxmlformats.org/officeDocument/2006/relationships/ctrlProp" Target="../ctrlProps/ctrlProp4526.xml"/><Relationship Id="rId56" Type="http://schemas.openxmlformats.org/officeDocument/2006/relationships/ctrlProp" Target="../ctrlProps/ctrlProp4568.xml"/><Relationship Id="rId317" Type="http://schemas.openxmlformats.org/officeDocument/2006/relationships/ctrlProp" Target="../ctrlProps/ctrlProp4829.xml"/><Relationship Id="rId359" Type="http://schemas.openxmlformats.org/officeDocument/2006/relationships/ctrlProp" Target="../ctrlProps/ctrlProp4871.xml"/><Relationship Id="rId524" Type="http://schemas.openxmlformats.org/officeDocument/2006/relationships/ctrlProp" Target="../ctrlProps/ctrlProp5036.xml"/><Relationship Id="rId566" Type="http://schemas.openxmlformats.org/officeDocument/2006/relationships/ctrlProp" Target="../ctrlProps/ctrlProp5078.xml"/><Relationship Id="rId98" Type="http://schemas.openxmlformats.org/officeDocument/2006/relationships/ctrlProp" Target="../ctrlProps/ctrlProp4610.xml"/><Relationship Id="rId121" Type="http://schemas.openxmlformats.org/officeDocument/2006/relationships/ctrlProp" Target="../ctrlProps/ctrlProp4633.xml"/><Relationship Id="rId163" Type="http://schemas.openxmlformats.org/officeDocument/2006/relationships/ctrlProp" Target="../ctrlProps/ctrlProp4675.xml"/><Relationship Id="rId219" Type="http://schemas.openxmlformats.org/officeDocument/2006/relationships/ctrlProp" Target="../ctrlProps/ctrlProp4731.xml"/><Relationship Id="rId370" Type="http://schemas.openxmlformats.org/officeDocument/2006/relationships/ctrlProp" Target="../ctrlProps/ctrlProp4882.xml"/><Relationship Id="rId426" Type="http://schemas.openxmlformats.org/officeDocument/2006/relationships/ctrlProp" Target="../ctrlProps/ctrlProp4938.xml"/><Relationship Id="rId633" Type="http://schemas.openxmlformats.org/officeDocument/2006/relationships/ctrlProp" Target="../ctrlProps/ctrlProp5145.xml"/><Relationship Id="rId230" Type="http://schemas.openxmlformats.org/officeDocument/2006/relationships/ctrlProp" Target="../ctrlProps/ctrlProp4742.xml"/><Relationship Id="rId468" Type="http://schemas.openxmlformats.org/officeDocument/2006/relationships/ctrlProp" Target="../ctrlProps/ctrlProp4980.xml"/><Relationship Id="rId25" Type="http://schemas.openxmlformats.org/officeDocument/2006/relationships/ctrlProp" Target="../ctrlProps/ctrlProp4537.xml"/><Relationship Id="rId67" Type="http://schemas.openxmlformats.org/officeDocument/2006/relationships/ctrlProp" Target="../ctrlProps/ctrlProp4579.xml"/><Relationship Id="rId272" Type="http://schemas.openxmlformats.org/officeDocument/2006/relationships/ctrlProp" Target="../ctrlProps/ctrlProp4784.xml"/><Relationship Id="rId328" Type="http://schemas.openxmlformats.org/officeDocument/2006/relationships/ctrlProp" Target="../ctrlProps/ctrlProp4840.xml"/><Relationship Id="rId535" Type="http://schemas.openxmlformats.org/officeDocument/2006/relationships/ctrlProp" Target="../ctrlProps/ctrlProp5047.xml"/><Relationship Id="rId577" Type="http://schemas.openxmlformats.org/officeDocument/2006/relationships/ctrlProp" Target="../ctrlProps/ctrlProp5089.xml"/><Relationship Id="rId132" Type="http://schemas.openxmlformats.org/officeDocument/2006/relationships/ctrlProp" Target="../ctrlProps/ctrlProp4644.xml"/><Relationship Id="rId174" Type="http://schemas.openxmlformats.org/officeDocument/2006/relationships/ctrlProp" Target="../ctrlProps/ctrlProp4686.xml"/><Relationship Id="rId381" Type="http://schemas.openxmlformats.org/officeDocument/2006/relationships/ctrlProp" Target="../ctrlProps/ctrlProp4893.xml"/><Relationship Id="rId602" Type="http://schemas.openxmlformats.org/officeDocument/2006/relationships/ctrlProp" Target="../ctrlProps/ctrlProp5114.xml"/><Relationship Id="rId241" Type="http://schemas.openxmlformats.org/officeDocument/2006/relationships/ctrlProp" Target="../ctrlProps/ctrlProp4753.xml"/><Relationship Id="rId437" Type="http://schemas.openxmlformats.org/officeDocument/2006/relationships/ctrlProp" Target="../ctrlProps/ctrlProp4949.xml"/><Relationship Id="rId479" Type="http://schemas.openxmlformats.org/officeDocument/2006/relationships/ctrlProp" Target="../ctrlProps/ctrlProp4991.xml"/><Relationship Id="rId644" Type="http://schemas.openxmlformats.org/officeDocument/2006/relationships/ctrlProp" Target="../ctrlProps/ctrlProp5156.xml"/><Relationship Id="rId36" Type="http://schemas.openxmlformats.org/officeDocument/2006/relationships/ctrlProp" Target="../ctrlProps/ctrlProp4548.xml"/><Relationship Id="rId283" Type="http://schemas.openxmlformats.org/officeDocument/2006/relationships/ctrlProp" Target="../ctrlProps/ctrlProp4795.xml"/><Relationship Id="rId339" Type="http://schemas.openxmlformats.org/officeDocument/2006/relationships/ctrlProp" Target="../ctrlProps/ctrlProp4851.xml"/><Relationship Id="rId490" Type="http://schemas.openxmlformats.org/officeDocument/2006/relationships/ctrlProp" Target="../ctrlProps/ctrlProp5002.xml"/><Relationship Id="rId504" Type="http://schemas.openxmlformats.org/officeDocument/2006/relationships/ctrlProp" Target="../ctrlProps/ctrlProp5016.xml"/><Relationship Id="rId546" Type="http://schemas.openxmlformats.org/officeDocument/2006/relationships/ctrlProp" Target="../ctrlProps/ctrlProp5058.xml"/><Relationship Id="rId78" Type="http://schemas.openxmlformats.org/officeDocument/2006/relationships/ctrlProp" Target="../ctrlProps/ctrlProp4590.xml"/><Relationship Id="rId101" Type="http://schemas.openxmlformats.org/officeDocument/2006/relationships/ctrlProp" Target="../ctrlProps/ctrlProp4613.xml"/><Relationship Id="rId143" Type="http://schemas.openxmlformats.org/officeDocument/2006/relationships/ctrlProp" Target="../ctrlProps/ctrlProp4655.xml"/><Relationship Id="rId185" Type="http://schemas.openxmlformats.org/officeDocument/2006/relationships/ctrlProp" Target="../ctrlProps/ctrlProp4697.xml"/><Relationship Id="rId350" Type="http://schemas.openxmlformats.org/officeDocument/2006/relationships/ctrlProp" Target="../ctrlProps/ctrlProp4862.xml"/><Relationship Id="rId406" Type="http://schemas.openxmlformats.org/officeDocument/2006/relationships/ctrlProp" Target="../ctrlProps/ctrlProp4918.xml"/><Relationship Id="rId588" Type="http://schemas.openxmlformats.org/officeDocument/2006/relationships/ctrlProp" Target="../ctrlProps/ctrlProp5100.xml"/><Relationship Id="rId9" Type="http://schemas.openxmlformats.org/officeDocument/2006/relationships/ctrlProp" Target="../ctrlProps/ctrlProp4521.xml"/><Relationship Id="rId210" Type="http://schemas.openxmlformats.org/officeDocument/2006/relationships/ctrlProp" Target="../ctrlProps/ctrlProp4722.xml"/><Relationship Id="rId392" Type="http://schemas.openxmlformats.org/officeDocument/2006/relationships/ctrlProp" Target="../ctrlProps/ctrlProp4904.xml"/><Relationship Id="rId448" Type="http://schemas.openxmlformats.org/officeDocument/2006/relationships/ctrlProp" Target="../ctrlProps/ctrlProp4960.xml"/><Relationship Id="rId613" Type="http://schemas.openxmlformats.org/officeDocument/2006/relationships/ctrlProp" Target="../ctrlProps/ctrlProp5125.xml"/><Relationship Id="rId252" Type="http://schemas.openxmlformats.org/officeDocument/2006/relationships/ctrlProp" Target="../ctrlProps/ctrlProp4764.xml"/><Relationship Id="rId294" Type="http://schemas.openxmlformats.org/officeDocument/2006/relationships/ctrlProp" Target="../ctrlProps/ctrlProp4806.xml"/><Relationship Id="rId308" Type="http://schemas.openxmlformats.org/officeDocument/2006/relationships/ctrlProp" Target="../ctrlProps/ctrlProp4820.xml"/><Relationship Id="rId515" Type="http://schemas.openxmlformats.org/officeDocument/2006/relationships/ctrlProp" Target="../ctrlProps/ctrlProp5027.xml"/><Relationship Id="rId47" Type="http://schemas.openxmlformats.org/officeDocument/2006/relationships/ctrlProp" Target="../ctrlProps/ctrlProp4559.xml"/><Relationship Id="rId89" Type="http://schemas.openxmlformats.org/officeDocument/2006/relationships/ctrlProp" Target="../ctrlProps/ctrlProp4601.xml"/><Relationship Id="rId112" Type="http://schemas.openxmlformats.org/officeDocument/2006/relationships/ctrlProp" Target="../ctrlProps/ctrlProp4624.xml"/><Relationship Id="rId154" Type="http://schemas.openxmlformats.org/officeDocument/2006/relationships/ctrlProp" Target="../ctrlProps/ctrlProp4666.xml"/><Relationship Id="rId361" Type="http://schemas.openxmlformats.org/officeDocument/2006/relationships/ctrlProp" Target="../ctrlProps/ctrlProp4873.xml"/><Relationship Id="rId557" Type="http://schemas.openxmlformats.org/officeDocument/2006/relationships/ctrlProp" Target="../ctrlProps/ctrlProp5069.xml"/><Relationship Id="rId599" Type="http://schemas.openxmlformats.org/officeDocument/2006/relationships/ctrlProp" Target="../ctrlProps/ctrlProp5111.xml"/><Relationship Id="rId196" Type="http://schemas.openxmlformats.org/officeDocument/2006/relationships/ctrlProp" Target="../ctrlProps/ctrlProp4708.xml"/><Relationship Id="rId417" Type="http://schemas.openxmlformats.org/officeDocument/2006/relationships/ctrlProp" Target="../ctrlProps/ctrlProp4929.xml"/><Relationship Id="rId459" Type="http://schemas.openxmlformats.org/officeDocument/2006/relationships/ctrlProp" Target="../ctrlProps/ctrlProp4971.xml"/><Relationship Id="rId624" Type="http://schemas.openxmlformats.org/officeDocument/2006/relationships/ctrlProp" Target="../ctrlProps/ctrlProp5136.xml"/><Relationship Id="rId16" Type="http://schemas.openxmlformats.org/officeDocument/2006/relationships/ctrlProp" Target="../ctrlProps/ctrlProp4528.xml"/><Relationship Id="rId221" Type="http://schemas.openxmlformats.org/officeDocument/2006/relationships/ctrlProp" Target="../ctrlProps/ctrlProp4733.xml"/><Relationship Id="rId263" Type="http://schemas.openxmlformats.org/officeDocument/2006/relationships/ctrlProp" Target="../ctrlProps/ctrlProp4775.xml"/><Relationship Id="rId319" Type="http://schemas.openxmlformats.org/officeDocument/2006/relationships/ctrlProp" Target="../ctrlProps/ctrlProp4831.xml"/><Relationship Id="rId470" Type="http://schemas.openxmlformats.org/officeDocument/2006/relationships/ctrlProp" Target="../ctrlProps/ctrlProp4982.xml"/><Relationship Id="rId526" Type="http://schemas.openxmlformats.org/officeDocument/2006/relationships/ctrlProp" Target="../ctrlProps/ctrlProp5038.xml"/><Relationship Id="rId58" Type="http://schemas.openxmlformats.org/officeDocument/2006/relationships/ctrlProp" Target="../ctrlProps/ctrlProp4570.xml"/><Relationship Id="rId123" Type="http://schemas.openxmlformats.org/officeDocument/2006/relationships/ctrlProp" Target="../ctrlProps/ctrlProp4635.xml"/><Relationship Id="rId330" Type="http://schemas.openxmlformats.org/officeDocument/2006/relationships/ctrlProp" Target="../ctrlProps/ctrlProp4842.xml"/><Relationship Id="rId568" Type="http://schemas.openxmlformats.org/officeDocument/2006/relationships/ctrlProp" Target="../ctrlProps/ctrlProp5080.xml"/><Relationship Id="rId165" Type="http://schemas.openxmlformats.org/officeDocument/2006/relationships/ctrlProp" Target="../ctrlProps/ctrlProp4677.xml"/><Relationship Id="rId372" Type="http://schemas.openxmlformats.org/officeDocument/2006/relationships/ctrlProp" Target="../ctrlProps/ctrlProp4884.xml"/><Relationship Id="rId428" Type="http://schemas.openxmlformats.org/officeDocument/2006/relationships/ctrlProp" Target="../ctrlProps/ctrlProp4940.xml"/><Relationship Id="rId635" Type="http://schemas.openxmlformats.org/officeDocument/2006/relationships/ctrlProp" Target="../ctrlProps/ctrlProp5147.xml"/><Relationship Id="rId232" Type="http://schemas.openxmlformats.org/officeDocument/2006/relationships/ctrlProp" Target="../ctrlProps/ctrlProp4744.xml"/><Relationship Id="rId274" Type="http://schemas.openxmlformats.org/officeDocument/2006/relationships/ctrlProp" Target="../ctrlProps/ctrlProp4786.xml"/><Relationship Id="rId481" Type="http://schemas.openxmlformats.org/officeDocument/2006/relationships/ctrlProp" Target="../ctrlProps/ctrlProp4993.xml"/><Relationship Id="rId27" Type="http://schemas.openxmlformats.org/officeDocument/2006/relationships/ctrlProp" Target="../ctrlProps/ctrlProp4539.xml"/><Relationship Id="rId69" Type="http://schemas.openxmlformats.org/officeDocument/2006/relationships/ctrlProp" Target="../ctrlProps/ctrlProp4581.xml"/><Relationship Id="rId134" Type="http://schemas.openxmlformats.org/officeDocument/2006/relationships/ctrlProp" Target="../ctrlProps/ctrlProp4646.xml"/><Relationship Id="rId537" Type="http://schemas.openxmlformats.org/officeDocument/2006/relationships/ctrlProp" Target="../ctrlProps/ctrlProp5049.xml"/><Relationship Id="rId579" Type="http://schemas.openxmlformats.org/officeDocument/2006/relationships/ctrlProp" Target="../ctrlProps/ctrlProp5091.xml"/><Relationship Id="rId80" Type="http://schemas.openxmlformats.org/officeDocument/2006/relationships/ctrlProp" Target="../ctrlProps/ctrlProp4592.xml"/><Relationship Id="rId176" Type="http://schemas.openxmlformats.org/officeDocument/2006/relationships/ctrlProp" Target="../ctrlProps/ctrlProp4688.xml"/><Relationship Id="rId341" Type="http://schemas.openxmlformats.org/officeDocument/2006/relationships/ctrlProp" Target="../ctrlProps/ctrlProp4853.xml"/><Relationship Id="rId383" Type="http://schemas.openxmlformats.org/officeDocument/2006/relationships/ctrlProp" Target="../ctrlProps/ctrlProp4895.xml"/><Relationship Id="rId439" Type="http://schemas.openxmlformats.org/officeDocument/2006/relationships/ctrlProp" Target="../ctrlProps/ctrlProp4951.xml"/><Relationship Id="rId590" Type="http://schemas.openxmlformats.org/officeDocument/2006/relationships/ctrlProp" Target="../ctrlProps/ctrlProp5102.xml"/><Relationship Id="rId604" Type="http://schemas.openxmlformats.org/officeDocument/2006/relationships/ctrlProp" Target="../ctrlProps/ctrlProp5116.xml"/><Relationship Id="rId646" Type="http://schemas.openxmlformats.org/officeDocument/2006/relationships/ctrlProp" Target="../ctrlProps/ctrlProp5158.xml"/><Relationship Id="rId201" Type="http://schemas.openxmlformats.org/officeDocument/2006/relationships/ctrlProp" Target="../ctrlProps/ctrlProp4713.xml"/><Relationship Id="rId243" Type="http://schemas.openxmlformats.org/officeDocument/2006/relationships/ctrlProp" Target="../ctrlProps/ctrlProp4755.xml"/><Relationship Id="rId285" Type="http://schemas.openxmlformats.org/officeDocument/2006/relationships/ctrlProp" Target="../ctrlProps/ctrlProp4797.xml"/><Relationship Id="rId450" Type="http://schemas.openxmlformats.org/officeDocument/2006/relationships/ctrlProp" Target="../ctrlProps/ctrlProp4962.xml"/><Relationship Id="rId506" Type="http://schemas.openxmlformats.org/officeDocument/2006/relationships/ctrlProp" Target="../ctrlProps/ctrlProp5018.xml"/><Relationship Id="rId38" Type="http://schemas.openxmlformats.org/officeDocument/2006/relationships/ctrlProp" Target="../ctrlProps/ctrlProp4550.xml"/><Relationship Id="rId103" Type="http://schemas.openxmlformats.org/officeDocument/2006/relationships/ctrlProp" Target="../ctrlProps/ctrlProp4615.xml"/><Relationship Id="rId310" Type="http://schemas.openxmlformats.org/officeDocument/2006/relationships/ctrlProp" Target="../ctrlProps/ctrlProp4822.xml"/><Relationship Id="rId492" Type="http://schemas.openxmlformats.org/officeDocument/2006/relationships/ctrlProp" Target="../ctrlProps/ctrlProp5004.xml"/><Relationship Id="rId548" Type="http://schemas.openxmlformats.org/officeDocument/2006/relationships/ctrlProp" Target="../ctrlProps/ctrlProp5060.xml"/><Relationship Id="rId91" Type="http://schemas.openxmlformats.org/officeDocument/2006/relationships/ctrlProp" Target="../ctrlProps/ctrlProp4603.xml"/><Relationship Id="rId145" Type="http://schemas.openxmlformats.org/officeDocument/2006/relationships/ctrlProp" Target="../ctrlProps/ctrlProp4657.xml"/><Relationship Id="rId187" Type="http://schemas.openxmlformats.org/officeDocument/2006/relationships/ctrlProp" Target="../ctrlProps/ctrlProp4699.xml"/><Relationship Id="rId352" Type="http://schemas.openxmlformats.org/officeDocument/2006/relationships/ctrlProp" Target="../ctrlProps/ctrlProp4864.xml"/><Relationship Id="rId394" Type="http://schemas.openxmlformats.org/officeDocument/2006/relationships/ctrlProp" Target="../ctrlProps/ctrlProp4906.xml"/><Relationship Id="rId408" Type="http://schemas.openxmlformats.org/officeDocument/2006/relationships/ctrlProp" Target="../ctrlProps/ctrlProp4920.xml"/><Relationship Id="rId615" Type="http://schemas.openxmlformats.org/officeDocument/2006/relationships/ctrlProp" Target="../ctrlProps/ctrlProp5127.xml"/><Relationship Id="rId1" Type="http://schemas.openxmlformats.org/officeDocument/2006/relationships/printerSettings" Target="../printerSettings/printerSettings17.bin"/><Relationship Id="rId212" Type="http://schemas.openxmlformats.org/officeDocument/2006/relationships/ctrlProp" Target="../ctrlProps/ctrlProp4724.xml"/><Relationship Id="rId233" Type="http://schemas.openxmlformats.org/officeDocument/2006/relationships/ctrlProp" Target="../ctrlProps/ctrlProp4745.xml"/><Relationship Id="rId254" Type="http://schemas.openxmlformats.org/officeDocument/2006/relationships/ctrlProp" Target="../ctrlProps/ctrlProp4766.xml"/><Relationship Id="rId440" Type="http://schemas.openxmlformats.org/officeDocument/2006/relationships/ctrlProp" Target="../ctrlProps/ctrlProp4952.xml"/><Relationship Id="rId28" Type="http://schemas.openxmlformats.org/officeDocument/2006/relationships/ctrlProp" Target="../ctrlProps/ctrlProp4540.xml"/><Relationship Id="rId49" Type="http://schemas.openxmlformats.org/officeDocument/2006/relationships/ctrlProp" Target="../ctrlProps/ctrlProp4561.xml"/><Relationship Id="rId114" Type="http://schemas.openxmlformats.org/officeDocument/2006/relationships/ctrlProp" Target="../ctrlProps/ctrlProp4626.xml"/><Relationship Id="rId275" Type="http://schemas.openxmlformats.org/officeDocument/2006/relationships/ctrlProp" Target="../ctrlProps/ctrlProp4787.xml"/><Relationship Id="rId296" Type="http://schemas.openxmlformats.org/officeDocument/2006/relationships/ctrlProp" Target="../ctrlProps/ctrlProp4808.xml"/><Relationship Id="rId300" Type="http://schemas.openxmlformats.org/officeDocument/2006/relationships/ctrlProp" Target="../ctrlProps/ctrlProp4812.xml"/><Relationship Id="rId461" Type="http://schemas.openxmlformats.org/officeDocument/2006/relationships/ctrlProp" Target="../ctrlProps/ctrlProp4973.xml"/><Relationship Id="rId482" Type="http://schemas.openxmlformats.org/officeDocument/2006/relationships/ctrlProp" Target="../ctrlProps/ctrlProp4994.xml"/><Relationship Id="rId517" Type="http://schemas.openxmlformats.org/officeDocument/2006/relationships/ctrlProp" Target="../ctrlProps/ctrlProp5029.xml"/><Relationship Id="rId538" Type="http://schemas.openxmlformats.org/officeDocument/2006/relationships/ctrlProp" Target="../ctrlProps/ctrlProp5050.xml"/><Relationship Id="rId559" Type="http://schemas.openxmlformats.org/officeDocument/2006/relationships/ctrlProp" Target="../ctrlProps/ctrlProp5071.xml"/><Relationship Id="rId60" Type="http://schemas.openxmlformats.org/officeDocument/2006/relationships/ctrlProp" Target="../ctrlProps/ctrlProp4572.xml"/><Relationship Id="rId81" Type="http://schemas.openxmlformats.org/officeDocument/2006/relationships/ctrlProp" Target="../ctrlProps/ctrlProp4593.xml"/><Relationship Id="rId135" Type="http://schemas.openxmlformats.org/officeDocument/2006/relationships/ctrlProp" Target="../ctrlProps/ctrlProp4647.xml"/><Relationship Id="rId156" Type="http://schemas.openxmlformats.org/officeDocument/2006/relationships/ctrlProp" Target="../ctrlProps/ctrlProp4668.xml"/><Relationship Id="rId177" Type="http://schemas.openxmlformats.org/officeDocument/2006/relationships/ctrlProp" Target="../ctrlProps/ctrlProp4689.xml"/><Relationship Id="rId198" Type="http://schemas.openxmlformats.org/officeDocument/2006/relationships/ctrlProp" Target="../ctrlProps/ctrlProp4710.xml"/><Relationship Id="rId321" Type="http://schemas.openxmlformats.org/officeDocument/2006/relationships/ctrlProp" Target="../ctrlProps/ctrlProp4833.xml"/><Relationship Id="rId342" Type="http://schemas.openxmlformats.org/officeDocument/2006/relationships/ctrlProp" Target="../ctrlProps/ctrlProp4854.xml"/><Relationship Id="rId363" Type="http://schemas.openxmlformats.org/officeDocument/2006/relationships/ctrlProp" Target="../ctrlProps/ctrlProp4875.xml"/><Relationship Id="rId384" Type="http://schemas.openxmlformats.org/officeDocument/2006/relationships/ctrlProp" Target="../ctrlProps/ctrlProp4896.xml"/><Relationship Id="rId419" Type="http://schemas.openxmlformats.org/officeDocument/2006/relationships/ctrlProp" Target="../ctrlProps/ctrlProp4931.xml"/><Relationship Id="rId570" Type="http://schemas.openxmlformats.org/officeDocument/2006/relationships/ctrlProp" Target="../ctrlProps/ctrlProp5082.xml"/><Relationship Id="rId591" Type="http://schemas.openxmlformats.org/officeDocument/2006/relationships/ctrlProp" Target="../ctrlProps/ctrlProp5103.xml"/><Relationship Id="rId605" Type="http://schemas.openxmlformats.org/officeDocument/2006/relationships/ctrlProp" Target="../ctrlProps/ctrlProp5117.xml"/><Relationship Id="rId626" Type="http://schemas.openxmlformats.org/officeDocument/2006/relationships/ctrlProp" Target="../ctrlProps/ctrlProp5138.xml"/><Relationship Id="rId202" Type="http://schemas.openxmlformats.org/officeDocument/2006/relationships/ctrlProp" Target="../ctrlProps/ctrlProp4714.xml"/><Relationship Id="rId223" Type="http://schemas.openxmlformats.org/officeDocument/2006/relationships/ctrlProp" Target="../ctrlProps/ctrlProp4735.xml"/><Relationship Id="rId244" Type="http://schemas.openxmlformats.org/officeDocument/2006/relationships/ctrlProp" Target="../ctrlProps/ctrlProp4756.xml"/><Relationship Id="rId430" Type="http://schemas.openxmlformats.org/officeDocument/2006/relationships/ctrlProp" Target="../ctrlProps/ctrlProp4942.xml"/><Relationship Id="rId647" Type="http://schemas.openxmlformats.org/officeDocument/2006/relationships/ctrlProp" Target="../ctrlProps/ctrlProp5159.xml"/><Relationship Id="rId18" Type="http://schemas.openxmlformats.org/officeDocument/2006/relationships/ctrlProp" Target="../ctrlProps/ctrlProp4530.xml"/><Relationship Id="rId39" Type="http://schemas.openxmlformats.org/officeDocument/2006/relationships/ctrlProp" Target="../ctrlProps/ctrlProp4551.xml"/><Relationship Id="rId265" Type="http://schemas.openxmlformats.org/officeDocument/2006/relationships/ctrlProp" Target="../ctrlProps/ctrlProp4777.xml"/><Relationship Id="rId286" Type="http://schemas.openxmlformats.org/officeDocument/2006/relationships/ctrlProp" Target="../ctrlProps/ctrlProp4798.xml"/><Relationship Id="rId451" Type="http://schemas.openxmlformats.org/officeDocument/2006/relationships/ctrlProp" Target="../ctrlProps/ctrlProp4963.xml"/><Relationship Id="rId472" Type="http://schemas.openxmlformats.org/officeDocument/2006/relationships/ctrlProp" Target="../ctrlProps/ctrlProp4984.xml"/><Relationship Id="rId493" Type="http://schemas.openxmlformats.org/officeDocument/2006/relationships/ctrlProp" Target="../ctrlProps/ctrlProp5005.xml"/><Relationship Id="rId507" Type="http://schemas.openxmlformats.org/officeDocument/2006/relationships/ctrlProp" Target="../ctrlProps/ctrlProp5019.xml"/><Relationship Id="rId528" Type="http://schemas.openxmlformats.org/officeDocument/2006/relationships/ctrlProp" Target="../ctrlProps/ctrlProp5040.xml"/><Relationship Id="rId549" Type="http://schemas.openxmlformats.org/officeDocument/2006/relationships/ctrlProp" Target="../ctrlProps/ctrlProp5061.xml"/><Relationship Id="rId50" Type="http://schemas.openxmlformats.org/officeDocument/2006/relationships/ctrlProp" Target="../ctrlProps/ctrlProp4562.xml"/><Relationship Id="rId104" Type="http://schemas.openxmlformats.org/officeDocument/2006/relationships/ctrlProp" Target="../ctrlProps/ctrlProp4616.xml"/><Relationship Id="rId125" Type="http://schemas.openxmlformats.org/officeDocument/2006/relationships/ctrlProp" Target="../ctrlProps/ctrlProp4637.xml"/><Relationship Id="rId146" Type="http://schemas.openxmlformats.org/officeDocument/2006/relationships/ctrlProp" Target="../ctrlProps/ctrlProp4658.xml"/><Relationship Id="rId167" Type="http://schemas.openxmlformats.org/officeDocument/2006/relationships/ctrlProp" Target="../ctrlProps/ctrlProp4679.xml"/><Relationship Id="rId188" Type="http://schemas.openxmlformats.org/officeDocument/2006/relationships/ctrlProp" Target="../ctrlProps/ctrlProp4700.xml"/><Relationship Id="rId311" Type="http://schemas.openxmlformats.org/officeDocument/2006/relationships/ctrlProp" Target="../ctrlProps/ctrlProp4823.xml"/><Relationship Id="rId332" Type="http://schemas.openxmlformats.org/officeDocument/2006/relationships/ctrlProp" Target="../ctrlProps/ctrlProp4844.xml"/><Relationship Id="rId353" Type="http://schemas.openxmlformats.org/officeDocument/2006/relationships/ctrlProp" Target="../ctrlProps/ctrlProp4865.xml"/><Relationship Id="rId374" Type="http://schemas.openxmlformats.org/officeDocument/2006/relationships/ctrlProp" Target="../ctrlProps/ctrlProp4886.xml"/><Relationship Id="rId395" Type="http://schemas.openxmlformats.org/officeDocument/2006/relationships/ctrlProp" Target="../ctrlProps/ctrlProp4907.xml"/><Relationship Id="rId409" Type="http://schemas.openxmlformats.org/officeDocument/2006/relationships/ctrlProp" Target="../ctrlProps/ctrlProp4921.xml"/><Relationship Id="rId560" Type="http://schemas.openxmlformats.org/officeDocument/2006/relationships/ctrlProp" Target="../ctrlProps/ctrlProp5072.xml"/><Relationship Id="rId581" Type="http://schemas.openxmlformats.org/officeDocument/2006/relationships/ctrlProp" Target="../ctrlProps/ctrlProp5093.xml"/><Relationship Id="rId71" Type="http://schemas.openxmlformats.org/officeDocument/2006/relationships/ctrlProp" Target="../ctrlProps/ctrlProp4583.xml"/><Relationship Id="rId92" Type="http://schemas.openxmlformats.org/officeDocument/2006/relationships/ctrlProp" Target="../ctrlProps/ctrlProp4604.xml"/><Relationship Id="rId213" Type="http://schemas.openxmlformats.org/officeDocument/2006/relationships/ctrlProp" Target="../ctrlProps/ctrlProp4725.xml"/><Relationship Id="rId234" Type="http://schemas.openxmlformats.org/officeDocument/2006/relationships/ctrlProp" Target="../ctrlProps/ctrlProp4746.xml"/><Relationship Id="rId420" Type="http://schemas.openxmlformats.org/officeDocument/2006/relationships/ctrlProp" Target="../ctrlProps/ctrlProp4932.xml"/><Relationship Id="rId616" Type="http://schemas.openxmlformats.org/officeDocument/2006/relationships/ctrlProp" Target="../ctrlProps/ctrlProp5128.xml"/><Relationship Id="rId637" Type="http://schemas.openxmlformats.org/officeDocument/2006/relationships/ctrlProp" Target="../ctrlProps/ctrlProp5149.xml"/><Relationship Id="rId2" Type="http://schemas.openxmlformats.org/officeDocument/2006/relationships/drawing" Target="../drawings/drawing12.xml"/><Relationship Id="rId29" Type="http://schemas.openxmlformats.org/officeDocument/2006/relationships/ctrlProp" Target="../ctrlProps/ctrlProp4541.xml"/><Relationship Id="rId255" Type="http://schemas.openxmlformats.org/officeDocument/2006/relationships/ctrlProp" Target="../ctrlProps/ctrlProp4767.xml"/><Relationship Id="rId276" Type="http://schemas.openxmlformats.org/officeDocument/2006/relationships/ctrlProp" Target="../ctrlProps/ctrlProp4788.xml"/><Relationship Id="rId297" Type="http://schemas.openxmlformats.org/officeDocument/2006/relationships/ctrlProp" Target="../ctrlProps/ctrlProp4809.xml"/><Relationship Id="rId441" Type="http://schemas.openxmlformats.org/officeDocument/2006/relationships/ctrlProp" Target="../ctrlProps/ctrlProp4953.xml"/><Relationship Id="rId462" Type="http://schemas.openxmlformats.org/officeDocument/2006/relationships/ctrlProp" Target="../ctrlProps/ctrlProp4974.xml"/><Relationship Id="rId483" Type="http://schemas.openxmlformats.org/officeDocument/2006/relationships/ctrlProp" Target="../ctrlProps/ctrlProp4995.xml"/><Relationship Id="rId518" Type="http://schemas.openxmlformats.org/officeDocument/2006/relationships/ctrlProp" Target="../ctrlProps/ctrlProp5030.xml"/><Relationship Id="rId539" Type="http://schemas.openxmlformats.org/officeDocument/2006/relationships/ctrlProp" Target="../ctrlProps/ctrlProp5051.xml"/><Relationship Id="rId40" Type="http://schemas.openxmlformats.org/officeDocument/2006/relationships/ctrlProp" Target="../ctrlProps/ctrlProp4552.xml"/><Relationship Id="rId115" Type="http://schemas.openxmlformats.org/officeDocument/2006/relationships/ctrlProp" Target="../ctrlProps/ctrlProp4627.xml"/><Relationship Id="rId136" Type="http://schemas.openxmlformats.org/officeDocument/2006/relationships/ctrlProp" Target="../ctrlProps/ctrlProp4648.xml"/><Relationship Id="rId157" Type="http://schemas.openxmlformats.org/officeDocument/2006/relationships/ctrlProp" Target="../ctrlProps/ctrlProp4669.xml"/><Relationship Id="rId178" Type="http://schemas.openxmlformats.org/officeDocument/2006/relationships/ctrlProp" Target="../ctrlProps/ctrlProp4690.xml"/><Relationship Id="rId301" Type="http://schemas.openxmlformats.org/officeDocument/2006/relationships/ctrlProp" Target="../ctrlProps/ctrlProp4813.xml"/><Relationship Id="rId322" Type="http://schemas.openxmlformats.org/officeDocument/2006/relationships/ctrlProp" Target="../ctrlProps/ctrlProp4834.xml"/><Relationship Id="rId343" Type="http://schemas.openxmlformats.org/officeDocument/2006/relationships/ctrlProp" Target="../ctrlProps/ctrlProp4855.xml"/><Relationship Id="rId364" Type="http://schemas.openxmlformats.org/officeDocument/2006/relationships/ctrlProp" Target="../ctrlProps/ctrlProp4876.xml"/><Relationship Id="rId550" Type="http://schemas.openxmlformats.org/officeDocument/2006/relationships/ctrlProp" Target="../ctrlProps/ctrlProp5062.xml"/><Relationship Id="rId61" Type="http://schemas.openxmlformats.org/officeDocument/2006/relationships/ctrlProp" Target="../ctrlProps/ctrlProp4573.xml"/><Relationship Id="rId82" Type="http://schemas.openxmlformats.org/officeDocument/2006/relationships/ctrlProp" Target="../ctrlProps/ctrlProp4594.xml"/><Relationship Id="rId199" Type="http://schemas.openxmlformats.org/officeDocument/2006/relationships/ctrlProp" Target="../ctrlProps/ctrlProp4711.xml"/><Relationship Id="rId203" Type="http://schemas.openxmlformats.org/officeDocument/2006/relationships/ctrlProp" Target="../ctrlProps/ctrlProp4715.xml"/><Relationship Id="rId385" Type="http://schemas.openxmlformats.org/officeDocument/2006/relationships/ctrlProp" Target="../ctrlProps/ctrlProp4897.xml"/><Relationship Id="rId571" Type="http://schemas.openxmlformats.org/officeDocument/2006/relationships/ctrlProp" Target="../ctrlProps/ctrlProp5083.xml"/><Relationship Id="rId592" Type="http://schemas.openxmlformats.org/officeDocument/2006/relationships/ctrlProp" Target="../ctrlProps/ctrlProp5104.xml"/><Relationship Id="rId606" Type="http://schemas.openxmlformats.org/officeDocument/2006/relationships/ctrlProp" Target="../ctrlProps/ctrlProp5118.xml"/><Relationship Id="rId627" Type="http://schemas.openxmlformats.org/officeDocument/2006/relationships/ctrlProp" Target="../ctrlProps/ctrlProp5139.xml"/><Relationship Id="rId648" Type="http://schemas.openxmlformats.org/officeDocument/2006/relationships/ctrlProp" Target="../ctrlProps/ctrlProp5160.xml"/><Relationship Id="rId19" Type="http://schemas.openxmlformats.org/officeDocument/2006/relationships/ctrlProp" Target="../ctrlProps/ctrlProp4531.xml"/><Relationship Id="rId224" Type="http://schemas.openxmlformats.org/officeDocument/2006/relationships/ctrlProp" Target="../ctrlProps/ctrlProp4736.xml"/><Relationship Id="rId245" Type="http://schemas.openxmlformats.org/officeDocument/2006/relationships/ctrlProp" Target="../ctrlProps/ctrlProp4757.xml"/><Relationship Id="rId266" Type="http://schemas.openxmlformats.org/officeDocument/2006/relationships/ctrlProp" Target="../ctrlProps/ctrlProp4778.xml"/><Relationship Id="rId287" Type="http://schemas.openxmlformats.org/officeDocument/2006/relationships/ctrlProp" Target="../ctrlProps/ctrlProp4799.xml"/><Relationship Id="rId410" Type="http://schemas.openxmlformats.org/officeDocument/2006/relationships/ctrlProp" Target="../ctrlProps/ctrlProp4922.xml"/><Relationship Id="rId431" Type="http://schemas.openxmlformats.org/officeDocument/2006/relationships/ctrlProp" Target="../ctrlProps/ctrlProp4943.xml"/><Relationship Id="rId452" Type="http://schemas.openxmlformats.org/officeDocument/2006/relationships/ctrlProp" Target="../ctrlProps/ctrlProp4964.xml"/><Relationship Id="rId473" Type="http://schemas.openxmlformats.org/officeDocument/2006/relationships/ctrlProp" Target="../ctrlProps/ctrlProp4985.xml"/><Relationship Id="rId494" Type="http://schemas.openxmlformats.org/officeDocument/2006/relationships/ctrlProp" Target="../ctrlProps/ctrlProp5006.xml"/><Relationship Id="rId508" Type="http://schemas.openxmlformats.org/officeDocument/2006/relationships/ctrlProp" Target="../ctrlProps/ctrlProp5020.xml"/><Relationship Id="rId529" Type="http://schemas.openxmlformats.org/officeDocument/2006/relationships/ctrlProp" Target="../ctrlProps/ctrlProp5041.xml"/><Relationship Id="rId30" Type="http://schemas.openxmlformats.org/officeDocument/2006/relationships/ctrlProp" Target="../ctrlProps/ctrlProp4542.xml"/><Relationship Id="rId105" Type="http://schemas.openxmlformats.org/officeDocument/2006/relationships/ctrlProp" Target="../ctrlProps/ctrlProp4617.xml"/><Relationship Id="rId126" Type="http://schemas.openxmlformats.org/officeDocument/2006/relationships/ctrlProp" Target="../ctrlProps/ctrlProp4638.xml"/><Relationship Id="rId147" Type="http://schemas.openxmlformats.org/officeDocument/2006/relationships/ctrlProp" Target="../ctrlProps/ctrlProp4659.xml"/><Relationship Id="rId168" Type="http://schemas.openxmlformats.org/officeDocument/2006/relationships/ctrlProp" Target="../ctrlProps/ctrlProp4680.xml"/><Relationship Id="rId312" Type="http://schemas.openxmlformats.org/officeDocument/2006/relationships/ctrlProp" Target="../ctrlProps/ctrlProp4824.xml"/><Relationship Id="rId333" Type="http://schemas.openxmlformats.org/officeDocument/2006/relationships/ctrlProp" Target="../ctrlProps/ctrlProp4845.xml"/><Relationship Id="rId354" Type="http://schemas.openxmlformats.org/officeDocument/2006/relationships/ctrlProp" Target="../ctrlProps/ctrlProp4866.xml"/><Relationship Id="rId540" Type="http://schemas.openxmlformats.org/officeDocument/2006/relationships/ctrlProp" Target="../ctrlProps/ctrlProp5052.xml"/><Relationship Id="rId51" Type="http://schemas.openxmlformats.org/officeDocument/2006/relationships/ctrlProp" Target="../ctrlProps/ctrlProp4563.xml"/><Relationship Id="rId72" Type="http://schemas.openxmlformats.org/officeDocument/2006/relationships/ctrlProp" Target="../ctrlProps/ctrlProp4584.xml"/><Relationship Id="rId93" Type="http://schemas.openxmlformats.org/officeDocument/2006/relationships/ctrlProp" Target="../ctrlProps/ctrlProp4605.xml"/><Relationship Id="rId189" Type="http://schemas.openxmlformats.org/officeDocument/2006/relationships/ctrlProp" Target="../ctrlProps/ctrlProp4701.xml"/><Relationship Id="rId375" Type="http://schemas.openxmlformats.org/officeDocument/2006/relationships/ctrlProp" Target="../ctrlProps/ctrlProp4887.xml"/><Relationship Id="rId396" Type="http://schemas.openxmlformats.org/officeDocument/2006/relationships/ctrlProp" Target="../ctrlProps/ctrlProp4908.xml"/><Relationship Id="rId561" Type="http://schemas.openxmlformats.org/officeDocument/2006/relationships/ctrlProp" Target="../ctrlProps/ctrlProp5073.xml"/><Relationship Id="rId582" Type="http://schemas.openxmlformats.org/officeDocument/2006/relationships/ctrlProp" Target="../ctrlProps/ctrlProp5094.xml"/><Relationship Id="rId617" Type="http://schemas.openxmlformats.org/officeDocument/2006/relationships/ctrlProp" Target="../ctrlProps/ctrlProp5129.xml"/><Relationship Id="rId638" Type="http://schemas.openxmlformats.org/officeDocument/2006/relationships/ctrlProp" Target="../ctrlProps/ctrlProp5150.xml"/><Relationship Id="rId3" Type="http://schemas.openxmlformats.org/officeDocument/2006/relationships/vmlDrawing" Target="../drawings/vmlDrawing8.vml"/><Relationship Id="rId214" Type="http://schemas.openxmlformats.org/officeDocument/2006/relationships/ctrlProp" Target="../ctrlProps/ctrlProp4726.xml"/><Relationship Id="rId235" Type="http://schemas.openxmlformats.org/officeDocument/2006/relationships/ctrlProp" Target="../ctrlProps/ctrlProp4747.xml"/><Relationship Id="rId256" Type="http://schemas.openxmlformats.org/officeDocument/2006/relationships/ctrlProp" Target="../ctrlProps/ctrlProp4768.xml"/><Relationship Id="rId277" Type="http://schemas.openxmlformats.org/officeDocument/2006/relationships/ctrlProp" Target="../ctrlProps/ctrlProp4789.xml"/><Relationship Id="rId298" Type="http://schemas.openxmlformats.org/officeDocument/2006/relationships/ctrlProp" Target="../ctrlProps/ctrlProp4810.xml"/><Relationship Id="rId400" Type="http://schemas.openxmlformats.org/officeDocument/2006/relationships/ctrlProp" Target="../ctrlProps/ctrlProp4912.xml"/><Relationship Id="rId421" Type="http://schemas.openxmlformats.org/officeDocument/2006/relationships/ctrlProp" Target="../ctrlProps/ctrlProp4933.xml"/><Relationship Id="rId442" Type="http://schemas.openxmlformats.org/officeDocument/2006/relationships/ctrlProp" Target="../ctrlProps/ctrlProp4954.xml"/><Relationship Id="rId463" Type="http://schemas.openxmlformats.org/officeDocument/2006/relationships/ctrlProp" Target="../ctrlProps/ctrlProp4975.xml"/><Relationship Id="rId484" Type="http://schemas.openxmlformats.org/officeDocument/2006/relationships/ctrlProp" Target="../ctrlProps/ctrlProp4996.xml"/><Relationship Id="rId519" Type="http://schemas.openxmlformats.org/officeDocument/2006/relationships/ctrlProp" Target="../ctrlProps/ctrlProp5031.xml"/><Relationship Id="rId116" Type="http://schemas.openxmlformats.org/officeDocument/2006/relationships/ctrlProp" Target="../ctrlProps/ctrlProp4628.xml"/><Relationship Id="rId137" Type="http://schemas.openxmlformats.org/officeDocument/2006/relationships/ctrlProp" Target="../ctrlProps/ctrlProp4649.xml"/><Relationship Id="rId158" Type="http://schemas.openxmlformats.org/officeDocument/2006/relationships/ctrlProp" Target="../ctrlProps/ctrlProp4670.xml"/><Relationship Id="rId302" Type="http://schemas.openxmlformats.org/officeDocument/2006/relationships/ctrlProp" Target="../ctrlProps/ctrlProp4814.xml"/><Relationship Id="rId323" Type="http://schemas.openxmlformats.org/officeDocument/2006/relationships/ctrlProp" Target="../ctrlProps/ctrlProp4835.xml"/><Relationship Id="rId344" Type="http://schemas.openxmlformats.org/officeDocument/2006/relationships/ctrlProp" Target="../ctrlProps/ctrlProp4856.xml"/><Relationship Id="rId530" Type="http://schemas.openxmlformats.org/officeDocument/2006/relationships/ctrlProp" Target="../ctrlProps/ctrlProp5042.xml"/><Relationship Id="rId20" Type="http://schemas.openxmlformats.org/officeDocument/2006/relationships/ctrlProp" Target="../ctrlProps/ctrlProp4532.xml"/><Relationship Id="rId41" Type="http://schemas.openxmlformats.org/officeDocument/2006/relationships/ctrlProp" Target="../ctrlProps/ctrlProp4553.xml"/><Relationship Id="rId62" Type="http://schemas.openxmlformats.org/officeDocument/2006/relationships/ctrlProp" Target="../ctrlProps/ctrlProp4574.xml"/><Relationship Id="rId83" Type="http://schemas.openxmlformats.org/officeDocument/2006/relationships/ctrlProp" Target="../ctrlProps/ctrlProp4595.xml"/><Relationship Id="rId179" Type="http://schemas.openxmlformats.org/officeDocument/2006/relationships/ctrlProp" Target="../ctrlProps/ctrlProp4691.xml"/><Relationship Id="rId365" Type="http://schemas.openxmlformats.org/officeDocument/2006/relationships/ctrlProp" Target="../ctrlProps/ctrlProp4877.xml"/><Relationship Id="rId386" Type="http://schemas.openxmlformats.org/officeDocument/2006/relationships/ctrlProp" Target="../ctrlProps/ctrlProp4898.xml"/><Relationship Id="rId551" Type="http://schemas.openxmlformats.org/officeDocument/2006/relationships/ctrlProp" Target="../ctrlProps/ctrlProp5063.xml"/><Relationship Id="rId572" Type="http://schemas.openxmlformats.org/officeDocument/2006/relationships/ctrlProp" Target="../ctrlProps/ctrlProp5084.xml"/><Relationship Id="rId593" Type="http://schemas.openxmlformats.org/officeDocument/2006/relationships/ctrlProp" Target="../ctrlProps/ctrlProp5105.xml"/><Relationship Id="rId607" Type="http://schemas.openxmlformats.org/officeDocument/2006/relationships/ctrlProp" Target="../ctrlProps/ctrlProp5119.xml"/><Relationship Id="rId628" Type="http://schemas.openxmlformats.org/officeDocument/2006/relationships/ctrlProp" Target="../ctrlProps/ctrlProp5140.xml"/><Relationship Id="rId190" Type="http://schemas.openxmlformats.org/officeDocument/2006/relationships/ctrlProp" Target="../ctrlProps/ctrlProp4702.xml"/><Relationship Id="rId204" Type="http://schemas.openxmlformats.org/officeDocument/2006/relationships/ctrlProp" Target="../ctrlProps/ctrlProp4716.xml"/><Relationship Id="rId225" Type="http://schemas.openxmlformats.org/officeDocument/2006/relationships/ctrlProp" Target="../ctrlProps/ctrlProp4737.xml"/><Relationship Id="rId246" Type="http://schemas.openxmlformats.org/officeDocument/2006/relationships/ctrlProp" Target="../ctrlProps/ctrlProp4758.xml"/><Relationship Id="rId267" Type="http://schemas.openxmlformats.org/officeDocument/2006/relationships/ctrlProp" Target="../ctrlProps/ctrlProp4779.xml"/><Relationship Id="rId288" Type="http://schemas.openxmlformats.org/officeDocument/2006/relationships/ctrlProp" Target="../ctrlProps/ctrlProp4800.xml"/><Relationship Id="rId411" Type="http://schemas.openxmlformats.org/officeDocument/2006/relationships/ctrlProp" Target="../ctrlProps/ctrlProp4923.xml"/><Relationship Id="rId432" Type="http://schemas.openxmlformats.org/officeDocument/2006/relationships/ctrlProp" Target="../ctrlProps/ctrlProp4944.xml"/><Relationship Id="rId453" Type="http://schemas.openxmlformats.org/officeDocument/2006/relationships/ctrlProp" Target="../ctrlProps/ctrlProp4965.xml"/><Relationship Id="rId474" Type="http://schemas.openxmlformats.org/officeDocument/2006/relationships/ctrlProp" Target="../ctrlProps/ctrlProp4986.xml"/><Relationship Id="rId509" Type="http://schemas.openxmlformats.org/officeDocument/2006/relationships/ctrlProp" Target="../ctrlProps/ctrlProp5021.xml"/><Relationship Id="rId106" Type="http://schemas.openxmlformats.org/officeDocument/2006/relationships/ctrlProp" Target="../ctrlProps/ctrlProp4618.xml"/><Relationship Id="rId127" Type="http://schemas.openxmlformats.org/officeDocument/2006/relationships/ctrlProp" Target="../ctrlProps/ctrlProp4639.xml"/><Relationship Id="rId313" Type="http://schemas.openxmlformats.org/officeDocument/2006/relationships/ctrlProp" Target="../ctrlProps/ctrlProp4825.xml"/><Relationship Id="rId495" Type="http://schemas.openxmlformats.org/officeDocument/2006/relationships/ctrlProp" Target="../ctrlProps/ctrlProp5007.xml"/><Relationship Id="rId10" Type="http://schemas.openxmlformats.org/officeDocument/2006/relationships/ctrlProp" Target="../ctrlProps/ctrlProp4522.xml"/><Relationship Id="rId31" Type="http://schemas.openxmlformats.org/officeDocument/2006/relationships/ctrlProp" Target="../ctrlProps/ctrlProp4543.xml"/><Relationship Id="rId52" Type="http://schemas.openxmlformats.org/officeDocument/2006/relationships/ctrlProp" Target="../ctrlProps/ctrlProp4564.xml"/><Relationship Id="rId73" Type="http://schemas.openxmlformats.org/officeDocument/2006/relationships/ctrlProp" Target="../ctrlProps/ctrlProp4585.xml"/><Relationship Id="rId94" Type="http://schemas.openxmlformats.org/officeDocument/2006/relationships/ctrlProp" Target="../ctrlProps/ctrlProp4606.xml"/><Relationship Id="rId148" Type="http://schemas.openxmlformats.org/officeDocument/2006/relationships/ctrlProp" Target="../ctrlProps/ctrlProp4660.xml"/><Relationship Id="rId169" Type="http://schemas.openxmlformats.org/officeDocument/2006/relationships/ctrlProp" Target="../ctrlProps/ctrlProp4681.xml"/><Relationship Id="rId334" Type="http://schemas.openxmlformats.org/officeDocument/2006/relationships/ctrlProp" Target="../ctrlProps/ctrlProp4846.xml"/><Relationship Id="rId355" Type="http://schemas.openxmlformats.org/officeDocument/2006/relationships/ctrlProp" Target="../ctrlProps/ctrlProp4867.xml"/><Relationship Id="rId376" Type="http://schemas.openxmlformats.org/officeDocument/2006/relationships/ctrlProp" Target="../ctrlProps/ctrlProp4888.xml"/><Relationship Id="rId397" Type="http://schemas.openxmlformats.org/officeDocument/2006/relationships/ctrlProp" Target="../ctrlProps/ctrlProp4909.xml"/><Relationship Id="rId520" Type="http://schemas.openxmlformats.org/officeDocument/2006/relationships/ctrlProp" Target="../ctrlProps/ctrlProp5032.xml"/><Relationship Id="rId541" Type="http://schemas.openxmlformats.org/officeDocument/2006/relationships/ctrlProp" Target="../ctrlProps/ctrlProp5053.xml"/><Relationship Id="rId562" Type="http://schemas.openxmlformats.org/officeDocument/2006/relationships/ctrlProp" Target="../ctrlProps/ctrlProp5074.xml"/><Relationship Id="rId583" Type="http://schemas.openxmlformats.org/officeDocument/2006/relationships/ctrlProp" Target="../ctrlProps/ctrlProp5095.xml"/><Relationship Id="rId618" Type="http://schemas.openxmlformats.org/officeDocument/2006/relationships/ctrlProp" Target="../ctrlProps/ctrlProp5130.xml"/><Relationship Id="rId639" Type="http://schemas.openxmlformats.org/officeDocument/2006/relationships/ctrlProp" Target="../ctrlProps/ctrlProp5151.xml"/><Relationship Id="rId4" Type="http://schemas.openxmlformats.org/officeDocument/2006/relationships/ctrlProp" Target="../ctrlProps/ctrlProp4516.xml"/><Relationship Id="rId180" Type="http://schemas.openxmlformats.org/officeDocument/2006/relationships/ctrlProp" Target="../ctrlProps/ctrlProp4692.xml"/><Relationship Id="rId215" Type="http://schemas.openxmlformats.org/officeDocument/2006/relationships/ctrlProp" Target="../ctrlProps/ctrlProp4727.xml"/><Relationship Id="rId236" Type="http://schemas.openxmlformats.org/officeDocument/2006/relationships/ctrlProp" Target="../ctrlProps/ctrlProp4748.xml"/><Relationship Id="rId257" Type="http://schemas.openxmlformats.org/officeDocument/2006/relationships/ctrlProp" Target="../ctrlProps/ctrlProp4769.xml"/><Relationship Id="rId278" Type="http://schemas.openxmlformats.org/officeDocument/2006/relationships/ctrlProp" Target="../ctrlProps/ctrlProp4790.xml"/><Relationship Id="rId401" Type="http://schemas.openxmlformats.org/officeDocument/2006/relationships/ctrlProp" Target="../ctrlProps/ctrlProp4913.xml"/><Relationship Id="rId422" Type="http://schemas.openxmlformats.org/officeDocument/2006/relationships/ctrlProp" Target="../ctrlProps/ctrlProp4934.xml"/><Relationship Id="rId443" Type="http://schemas.openxmlformats.org/officeDocument/2006/relationships/ctrlProp" Target="../ctrlProps/ctrlProp4955.xml"/><Relationship Id="rId464" Type="http://schemas.openxmlformats.org/officeDocument/2006/relationships/ctrlProp" Target="../ctrlProps/ctrlProp4976.xml"/><Relationship Id="rId303" Type="http://schemas.openxmlformats.org/officeDocument/2006/relationships/ctrlProp" Target="../ctrlProps/ctrlProp4815.xml"/><Relationship Id="rId485" Type="http://schemas.openxmlformats.org/officeDocument/2006/relationships/ctrlProp" Target="../ctrlProps/ctrlProp4997.xml"/><Relationship Id="rId42" Type="http://schemas.openxmlformats.org/officeDocument/2006/relationships/ctrlProp" Target="../ctrlProps/ctrlProp4554.xml"/><Relationship Id="rId84" Type="http://schemas.openxmlformats.org/officeDocument/2006/relationships/ctrlProp" Target="../ctrlProps/ctrlProp4596.xml"/><Relationship Id="rId138" Type="http://schemas.openxmlformats.org/officeDocument/2006/relationships/ctrlProp" Target="../ctrlProps/ctrlProp4650.xml"/><Relationship Id="rId345" Type="http://schemas.openxmlformats.org/officeDocument/2006/relationships/ctrlProp" Target="../ctrlProps/ctrlProp4857.xml"/><Relationship Id="rId387" Type="http://schemas.openxmlformats.org/officeDocument/2006/relationships/ctrlProp" Target="../ctrlProps/ctrlProp4899.xml"/><Relationship Id="rId510" Type="http://schemas.openxmlformats.org/officeDocument/2006/relationships/ctrlProp" Target="../ctrlProps/ctrlProp5022.xml"/><Relationship Id="rId552" Type="http://schemas.openxmlformats.org/officeDocument/2006/relationships/ctrlProp" Target="../ctrlProps/ctrlProp5064.xml"/><Relationship Id="rId594" Type="http://schemas.openxmlformats.org/officeDocument/2006/relationships/ctrlProp" Target="../ctrlProps/ctrlProp5106.xml"/><Relationship Id="rId608" Type="http://schemas.openxmlformats.org/officeDocument/2006/relationships/ctrlProp" Target="../ctrlProps/ctrlProp5120.xml"/><Relationship Id="rId191" Type="http://schemas.openxmlformats.org/officeDocument/2006/relationships/ctrlProp" Target="../ctrlProps/ctrlProp4703.xml"/><Relationship Id="rId205" Type="http://schemas.openxmlformats.org/officeDocument/2006/relationships/ctrlProp" Target="../ctrlProps/ctrlProp4717.xml"/><Relationship Id="rId247" Type="http://schemas.openxmlformats.org/officeDocument/2006/relationships/ctrlProp" Target="../ctrlProps/ctrlProp4759.xml"/><Relationship Id="rId412" Type="http://schemas.openxmlformats.org/officeDocument/2006/relationships/ctrlProp" Target="../ctrlProps/ctrlProp4924.xml"/><Relationship Id="rId107" Type="http://schemas.openxmlformats.org/officeDocument/2006/relationships/ctrlProp" Target="../ctrlProps/ctrlProp4619.xml"/><Relationship Id="rId289" Type="http://schemas.openxmlformats.org/officeDocument/2006/relationships/ctrlProp" Target="../ctrlProps/ctrlProp4801.xml"/><Relationship Id="rId454" Type="http://schemas.openxmlformats.org/officeDocument/2006/relationships/ctrlProp" Target="../ctrlProps/ctrlProp4966.xml"/><Relationship Id="rId496" Type="http://schemas.openxmlformats.org/officeDocument/2006/relationships/ctrlProp" Target="../ctrlProps/ctrlProp5008.xml"/><Relationship Id="rId11" Type="http://schemas.openxmlformats.org/officeDocument/2006/relationships/ctrlProp" Target="../ctrlProps/ctrlProp4523.xml"/><Relationship Id="rId53" Type="http://schemas.openxmlformats.org/officeDocument/2006/relationships/ctrlProp" Target="../ctrlProps/ctrlProp4565.xml"/><Relationship Id="rId149" Type="http://schemas.openxmlformats.org/officeDocument/2006/relationships/ctrlProp" Target="../ctrlProps/ctrlProp4661.xml"/><Relationship Id="rId314" Type="http://schemas.openxmlformats.org/officeDocument/2006/relationships/ctrlProp" Target="../ctrlProps/ctrlProp4826.xml"/><Relationship Id="rId356" Type="http://schemas.openxmlformats.org/officeDocument/2006/relationships/ctrlProp" Target="../ctrlProps/ctrlProp4868.xml"/><Relationship Id="rId398" Type="http://schemas.openxmlformats.org/officeDocument/2006/relationships/ctrlProp" Target="../ctrlProps/ctrlProp4910.xml"/><Relationship Id="rId521" Type="http://schemas.openxmlformats.org/officeDocument/2006/relationships/ctrlProp" Target="../ctrlProps/ctrlProp5033.xml"/><Relationship Id="rId563" Type="http://schemas.openxmlformats.org/officeDocument/2006/relationships/ctrlProp" Target="../ctrlProps/ctrlProp5075.xml"/><Relationship Id="rId619" Type="http://schemas.openxmlformats.org/officeDocument/2006/relationships/ctrlProp" Target="../ctrlProps/ctrlProp5131.xml"/><Relationship Id="rId95" Type="http://schemas.openxmlformats.org/officeDocument/2006/relationships/ctrlProp" Target="../ctrlProps/ctrlProp4607.xml"/><Relationship Id="rId160" Type="http://schemas.openxmlformats.org/officeDocument/2006/relationships/ctrlProp" Target="../ctrlProps/ctrlProp4672.xml"/><Relationship Id="rId216" Type="http://schemas.openxmlformats.org/officeDocument/2006/relationships/ctrlProp" Target="../ctrlProps/ctrlProp4728.xml"/><Relationship Id="rId423" Type="http://schemas.openxmlformats.org/officeDocument/2006/relationships/ctrlProp" Target="../ctrlProps/ctrlProp4935.xml"/><Relationship Id="rId258" Type="http://schemas.openxmlformats.org/officeDocument/2006/relationships/ctrlProp" Target="../ctrlProps/ctrlProp4770.xml"/><Relationship Id="rId465" Type="http://schemas.openxmlformats.org/officeDocument/2006/relationships/ctrlProp" Target="../ctrlProps/ctrlProp4977.xml"/><Relationship Id="rId630" Type="http://schemas.openxmlformats.org/officeDocument/2006/relationships/ctrlProp" Target="../ctrlProps/ctrlProp5142.xml"/><Relationship Id="rId22" Type="http://schemas.openxmlformats.org/officeDocument/2006/relationships/ctrlProp" Target="../ctrlProps/ctrlProp4534.xml"/><Relationship Id="rId64" Type="http://schemas.openxmlformats.org/officeDocument/2006/relationships/ctrlProp" Target="../ctrlProps/ctrlProp4576.xml"/><Relationship Id="rId118" Type="http://schemas.openxmlformats.org/officeDocument/2006/relationships/ctrlProp" Target="../ctrlProps/ctrlProp4630.xml"/><Relationship Id="rId325" Type="http://schemas.openxmlformats.org/officeDocument/2006/relationships/ctrlProp" Target="../ctrlProps/ctrlProp4837.xml"/><Relationship Id="rId367" Type="http://schemas.openxmlformats.org/officeDocument/2006/relationships/ctrlProp" Target="../ctrlProps/ctrlProp4879.xml"/><Relationship Id="rId532" Type="http://schemas.openxmlformats.org/officeDocument/2006/relationships/ctrlProp" Target="../ctrlProps/ctrlProp5044.xml"/><Relationship Id="rId574" Type="http://schemas.openxmlformats.org/officeDocument/2006/relationships/ctrlProp" Target="../ctrlProps/ctrlProp5086.xml"/><Relationship Id="rId171" Type="http://schemas.openxmlformats.org/officeDocument/2006/relationships/ctrlProp" Target="../ctrlProps/ctrlProp4683.xml"/><Relationship Id="rId227" Type="http://schemas.openxmlformats.org/officeDocument/2006/relationships/ctrlProp" Target="../ctrlProps/ctrlProp4739.xml"/><Relationship Id="rId269" Type="http://schemas.openxmlformats.org/officeDocument/2006/relationships/ctrlProp" Target="../ctrlProps/ctrlProp4781.xml"/><Relationship Id="rId434" Type="http://schemas.openxmlformats.org/officeDocument/2006/relationships/ctrlProp" Target="../ctrlProps/ctrlProp4946.xml"/><Relationship Id="rId476" Type="http://schemas.openxmlformats.org/officeDocument/2006/relationships/ctrlProp" Target="../ctrlProps/ctrlProp4988.xml"/><Relationship Id="rId641" Type="http://schemas.openxmlformats.org/officeDocument/2006/relationships/ctrlProp" Target="../ctrlProps/ctrlProp5153.xml"/><Relationship Id="rId33" Type="http://schemas.openxmlformats.org/officeDocument/2006/relationships/ctrlProp" Target="../ctrlProps/ctrlProp4545.xml"/><Relationship Id="rId129" Type="http://schemas.openxmlformats.org/officeDocument/2006/relationships/ctrlProp" Target="../ctrlProps/ctrlProp4641.xml"/><Relationship Id="rId280" Type="http://schemas.openxmlformats.org/officeDocument/2006/relationships/ctrlProp" Target="../ctrlProps/ctrlProp4792.xml"/><Relationship Id="rId336" Type="http://schemas.openxmlformats.org/officeDocument/2006/relationships/ctrlProp" Target="../ctrlProps/ctrlProp4848.xml"/><Relationship Id="rId501" Type="http://schemas.openxmlformats.org/officeDocument/2006/relationships/ctrlProp" Target="../ctrlProps/ctrlProp5013.xml"/><Relationship Id="rId543" Type="http://schemas.openxmlformats.org/officeDocument/2006/relationships/ctrlProp" Target="../ctrlProps/ctrlProp5055.xml"/><Relationship Id="rId75" Type="http://schemas.openxmlformats.org/officeDocument/2006/relationships/ctrlProp" Target="../ctrlProps/ctrlProp4587.xml"/><Relationship Id="rId140" Type="http://schemas.openxmlformats.org/officeDocument/2006/relationships/ctrlProp" Target="../ctrlProps/ctrlProp4652.xml"/><Relationship Id="rId182" Type="http://schemas.openxmlformats.org/officeDocument/2006/relationships/ctrlProp" Target="../ctrlProps/ctrlProp4694.xml"/><Relationship Id="rId378" Type="http://schemas.openxmlformats.org/officeDocument/2006/relationships/ctrlProp" Target="../ctrlProps/ctrlProp4890.xml"/><Relationship Id="rId403" Type="http://schemas.openxmlformats.org/officeDocument/2006/relationships/ctrlProp" Target="../ctrlProps/ctrlProp4915.xml"/><Relationship Id="rId585" Type="http://schemas.openxmlformats.org/officeDocument/2006/relationships/ctrlProp" Target="../ctrlProps/ctrlProp5097.xml"/><Relationship Id="rId6" Type="http://schemas.openxmlformats.org/officeDocument/2006/relationships/ctrlProp" Target="../ctrlProps/ctrlProp4518.xml"/><Relationship Id="rId238" Type="http://schemas.openxmlformats.org/officeDocument/2006/relationships/ctrlProp" Target="../ctrlProps/ctrlProp4750.xml"/><Relationship Id="rId445" Type="http://schemas.openxmlformats.org/officeDocument/2006/relationships/ctrlProp" Target="../ctrlProps/ctrlProp4957.xml"/><Relationship Id="rId487" Type="http://schemas.openxmlformats.org/officeDocument/2006/relationships/ctrlProp" Target="../ctrlProps/ctrlProp4999.xml"/><Relationship Id="rId610" Type="http://schemas.openxmlformats.org/officeDocument/2006/relationships/ctrlProp" Target="../ctrlProps/ctrlProp5122.xml"/><Relationship Id="rId291" Type="http://schemas.openxmlformats.org/officeDocument/2006/relationships/ctrlProp" Target="../ctrlProps/ctrlProp4803.xml"/><Relationship Id="rId305" Type="http://schemas.openxmlformats.org/officeDocument/2006/relationships/ctrlProp" Target="../ctrlProps/ctrlProp4817.xml"/><Relationship Id="rId347" Type="http://schemas.openxmlformats.org/officeDocument/2006/relationships/ctrlProp" Target="../ctrlProps/ctrlProp4859.xml"/><Relationship Id="rId512" Type="http://schemas.openxmlformats.org/officeDocument/2006/relationships/ctrlProp" Target="../ctrlProps/ctrlProp5024.xml"/><Relationship Id="rId44" Type="http://schemas.openxmlformats.org/officeDocument/2006/relationships/ctrlProp" Target="../ctrlProps/ctrlProp4556.xml"/><Relationship Id="rId86" Type="http://schemas.openxmlformats.org/officeDocument/2006/relationships/ctrlProp" Target="../ctrlProps/ctrlProp4598.xml"/><Relationship Id="rId151" Type="http://schemas.openxmlformats.org/officeDocument/2006/relationships/ctrlProp" Target="../ctrlProps/ctrlProp4663.xml"/><Relationship Id="rId389" Type="http://schemas.openxmlformats.org/officeDocument/2006/relationships/ctrlProp" Target="../ctrlProps/ctrlProp4901.xml"/><Relationship Id="rId554" Type="http://schemas.openxmlformats.org/officeDocument/2006/relationships/ctrlProp" Target="../ctrlProps/ctrlProp5066.xml"/><Relationship Id="rId596" Type="http://schemas.openxmlformats.org/officeDocument/2006/relationships/ctrlProp" Target="../ctrlProps/ctrlProp5108.xml"/><Relationship Id="rId193" Type="http://schemas.openxmlformats.org/officeDocument/2006/relationships/ctrlProp" Target="../ctrlProps/ctrlProp4705.xml"/><Relationship Id="rId207" Type="http://schemas.openxmlformats.org/officeDocument/2006/relationships/ctrlProp" Target="../ctrlProps/ctrlProp4719.xml"/><Relationship Id="rId249" Type="http://schemas.openxmlformats.org/officeDocument/2006/relationships/ctrlProp" Target="../ctrlProps/ctrlProp4761.xml"/><Relationship Id="rId414" Type="http://schemas.openxmlformats.org/officeDocument/2006/relationships/ctrlProp" Target="../ctrlProps/ctrlProp4926.xml"/><Relationship Id="rId456" Type="http://schemas.openxmlformats.org/officeDocument/2006/relationships/ctrlProp" Target="../ctrlProps/ctrlProp4968.xml"/><Relationship Id="rId498" Type="http://schemas.openxmlformats.org/officeDocument/2006/relationships/ctrlProp" Target="../ctrlProps/ctrlProp5010.xml"/><Relationship Id="rId621" Type="http://schemas.openxmlformats.org/officeDocument/2006/relationships/ctrlProp" Target="../ctrlProps/ctrlProp5133.xml"/><Relationship Id="rId13" Type="http://schemas.openxmlformats.org/officeDocument/2006/relationships/ctrlProp" Target="../ctrlProps/ctrlProp4525.xml"/><Relationship Id="rId109" Type="http://schemas.openxmlformats.org/officeDocument/2006/relationships/ctrlProp" Target="../ctrlProps/ctrlProp4621.xml"/><Relationship Id="rId260" Type="http://schemas.openxmlformats.org/officeDocument/2006/relationships/ctrlProp" Target="../ctrlProps/ctrlProp4772.xml"/><Relationship Id="rId316" Type="http://schemas.openxmlformats.org/officeDocument/2006/relationships/ctrlProp" Target="../ctrlProps/ctrlProp4828.xml"/><Relationship Id="rId523" Type="http://schemas.openxmlformats.org/officeDocument/2006/relationships/ctrlProp" Target="../ctrlProps/ctrlProp5035.xml"/><Relationship Id="rId55" Type="http://schemas.openxmlformats.org/officeDocument/2006/relationships/ctrlProp" Target="../ctrlProps/ctrlProp4567.xml"/><Relationship Id="rId97" Type="http://schemas.openxmlformats.org/officeDocument/2006/relationships/ctrlProp" Target="../ctrlProps/ctrlProp4609.xml"/><Relationship Id="rId120" Type="http://schemas.openxmlformats.org/officeDocument/2006/relationships/ctrlProp" Target="../ctrlProps/ctrlProp4632.xml"/><Relationship Id="rId358" Type="http://schemas.openxmlformats.org/officeDocument/2006/relationships/ctrlProp" Target="../ctrlProps/ctrlProp4870.xml"/><Relationship Id="rId565" Type="http://schemas.openxmlformats.org/officeDocument/2006/relationships/ctrlProp" Target="../ctrlProps/ctrlProp5077.xml"/><Relationship Id="rId162" Type="http://schemas.openxmlformats.org/officeDocument/2006/relationships/ctrlProp" Target="../ctrlProps/ctrlProp4674.xml"/><Relationship Id="rId218" Type="http://schemas.openxmlformats.org/officeDocument/2006/relationships/ctrlProp" Target="../ctrlProps/ctrlProp4730.xml"/><Relationship Id="rId425" Type="http://schemas.openxmlformats.org/officeDocument/2006/relationships/ctrlProp" Target="../ctrlProps/ctrlProp4937.xml"/><Relationship Id="rId467" Type="http://schemas.openxmlformats.org/officeDocument/2006/relationships/ctrlProp" Target="../ctrlProps/ctrlProp4979.xml"/><Relationship Id="rId632" Type="http://schemas.openxmlformats.org/officeDocument/2006/relationships/ctrlProp" Target="../ctrlProps/ctrlProp5144.xml"/><Relationship Id="rId271" Type="http://schemas.openxmlformats.org/officeDocument/2006/relationships/ctrlProp" Target="../ctrlProps/ctrlProp4783.xml"/><Relationship Id="rId24" Type="http://schemas.openxmlformats.org/officeDocument/2006/relationships/ctrlProp" Target="../ctrlProps/ctrlProp4536.xml"/><Relationship Id="rId66" Type="http://schemas.openxmlformats.org/officeDocument/2006/relationships/ctrlProp" Target="../ctrlProps/ctrlProp4578.xml"/><Relationship Id="rId131" Type="http://schemas.openxmlformats.org/officeDocument/2006/relationships/ctrlProp" Target="../ctrlProps/ctrlProp4643.xml"/><Relationship Id="rId327" Type="http://schemas.openxmlformats.org/officeDocument/2006/relationships/ctrlProp" Target="../ctrlProps/ctrlProp4839.xml"/><Relationship Id="rId369" Type="http://schemas.openxmlformats.org/officeDocument/2006/relationships/ctrlProp" Target="../ctrlProps/ctrlProp4881.xml"/><Relationship Id="rId534" Type="http://schemas.openxmlformats.org/officeDocument/2006/relationships/ctrlProp" Target="../ctrlProps/ctrlProp5046.xml"/><Relationship Id="rId576" Type="http://schemas.openxmlformats.org/officeDocument/2006/relationships/ctrlProp" Target="../ctrlProps/ctrlProp5088.xml"/><Relationship Id="rId173" Type="http://schemas.openxmlformats.org/officeDocument/2006/relationships/ctrlProp" Target="../ctrlProps/ctrlProp4685.xml"/><Relationship Id="rId229" Type="http://schemas.openxmlformats.org/officeDocument/2006/relationships/ctrlProp" Target="../ctrlProps/ctrlProp4741.xml"/><Relationship Id="rId380" Type="http://schemas.openxmlformats.org/officeDocument/2006/relationships/ctrlProp" Target="../ctrlProps/ctrlProp4892.xml"/><Relationship Id="rId436" Type="http://schemas.openxmlformats.org/officeDocument/2006/relationships/ctrlProp" Target="../ctrlProps/ctrlProp4948.xml"/><Relationship Id="rId601" Type="http://schemas.openxmlformats.org/officeDocument/2006/relationships/ctrlProp" Target="../ctrlProps/ctrlProp5113.xml"/><Relationship Id="rId643" Type="http://schemas.openxmlformats.org/officeDocument/2006/relationships/ctrlProp" Target="../ctrlProps/ctrlProp5155.xml"/><Relationship Id="rId240" Type="http://schemas.openxmlformats.org/officeDocument/2006/relationships/ctrlProp" Target="../ctrlProps/ctrlProp4752.xml"/><Relationship Id="rId478" Type="http://schemas.openxmlformats.org/officeDocument/2006/relationships/ctrlProp" Target="../ctrlProps/ctrlProp4990.xml"/><Relationship Id="rId35" Type="http://schemas.openxmlformats.org/officeDocument/2006/relationships/ctrlProp" Target="../ctrlProps/ctrlProp4547.xml"/><Relationship Id="rId77" Type="http://schemas.openxmlformats.org/officeDocument/2006/relationships/ctrlProp" Target="../ctrlProps/ctrlProp4589.xml"/><Relationship Id="rId100" Type="http://schemas.openxmlformats.org/officeDocument/2006/relationships/ctrlProp" Target="../ctrlProps/ctrlProp4612.xml"/><Relationship Id="rId282" Type="http://schemas.openxmlformats.org/officeDocument/2006/relationships/ctrlProp" Target="../ctrlProps/ctrlProp4794.xml"/><Relationship Id="rId338" Type="http://schemas.openxmlformats.org/officeDocument/2006/relationships/ctrlProp" Target="../ctrlProps/ctrlProp4850.xml"/><Relationship Id="rId503" Type="http://schemas.openxmlformats.org/officeDocument/2006/relationships/ctrlProp" Target="../ctrlProps/ctrlProp5015.xml"/><Relationship Id="rId545" Type="http://schemas.openxmlformats.org/officeDocument/2006/relationships/ctrlProp" Target="../ctrlProps/ctrlProp5057.xml"/><Relationship Id="rId587" Type="http://schemas.openxmlformats.org/officeDocument/2006/relationships/ctrlProp" Target="../ctrlProps/ctrlProp5099.xml"/><Relationship Id="rId8" Type="http://schemas.openxmlformats.org/officeDocument/2006/relationships/ctrlProp" Target="../ctrlProps/ctrlProp4520.xml"/><Relationship Id="rId142" Type="http://schemas.openxmlformats.org/officeDocument/2006/relationships/ctrlProp" Target="../ctrlProps/ctrlProp4654.xml"/><Relationship Id="rId184" Type="http://schemas.openxmlformats.org/officeDocument/2006/relationships/ctrlProp" Target="../ctrlProps/ctrlProp4696.xml"/><Relationship Id="rId391" Type="http://schemas.openxmlformats.org/officeDocument/2006/relationships/ctrlProp" Target="../ctrlProps/ctrlProp4903.xml"/><Relationship Id="rId405" Type="http://schemas.openxmlformats.org/officeDocument/2006/relationships/ctrlProp" Target="../ctrlProps/ctrlProp4917.xml"/><Relationship Id="rId447" Type="http://schemas.openxmlformats.org/officeDocument/2006/relationships/ctrlProp" Target="../ctrlProps/ctrlProp4959.xml"/><Relationship Id="rId612" Type="http://schemas.openxmlformats.org/officeDocument/2006/relationships/ctrlProp" Target="../ctrlProps/ctrlProp5124.xml"/><Relationship Id="rId251" Type="http://schemas.openxmlformats.org/officeDocument/2006/relationships/ctrlProp" Target="../ctrlProps/ctrlProp4763.xml"/><Relationship Id="rId489" Type="http://schemas.openxmlformats.org/officeDocument/2006/relationships/ctrlProp" Target="../ctrlProps/ctrlProp5001.xml"/><Relationship Id="rId46" Type="http://schemas.openxmlformats.org/officeDocument/2006/relationships/ctrlProp" Target="../ctrlProps/ctrlProp4558.xml"/><Relationship Id="rId293" Type="http://schemas.openxmlformats.org/officeDocument/2006/relationships/ctrlProp" Target="../ctrlProps/ctrlProp4805.xml"/><Relationship Id="rId307" Type="http://schemas.openxmlformats.org/officeDocument/2006/relationships/ctrlProp" Target="../ctrlProps/ctrlProp4819.xml"/><Relationship Id="rId349" Type="http://schemas.openxmlformats.org/officeDocument/2006/relationships/ctrlProp" Target="../ctrlProps/ctrlProp4861.xml"/><Relationship Id="rId514" Type="http://schemas.openxmlformats.org/officeDocument/2006/relationships/ctrlProp" Target="../ctrlProps/ctrlProp5026.xml"/><Relationship Id="rId556" Type="http://schemas.openxmlformats.org/officeDocument/2006/relationships/ctrlProp" Target="../ctrlProps/ctrlProp5068.xml"/><Relationship Id="rId88" Type="http://schemas.openxmlformats.org/officeDocument/2006/relationships/ctrlProp" Target="../ctrlProps/ctrlProp4600.xml"/><Relationship Id="rId111" Type="http://schemas.openxmlformats.org/officeDocument/2006/relationships/ctrlProp" Target="../ctrlProps/ctrlProp4623.xml"/><Relationship Id="rId153" Type="http://schemas.openxmlformats.org/officeDocument/2006/relationships/ctrlProp" Target="../ctrlProps/ctrlProp4665.xml"/><Relationship Id="rId195" Type="http://schemas.openxmlformats.org/officeDocument/2006/relationships/ctrlProp" Target="../ctrlProps/ctrlProp4707.xml"/><Relationship Id="rId209" Type="http://schemas.openxmlformats.org/officeDocument/2006/relationships/ctrlProp" Target="../ctrlProps/ctrlProp4721.xml"/><Relationship Id="rId360" Type="http://schemas.openxmlformats.org/officeDocument/2006/relationships/ctrlProp" Target="../ctrlProps/ctrlProp4872.xml"/><Relationship Id="rId416" Type="http://schemas.openxmlformats.org/officeDocument/2006/relationships/ctrlProp" Target="../ctrlProps/ctrlProp4928.xml"/><Relationship Id="rId598" Type="http://schemas.openxmlformats.org/officeDocument/2006/relationships/ctrlProp" Target="../ctrlProps/ctrlProp5110.xml"/><Relationship Id="rId220" Type="http://schemas.openxmlformats.org/officeDocument/2006/relationships/ctrlProp" Target="../ctrlProps/ctrlProp4732.xml"/><Relationship Id="rId458" Type="http://schemas.openxmlformats.org/officeDocument/2006/relationships/ctrlProp" Target="../ctrlProps/ctrlProp4970.xml"/><Relationship Id="rId623" Type="http://schemas.openxmlformats.org/officeDocument/2006/relationships/ctrlProp" Target="../ctrlProps/ctrlProp5135.xml"/><Relationship Id="rId15" Type="http://schemas.openxmlformats.org/officeDocument/2006/relationships/ctrlProp" Target="../ctrlProps/ctrlProp4527.xml"/><Relationship Id="rId57" Type="http://schemas.openxmlformats.org/officeDocument/2006/relationships/ctrlProp" Target="../ctrlProps/ctrlProp4569.xml"/><Relationship Id="rId262" Type="http://schemas.openxmlformats.org/officeDocument/2006/relationships/ctrlProp" Target="../ctrlProps/ctrlProp4774.xml"/><Relationship Id="rId318" Type="http://schemas.openxmlformats.org/officeDocument/2006/relationships/ctrlProp" Target="../ctrlProps/ctrlProp4830.xml"/><Relationship Id="rId525" Type="http://schemas.openxmlformats.org/officeDocument/2006/relationships/ctrlProp" Target="../ctrlProps/ctrlProp5037.xml"/><Relationship Id="rId567" Type="http://schemas.openxmlformats.org/officeDocument/2006/relationships/ctrlProp" Target="../ctrlProps/ctrlProp5079.xml"/><Relationship Id="rId99" Type="http://schemas.openxmlformats.org/officeDocument/2006/relationships/ctrlProp" Target="../ctrlProps/ctrlProp4611.xml"/><Relationship Id="rId122" Type="http://schemas.openxmlformats.org/officeDocument/2006/relationships/ctrlProp" Target="../ctrlProps/ctrlProp4634.xml"/><Relationship Id="rId164" Type="http://schemas.openxmlformats.org/officeDocument/2006/relationships/ctrlProp" Target="../ctrlProps/ctrlProp4676.xml"/><Relationship Id="rId371" Type="http://schemas.openxmlformats.org/officeDocument/2006/relationships/ctrlProp" Target="../ctrlProps/ctrlProp4883.xml"/><Relationship Id="rId427" Type="http://schemas.openxmlformats.org/officeDocument/2006/relationships/ctrlProp" Target="../ctrlProps/ctrlProp4939.xml"/><Relationship Id="rId469" Type="http://schemas.openxmlformats.org/officeDocument/2006/relationships/ctrlProp" Target="../ctrlProps/ctrlProp4981.xml"/><Relationship Id="rId634" Type="http://schemas.openxmlformats.org/officeDocument/2006/relationships/ctrlProp" Target="../ctrlProps/ctrlProp5146.xml"/><Relationship Id="rId26" Type="http://schemas.openxmlformats.org/officeDocument/2006/relationships/ctrlProp" Target="../ctrlProps/ctrlProp4538.xml"/><Relationship Id="rId231" Type="http://schemas.openxmlformats.org/officeDocument/2006/relationships/ctrlProp" Target="../ctrlProps/ctrlProp4743.xml"/><Relationship Id="rId273" Type="http://schemas.openxmlformats.org/officeDocument/2006/relationships/ctrlProp" Target="../ctrlProps/ctrlProp4785.xml"/><Relationship Id="rId329" Type="http://schemas.openxmlformats.org/officeDocument/2006/relationships/ctrlProp" Target="../ctrlProps/ctrlProp4841.xml"/><Relationship Id="rId480" Type="http://schemas.openxmlformats.org/officeDocument/2006/relationships/ctrlProp" Target="../ctrlProps/ctrlProp4992.xml"/><Relationship Id="rId536" Type="http://schemas.openxmlformats.org/officeDocument/2006/relationships/ctrlProp" Target="../ctrlProps/ctrlProp5048.xml"/><Relationship Id="rId68" Type="http://schemas.openxmlformats.org/officeDocument/2006/relationships/ctrlProp" Target="../ctrlProps/ctrlProp4580.xml"/><Relationship Id="rId133" Type="http://schemas.openxmlformats.org/officeDocument/2006/relationships/ctrlProp" Target="../ctrlProps/ctrlProp4645.xml"/><Relationship Id="rId175" Type="http://schemas.openxmlformats.org/officeDocument/2006/relationships/ctrlProp" Target="../ctrlProps/ctrlProp4687.xml"/><Relationship Id="rId340" Type="http://schemas.openxmlformats.org/officeDocument/2006/relationships/ctrlProp" Target="../ctrlProps/ctrlProp4852.xml"/><Relationship Id="rId578" Type="http://schemas.openxmlformats.org/officeDocument/2006/relationships/ctrlProp" Target="../ctrlProps/ctrlProp5090.xml"/><Relationship Id="rId200" Type="http://schemas.openxmlformats.org/officeDocument/2006/relationships/ctrlProp" Target="../ctrlProps/ctrlProp4712.xml"/><Relationship Id="rId382" Type="http://schemas.openxmlformats.org/officeDocument/2006/relationships/ctrlProp" Target="../ctrlProps/ctrlProp4894.xml"/><Relationship Id="rId438" Type="http://schemas.openxmlformats.org/officeDocument/2006/relationships/ctrlProp" Target="../ctrlProps/ctrlProp4950.xml"/><Relationship Id="rId603" Type="http://schemas.openxmlformats.org/officeDocument/2006/relationships/ctrlProp" Target="../ctrlProps/ctrlProp5115.xml"/><Relationship Id="rId645" Type="http://schemas.openxmlformats.org/officeDocument/2006/relationships/ctrlProp" Target="../ctrlProps/ctrlProp5157.xml"/><Relationship Id="rId242" Type="http://schemas.openxmlformats.org/officeDocument/2006/relationships/ctrlProp" Target="../ctrlProps/ctrlProp4754.xml"/><Relationship Id="rId284" Type="http://schemas.openxmlformats.org/officeDocument/2006/relationships/ctrlProp" Target="../ctrlProps/ctrlProp4796.xml"/><Relationship Id="rId491" Type="http://schemas.openxmlformats.org/officeDocument/2006/relationships/ctrlProp" Target="../ctrlProps/ctrlProp5003.xml"/><Relationship Id="rId505" Type="http://schemas.openxmlformats.org/officeDocument/2006/relationships/ctrlProp" Target="../ctrlProps/ctrlProp5017.xml"/><Relationship Id="rId37" Type="http://schemas.openxmlformats.org/officeDocument/2006/relationships/ctrlProp" Target="../ctrlProps/ctrlProp4549.xml"/><Relationship Id="rId79" Type="http://schemas.openxmlformats.org/officeDocument/2006/relationships/ctrlProp" Target="../ctrlProps/ctrlProp4591.xml"/><Relationship Id="rId102" Type="http://schemas.openxmlformats.org/officeDocument/2006/relationships/ctrlProp" Target="../ctrlProps/ctrlProp4614.xml"/><Relationship Id="rId144" Type="http://schemas.openxmlformats.org/officeDocument/2006/relationships/ctrlProp" Target="../ctrlProps/ctrlProp4656.xml"/><Relationship Id="rId547" Type="http://schemas.openxmlformats.org/officeDocument/2006/relationships/ctrlProp" Target="../ctrlProps/ctrlProp5059.xml"/><Relationship Id="rId589" Type="http://schemas.openxmlformats.org/officeDocument/2006/relationships/ctrlProp" Target="../ctrlProps/ctrlProp5101.xml"/><Relationship Id="rId90" Type="http://schemas.openxmlformats.org/officeDocument/2006/relationships/ctrlProp" Target="../ctrlProps/ctrlProp4602.xml"/><Relationship Id="rId186" Type="http://schemas.openxmlformats.org/officeDocument/2006/relationships/ctrlProp" Target="../ctrlProps/ctrlProp4698.xml"/><Relationship Id="rId351" Type="http://schemas.openxmlformats.org/officeDocument/2006/relationships/ctrlProp" Target="../ctrlProps/ctrlProp4863.xml"/><Relationship Id="rId393" Type="http://schemas.openxmlformats.org/officeDocument/2006/relationships/ctrlProp" Target="../ctrlProps/ctrlProp4905.xml"/><Relationship Id="rId407" Type="http://schemas.openxmlformats.org/officeDocument/2006/relationships/ctrlProp" Target="../ctrlProps/ctrlProp4919.xml"/><Relationship Id="rId449" Type="http://schemas.openxmlformats.org/officeDocument/2006/relationships/ctrlProp" Target="../ctrlProps/ctrlProp4961.xml"/><Relationship Id="rId614" Type="http://schemas.openxmlformats.org/officeDocument/2006/relationships/ctrlProp" Target="../ctrlProps/ctrlProp5126.xml"/><Relationship Id="rId211" Type="http://schemas.openxmlformats.org/officeDocument/2006/relationships/ctrlProp" Target="../ctrlProps/ctrlProp4723.xml"/><Relationship Id="rId253" Type="http://schemas.openxmlformats.org/officeDocument/2006/relationships/ctrlProp" Target="../ctrlProps/ctrlProp4765.xml"/><Relationship Id="rId295" Type="http://schemas.openxmlformats.org/officeDocument/2006/relationships/ctrlProp" Target="../ctrlProps/ctrlProp4807.xml"/><Relationship Id="rId309" Type="http://schemas.openxmlformats.org/officeDocument/2006/relationships/ctrlProp" Target="../ctrlProps/ctrlProp4821.xml"/><Relationship Id="rId460" Type="http://schemas.openxmlformats.org/officeDocument/2006/relationships/ctrlProp" Target="../ctrlProps/ctrlProp4972.xml"/><Relationship Id="rId516" Type="http://schemas.openxmlformats.org/officeDocument/2006/relationships/ctrlProp" Target="../ctrlProps/ctrlProp5028.xml"/><Relationship Id="rId48" Type="http://schemas.openxmlformats.org/officeDocument/2006/relationships/ctrlProp" Target="../ctrlProps/ctrlProp4560.xml"/><Relationship Id="rId113" Type="http://schemas.openxmlformats.org/officeDocument/2006/relationships/ctrlProp" Target="../ctrlProps/ctrlProp4625.xml"/><Relationship Id="rId320" Type="http://schemas.openxmlformats.org/officeDocument/2006/relationships/ctrlProp" Target="../ctrlProps/ctrlProp4832.xml"/><Relationship Id="rId558" Type="http://schemas.openxmlformats.org/officeDocument/2006/relationships/ctrlProp" Target="../ctrlProps/ctrlProp5070.xml"/><Relationship Id="rId155" Type="http://schemas.openxmlformats.org/officeDocument/2006/relationships/ctrlProp" Target="../ctrlProps/ctrlProp4667.xml"/><Relationship Id="rId197" Type="http://schemas.openxmlformats.org/officeDocument/2006/relationships/ctrlProp" Target="../ctrlProps/ctrlProp4709.xml"/><Relationship Id="rId362" Type="http://schemas.openxmlformats.org/officeDocument/2006/relationships/ctrlProp" Target="../ctrlProps/ctrlProp4874.xml"/><Relationship Id="rId418" Type="http://schemas.openxmlformats.org/officeDocument/2006/relationships/ctrlProp" Target="../ctrlProps/ctrlProp4930.xml"/><Relationship Id="rId625" Type="http://schemas.openxmlformats.org/officeDocument/2006/relationships/ctrlProp" Target="../ctrlProps/ctrlProp5137.xml"/><Relationship Id="rId222" Type="http://schemas.openxmlformats.org/officeDocument/2006/relationships/ctrlProp" Target="../ctrlProps/ctrlProp4734.xml"/><Relationship Id="rId264" Type="http://schemas.openxmlformats.org/officeDocument/2006/relationships/ctrlProp" Target="../ctrlProps/ctrlProp4776.xml"/><Relationship Id="rId471" Type="http://schemas.openxmlformats.org/officeDocument/2006/relationships/ctrlProp" Target="../ctrlProps/ctrlProp4983.xml"/><Relationship Id="rId17" Type="http://schemas.openxmlformats.org/officeDocument/2006/relationships/ctrlProp" Target="../ctrlProps/ctrlProp4529.xml"/><Relationship Id="rId59" Type="http://schemas.openxmlformats.org/officeDocument/2006/relationships/ctrlProp" Target="../ctrlProps/ctrlProp4571.xml"/><Relationship Id="rId124" Type="http://schemas.openxmlformats.org/officeDocument/2006/relationships/ctrlProp" Target="../ctrlProps/ctrlProp4636.xml"/><Relationship Id="rId527" Type="http://schemas.openxmlformats.org/officeDocument/2006/relationships/ctrlProp" Target="../ctrlProps/ctrlProp5039.xml"/><Relationship Id="rId569" Type="http://schemas.openxmlformats.org/officeDocument/2006/relationships/ctrlProp" Target="../ctrlProps/ctrlProp5081.xml"/><Relationship Id="rId70" Type="http://schemas.openxmlformats.org/officeDocument/2006/relationships/ctrlProp" Target="../ctrlProps/ctrlProp4582.xml"/><Relationship Id="rId166" Type="http://schemas.openxmlformats.org/officeDocument/2006/relationships/ctrlProp" Target="../ctrlProps/ctrlProp4678.xml"/><Relationship Id="rId331" Type="http://schemas.openxmlformats.org/officeDocument/2006/relationships/ctrlProp" Target="../ctrlProps/ctrlProp4843.xml"/><Relationship Id="rId373" Type="http://schemas.openxmlformats.org/officeDocument/2006/relationships/ctrlProp" Target="../ctrlProps/ctrlProp4885.xml"/><Relationship Id="rId429" Type="http://schemas.openxmlformats.org/officeDocument/2006/relationships/ctrlProp" Target="../ctrlProps/ctrlProp4941.xml"/><Relationship Id="rId580" Type="http://schemas.openxmlformats.org/officeDocument/2006/relationships/ctrlProp" Target="../ctrlProps/ctrlProp5092.xml"/><Relationship Id="rId636" Type="http://schemas.openxmlformats.org/officeDocument/2006/relationships/ctrlProp" Target="../ctrlProps/ctrlProp5148.xml"/></Relationships>
</file>

<file path=xl/worksheets/_rels/sheet22.xml.rels><?xml version="1.0" encoding="UTF-8" standalone="yes"?>
<Relationships xmlns="http://schemas.openxmlformats.org/package/2006/relationships"><Relationship Id="rId117" Type="http://schemas.openxmlformats.org/officeDocument/2006/relationships/ctrlProp" Target="../ctrlProps/ctrlProp5274.xml"/><Relationship Id="rId299" Type="http://schemas.openxmlformats.org/officeDocument/2006/relationships/ctrlProp" Target="../ctrlProps/ctrlProp5456.xml"/><Relationship Id="rId21" Type="http://schemas.openxmlformats.org/officeDocument/2006/relationships/ctrlProp" Target="../ctrlProps/ctrlProp5178.xml"/><Relationship Id="rId63" Type="http://schemas.openxmlformats.org/officeDocument/2006/relationships/ctrlProp" Target="../ctrlProps/ctrlProp5220.xml"/><Relationship Id="rId159" Type="http://schemas.openxmlformats.org/officeDocument/2006/relationships/ctrlProp" Target="../ctrlProps/ctrlProp5316.xml"/><Relationship Id="rId324" Type="http://schemas.openxmlformats.org/officeDocument/2006/relationships/ctrlProp" Target="../ctrlProps/ctrlProp5481.xml"/><Relationship Id="rId366" Type="http://schemas.openxmlformats.org/officeDocument/2006/relationships/ctrlProp" Target="../ctrlProps/ctrlProp5523.xml"/><Relationship Id="rId531" Type="http://schemas.openxmlformats.org/officeDocument/2006/relationships/ctrlProp" Target="../ctrlProps/ctrlProp5688.xml"/><Relationship Id="rId573" Type="http://schemas.openxmlformats.org/officeDocument/2006/relationships/ctrlProp" Target="../ctrlProps/ctrlProp5730.xml"/><Relationship Id="rId629" Type="http://schemas.openxmlformats.org/officeDocument/2006/relationships/ctrlProp" Target="../ctrlProps/ctrlProp5786.xml"/><Relationship Id="rId170" Type="http://schemas.openxmlformats.org/officeDocument/2006/relationships/ctrlProp" Target="../ctrlProps/ctrlProp5327.xml"/><Relationship Id="rId226" Type="http://schemas.openxmlformats.org/officeDocument/2006/relationships/ctrlProp" Target="../ctrlProps/ctrlProp5383.xml"/><Relationship Id="rId433" Type="http://schemas.openxmlformats.org/officeDocument/2006/relationships/ctrlProp" Target="../ctrlProps/ctrlProp5590.xml"/><Relationship Id="rId268" Type="http://schemas.openxmlformats.org/officeDocument/2006/relationships/ctrlProp" Target="../ctrlProps/ctrlProp5425.xml"/><Relationship Id="rId475" Type="http://schemas.openxmlformats.org/officeDocument/2006/relationships/ctrlProp" Target="../ctrlProps/ctrlProp5632.xml"/><Relationship Id="rId640" Type="http://schemas.openxmlformats.org/officeDocument/2006/relationships/ctrlProp" Target="../ctrlProps/ctrlProp5797.xml"/><Relationship Id="rId32" Type="http://schemas.openxmlformats.org/officeDocument/2006/relationships/ctrlProp" Target="../ctrlProps/ctrlProp5189.xml"/><Relationship Id="rId74" Type="http://schemas.openxmlformats.org/officeDocument/2006/relationships/ctrlProp" Target="../ctrlProps/ctrlProp5231.xml"/><Relationship Id="rId128" Type="http://schemas.openxmlformats.org/officeDocument/2006/relationships/ctrlProp" Target="../ctrlProps/ctrlProp5285.xml"/><Relationship Id="rId335" Type="http://schemas.openxmlformats.org/officeDocument/2006/relationships/ctrlProp" Target="../ctrlProps/ctrlProp5492.xml"/><Relationship Id="rId377" Type="http://schemas.openxmlformats.org/officeDocument/2006/relationships/ctrlProp" Target="../ctrlProps/ctrlProp5534.xml"/><Relationship Id="rId500" Type="http://schemas.openxmlformats.org/officeDocument/2006/relationships/ctrlProp" Target="../ctrlProps/ctrlProp5657.xml"/><Relationship Id="rId542" Type="http://schemas.openxmlformats.org/officeDocument/2006/relationships/ctrlProp" Target="../ctrlProps/ctrlProp5699.xml"/><Relationship Id="rId584" Type="http://schemas.openxmlformats.org/officeDocument/2006/relationships/ctrlProp" Target="../ctrlProps/ctrlProp5741.xml"/><Relationship Id="rId5" Type="http://schemas.openxmlformats.org/officeDocument/2006/relationships/ctrlProp" Target="../ctrlProps/ctrlProp5162.xml"/><Relationship Id="rId181" Type="http://schemas.openxmlformats.org/officeDocument/2006/relationships/ctrlProp" Target="../ctrlProps/ctrlProp5338.xml"/><Relationship Id="rId237" Type="http://schemas.openxmlformats.org/officeDocument/2006/relationships/ctrlProp" Target="../ctrlProps/ctrlProp5394.xml"/><Relationship Id="rId402" Type="http://schemas.openxmlformats.org/officeDocument/2006/relationships/ctrlProp" Target="../ctrlProps/ctrlProp5559.xml"/><Relationship Id="rId279" Type="http://schemas.openxmlformats.org/officeDocument/2006/relationships/ctrlProp" Target="../ctrlProps/ctrlProp5436.xml"/><Relationship Id="rId444" Type="http://schemas.openxmlformats.org/officeDocument/2006/relationships/ctrlProp" Target="../ctrlProps/ctrlProp5601.xml"/><Relationship Id="rId486" Type="http://schemas.openxmlformats.org/officeDocument/2006/relationships/ctrlProp" Target="../ctrlProps/ctrlProp5643.xml"/><Relationship Id="rId43" Type="http://schemas.openxmlformats.org/officeDocument/2006/relationships/ctrlProp" Target="../ctrlProps/ctrlProp5200.xml"/><Relationship Id="rId139" Type="http://schemas.openxmlformats.org/officeDocument/2006/relationships/ctrlProp" Target="../ctrlProps/ctrlProp5296.xml"/><Relationship Id="rId290" Type="http://schemas.openxmlformats.org/officeDocument/2006/relationships/ctrlProp" Target="../ctrlProps/ctrlProp5447.xml"/><Relationship Id="rId304" Type="http://schemas.openxmlformats.org/officeDocument/2006/relationships/ctrlProp" Target="../ctrlProps/ctrlProp5461.xml"/><Relationship Id="rId346" Type="http://schemas.openxmlformats.org/officeDocument/2006/relationships/ctrlProp" Target="../ctrlProps/ctrlProp5503.xml"/><Relationship Id="rId388" Type="http://schemas.openxmlformats.org/officeDocument/2006/relationships/ctrlProp" Target="../ctrlProps/ctrlProp5545.xml"/><Relationship Id="rId511" Type="http://schemas.openxmlformats.org/officeDocument/2006/relationships/ctrlProp" Target="../ctrlProps/ctrlProp5668.xml"/><Relationship Id="rId553" Type="http://schemas.openxmlformats.org/officeDocument/2006/relationships/ctrlProp" Target="../ctrlProps/ctrlProp5710.xml"/><Relationship Id="rId609" Type="http://schemas.openxmlformats.org/officeDocument/2006/relationships/ctrlProp" Target="../ctrlProps/ctrlProp5766.xml"/><Relationship Id="rId85" Type="http://schemas.openxmlformats.org/officeDocument/2006/relationships/ctrlProp" Target="../ctrlProps/ctrlProp5242.xml"/><Relationship Id="rId150" Type="http://schemas.openxmlformats.org/officeDocument/2006/relationships/ctrlProp" Target="../ctrlProps/ctrlProp5307.xml"/><Relationship Id="rId192" Type="http://schemas.openxmlformats.org/officeDocument/2006/relationships/ctrlProp" Target="../ctrlProps/ctrlProp5349.xml"/><Relationship Id="rId206" Type="http://schemas.openxmlformats.org/officeDocument/2006/relationships/ctrlProp" Target="../ctrlProps/ctrlProp5363.xml"/><Relationship Id="rId413" Type="http://schemas.openxmlformats.org/officeDocument/2006/relationships/ctrlProp" Target="../ctrlProps/ctrlProp5570.xml"/><Relationship Id="rId595" Type="http://schemas.openxmlformats.org/officeDocument/2006/relationships/ctrlProp" Target="../ctrlProps/ctrlProp5752.xml"/><Relationship Id="rId248" Type="http://schemas.openxmlformats.org/officeDocument/2006/relationships/ctrlProp" Target="../ctrlProps/ctrlProp5405.xml"/><Relationship Id="rId455" Type="http://schemas.openxmlformats.org/officeDocument/2006/relationships/ctrlProp" Target="../ctrlProps/ctrlProp5612.xml"/><Relationship Id="rId497" Type="http://schemas.openxmlformats.org/officeDocument/2006/relationships/ctrlProp" Target="../ctrlProps/ctrlProp5654.xml"/><Relationship Id="rId620" Type="http://schemas.openxmlformats.org/officeDocument/2006/relationships/ctrlProp" Target="../ctrlProps/ctrlProp5777.xml"/><Relationship Id="rId12" Type="http://schemas.openxmlformats.org/officeDocument/2006/relationships/ctrlProp" Target="../ctrlProps/ctrlProp5169.xml"/><Relationship Id="rId108" Type="http://schemas.openxmlformats.org/officeDocument/2006/relationships/ctrlProp" Target="../ctrlProps/ctrlProp5265.xml"/><Relationship Id="rId315" Type="http://schemas.openxmlformats.org/officeDocument/2006/relationships/ctrlProp" Target="../ctrlProps/ctrlProp5472.xml"/><Relationship Id="rId357" Type="http://schemas.openxmlformats.org/officeDocument/2006/relationships/ctrlProp" Target="../ctrlProps/ctrlProp5514.xml"/><Relationship Id="rId522" Type="http://schemas.openxmlformats.org/officeDocument/2006/relationships/ctrlProp" Target="../ctrlProps/ctrlProp5679.xml"/><Relationship Id="rId54" Type="http://schemas.openxmlformats.org/officeDocument/2006/relationships/ctrlProp" Target="../ctrlProps/ctrlProp5211.xml"/><Relationship Id="rId96" Type="http://schemas.openxmlformats.org/officeDocument/2006/relationships/ctrlProp" Target="../ctrlProps/ctrlProp5253.xml"/><Relationship Id="rId161" Type="http://schemas.openxmlformats.org/officeDocument/2006/relationships/ctrlProp" Target="../ctrlProps/ctrlProp5318.xml"/><Relationship Id="rId217" Type="http://schemas.openxmlformats.org/officeDocument/2006/relationships/ctrlProp" Target="../ctrlProps/ctrlProp5374.xml"/><Relationship Id="rId399" Type="http://schemas.openxmlformats.org/officeDocument/2006/relationships/ctrlProp" Target="../ctrlProps/ctrlProp5556.xml"/><Relationship Id="rId564" Type="http://schemas.openxmlformats.org/officeDocument/2006/relationships/ctrlProp" Target="../ctrlProps/ctrlProp5721.xml"/><Relationship Id="rId259" Type="http://schemas.openxmlformats.org/officeDocument/2006/relationships/ctrlProp" Target="../ctrlProps/ctrlProp5416.xml"/><Relationship Id="rId424" Type="http://schemas.openxmlformats.org/officeDocument/2006/relationships/ctrlProp" Target="../ctrlProps/ctrlProp5581.xml"/><Relationship Id="rId466" Type="http://schemas.openxmlformats.org/officeDocument/2006/relationships/ctrlProp" Target="../ctrlProps/ctrlProp5623.xml"/><Relationship Id="rId631" Type="http://schemas.openxmlformats.org/officeDocument/2006/relationships/ctrlProp" Target="../ctrlProps/ctrlProp5788.xml"/><Relationship Id="rId23" Type="http://schemas.openxmlformats.org/officeDocument/2006/relationships/ctrlProp" Target="../ctrlProps/ctrlProp5180.xml"/><Relationship Id="rId119" Type="http://schemas.openxmlformats.org/officeDocument/2006/relationships/ctrlProp" Target="../ctrlProps/ctrlProp5276.xml"/><Relationship Id="rId270" Type="http://schemas.openxmlformats.org/officeDocument/2006/relationships/ctrlProp" Target="../ctrlProps/ctrlProp5427.xml"/><Relationship Id="rId326" Type="http://schemas.openxmlformats.org/officeDocument/2006/relationships/ctrlProp" Target="../ctrlProps/ctrlProp5483.xml"/><Relationship Id="rId533" Type="http://schemas.openxmlformats.org/officeDocument/2006/relationships/ctrlProp" Target="../ctrlProps/ctrlProp5690.xml"/><Relationship Id="rId65" Type="http://schemas.openxmlformats.org/officeDocument/2006/relationships/ctrlProp" Target="../ctrlProps/ctrlProp5222.xml"/><Relationship Id="rId130" Type="http://schemas.openxmlformats.org/officeDocument/2006/relationships/ctrlProp" Target="../ctrlProps/ctrlProp5287.xml"/><Relationship Id="rId368" Type="http://schemas.openxmlformats.org/officeDocument/2006/relationships/ctrlProp" Target="../ctrlProps/ctrlProp5525.xml"/><Relationship Id="rId575" Type="http://schemas.openxmlformats.org/officeDocument/2006/relationships/ctrlProp" Target="../ctrlProps/ctrlProp5732.xml"/><Relationship Id="rId172" Type="http://schemas.openxmlformats.org/officeDocument/2006/relationships/ctrlProp" Target="../ctrlProps/ctrlProp5329.xml"/><Relationship Id="rId228" Type="http://schemas.openxmlformats.org/officeDocument/2006/relationships/ctrlProp" Target="../ctrlProps/ctrlProp5385.xml"/><Relationship Id="rId435" Type="http://schemas.openxmlformats.org/officeDocument/2006/relationships/ctrlProp" Target="../ctrlProps/ctrlProp5592.xml"/><Relationship Id="rId477" Type="http://schemas.openxmlformats.org/officeDocument/2006/relationships/ctrlProp" Target="../ctrlProps/ctrlProp5634.xml"/><Relationship Id="rId600" Type="http://schemas.openxmlformats.org/officeDocument/2006/relationships/ctrlProp" Target="../ctrlProps/ctrlProp5757.xml"/><Relationship Id="rId642" Type="http://schemas.openxmlformats.org/officeDocument/2006/relationships/ctrlProp" Target="../ctrlProps/ctrlProp5799.xml"/><Relationship Id="rId281" Type="http://schemas.openxmlformats.org/officeDocument/2006/relationships/ctrlProp" Target="../ctrlProps/ctrlProp5438.xml"/><Relationship Id="rId337" Type="http://schemas.openxmlformats.org/officeDocument/2006/relationships/ctrlProp" Target="../ctrlProps/ctrlProp5494.xml"/><Relationship Id="rId502" Type="http://schemas.openxmlformats.org/officeDocument/2006/relationships/ctrlProp" Target="../ctrlProps/ctrlProp5659.xml"/><Relationship Id="rId34" Type="http://schemas.openxmlformats.org/officeDocument/2006/relationships/ctrlProp" Target="../ctrlProps/ctrlProp5191.xml"/><Relationship Id="rId76" Type="http://schemas.openxmlformats.org/officeDocument/2006/relationships/ctrlProp" Target="../ctrlProps/ctrlProp5233.xml"/><Relationship Id="rId141" Type="http://schemas.openxmlformats.org/officeDocument/2006/relationships/ctrlProp" Target="../ctrlProps/ctrlProp5298.xml"/><Relationship Id="rId379" Type="http://schemas.openxmlformats.org/officeDocument/2006/relationships/ctrlProp" Target="../ctrlProps/ctrlProp5536.xml"/><Relationship Id="rId544" Type="http://schemas.openxmlformats.org/officeDocument/2006/relationships/ctrlProp" Target="../ctrlProps/ctrlProp5701.xml"/><Relationship Id="rId586" Type="http://schemas.openxmlformats.org/officeDocument/2006/relationships/ctrlProp" Target="../ctrlProps/ctrlProp5743.xml"/><Relationship Id="rId7" Type="http://schemas.openxmlformats.org/officeDocument/2006/relationships/ctrlProp" Target="../ctrlProps/ctrlProp5164.xml"/><Relationship Id="rId183" Type="http://schemas.openxmlformats.org/officeDocument/2006/relationships/ctrlProp" Target="../ctrlProps/ctrlProp5340.xml"/><Relationship Id="rId239" Type="http://schemas.openxmlformats.org/officeDocument/2006/relationships/ctrlProp" Target="../ctrlProps/ctrlProp5396.xml"/><Relationship Id="rId390" Type="http://schemas.openxmlformats.org/officeDocument/2006/relationships/ctrlProp" Target="../ctrlProps/ctrlProp5547.xml"/><Relationship Id="rId404" Type="http://schemas.openxmlformats.org/officeDocument/2006/relationships/ctrlProp" Target="../ctrlProps/ctrlProp5561.xml"/><Relationship Id="rId446" Type="http://schemas.openxmlformats.org/officeDocument/2006/relationships/ctrlProp" Target="../ctrlProps/ctrlProp5603.xml"/><Relationship Id="rId611" Type="http://schemas.openxmlformats.org/officeDocument/2006/relationships/ctrlProp" Target="../ctrlProps/ctrlProp5768.xml"/><Relationship Id="rId250" Type="http://schemas.openxmlformats.org/officeDocument/2006/relationships/ctrlProp" Target="../ctrlProps/ctrlProp5407.xml"/><Relationship Id="rId292" Type="http://schemas.openxmlformats.org/officeDocument/2006/relationships/ctrlProp" Target="../ctrlProps/ctrlProp5449.xml"/><Relationship Id="rId306" Type="http://schemas.openxmlformats.org/officeDocument/2006/relationships/ctrlProp" Target="../ctrlProps/ctrlProp5463.xml"/><Relationship Id="rId488" Type="http://schemas.openxmlformats.org/officeDocument/2006/relationships/ctrlProp" Target="../ctrlProps/ctrlProp5645.xml"/><Relationship Id="rId45" Type="http://schemas.openxmlformats.org/officeDocument/2006/relationships/ctrlProp" Target="../ctrlProps/ctrlProp5202.xml"/><Relationship Id="rId87" Type="http://schemas.openxmlformats.org/officeDocument/2006/relationships/ctrlProp" Target="../ctrlProps/ctrlProp5244.xml"/><Relationship Id="rId110" Type="http://schemas.openxmlformats.org/officeDocument/2006/relationships/ctrlProp" Target="../ctrlProps/ctrlProp5267.xml"/><Relationship Id="rId348" Type="http://schemas.openxmlformats.org/officeDocument/2006/relationships/ctrlProp" Target="../ctrlProps/ctrlProp5505.xml"/><Relationship Id="rId513" Type="http://schemas.openxmlformats.org/officeDocument/2006/relationships/ctrlProp" Target="../ctrlProps/ctrlProp5670.xml"/><Relationship Id="rId555" Type="http://schemas.openxmlformats.org/officeDocument/2006/relationships/ctrlProp" Target="../ctrlProps/ctrlProp5712.xml"/><Relationship Id="rId597" Type="http://schemas.openxmlformats.org/officeDocument/2006/relationships/ctrlProp" Target="../ctrlProps/ctrlProp5754.xml"/><Relationship Id="rId152" Type="http://schemas.openxmlformats.org/officeDocument/2006/relationships/ctrlProp" Target="../ctrlProps/ctrlProp5309.xml"/><Relationship Id="rId194" Type="http://schemas.openxmlformats.org/officeDocument/2006/relationships/ctrlProp" Target="../ctrlProps/ctrlProp5351.xml"/><Relationship Id="rId208" Type="http://schemas.openxmlformats.org/officeDocument/2006/relationships/ctrlProp" Target="../ctrlProps/ctrlProp5365.xml"/><Relationship Id="rId415" Type="http://schemas.openxmlformats.org/officeDocument/2006/relationships/ctrlProp" Target="../ctrlProps/ctrlProp5572.xml"/><Relationship Id="rId457" Type="http://schemas.openxmlformats.org/officeDocument/2006/relationships/ctrlProp" Target="../ctrlProps/ctrlProp5614.xml"/><Relationship Id="rId622" Type="http://schemas.openxmlformats.org/officeDocument/2006/relationships/ctrlProp" Target="../ctrlProps/ctrlProp5779.xml"/><Relationship Id="rId261" Type="http://schemas.openxmlformats.org/officeDocument/2006/relationships/ctrlProp" Target="../ctrlProps/ctrlProp5418.xml"/><Relationship Id="rId499" Type="http://schemas.openxmlformats.org/officeDocument/2006/relationships/ctrlProp" Target="../ctrlProps/ctrlProp5656.xml"/><Relationship Id="rId14" Type="http://schemas.openxmlformats.org/officeDocument/2006/relationships/ctrlProp" Target="../ctrlProps/ctrlProp5171.xml"/><Relationship Id="rId56" Type="http://schemas.openxmlformats.org/officeDocument/2006/relationships/ctrlProp" Target="../ctrlProps/ctrlProp5213.xml"/><Relationship Id="rId317" Type="http://schemas.openxmlformats.org/officeDocument/2006/relationships/ctrlProp" Target="../ctrlProps/ctrlProp5474.xml"/><Relationship Id="rId359" Type="http://schemas.openxmlformats.org/officeDocument/2006/relationships/ctrlProp" Target="../ctrlProps/ctrlProp5516.xml"/><Relationship Id="rId524" Type="http://schemas.openxmlformats.org/officeDocument/2006/relationships/ctrlProp" Target="../ctrlProps/ctrlProp5681.xml"/><Relationship Id="rId566" Type="http://schemas.openxmlformats.org/officeDocument/2006/relationships/ctrlProp" Target="../ctrlProps/ctrlProp5723.xml"/><Relationship Id="rId98" Type="http://schemas.openxmlformats.org/officeDocument/2006/relationships/ctrlProp" Target="../ctrlProps/ctrlProp5255.xml"/><Relationship Id="rId121" Type="http://schemas.openxmlformats.org/officeDocument/2006/relationships/ctrlProp" Target="../ctrlProps/ctrlProp5278.xml"/><Relationship Id="rId163" Type="http://schemas.openxmlformats.org/officeDocument/2006/relationships/ctrlProp" Target="../ctrlProps/ctrlProp5320.xml"/><Relationship Id="rId219" Type="http://schemas.openxmlformats.org/officeDocument/2006/relationships/ctrlProp" Target="../ctrlProps/ctrlProp5376.xml"/><Relationship Id="rId370" Type="http://schemas.openxmlformats.org/officeDocument/2006/relationships/ctrlProp" Target="../ctrlProps/ctrlProp5527.xml"/><Relationship Id="rId426" Type="http://schemas.openxmlformats.org/officeDocument/2006/relationships/ctrlProp" Target="../ctrlProps/ctrlProp5583.xml"/><Relationship Id="rId633" Type="http://schemas.openxmlformats.org/officeDocument/2006/relationships/ctrlProp" Target="../ctrlProps/ctrlProp5790.xml"/><Relationship Id="rId230" Type="http://schemas.openxmlformats.org/officeDocument/2006/relationships/ctrlProp" Target="../ctrlProps/ctrlProp5387.xml"/><Relationship Id="rId468" Type="http://schemas.openxmlformats.org/officeDocument/2006/relationships/ctrlProp" Target="../ctrlProps/ctrlProp5625.xml"/><Relationship Id="rId25" Type="http://schemas.openxmlformats.org/officeDocument/2006/relationships/ctrlProp" Target="../ctrlProps/ctrlProp5182.xml"/><Relationship Id="rId67" Type="http://schemas.openxmlformats.org/officeDocument/2006/relationships/ctrlProp" Target="../ctrlProps/ctrlProp5224.xml"/><Relationship Id="rId272" Type="http://schemas.openxmlformats.org/officeDocument/2006/relationships/ctrlProp" Target="../ctrlProps/ctrlProp5429.xml"/><Relationship Id="rId328" Type="http://schemas.openxmlformats.org/officeDocument/2006/relationships/ctrlProp" Target="../ctrlProps/ctrlProp5485.xml"/><Relationship Id="rId535" Type="http://schemas.openxmlformats.org/officeDocument/2006/relationships/ctrlProp" Target="../ctrlProps/ctrlProp5692.xml"/><Relationship Id="rId577" Type="http://schemas.openxmlformats.org/officeDocument/2006/relationships/ctrlProp" Target="../ctrlProps/ctrlProp5734.xml"/><Relationship Id="rId132" Type="http://schemas.openxmlformats.org/officeDocument/2006/relationships/ctrlProp" Target="../ctrlProps/ctrlProp5289.xml"/><Relationship Id="rId174" Type="http://schemas.openxmlformats.org/officeDocument/2006/relationships/ctrlProp" Target="../ctrlProps/ctrlProp5331.xml"/><Relationship Id="rId381" Type="http://schemas.openxmlformats.org/officeDocument/2006/relationships/ctrlProp" Target="../ctrlProps/ctrlProp5538.xml"/><Relationship Id="rId602" Type="http://schemas.openxmlformats.org/officeDocument/2006/relationships/ctrlProp" Target="../ctrlProps/ctrlProp5759.xml"/><Relationship Id="rId241" Type="http://schemas.openxmlformats.org/officeDocument/2006/relationships/ctrlProp" Target="../ctrlProps/ctrlProp5398.xml"/><Relationship Id="rId437" Type="http://schemas.openxmlformats.org/officeDocument/2006/relationships/ctrlProp" Target="../ctrlProps/ctrlProp5594.xml"/><Relationship Id="rId479" Type="http://schemas.openxmlformats.org/officeDocument/2006/relationships/ctrlProp" Target="../ctrlProps/ctrlProp5636.xml"/><Relationship Id="rId644" Type="http://schemas.openxmlformats.org/officeDocument/2006/relationships/ctrlProp" Target="../ctrlProps/ctrlProp5801.xml"/><Relationship Id="rId36" Type="http://schemas.openxmlformats.org/officeDocument/2006/relationships/ctrlProp" Target="../ctrlProps/ctrlProp5193.xml"/><Relationship Id="rId283" Type="http://schemas.openxmlformats.org/officeDocument/2006/relationships/ctrlProp" Target="../ctrlProps/ctrlProp5440.xml"/><Relationship Id="rId339" Type="http://schemas.openxmlformats.org/officeDocument/2006/relationships/ctrlProp" Target="../ctrlProps/ctrlProp5496.xml"/><Relationship Id="rId490" Type="http://schemas.openxmlformats.org/officeDocument/2006/relationships/ctrlProp" Target="../ctrlProps/ctrlProp5647.xml"/><Relationship Id="rId504" Type="http://schemas.openxmlformats.org/officeDocument/2006/relationships/ctrlProp" Target="../ctrlProps/ctrlProp5661.xml"/><Relationship Id="rId546" Type="http://schemas.openxmlformats.org/officeDocument/2006/relationships/ctrlProp" Target="../ctrlProps/ctrlProp5703.xml"/><Relationship Id="rId78" Type="http://schemas.openxmlformats.org/officeDocument/2006/relationships/ctrlProp" Target="../ctrlProps/ctrlProp5235.xml"/><Relationship Id="rId101" Type="http://schemas.openxmlformats.org/officeDocument/2006/relationships/ctrlProp" Target="../ctrlProps/ctrlProp5258.xml"/><Relationship Id="rId143" Type="http://schemas.openxmlformats.org/officeDocument/2006/relationships/ctrlProp" Target="../ctrlProps/ctrlProp5300.xml"/><Relationship Id="rId185" Type="http://schemas.openxmlformats.org/officeDocument/2006/relationships/ctrlProp" Target="../ctrlProps/ctrlProp5342.xml"/><Relationship Id="rId350" Type="http://schemas.openxmlformats.org/officeDocument/2006/relationships/ctrlProp" Target="../ctrlProps/ctrlProp5507.xml"/><Relationship Id="rId406" Type="http://schemas.openxmlformats.org/officeDocument/2006/relationships/ctrlProp" Target="../ctrlProps/ctrlProp5563.xml"/><Relationship Id="rId588" Type="http://schemas.openxmlformats.org/officeDocument/2006/relationships/ctrlProp" Target="../ctrlProps/ctrlProp5745.xml"/><Relationship Id="rId9" Type="http://schemas.openxmlformats.org/officeDocument/2006/relationships/ctrlProp" Target="../ctrlProps/ctrlProp5166.xml"/><Relationship Id="rId210" Type="http://schemas.openxmlformats.org/officeDocument/2006/relationships/ctrlProp" Target="../ctrlProps/ctrlProp5367.xml"/><Relationship Id="rId392" Type="http://schemas.openxmlformats.org/officeDocument/2006/relationships/ctrlProp" Target="../ctrlProps/ctrlProp5549.xml"/><Relationship Id="rId448" Type="http://schemas.openxmlformats.org/officeDocument/2006/relationships/ctrlProp" Target="../ctrlProps/ctrlProp5605.xml"/><Relationship Id="rId613" Type="http://schemas.openxmlformats.org/officeDocument/2006/relationships/ctrlProp" Target="../ctrlProps/ctrlProp5770.xml"/><Relationship Id="rId252" Type="http://schemas.openxmlformats.org/officeDocument/2006/relationships/ctrlProp" Target="../ctrlProps/ctrlProp5409.xml"/><Relationship Id="rId294" Type="http://schemas.openxmlformats.org/officeDocument/2006/relationships/ctrlProp" Target="../ctrlProps/ctrlProp5451.xml"/><Relationship Id="rId308" Type="http://schemas.openxmlformats.org/officeDocument/2006/relationships/ctrlProp" Target="../ctrlProps/ctrlProp5465.xml"/><Relationship Id="rId515" Type="http://schemas.openxmlformats.org/officeDocument/2006/relationships/ctrlProp" Target="../ctrlProps/ctrlProp5672.xml"/><Relationship Id="rId47" Type="http://schemas.openxmlformats.org/officeDocument/2006/relationships/ctrlProp" Target="../ctrlProps/ctrlProp5204.xml"/><Relationship Id="rId89" Type="http://schemas.openxmlformats.org/officeDocument/2006/relationships/ctrlProp" Target="../ctrlProps/ctrlProp5246.xml"/><Relationship Id="rId112" Type="http://schemas.openxmlformats.org/officeDocument/2006/relationships/ctrlProp" Target="../ctrlProps/ctrlProp5269.xml"/><Relationship Id="rId154" Type="http://schemas.openxmlformats.org/officeDocument/2006/relationships/ctrlProp" Target="../ctrlProps/ctrlProp5311.xml"/><Relationship Id="rId361" Type="http://schemas.openxmlformats.org/officeDocument/2006/relationships/ctrlProp" Target="../ctrlProps/ctrlProp5518.xml"/><Relationship Id="rId557" Type="http://schemas.openxmlformats.org/officeDocument/2006/relationships/ctrlProp" Target="../ctrlProps/ctrlProp5714.xml"/><Relationship Id="rId599" Type="http://schemas.openxmlformats.org/officeDocument/2006/relationships/ctrlProp" Target="../ctrlProps/ctrlProp5756.xml"/><Relationship Id="rId196" Type="http://schemas.openxmlformats.org/officeDocument/2006/relationships/ctrlProp" Target="../ctrlProps/ctrlProp5353.xml"/><Relationship Id="rId417" Type="http://schemas.openxmlformats.org/officeDocument/2006/relationships/ctrlProp" Target="../ctrlProps/ctrlProp5574.xml"/><Relationship Id="rId459" Type="http://schemas.openxmlformats.org/officeDocument/2006/relationships/ctrlProp" Target="../ctrlProps/ctrlProp5616.xml"/><Relationship Id="rId624" Type="http://schemas.openxmlformats.org/officeDocument/2006/relationships/ctrlProp" Target="../ctrlProps/ctrlProp5781.xml"/><Relationship Id="rId16" Type="http://schemas.openxmlformats.org/officeDocument/2006/relationships/ctrlProp" Target="../ctrlProps/ctrlProp5173.xml"/><Relationship Id="rId221" Type="http://schemas.openxmlformats.org/officeDocument/2006/relationships/ctrlProp" Target="../ctrlProps/ctrlProp5378.xml"/><Relationship Id="rId263" Type="http://schemas.openxmlformats.org/officeDocument/2006/relationships/ctrlProp" Target="../ctrlProps/ctrlProp5420.xml"/><Relationship Id="rId319" Type="http://schemas.openxmlformats.org/officeDocument/2006/relationships/ctrlProp" Target="../ctrlProps/ctrlProp5476.xml"/><Relationship Id="rId470" Type="http://schemas.openxmlformats.org/officeDocument/2006/relationships/ctrlProp" Target="../ctrlProps/ctrlProp5627.xml"/><Relationship Id="rId526" Type="http://schemas.openxmlformats.org/officeDocument/2006/relationships/ctrlProp" Target="../ctrlProps/ctrlProp5683.xml"/><Relationship Id="rId58" Type="http://schemas.openxmlformats.org/officeDocument/2006/relationships/ctrlProp" Target="../ctrlProps/ctrlProp5215.xml"/><Relationship Id="rId123" Type="http://schemas.openxmlformats.org/officeDocument/2006/relationships/ctrlProp" Target="../ctrlProps/ctrlProp5280.xml"/><Relationship Id="rId330" Type="http://schemas.openxmlformats.org/officeDocument/2006/relationships/ctrlProp" Target="../ctrlProps/ctrlProp5487.xml"/><Relationship Id="rId568" Type="http://schemas.openxmlformats.org/officeDocument/2006/relationships/ctrlProp" Target="../ctrlProps/ctrlProp5725.xml"/><Relationship Id="rId165" Type="http://schemas.openxmlformats.org/officeDocument/2006/relationships/ctrlProp" Target="../ctrlProps/ctrlProp5322.xml"/><Relationship Id="rId372" Type="http://schemas.openxmlformats.org/officeDocument/2006/relationships/ctrlProp" Target="../ctrlProps/ctrlProp5529.xml"/><Relationship Id="rId428" Type="http://schemas.openxmlformats.org/officeDocument/2006/relationships/ctrlProp" Target="../ctrlProps/ctrlProp5585.xml"/><Relationship Id="rId635" Type="http://schemas.openxmlformats.org/officeDocument/2006/relationships/ctrlProp" Target="../ctrlProps/ctrlProp5792.xml"/><Relationship Id="rId232" Type="http://schemas.openxmlformats.org/officeDocument/2006/relationships/ctrlProp" Target="../ctrlProps/ctrlProp5389.xml"/><Relationship Id="rId274" Type="http://schemas.openxmlformats.org/officeDocument/2006/relationships/ctrlProp" Target="../ctrlProps/ctrlProp5431.xml"/><Relationship Id="rId481" Type="http://schemas.openxmlformats.org/officeDocument/2006/relationships/ctrlProp" Target="../ctrlProps/ctrlProp5638.xml"/><Relationship Id="rId27" Type="http://schemas.openxmlformats.org/officeDocument/2006/relationships/ctrlProp" Target="../ctrlProps/ctrlProp5184.xml"/><Relationship Id="rId69" Type="http://schemas.openxmlformats.org/officeDocument/2006/relationships/ctrlProp" Target="../ctrlProps/ctrlProp5226.xml"/><Relationship Id="rId134" Type="http://schemas.openxmlformats.org/officeDocument/2006/relationships/ctrlProp" Target="../ctrlProps/ctrlProp5291.xml"/><Relationship Id="rId537" Type="http://schemas.openxmlformats.org/officeDocument/2006/relationships/ctrlProp" Target="../ctrlProps/ctrlProp5694.xml"/><Relationship Id="rId579" Type="http://schemas.openxmlformats.org/officeDocument/2006/relationships/ctrlProp" Target="../ctrlProps/ctrlProp5736.xml"/><Relationship Id="rId80" Type="http://schemas.openxmlformats.org/officeDocument/2006/relationships/ctrlProp" Target="../ctrlProps/ctrlProp5237.xml"/><Relationship Id="rId176" Type="http://schemas.openxmlformats.org/officeDocument/2006/relationships/ctrlProp" Target="../ctrlProps/ctrlProp5333.xml"/><Relationship Id="rId341" Type="http://schemas.openxmlformats.org/officeDocument/2006/relationships/ctrlProp" Target="../ctrlProps/ctrlProp5498.xml"/><Relationship Id="rId383" Type="http://schemas.openxmlformats.org/officeDocument/2006/relationships/ctrlProp" Target="../ctrlProps/ctrlProp5540.xml"/><Relationship Id="rId439" Type="http://schemas.openxmlformats.org/officeDocument/2006/relationships/ctrlProp" Target="../ctrlProps/ctrlProp5596.xml"/><Relationship Id="rId590" Type="http://schemas.openxmlformats.org/officeDocument/2006/relationships/ctrlProp" Target="../ctrlProps/ctrlProp5747.xml"/><Relationship Id="rId604" Type="http://schemas.openxmlformats.org/officeDocument/2006/relationships/ctrlProp" Target="../ctrlProps/ctrlProp5761.xml"/><Relationship Id="rId646" Type="http://schemas.openxmlformats.org/officeDocument/2006/relationships/ctrlProp" Target="../ctrlProps/ctrlProp5803.xml"/><Relationship Id="rId201" Type="http://schemas.openxmlformats.org/officeDocument/2006/relationships/ctrlProp" Target="../ctrlProps/ctrlProp5358.xml"/><Relationship Id="rId243" Type="http://schemas.openxmlformats.org/officeDocument/2006/relationships/ctrlProp" Target="../ctrlProps/ctrlProp5400.xml"/><Relationship Id="rId285" Type="http://schemas.openxmlformats.org/officeDocument/2006/relationships/ctrlProp" Target="../ctrlProps/ctrlProp5442.xml"/><Relationship Id="rId450" Type="http://schemas.openxmlformats.org/officeDocument/2006/relationships/ctrlProp" Target="../ctrlProps/ctrlProp5607.xml"/><Relationship Id="rId506" Type="http://schemas.openxmlformats.org/officeDocument/2006/relationships/ctrlProp" Target="../ctrlProps/ctrlProp5663.xml"/><Relationship Id="rId38" Type="http://schemas.openxmlformats.org/officeDocument/2006/relationships/ctrlProp" Target="../ctrlProps/ctrlProp5195.xml"/><Relationship Id="rId103" Type="http://schemas.openxmlformats.org/officeDocument/2006/relationships/ctrlProp" Target="../ctrlProps/ctrlProp5260.xml"/><Relationship Id="rId310" Type="http://schemas.openxmlformats.org/officeDocument/2006/relationships/ctrlProp" Target="../ctrlProps/ctrlProp5467.xml"/><Relationship Id="rId492" Type="http://schemas.openxmlformats.org/officeDocument/2006/relationships/ctrlProp" Target="../ctrlProps/ctrlProp5649.xml"/><Relationship Id="rId548" Type="http://schemas.openxmlformats.org/officeDocument/2006/relationships/ctrlProp" Target="../ctrlProps/ctrlProp5705.xml"/><Relationship Id="rId91" Type="http://schemas.openxmlformats.org/officeDocument/2006/relationships/ctrlProp" Target="../ctrlProps/ctrlProp5248.xml"/><Relationship Id="rId145" Type="http://schemas.openxmlformats.org/officeDocument/2006/relationships/ctrlProp" Target="../ctrlProps/ctrlProp5302.xml"/><Relationship Id="rId187" Type="http://schemas.openxmlformats.org/officeDocument/2006/relationships/ctrlProp" Target="../ctrlProps/ctrlProp5344.xml"/><Relationship Id="rId352" Type="http://schemas.openxmlformats.org/officeDocument/2006/relationships/ctrlProp" Target="../ctrlProps/ctrlProp5509.xml"/><Relationship Id="rId394" Type="http://schemas.openxmlformats.org/officeDocument/2006/relationships/ctrlProp" Target="../ctrlProps/ctrlProp5551.xml"/><Relationship Id="rId408" Type="http://schemas.openxmlformats.org/officeDocument/2006/relationships/ctrlProp" Target="../ctrlProps/ctrlProp5565.xml"/><Relationship Id="rId615" Type="http://schemas.openxmlformats.org/officeDocument/2006/relationships/ctrlProp" Target="../ctrlProps/ctrlProp5772.xml"/><Relationship Id="rId1" Type="http://schemas.openxmlformats.org/officeDocument/2006/relationships/printerSettings" Target="../printerSettings/printerSettings18.bin"/><Relationship Id="rId212" Type="http://schemas.openxmlformats.org/officeDocument/2006/relationships/ctrlProp" Target="../ctrlProps/ctrlProp5369.xml"/><Relationship Id="rId233" Type="http://schemas.openxmlformats.org/officeDocument/2006/relationships/ctrlProp" Target="../ctrlProps/ctrlProp5390.xml"/><Relationship Id="rId254" Type="http://schemas.openxmlformats.org/officeDocument/2006/relationships/ctrlProp" Target="../ctrlProps/ctrlProp5411.xml"/><Relationship Id="rId440" Type="http://schemas.openxmlformats.org/officeDocument/2006/relationships/ctrlProp" Target="../ctrlProps/ctrlProp5597.xml"/><Relationship Id="rId28" Type="http://schemas.openxmlformats.org/officeDocument/2006/relationships/ctrlProp" Target="../ctrlProps/ctrlProp5185.xml"/><Relationship Id="rId49" Type="http://schemas.openxmlformats.org/officeDocument/2006/relationships/ctrlProp" Target="../ctrlProps/ctrlProp5206.xml"/><Relationship Id="rId114" Type="http://schemas.openxmlformats.org/officeDocument/2006/relationships/ctrlProp" Target="../ctrlProps/ctrlProp5271.xml"/><Relationship Id="rId275" Type="http://schemas.openxmlformats.org/officeDocument/2006/relationships/ctrlProp" Target="../ctrlProps/ctrlProp5432.xml"/><Relationship Id="rId296" Type="http://schemas.openxmlformats.org/officeDocument/2006/relationships/ctrlProp" Target="../ctrlProps/ctrlProp5453.xml"/><Relationship Id="rId300" Type="http://schemas.openxmlformats.org/officeDocument/2006/relationships/ctrlProp" Target="../ctrlProps/ctrlProp5457.xml"/><Relationship Id="rId461" Type="http://schemas.openxmlformats.org/officeDocument/2006/relationships/ctrlProp" Target="../ctrlProps/ctrlProp5618.xml"/><Relationship Id="rId482" Type="http://schemas.openxmlformats.org/officeDocument/2006/relationships/ctrlProp" Target="../ctrlProps/ctrlProp5639.xml"/><Relationship Id="rId517" Type="http://schemas.openxmlformats.org/officeDocument/2006/relationships/ctrlProp" Target="../ctrlProps/ctrlProp5674.xml"/><Relationship Id="rId538" Type="http://schemas.openxmlformats.org/officeDocument/2006/relationships/ctrlProp" Target="../ctrlProps/ctrlProp5695.xml"/><Relationship Id="rId559" Type="http://schemas.openxmlformats.org/officeDocument/2006/relationships/ctrlProp" Target="../ctrlProps/ctrlProp5716.xml"/><Relationship Id="rId60" Type="http://schemas.openxmlformats.org/officeDocument/2006/relationships/ctrlProp" Target="../ctrlProps/ctrlProp5217.xml"/><Relationship Id="rId81" Type="http://schemas.openxmlformats.org/officeDocument/2006/relationships/ctrlProp" Target="../ctrlProps/ctrlProp5238.xml"/><Relationship Id="rId135" Type="http://schemas.openxmlformats.org/officeDocument/2006/relationships/ctrlProp" Target="../ctrlProps/ctrlProp5292.xml"/><Relationship Id="rId156" Type="http://schemas.openxmlformats.org/officeDocument/2006/relationships/ctrlProp" Target="../ctrlProps/ctrlProp5313.xml"/><Relationship Id="rId177" Type="http://schemas.openxmlformats.org/officeDocument/2006/relationships/ctrlProp" Target="../ctrlProps/ctrlProp5334.xml"/><Relationship Id="rId198" Type="http://schemas.openxmlformats.org/officeDocument/2006/relationships/ctrlProp" Target="../ctrlProps/ctrlProp5355.xml"/><Relationship Id="rId321" Type="http://schemas.openxmlformats.org/officeDocument/2006/relationships/ctrlProp" Target="../ctrlProps/ctrlProp5478.xml"/><Relationship Id="rId342" Type="http://schemas.openxmlformats.org/officeDocument/2006/relationships/ctrlProp" Target="../ctrlProps/ctrlProp5499.xml"/><Relationship Id="rId363" Type="http://schemas.openxmlformats.org/officeDocument/2006/relationships/ctrlProp" Target="../ctrlProps/ctrlProp5520.xml"/><Relationship Id="rId384" Type="http://schemas.openxmlformats.org/officeDocument/2006/relationships/ctrlProp" Target="../ctrlProps/ctrlProp5541.xml"/><Relationship Id="rId419" Type="http://schemas.openxmlformats.org/officeDocument/2006/relationships/ctrlProp" Target="../ctrlProps/ctrlProp5576.xml"/><Relationship Id="rId570" Type="http://schemas.openxmlformats.org/officeDocument/2006/relationships/ctrlProp" Target="../ctrlProps/ctrlProp5727.xml"/><Relationship Id="rId591" Type="http://schemas.openxmlformats.org/officeDocument/2006/relationships/ctrlProp" Target="../ctrlProps/ctrlProp5748.xml"/><Relationship Id="rId605" Type="http://schemas.openxmlformats.org/officeDocument/2006/relationships/ctrlProp" Target="../ctrlProps/ctrlProp5762.xml"/><Relationship Id="rId626" Type="http://schemas.openxmlformats.org/officeDocument/2006/relationships/ctrlProp" Target="../ctrlProps/ctrlProp5783.xml"/><Relationship Id="rId202" Type="http://schemas.openxmlformats.org/officeDocument/2006/relationships/ctrlProp" Target="../ctrlProps/ctrlProp5359.xml"/><Relationship Id="rId223" Type="http://schemas.openxmlformats.org/officeDocument/2006/relationships/ctrlProp" Target="../ctrlProps/ctrlProp5380.xml"/><Relationship Id="rId244" Type="http://schemas.openxmlformats.org/officeDocument/2006/relationships/ctrlProp" Target="../ctrlProps/ctrlProp5401.xml"/><Relationship Id="rId430" Type="http://schemas.openxmlformats.org/officeDocument/2006/relationships/ctrlProp" Target="../ctrlProps/ctrlProp5587.xml"/><Relationship Id="rId647" Type="http://schemas.openxmlformats.org/officeDocument/2006/relationships/ctrlProp" Target="../ctrlProps/ctrlProp5804.xml"/><Relationship Id="rId18" Type="http://schemas.openxmlformats.org/officeDocument/2006/relationships/ctrlProp" Target="../ctrlProps/ctrlProp5175.xml"/><Relationship Id="rId39" Type="http://schemas.openxmlformats.org/officeDocument/2006/relationships/ctrlProp" Target="../ctrlProps/ctrlProp5196.xml"/><Relationship Id="rId265" Type="http://schemas.openxmlformats.org/officeDocument/2006/relationships/ctrlProp" Target="../ctrlProps/ctrlProp5422.xml"/><Relationship Id="rId286" Type="http://schemas.openxmlformats.org/officeDocument/2006/relationships/ctrlProp" Target="../ctrlProps/ctrlProp5443.xml"/><Relationship Id="rId451" Type="http://schemas.openxmlformats.org/officeDocument/2006/relationships/ctrlProp" Target="../ctrlProps/ctrlProp5608.xml"/><Relationship Id="rId472" Type="http://schemas.openxmlformats.org/officeDocument/2006/relationships/ctrlProp" Target="../ctrlProps/ctrlProp5629.xml"/><Relationship Id="rId493" Type="http://schemas.openxmlformats.org/officeDocument/2006/relationships/ctrlProp" Target="../ctrlProps/ctrlProp5650.xml"/><Relationship Id="rId507" Type="http://schemas.openxmlformats.org/officeDocument/2006/relationships/ctrlProp" Target="../ctrlProps/ctrlProp5664.xml"/><Relationship Id="rId528" Type="http://schemas.openxmlformats.org/officeDocument/2006/relationships/ctrlProp" Target="../ctrlProps/ctrlProp5685.xml"/><Relationship Id="rId549" Type="http://schemas.openxmlformats.org/officeDocument/2006/relationships/ctrlProp" Target="../ctrlProps/ctrlProp5706.xml"/><Relationship Id="rId50" Type="http://schemas.openxmlformats.org/officeDocument/2006/relationships/ctrlProp" Target="../ctrlProps/ctrlProp5207.xml"/><Relationship Id="rId104" Type="http://schemas.openxmlformats.org/officeDocument/2006/relationships/ctrlProp" Target="../ctrlProps/ctrlProp5261.xml"/><Relationship Id="rId125" Type="http://schemas.openxmlformats.org/officeDocument/2006/relationships/ctrlProp" Target="../ctrlProps/ctrlProp5282.xml"/><Relationship Id="rId146" Type="http://schemas.openxmlformats.org/officeDocument/2006/relationships/ctrlProp" Target="../ctrlProps/ctrlProp5303.xml"/><Relationship Id="rId167" Type="http://schemas.openxmlformats.org/officeDocument/2006/relationships/ctrlProp" Target="../ctrlProps/ctrlProp5324.xml"/><Relationship Id="rId188" Type="http://schemas.openxmlformats.org/officeDocument/2006/relationships/ctrlProp" Target="../ctrlProps/ctrlProp5345.xml"/><Relationship Id="rId311" Type="http://schemas.openxmlformats.org/officeDocument/2006/relationships/ctrlProp" Target="../ctrlProps/ctrlProp5468.xml"/><Relationship Id="rId332" Type="http://schemas.openxmlformats.org/officeDocument/2006/relationships/ctrlProp" Target="../ctrlProps/ctrlProp5489.xml"/><Relationship Id="rId353" Type="http://schemas.openxmlformats.org/officeDocument/2006/relationships/ctrlProp" Target="../ctrlProps/ctrlProp5510.xml"/><Relationship Id="rId374" Type="http://schemas.openxmlformats.org/officeDocument/2006/relationships/ctrlProp" Target="../ctrlProps/ctrlProp5531.xml"/><Relationship Id="rId395" Type="http://schemas.openxmlformats.org/officeDocument/2006/relationships/ctrlProp" Target="../ctrlProps/ctrlProp5552.xml"/><Relationship Id="rId409" Type="http://schemas.openxmlformats.org/officeDocument/2006/relationships/ctrlProp" Target="../ctrlProps/ctrlProp5566.xml"/><Relationship Id="rId560" Type="http://schemas.openxmlformats.org/officeDocument/2006/relationships/ctrlProp" Target="../ctrlProps/ctrlProp5717.xml"/><Relationship Id="rId581" Type="http://schemas.openxmlformats.org/officeDocument/2006/relationships/ctrlProp" Target="../ctrlProps/ctrlProp5738.xml"/><Relationship Id="rId71" Type="http://schemas.openxmlformats.org/officeDocument/2006/relationships/ctrlProp" Target="../ctrlProps/ctrlProp5228.xml"/><Relationship Id="rId92" Type="http://schemas.openxmlformats.org/officeDocument/2006/relationships/ctrlProp" Target="../ctrlProps/ctrlProp5249.xml"/><Relationship Id="rId213" Type="http://schemas.openxmlformats.org/officeDocument/2006/relationships/ctrlProp" Target="../ctrlProps/ctrlProp5370.xml"/><Relationship Id="rId234" Type="http://schemas.openxmlformats.org/officeDocument/2006/relationships/ctrlProp" Target="../ctrlProps/ctrlProp5391.xml"/><Relationship Id="rId420" Type="http://schemas.openxmlformats.org/officeDocument/2006/relationships/ctrlProp" Target="../ctrlProps/ctrlProp5577.xml"/><Relationship Id="rId616" Type="http://schemas.openxmlformats.org/officeDocument/2006/relationships/ctrlProp" Target="../ctrlProps/ctrlProp5773.xml"/><Relationship Id="rId637" Type="http://schemas.openxmlformats.org/officeDocument/2006/relationships/ctrlProp" Target="../ctrlProps/ctrlProp5794.xml"/><Relationship Id="rId2" Type="http://schemas.openxmlformats.org/officeDocument/2006/relationships/drawing" Target="../drawings/drawing13.xml"/><Relationship Id="rId29" Type="http://schemas.openxmlformats.org/officeDocument/2006/relationships/ctrlProp" Target="../ctrlProps/ctrlProp5186.xml"/><Relationship Id="rId255" Type="http://schemas.openxmlformats.org/officeDocument/2006/relationships/ctrlProp" Target="../ctrlProps/ctrlProp5412.xml"/><Relationship Id="rId276" Type="http://schemas.openxmlformats.org/officeDocument/2006/relationships/ctrlProp" Target="../ctrlProps/ctrlProp5433.xml"/><Relationship Id="rId297" Type="http://schemas.openxmlformats.org/officeDocument/2006/relationships/ctrlProp" Target="../ctrlProps/ctrlProp5454.xml"/><Relationship Id="rId441" Type="http://schemas.openxmlformats.org/officeDocument/2006/relationships/ctrlProp" Target="../ctrlProps/ctrlProp5598.xml"/><Relationship Id="rId462" Type="http://schemas.openxmlformats.org/officeDocument/2006/relationships/ctrlProp" Target="../ctrlProps/ctrlProp5619.xml"/><Relationship Id="rId483" Type="http://schemas.openxmlformats.org/officeDocument/2006/relationships/ctrlProp" Target="../ctrlProps/ctrlProp5640.xml"/><Relationship Id="rId518" Type="http://schemas.openxmlformats.org/officeDocument/2006/relationships/ctrlProp" Target="../ctrlProps/ctrlProp5675.xml"/><Relationship Id="rId539" Type="http://schemas.openxmlformats.org/officeDocument/2006/relationships/ctrlProp" Target="../ctrlProps/ctrlProp5696.xml"/><Relationship Id="rId40" Type="http://schemas.openxmlformats.org/officeDocument/2006/relationships/ctrlProp" Target="../ctrlProps/ctrlProp5197.xml"/><Relationship Id="rId115" Type="http://schemas.openxmlformats.org/officeDocument/2006/relationships/ctrlProp" Target="../ctrlProps/ctrlProp5272.xml"/><Relationship Id="rId136" Type="http://schemas.openxmlformats.org/officeDocument/2006/relationships/ctrlProp" Target="../ctrlProps/ctrlProp5293.xml"/><Relationship Id="rId157" Type="http://schemas.openxmlformats.org/officeDocument/2006/relationships/ctrlProp" Target="../ctrlProps/ctrlProp5314.xml"/><Relationship Id="rId178" Type="http://schemas.openxmlformats.org/officeDocument/2006/relationships/ctrlProp" Target="../ctrlProps/ctrlProp5335.xml"/><Relationship Id="rId301" Type="http://schemas.openxmlformats.org/officeDocument/2006/relationships/ctrlProp" Target="../ctrlProps/ctrlProp5458.xml"/><Relationship Id="rId322" Type="http://schemas.openxmlformats.org/officeDocument/2006/relationships/ctrlProp" Target="../ctrlProps/ctrlProp5479.xml"/><Relationship Id="rId343" Type="http://schemas.openxmlformats.org/officeDocument/2006/relationships/ctrlProp" Target="../ctrlProps/ctrlProp5500.xml"/><Relationship Id="rId364" Type="http://schemas.openxmlformats.org/officeDocument/2006/relationships/ctrlProp" Target="../ctrlProps/ctrlProp5521.xml"/><Relationship Id="rId550" Type="http://schemas.openxmlformats.org/officeDocument/2006/relationships/ctrlProp" Target="../ctrlProps/ctrlProp5707.xml"/><Relationship Id="rId61" Type="http://schemas.openxmlformats.org/officeDocument/2006/relationships/ctrlProp" Target="../ctrlProps/ctrlProp5218.xml"/><Relationship Id="rId82" Type="http://schemas.openxmlformats.org/officeDocument/2006/relationships/ctrlProp" Target="../ctrlProps/ctrlProp5239.xml"/><Relationship Id="rId199" Type="http://schemas.openxmlformats.org/officeDocument/2006/relationships/ctrlProp" Target="../ctrlProps/ctrlProp5356.xml"/><Relationship Id="rId203" Type="http://schemas.openxmlformats.org/officeDocument/2006/relationships/ctrlProp" Target="../ctrlProps/ctrlProp5360.xml"/><Relationship Id="rId385" Type="http://schemas.openxmlformats.org/officeDocument/2006/relationships/ctrlProp" Target="../ctrlProps/ctrlProp5542.xml"/><Relationship Id="rId571" Type="http://schemas.openxmlformats.org/officeDocument/2006/relationships/ctrlProp" Target="../ctrlProps/ctrlProp5728.xml"/><Relationship Id="rId592" Type="http://schemas.openxmlformats.org/officeDocument/2006/relationships/ctrlProp" Target="../ctrlProps/ctrlProp5749.xml"/><Relationship Id="rId606" Type="http://schemas.openxmlformats.org/officeDocument/2006/relationships/ctrlProp" Target="../ctrlProps/ctrlProp5763.xml"/><Relationship Id="rId627" Type="http://schemas.openxmlformats.org/officeDocument/2006/relationships/ctrlProp" Target="../ctrlProps/ctrlProp5784.xml"/><Relationship Id="rId648" Type="http://schemas.openxmlformats.org/officeDocument/2006/relationships/ctrlProp" Target="../ctrlProps/ctrlProp5805.xml"/><Relationship Id="rId19" Type="http://schemas.openxmlformats.org/officeDocument/2006/relationships/ctrlProp" Target="../ctrlProps/ctrlProp5176.xml"/><Relationship Id="rId224" Type="http://schemas.openxmlformats.org/officeDocument/2006/relationships/ctrlProp" Target="../ctrlProps/ctrlProp5381.xml"/><Relationship Id="rId245" Type="http://schemas.openxmlformats.org/officeDocument/2006/relationships/ctrlProp" Target="../ctrlProps/ctrlProp5402.xml"/><Relationship Id="rId266" Type="http://schemas.openxmlformats.org/officeDocument/2006/relationships/ctrlProp" Target="../ctrlProps/ctrlProp5423.xml"/><Relationship Id="rId287" Type="http://schemas.openxmlformats.org/officeDocument/2006/relationships/ctrlProp" Target="../ctrlProps/ctrlProp5444.xml"/><Relationship Id="rId410" Type="http://schemas.openxmlformats.org/officeDocument/2006/relationships/ctrlProp" Target="../ctrlProps/ctrlProp5567.xml"/><Relationship Id="rId431" Type="http://schemas.openxmlformats.org/officeDocument/2006/relationships/ctrlProp" Target="../ctrlProps/ctrlProp5588.xml"/><Relationship Id="rId452" Type="http://schemas.openxmlformats.org/officeDocument/2006/relationships/ctrlProp" Target="../ctrlProps/ctrlProp5609.xml"/><Relationship Id="rId473" Type="http://schemas.openxmlformats.org/officeDocument/2006/relationships/ctrlProp" Target="../ctrlProps/ctrlProp5630.xml"/><Relationship Id="rId494" Type="http://schemas.openxmlformats.org/officeDocument/2006/relationships/ctrlProp" Target="../ctrlProps/ctrlProp5651.xml"/><Relationship Id="rId508" Type="http://schemas.openxmlformats.org/officeDocument/2006/relationships/ctrlProp" Target="../ctrlProps/ctrlProp5665.xml"/><Relationship Id="rId529" Type="http://schemas.openxmlformats.org/officeDocument/2006/relationships/ctrlProp" Target="../ctrlProps/ctrlProp5686.xml"/><Relationship Id="rId30" Type="http://schemas.openxmlformats.org/officeDocument/2006/relationships/ctrlProp" Target="../ctrlProps/ctrlProp5187.xml"/><Relationship Id="rId105" Type="http://schemas.openxmlformats.org/officeDocument/2006/relationships/ctrlProp" Target="../ctrlProps/ctrlProp5262.xml"/><Relationship Id="rId126" Type="http://schemas.openxmlformats.org/officeDocument/2006/relationships/ctrlProp" Target="../ctrlProps/ctrlProp5283.xml"/><Relationship Id="rId147" Type="http://schemas.openxmlformats.org/officeDocument/2006/relationships/ctrlProp" Target="../ctrlProps/ctrlProp5304.xml"/><Relationship Id="rId168" Type="http://schemas.openxmlformats.org/officeDocument/2006/relationships/ctrlProp" Target="../ctrlProps/ctrlProp5325.xml"/><Relationship Id="rId312" Type="http://schemas.openxmlformats.org/officeDocument/2006/relationships/ctrlProp" Target="../ctrlProps/ctrlProp5469.xml"/><Relationship Id="rId333" Type="http://schemas.openxmlformats.org/officeDocument/2006/relationships/ctrlProp" Target="../ctrlProps/ctrlProp5490.xml"/><Relationship Id="rId354" Type="http://schemas.openxmlformats.org/officeDocument/2006/relationships/ctrlProp" Target="../ctrlProps/ctrlProp5511.xml"/><Relationship Id="rId540" Type="http://schemas.openxmlformats.org/officeDocument/2006/relationships/ctrlProp" Target="../ctrlProps/ctrlProp5697.xml"/><Relationship Id="rId51" Type="http://schemas.openxmlformats.org/officeDocument/2006/relationships/ctrlProp" Target="../ctrlProps/ctrlProp5208.xml"/><Relationship Id="rId72" Type="http://schemas.openxmlformats.org/officeDocument/2006/relationships/ctrlProp" Target="../ctrlProps/ctrlProp5229.xml"/><Relationship Id="rId93" Type="http://schemas.openxmlformats.org/officeDocument/2006/relationships/ctrlProp" Target="../ctrlProps/ctrlProp5250.xml"/><Relationship Id="rId189" Type="http://schemas.openxmlformats.org/officeDocument/2006/relationships/ctrlProp" Target="../ctrlProps/ctrlProp5346.xml"/><Relationship Id="rId375" Type="http://schemas.openxmlformats.org/officeDocument/2006/relationships/ctrlProp" Target="../ctrlProps/ctrlProp5532.xml"/><Relationship Id="rId396" Type="http://schemas.openxmlformats.org/officeDocument/2006/relationships/ctrlProp" Target="../ctrlProps/ctrlProp5553.xml"/><Relationship Id="rId561" Type="http://schemas.openxmlformats.org/officeDocument/2006/relationships/ctrlProp" Target="../ctrlProps/ctrlProp5718.xml"/><Relationship Id="rId582" Type="http://schemas.openxmlformats.org/officeDocument/2006/relationships/ctrlProp" Target="../ctrlProps/ctrlProp5739.xml"/><Relationship Id="rId617" Type="http://schemas.openxmlformats.org/officeDocument/2006/relationships/ctrlProp" Target="../ctrlProps/ctrlProp5774.xml"/><Relationship Id="rId638" Type="http://schemas.openxmlformats.org/officeDocument/2006/relationships/ctrlProp" Target="../ctrlProps/ctrlProp5795.xml"/><Relationship Id="rId3" Type="http://schemas.openxmlformats.org/officeDocument/2006/relationships/vmlDrawing" Target="../drawings/vmlDrawing9.vml"/><Relationship Id="rId214" Type="http://schemas.openxmlformats.org/officeDocument/2006/relationships/ctrlProp" Target="../ctrlProps/ctrlProp5371.xml"/><Relationship Id="rId235" Type="http://schemas.openxmlformats.org/officeDocument/2006/relationships/ctrlProp" Target="../ctrlProps/ctrlProp5392.xml"/><Relationship Id="rId256" Type="http://schemas.openxmlformats.org/officeDocument/2006/relationships/ctrlProp" Target="../ctrlProps/ctrlProp5413.xml"/><Relationship Id="rId277" Type="http://schemas.openxmlformats.org/officeDocument/2006/relationships/ctrlProp" Target="../ctrlProps/ctrlProp5434.xml"/><Relationship Id="rId298" Type="http://schemas.openxmlformats.org/officeDocument/2006/relationships/ctrlProp" Target="../ctrlProps/ctrlProp5455.xml"/><Relationship Id="rId400" Type="http://schemas.openxmlformats.org/officeDocument/2006/relationships/ctrlProp" Target="../ctrlProps/ctrlProp5557.xml"/><Relationship Id="rId421" Type="http://schemas.openxmlformats.org/officeDocument/2006/relationships/ctrlProp" Target="../ctrlProps/ctrlProp5578.xml"/><Relationship Id="rId442" Type="http://schemas.openxmlformats.org/officeDocument/2006/relationships/ctrlProp" Target="../ctrlProps/ctrlProp5599.xml"/><Relationship Id="rId463" Type="http://schemas.openxmlformats.org/officeDocument/2006/relationships/ctrlProp" Target="../ctrlProps/ctrlProp5620.xml"/><Relationship Id="rId484" Type="http://schemas.openxmlformats.org/officeDocument/2006/relationships/ctrlProp" Target="../ctrlProps/ctrlProp5641.xml"/><Relationship Id="rId519" Type="http://schemas.openxmlformats.org/officeDocument/2006/relationships/ctrlProp" Target="../ctrlProps/ctrlProp5676.xml"/><Relationship Id="rId116" Type="http://schemas.openxmlformats.org/officeDocument/2006/relationships/ctrlProp" Target="../ctrlProps/ctrlProp5273.xml"/><Relationship Id="rId137" Type="http://schemas.openxmlformats.org/officeDocument/2006/relationships/ctrlProp" Target="../ctrlProps/ctrlProp5294.xml"/><Relationship Id="rId158" Type="http://schemas.openxmlformats.org/officeDocument/2006/relationships/ctrlProp" Target="../ctrlProps/ctrlProp5315.xml"/><Relationship Id="rId302" Type="http://schemas.openxmlformats.org/officeDocument/2006/relationships/ctrlProp" Target="../ctrlProps/ctrlProp5459.xml"/><Relationship Id="rId323" Type="http://schemas.openxmlformats.org/officeDocument/2006/relationships/ctrlProp" Target="../ctrlProps/ctrlProp5480.xml"/><Relationship Id="rId344" Type="http://schemas.openxmlformats.org/officeDocument/2006/relationships/ctrlProp" Target="../ctrlProps/ctrlProp5501.xml"/><Relationship Id="rId530" Type="http://schemas.openxmlformats.org/officeDocument/2006/relationships/ctrlProp" Target="../ctrlProps/ctrlProp5687.xml"/><Relationship Id="rId20" Type="http://schemas.openxmlformats.org/officeDocument/2006/relationships/ctrlProp" Target="../ctrlProps/ctrlProp5177.xml"/><Relationship Id="rId41" Type="http://schemas.openxmlformats.org/officeDocument/2006/relationships/ctrlProp" Target="../ctrlProps/ctrlProp5198.xml"/><Relationship Id="rId62" Type="http://schemas.openxmlformats.org/officeDocument/2006/relationships/ctrlProp" Target="../ctrlProps/ctrlProp5219.xml"/><Relationship Id="rId83" Type="http://schemas.openxmlformats.org/officeDocument/2006/relationships/ctrlProp" Target="../ctrlProps/ctrlProp5240.xml"/><Relationship Id="rId179" Type="http://schemas.openxmlformats.org/officeDocument/2006/relationships/ctrlProp" Target="../ctrlProps/ctrlProp5336.xml"/><Relationship Id="rId365" Type="http://schemas.openxmlformats.org/officeDocument/2006/relationships/ctrlProp" Target="../ctrlProps/ctrlProp5522.xml"/><Relationship Id="rId386" Type="http://schemas.openxmlformats.org/officeDocument/2006/relationships/ctrlProp" Target="../ctrlProps/ctrlProp5543.xml"/><Relationship Id="rId551" Type="http://schemas.openxmlformats.org/officeDocument/2006/relationships/ctrlProp" Target="../ctrlProps/ctrlProp5708.xml"/><Relationship Id="rId572" Type="http://schemas.openxmlformats.org/officeDocument/2006/relationships/ctrlProp" Target="../ctrlProps/ctrlProp5729.xml"/><Relationship Id="rId593" Type="http://schemas.openxmlformats.org/officeDocument/2006/relationships/ctrlProp" Target="../ctrlProps/ctrlProp5750.xml"/><Relationship Id="rId607" Type="http://schemas.openxmlformats.org/officeDocument/2006/relationships/ctrlProp" Target="../ctrlProps/ctrlProp5764.xml"/><Relationship Id="rId628" Type="http://schemas.openxmlformats.org/officeDocument/2006/relationships/ctrlProp" Target="../ctrlProps/ctrlProp5785.xml"/><Relationship Id="rId190" Type="http://schemas.openxmlformats.org/officeDocument/2006/relationships/ctrlProp" Target="../ctrlProps/ctrlProp5347.xml"/><Relationship Id="rId204" Type="http://schemas.openxmlformats.org/officeDocument/2006/relationships/ctrlProp" Target="../ctrlProps/ctrlProp5361.xml"/><Relationship Id="rId225" Type="http://schemas.openxmlformats.org/officeDocument/2006/relationships/ctrlProp" Target="../ctrlProps/ctrlProp5382.xml"/><Relationship Id="rId246" Type="http://schemas.openxmlformats.org/officeDocument/2006/relationships/ctrlProp" Target="../ctrlProps/ctrlProp5403.xml"/><Relationship Id="rId267" Type="http://schemas.openxmlformats.org/officeDocument/2006/relationships/ctrlProp" Target="../ctrlProps/ctrlProp5424.xml"/><Relationship Id="rId288" Type="http://schemas.openxmlformats.org/officeDocument/2006/relationships/ctrlProp" Target="../ctrlProps/ctrlProp5445.xml"/><Relationship Id="rId411" Type="http://schemas.openxmlformats.org/officeDocument/2006/relationships/ctrlProp" Target="../ctrlProps/ctrlProp5568.xml"/><Relationship Id="rId432" Type="http://schemas.openxmlformats.org/officeDocument/2006/relationships/ctrlProp" Target="../ctrlProps/ctrlProp5589.xml"/><Relationship Id="rId453" Type="http://schemas.openxmlformats.org/officeDocument/2006/relationships/ctrlProp" Target="../ctrlProps/ctrlProp5610.xml"/><Relationship Id="rId474" Type="http://schemas.openxmlformats.org/officeDocument/2006/relationships/ctrlProp" Target="../ctrlProps/ctrlProp5631.xml"/><Relationship Id="rId509" Type="http://schemas.openxmlformats.org/officeDocument/2006/relationships/ctrlProp" Target="../ctrlProps/ctrlProp5666.xml"/><Relationship Id="rId106" Type="http://schemas.openxmlformats.org/officeDocument/2006/relationships/ctrlProp" Target="../ctrlProps/ctrlProp5263.xml"/><Relationship Id="rId127" Type="http://schemas.openxmlformats.org/officeDocument/2006/relationships/ctrlProp" Target="../ctrlProps/ctrlProp5284.xml"/><Relationship Id="rId313" Type="http://schemas.openxmlformats.org/officeDocument/2006/relationships/ctrlProp" Target="../ctrlProps/ctrlProp5470.xml"/><Relationship Id="rId495" Type="http://schemas.openxmlformats.org/officeDocument/2006/relationships/ctrlProp" Target="../ctrlProps/ctrlProp5652.xml"/><Relationship Id="rId10" Type="http://schemas.openxmlformats.org/officeDocument/2006/relationships/ctrlProp" Target="../ctrlProps/ctrlProp5167.xml"/><Relationship Id="rId31" Type="http://schemas.openxmlformats.org/officeDocument/2006/relationships/ctrlProp" Target="../ctrlProps/ctrlProp5188.xml"/><Relationship Id="rId52" Type="http://schemas.openxmlformats.org/officeDocument/2006/relationships/ctrlProp" Target="../ctrlProps/ctrlProp5209.xml"/><Relationship Id="rId73" Type="http://schemas.openxmlformats.org/officeDocument/2006/relationships/ctrlProp" Target="../ctrlProps/ctrlProp5230.xml"/><Relationship Id="rId94" Type="http://schemas.openxmlformats.org/officeDocument/2006/relationships/ctrlProp" Target="../ctrlProps/ctrlProp5251.xml"/><Relationship Id="rId148" Type="http://schemas.openxmlformats.org/officeDocument/2006/relationships/ctrlProp" Target="../ctrlProps/ctrlProp5305.xml"/><Relationship Id="rId169" Type="http://schemas.openxmlformats.org/officeDocument/2006/relationships/ctrlProp" Target="../ctrlProps/ctrlProp5326.xml"/><Relationship Id="rId334" Type="http://schemas.openxmlformats.org/officeDocument/2006/relationships/ctrlProp" Target="../ctrlProps/ctrlProp5491.xml"/><Relationship Id="rId355" Type="http://schemas.openxmlformats.org/officeDocument/2006/relationships/ctrlProp" Target="../ctrlProps/ctrlProp5512.xml"/><Relationship Id="rId376" Type="http://schemas.openxmlformats.org/officeDocument/2006/relationships/ctrlProp" Target="../ctrlProps/ctrlProp5533.xml"/><Relationship Id="rId397" Type="http://schemas.openxmlformats.org/officeDocument/2006/relationships/ctrlProp" Target="../ctrlProps/ctrlProp5554.xml"/><Relationship Id="rId520" Type="http://schemas.openxmlformats.org/officeDocument/2006/relationships/ctrlProp" Target="../ctrlProps/ctrlProp5677.xml"/><Relationship Id="rId541" Type="http://schemas.openxmlformats.org/officeDocument/2006/relationships/ctrlProp" Target="../ctrlProps/ctrlProp5698.xml"/><Relationship Id="rId562" Type="http://schemas.openxmlformats.org/officeDocument/2006/relationships/ctrlProp" Target="../ctrlProps/ctrlProp5719.xml"/><Relationship Id="rId583" Type="http://schemas.openxmlformats.org/officeDocument/2006/relationships/ctrlProp" Target="../ctrlProps/ctrlProp5740.xml"/><Relationship Id="rId618" Type="http://schemas.openxmlformats.org/officeDocument/2006/relationships/ctrlProp" Target="../ctrlProps/ctrlProp5775.xml"/><Relationship Id="rId639" Type="http://schemas.openxmlformats.org/officeDocument/2006/relationships/ctrlProp" Target="../ctrlProps/ctrlProp5796.xml"/><Relationship Id="rId4" Type="http://schemas.openxmlformats.org/officeDocument/2006/relationships/ctrlProp" Target="../ctrlProps/ctrlProp5161.xml"/><Relationship Id="rId180" Type="http://schemas.openxmlformats.org/officeDocument/2006/relationships/ctrlProp" Target="../ctrlProps/ctrlProp5337.xml"/><Relationship Id="rId215" Type="http://schemas.openxmlformats.org/officeDocument/2006/relationships/ctrlProp" Target="../ctrlProps/ctrlProp5372.xml"/><Relationship Id="rId236" Type="http://schemas.openxmlformats.org/officeDocument/2006/relationships/ctrlProp" Target="../ctrlProps/ctrlProp5393.xml"/><Relationship Id="rId257" Type="http://schemas.openxmlformats.org/officeDocument/2006/relationships/ctrlProp" Target="../ctrlProps/ctrlProp5414.xml"/><Relationship Id="rId278" Type="http://schemas.openxmlformats.org/officeDocument/2006/relationships/ctrlProp" Target="../ctrlProps/ctrlProp5435.xml"/><Relationship Id="rId401" Type="http://schemas.openxmlformats.org/officeDocument/2006/relationships/ctrlProp" Target="../ctrlProps/ctrlProp5558.xml"/><Relationship Id="rId422" Type="http://schemas.openxmlformats.org/officeDocument/2006/relationships/ctrlProp" Target="../ctrlProps/ctrlProp5579.xml"/><Relationship Id="rId443" Type="http://schemas.openxmlformats.org/officeDocument/2006/relationships/ctrlProp" Target="../ctrlProps/ctrlProp5600.xml"/><Relationship Id="rId464" Type="http://schemas.openxmlformats.org/officeDocument/2006/relationships/ctrlProp" Target="../ctrlProps/ctrlProp5621.xml"/><Relationship Id="rId303" Type="http://schemas.openxmlformats.org/officeDocument/2006/relationships/ctrlProp" Target="../ctrlProps/ctrlProp5460.xml"/><Relationship Id="rId485" Type="http://schemas.openxmlformats.org/officeDocument/2006/relationships/ctrlProp" Target="../ctrlProps/ctrlProp5642.xml"/><Relationship Id="rId42" Type="http://schemas.openxmlformats.org/officeDocument/2006/relationships/ctrlProp" Target="../ctrlProps/ctrlProp5199.xml"/><Relationship Id="rId84" Type="http://schemas.openxmlformats.org/officeDocument/2006/relationships/ctrlProp" Target="../ctrlProps/ctrlProp5241.xml"/><Relationship Id="rId138" Type="http://schemas.openxmlformats.org/officeDocument/2006/relationships/ctrlProp" Target="../ctrlProps/ctrlProp5295.xml"/><Relationship Id="rId345" Type="http://schemas.openxmlformats.org/officeDocument/2006/relationships/ctrlProp" Target="../ctrlProps/ctrlProp5502.xml"/><Relationship Id="rId387" Type="http://schemas.openxmlformats.org/officeDocument/2006/relationships/ctrlProp" Target="../ctrlProps/ctrlProp5544.xml"/><Relationship Id="rId510" Type="http://schemas.openxmlformats.org/officeDocument/2006/relationships/ctrlProp" Target="../ctrlProps/ctrlProp5667.xml"/><Relationship Id="rId552" Type="http://schemas.openxmlformats.org/officeDocument/2006/relationships/ctrlProp" Target="../ctrlProps/ctrlProp5709.xml"/><Relationship Id="rId594" Type="http://schemas.openxmlformats.org/officeDocument/2006/relationships/ctrlProp" Target="../ctrlProps/ctrlProp5751.xml"/><Relationship Id="rId608" Type="http://schemas.openxmlformats.org/officeDocument/2006/relationships/ctrlProp" Target="../ctrlProps/ctrlProp5765.xml"/><Relationship Id="rId191" Type="http://schemas.openxmlformats.org/officeDocument/2006/relationships/ctrlProp" Target="../ctrlProps/ctrlProp5348.xml"/><Relationship Id="rId205" Type="http://schemas.openxmlformats.org/officeDocument/2006/relationships/ctrlProp" Target="../ctrlProps/ctrlProp5362.xml"/><Relationship Id="rId247" Type="http://schemas.openxmlformats.org/officeDocument/2006/relationships/ctrlProp" Target="../ctrlProps/ctrlProp5404.xml"/><Relationship Id="rId412" Type="http://schemas.openxmlformats.org/officeDocument/2006/relationships/ctrlProp" Target="../ctrlProps/ctrlProp5569.xml"/><Relationship Id="rId107" Type="http://schemas.openxmlformats.org/officeDocument/2006/relationships/ctrlProp" Target="../ctrlProps/ctrlProp5264.xml"/><Relationship Id="rId289" Type="http://schemas.openxmlformats.org/officeDocument/2006/relationships/ctrlProp" Target="../ctrlProps/ctrlProp5446.xml"/><Relationship Id="rId454" Type="http://schemas.openxmlformats.org/officeDocument/2006/relationships/ctrlProp" Target="../ctrlProps/ctrlProp5611.xml"/><Relationship Id="rId496" Type="http://schemas.openxmlformats.org/officeDocument/2006/relationships/ctrlProp" Target="../ctrlProps/ctrlProp5653.xml"/><Relationship Id="rId11" Type="http://schemas.openxmlformats.org/officeDocument/2006/relationships/ctrlProp" Target="../ctrlProps/ctrlProp5168.xml"/><Relationship Id="rId53" Type="http://schemas.openxmlformats.org/officeDocument/2006/relationships/ctrlProp" Target="../ctrlProps/ctrlProp5210.xml"/><Relationship Id="rId149" Type="http://schemas.openxmlformats.org/officeDocument/2006/relationships/ctrlProp" Target="../ctrlProps/ctrlProp5306.xml"/><Relationship Id="rId314" Type="http://schemas.openxmlformats.org/officeDocument/2006/relationships/ctrlProp" Target="../ctrlProps/ctrlProp5471.xml"/><Relationship Id="rId356" Type="http://schemas.openxmlformats.org/officeDocument/2006/relationships/ctrlProp" Target="../ctrlProps/ctrlProp5513.xml"/><Relationship Id="rId398" Type="http://schemas.openxmlformats.org/officeDocument/2006/relationships/ctrlProp" Target="../ctrlProps/ctrlProp5555.xml"/><Relationship Id="rId521" Type="http://schemas.openxmlformats.org/officeDocument/2006/relationships/ctrlProp" Target="../ctrlProps/ctrlProp5678.xml"/><Relationship Id="rId563" Type="http://schemas.openxmlformats.org/officeDocument/2006/relationships/ctrlProp" Target="../ctrlProps/ctrlProp5720.xml"/><Relationship Id="rId619" Type="http://schemas.openxmlformats.org/officeDocument/2006/relationships/ctrlProp" Target="../ctrlProps/ctrlProp5776.xml"/><Relationship Id="rId95" Type="http://schemas.openxmlformats.org/officeDocument/2006/relationships/ctrlProp" Target="../ctrlProps/ctrlProp5252.xml"/><Relationship Id="rId160" Type="http://schemas.openxmlformats.org/officeDocument/2006/relationships/ctrlProp" Target="../ctrlProps/ctrlProp5317.xml"/><Relationship Id="rId216" Type="http://schemas.openxmlformats.org/officeDocument/2006/relationships/ctrlProp" Target="../ctrlProps/ctrlProp5373.xml"/><Relationship Id="rId423" Type="http://schemas.openxmlformats.org/officeDocument/2006/relationships/ctrlProp" Target="../ctrlProps/ctrlProp5580.xml"/><Relationship Id="rId258" Type="http://schemas.openxmlformats.org/officeDocument/2006/relationships/ctrlProp" Target="../ctrlProps/ctrlProp5415.xml"/><Relationship Id="rId465" Type="http://schemas.openxmlformats.org/officeDocument/2006/relationships/ctrlProp" Target="../ctrlProps/ctrlProp5622.xml"/><Relationship Id="rId630" Type="http://schemas.openxmlformats.org/officeDocument/2006/relationships/ctrlProp" Target="../ctrlProps/ctrlProp5787.xml"/><Relationship Id="rId22" Type="http://schemas.openxmlformats.org/officeDocument/2006/relationships/ctrlProp" Target="../ctrlProps/ctrlProp5179.xml"/><Relationship Id="rId64" Type="http://schemas.openxmlformats.org/officeDocument/2006/relationships/ctrlProp" Target="../ctrlProps/ctrlProp5221.xml"/><Relationship Id="rId118" Type="http://schemas.openxmlformats.org/officeDocument/2006/relationships/ctrlProp" Target="../ctrlProps/ctrlProp5275.xml"/><Relationship Id="rId325" Type="http://schemas.openxmlformats.org/officeDocument/2006/relationships/ctrlProp" Target="../ctrlProps/ctrlProp5482.xml"/><Relationship Id="rId367" Type="http://schemas.openxmlformats.org/officeDocument/2006/relationships/ctrlProp" Target="../ctrlProps/ctrlProp5524.xml"/><Relationship Id="rId532" Type="http://schemas.openxmlformats.org/officeDocument/2006/relationships/ctrlProp" Target="../ctrlProps/ctrlProp5689.xml"/><Relationship Id="rId574" Type="http://schemas.openxmlformats.org/officeDocument/2006/relationships/ctrlProp" Target="../ctrlProps/ctrlProp5731.xml"/><Relationship Id="rId171" Type="http://schemas.openxmlformats.org/officeDocument/2006/relationships/ctrlProp" Target="../ctrlProps/ctrlProp5328.xml"/><Relationship Id="rId227" Type="http://schemas.openxmlformats.org/officeDocument/2006/relationships/ctrlProp" Target="../ctrlProps/ctrlProp5384.xml"/><Relationship Id="rId269" Type="http://schemas.openxmlformats.org/officeDocument/2006/relationships/ctrlProp" Target="../ctrlProps/ctrlProp5426.xml"/><Relationship Id="rId434" Type="http://schemas.openxmlformats.org/officeDocument/2006/relationships/ctrlProp" Target="../ctrlProps/ctrlProp5591.xml"/><Relationship Id="rId476" Type="http://schemas.openxmlformats.org/officeDocument/2006/relationships/ctrlProp" Target="../ctrlProps/ctrlProp5633.xml"/><Relationship Id="rId641" Type="http://schemas.openxmlformats.org/officeDocument/2006/relationships/ctrlProp" Target="../ctrlProps/ctrlProp5798.xml"/><Relationship Id="rId33" Type="http://schemas.openxmlformats.org/officeDocument/2006/relationships/ctrlProp" Target="../ctrlProps/ctrlProp5190.xml"/><Relationship Id="rId129" Type="http://schemas.openxmlformats.org/officeDocument/2006/relationships/ctrlProp" Target="../ctrlProps/ctrlProp5286.xml"/><Relationship Id="rId280" Type="http://schemas.openxmlformats.org/officeDocument/2006/relationships/ctrlProp" Target="../ctrlProps/ctrlProp5437.xml"/><Relationship Id="rId336" Type="http://schemas.openxmlformats.org/officeDocument/2006/relationships/ctrlProp" Target="../ctrlProps/ctrlProp5493.xml"/><Relationship Id="rId501" Type="http://schemas.openxmlformats.org/officeDocument/2006/relationships/ctrlProp" Target="../ctrlProps/ctrlProp5658.xml"/><Relationship Id="rId543" Type="http://schemas.openxmlformats.org/officeDocument/2006/relationships/ctrlProp" Target="../ctrlProps/ctrlProp5700.xml"/><Relationship Id="rId75" Type="http://schemas.openxmlformats.org/officeDocument/2006/relationships/ctrlProp" Target="../ctrlProps/ctrlProp5232.xml"/><Relationship Id="rId140" Type="http://schemas.openxmlformats.org/officeDocument/2006/relationships/ctrlProp" Target="../ctrlProps/ctrlProp5297.xml"/><Relationship Id="rId182" Type="http://schemas.openxmlformats.org/officeDocument/2006/relationships/ctrlProp" Target="../ctrlProps/ctrlProp5339.xml"/><Relationship Id="rId378" Type="http://schemas.openxmlformats.org/officeDocument/2006/relationships/ctrlProp" Target="../ctrlProps/ctrlProp5535.xml"/><Relationship Id="rId403" Type="http://schemas.openxmlformats.org/officeDocument/2006/relationships/ctrlProp" Target="../ctrlProps/ctrlProp5560.xml"/><Relationship Id="rId585" Type="http://schemas.openxmlformats.org/officeDocument/2006/relationships/ctrlProp" Target="../ctrlProps/ctrlProp5742.xml"/><Relationship Id="rId6" Type="http://schemas.openxmlformats.org/officeDocument/2006/relationships/ctrlProp" Target="../ctrlProps/ctrlProp5163.xml"/><Relationship Id="rId238" Type="http://schemas.openxmlformats.org/officeDocument/2006/relationships/ctrlProp" Target="../ctrlProps/ctrlProp5395.xml"/><Relationship Id="rId445" Type="http://schemas.openxmlformats.org/officeDocument/2006/relationships/ctrlProp" Target="../ctrlProps/ctrlProp5602.xml"/><Relationship Id="rId487" Type="http://schemas.openxmlformats.org/officeDocument/2006/relationships/ctrlProp" Target="../ctrlProps/ctrlProp5644.xml"/><Relationship Id="rId610" Type="http://schemas.openxmlformats.org/officeDocument/2006/relationships/ctrlProp" Target="../ctrlProps/ctrlProp5767.xml"/><Relationship Id="rId291" Type="http://schemas.openxmlformats.org/officeDocument/2006/relationships/ctrlProp" Target="../ctrlProps/ctrlProp5448.xml"/><Relationship Id="rId305" Type="http://schemas.openxmlformats.org/officeDocument/2006/relationships/ctrlProp" Target="../ctrlProps/ctrlProp5462.xml"/><Relationship Id="rId347" Type="http://schemas.openxmlformats.org/officeDocument/2006/relationships/ctrlProp" Target="../ctrlProps/ctrlProp5504.xml"/><Relationship Id="rId512" Type="http://schemas.openxmlformats.org/officeDocument/2006/relationships/ctrlProp" Target="../ctrlProps/ctrlProp5669.xml"/><Relationship Id="rId44" Type="http://schemas.openxmlformats.org/officeDocument/2006/relationships/ctrlProp" Target="../ctrlProps/ctrlProp5201.xml"/><Relationship Id="rId86" Type="http://schemas.openxmlformats.org/officeDocument/2006/relationships/ctrlProp" Target="../ctrlProps/ctrlProp5243.xml"/><Relationship Id="rId151" Type="http://schemas.openxmlformats.org/officeDocument/2006/relationships/ctrlProp" Target="../ctrlProps/ctrlProp5308.xml"/><Relationship Id="rId389" Type="http://schemas.openxmlformats.org/officeDocument/2006/relationships/ctrlProp" Target="../ctrlProps/ctrlProp5546.xml"/><Relationship Id="rId554" Type="http://schemas.openxmlformats.org/officeDocument/2006/relationships/ctrlProp" Target="../ctrlProps/ctrlProp5711.xml"/><Relationship Id="rId596" Type="http://schemas.openxmlformats.org/officeDocument/2006/relationships/ctrlProp" Target="../ctrlProps/ctrlProp5753.xml"/><Relationship Id="rId193" Type="http://schemas.openxmlformats.org/officeDocument/2006/relationships/ctrlProp" Target="../ctrlProps/ctrlProp5350.xml"/><Relationship Id="rId207" Type="http://schemas.openxmlformats.org/officeDocument/2006/relationships/ctrlProp" Target="../ctrlProps/ctrlProp5364.xml"/><Relationship Id="rId249" Type="http://schemas.openxmlformats.org/officeDocument/2006/relationships/ctrlProp" Target="../ctrlProps/ctrlProp5406.xml"/><Relationship Id="rId414" Type="http://schemas.openxmlformats.org/officeDocument/2006/relationships/ctrlProp" Target="../ctrlProps/ctrlProp5571.xml"/><Relationship Id="rId456" Type="http://schemas.openxmlformats.org/officeDocument/2006/relationships/ctrlProp" Target="../ctrlProps/ctrlProp5613.xml"/><Relationship Id="rId498" Type="http://schemas.openxmlformats.org/officeDocument/2006/relationships/ctrlProp" Target="../ctrlProps/ctrlProp5655.xml"/><Relationship Id="rId621" Type="http://schemas.openxmlformats.org/officeDocument/2006/relationships/ctrlProp" Target="../ctrlProps/ctrlProp5778.xml"/><Relationship Id="rId13" Type="http://schemas.openxmlformats.org/officeDocument/2006/relationships/ctrlProp" Target="../ctrlProps/ctrlProp5170.xml"/><Relationship Id="rId109" Type="http://schemas.openxmlformats.org/officeDocument/2006/relationships/ctrlProp" Target="../ctrlProps/ctrlProp5266.xml"/><Relationship Id="rId260" Type="http://schemas.openxmlformats.org/officeDocument/2006/relationships/ctrlProp" Target="../ctrlProps/ctrlProp5417.xml"/><Relationship Id="rId316" Type="http://schemas.openxmlformats.org/officeDocument/2006/relationships/ctrlProp" Target="../ctrlProps/ctrlProp5473.xml"/><Relationship Id="rId523" Type="http://schemas.openxmlformats.org/officeDocument/2006/relationships/ctrlProp" Target="../ctrlProps/ctrlProp5680.xml"/><Relationship Id="rId55" Type="http://schemas.openxmlformats.org/officeDocument/2006/relationships/ctrlProp" Target="../ctrlProps/ctrlProp5212.xml"/><Relationship Id="rId97" Type="http://schemas.openxmlformats.org/officeDocument/2006/relationships/ctrlProp" Target="../ctrlProps/ctrlProp5254.xml"/><Relationship Id="rId120" Type="http://schemas.openxmlformats.org/officeDocument/2006/relationships/ctrlProp" Target="../ctrlProps/ctrlProp5277.xml"/><Relationship Id="rId358" Type="http://schemas.openxmlformats.org/officeDocument/2006/relationships/ctrlProp" Target="../ctrlProps/ctrlProp5515.xml"/><Relationship Id="rId565" Type="http://schemas.openxmlformats.org/officeDocument/2006/relationships/ctrlProp" Target="../ctrlProps/ctrlProp5722.xml"/><Relationship Id="rId162" Type="http://schemas.openxmlformats.org/officeDocument/2006/relationships/ctrlProp" Target="../ctrlProps/ctrlProp5319.xml"/><Relationship Id="rId218" Type="http://schemas.openxmlformats.org/officeDocument/2006/relationships/ctrlProp" Target="../ctrlProps/ctrlProp5375.xml"/><Relationship Id="rId425" Type="http://schemas.openxmlformats.org/officeDocument/2006/relationships/ctrlProp" Target="../ctrlProps/ctrlProp5582.xml"/><Relationship Id="rId467" Type="http://schemas.openxmlformats.org/officeDocument/2006/relationships/ctrlProp" Target="../ctrlProps/ctrlProp5624.xml"/><Relationship Id="rId632" Type="http://schemas.openxmlformats.org/officeDocument/2006/relationships/ctrlProp" Target="../ctrlProps/ctrlProp5789.xml"/><Relationship Id="rId271" Type="http://schemas.openxmlformats.org/officeDocument/2006/relationships/ctrlProp" Target="../ctrlProps/ctrlProp5428.xml"/><Relationship Id="rId24" Type="http://schemas.openxmlformats.org/officeDocument/2006/relationships/ctrlProp" Target="../ctrlProps/ctrlProp5181.xml"/><Relationship Id="rId66" Type="http://schemas.openxmlformats.org/officeDocument/2006/relationships/ctrlProp" Target="../ctrlProps/ctrlProp5223.xml"/><Relationship Id="rId131" Type="http://schemas.openxmlformats.org/officeDocument/2006/relationships/ctrlProp" Target="../ctrlProps/ctrlProp5288.xml"/><Relationship Id="rId327" Type="http://schemas.openxmlformats.org/officeDocument/2006/relationships/ctrlProp" Target="../ctrlProps/ctrlProp5484.xml"/><Relationship Id="rId369" Type="http://schemas.openxmlformats.org/officeDocument/2006/relationships/ctrlProp" Target="../ctrlProps/ctrlProp5526.xml"/><Relationship Id="rId534" Type="http://schemas.openxmlformats.org/officeDocument/2006/relationships/ctrlProp" Target="../ctrlProps/ctrlProp5691.xml"/><Relationship Id="rId576" Type="http://schemas.openxmlformats.org/officeDocument/2006/relationships/ctrlProp" Target="../ctrlProps/ctrlProp5733.xml"/><Relationship Id="rId173" Type="http://schemas.openxmlformats.org/officeDocument/2006/relationships/ctrlProp" Target="../ctrlProps/ctrlProp5330.xml"/><Relationship Id="rId229" Type="http://schemas.openxmlformats.org/officeDocument/2006/relationships/ctrlProp" Target="../ctrlProps/ctrlProp5386.xml"/><Relationship Id="rId380" Type="http://schemas.openxmlformats.org/officeDocument/2006/relationships/ctrlProp" Target="../ctrlProps/ctrlProp5537.xml"/><Relationship Id="rId436" Type="http://schemas.openxmlformats.org/officeDocument/2006/relationships/ctrlProp" Target="../ctrlProps/ctrlProp5593.xml"/><Relationship Id="rId601" Type="http://schemas.openxmlformats.org/officeDocument/2006/relationships/ctrlProp" Target="../ctrlProps/ctrlProp5758.xml"/><Relationship Id="rId643" Type="http://schemas.openxmlformats.org/officeDocument/2006/relationships/ctrlProp" Target="../ctrlProps/ctrlProp5800.xml"/><Relationship Id="rId240" Type="http://schemas.openxmlformats.org/officeDocument/2006/relationships/ctrlProp" Target="../ctrlProps/ctrlProp5397.xml"/><Relationship Id="rId478" Type="http://schemas.openxmlformats.org/officeDocument/2006/relationships/ctrlProp" Target="../ctrlProps/ctrlProp5635.xml"/><Relationship Id="rId35" Type="http://schemas.openxmlformats.org/officeDocument/2006/relationships/ctrlProp" Target="../ctrlProps/ctrlProp5192.xml"/><Relationship Id="rId77" Type="http://schemas.openxmlformats.org/officeDocument/2006/relationships/ctrlProp" Target="../ctrlProps/ctrlProp5234.xml"/><Relationship Id="rId100" Type="http://schemas.openxmlformats.org/officeDocument/2006/relationships/ctrlProp" Target="../ctrlProps/ctrlProp5257.xml"/><Relationship Id="rId282" Type="http://schemas.openxmlformats.org/officeDocument/2006/relationships/ctrlProp" Target="../ctrlProps/ctrlProp5439.xml"/><Relationship Id="rId338" Type="http://schemas.openxmlformats.org/officeDocument/2006/relationships/ctrlProp" Target="../ctrlProps/ctrlProp5495.xml"/><Relationship Id="rId503" Type="http://schemas.openxmlformats.org/officeDocument/2006/relationships/ctrlProp" Target="../ctrlProps/ctrlProp5660.xml"/><Relationship Id="rId545" Type="http://schemas.openxmlformats.org/officeDocument/2006/relationships/ctrlProp" Target="../ctrlProps/ctrlProp5702.xml"/><Relationship Id="rId587" Type="http://schemas.openxmlformats.org/officeDocument/2006/relationships/ctrlProp" Target="../ctrlProps/ctrlProp5744.xml"/><Relationship Id="rId8" Type="http://schemas.openxmlformats.org/officeDocument/2006/relationships/ctrlProp" Target="../ctrlProps/ctrlProp5165.xml"/><Relationship Id="rId142" Type="http://schemas.openxmlformats.org/officeDocument/2006/relationships/ctrlProp" Target="../ctrlProps/ctrlProp5299.xml"/><Relationship Id="rId184" Type="http://schemas.openxmlformats.org/officeDocument/2006/relationships/ctrlProp" Target="../ctrlProps/ctrlProp5341.xml"/><Relationship Id="rId391" Type="http://schemas.openxmlformats.org/officeDocument/2006/relationships/ctrlProp" Target="../ctrlProps/ctrlProp5548.xml"/><Relationship Id="rId405" Type="http://schemas.openxmlformats.org/officeDocument/2006/relationships/ctrlProp" Target="../ctrlProps/ctrlProp5562.xml"/><Relationship Id="rId447" Type="http://schemas.openxmlformats.org/officeDocument/2006/relationships/ctrlProp" Target="../ctrlProps/ctrlProp5604.xml"/><Relationship Id="rId612" Type="http://schemas.openxmlformats.org/officeDocument/2006/relationships/ctrlProp" Target="../ctrlProps/ctrlProp5769.xml"/><Relationship Id="rId251" Type="http://schemas.openxmlformats.org/officeDocument/2006/relationships/ctrlProp" Target="../ctrlProps/ctrlProp5408.xml"/><Relationship Id="rId489" Type="http://schemas.openxmlformats.org/officeDocument/2006/relationships/ctrlProp" Target="../ctrlProps/ctrlProp5646.xml"/><Relationship Id="rId46" Type="http://schemas.openxmlformats.org/officeDocument/2006/relationships/ctrlProp" Target="../ctrlProps/ctrlProp5203.xml"/><Relationship Id="rId293" Type="http://schemas.openxmlformats.org/officeDocument/2006/relationships/ctrlProp" Target="../ctrlProps/ctrlProp5450.xml"/><Relationship Id="rId307" Type="http://schemas.openxmlformats.org/officeDocument/2006/relationships/ctrlProp" Target="../ctrlProps/ctrlProp5464.xml"/><Relationship Id="rId349" Type="http://schemas.openxmlformats.org/officeDocument/2006/relationships/ctrlProp" Target="../ctrlProps/ctrlProp5506.xml"/><Relationship Id="rId514" Type="http://schemas.openxmlformats.org/officeDocument/2006/relationships/ctrlProp" Target="../ctrlProps/ctrlProp5671.xml"/><Relationship Id="rId556" Type="http://schemas.openxmlformats.org/officeDocument/2006/relationships/ctrlProp" Target="../ctrlProps/ctrlProp5713.xml"/><Relationship Id="rId88" Type="http://schemas.openxmlformats.org/officeDocument/2006/relationships/ctrlProp" Target="../ctrlProps/ctrlProp5245.xml"/><Relationship Id="rId111" Type="http://schemas.openxmlformats.org/officeDocument/2006/relationships/ctrlProp" Target="../ctrlProps/ctrlProp5268.xml"/><Relationship Id="rId153" Type="http://schemas.openxmlformats.org/officeDocument/2006/relationships/ctrlProp" Target="../ctrlProps/ctrlProp5310.xml"/><Relationship Id="rId195" Type="http://schemas.openxmlformats.org/officeDocument/2006/relationships/ctrlProp" Target="../ctrlProps/ctrlProp5352.xml"/><Relationship Id="rId209" Type="http://schemas.openxmlformats.org/officeDocument/2006/relationships/ctrlProp" Target="../ctrlProps/ctrlProp5366.xml"/><Relationship Id="rId360" Type="http://schemas.openxmlformats.org/officeDocument/2006/relationships/ctrlProp" Target="../ctrlProps/ctrlProp5517.xml"/><Relationship Id="rId416" Type="http://schemas.openxmlformats.org/officeDocument/2006/relationships/ctrlProp" Target="../ctrlProps/ctrlProp5573.xml"/><Relationship Id="rId598" Type="http://schemas.openxmlformats.org/officeDocument/2006/relationships/ctrlProp" Target="../ctrlProps/ctrlProp5755.xml"/><Relationship Id="rId220" Type="http://schemas.openxmlformats.org/officeDocument/2006/relationships/ctrlProp" Target="../ctrlProps/ctrlProp5377.xml"/><Relationship Id="rId458" Type="http://schemas.openxmlformats.org/officeDocument/2006/relationships/ctrlProp" Target="../ctrlProps/ctrlProp5615.xml"/><Relationship Id="rId623" Type="http://schemas.openxmlformats.org/officeDocument/2006/relationships/ctrlProp" Target="../ctrlProps/ctrlProp5780.xml"/><Relationship Id="rId15" Type="http://schemas.openxmlformats.org/officeDocument/2006/relationships/ctrlProp" Target="../ctrlProps/ctrlProp5172.xml"/><Relationship Id="rId57" Type="http://schemas.openxmlformats.org/officeDocument/2006/relationships/ctrlProp" Target="../ctrlProps/ctrlProp5214.xml"/><Relationship Id="rId262" Type="http://schemas.openxmlformats.org/officeDocument/2006/relationships/ctrlProp" Target="../ctrlProps/ctrlProp5419.xml"/><Relationship Id="rId318" Type="http://schemas.openxmlformats.org/officeDocument/2006/relationships/ctrlProp" Target="../ctrlProps/ctrlProp5475.xml"/><Relationship Id="rId525" Type="http://schemas.openxmlformats.org/officeDocument/2006/relationships/ctrlProp" Target="../ctrlProps/ctrlProp5682.xml"/><Relationship Id="rId567" Type="http://schemas.openxmlformats.org/officeDocument/2006/relationships/ctrlProp" Target="../ctrlProps/ctrlProp5724.xml"/><Relationship Id="rId99" Type="http://schemas.openxmlformats.org/officeDocument/2006/relationships/ctrlProp" Target="../ctrlProps/ctrlProp5256.xml"/><Relationship Id="rId122" Type="http://schemas.openxmlformats.org/officeDocument/2006/relationships/ctrlProp" Target="../ctrlProps/ctrlProp5279.xml"/><Relationship Id="rId164" Type="http://schemas.openxmlformats.org/officeDocument/2006/relationships/ctrlProp" Target="../ctrlProps/ctrlProp5321.xml"/><Relationship Id="rId371" Type="http://schemas.openxmlformats.org/officeDocument/2006/relationships/ctrlProp" Target="../ctrlProps/ctrlProp5528.xml"/><Relationship Id="rId427" Type="http://schemas.openxmlformats.org/officeDocument/2006/relationships/ctrlProp" Target="../ctrlProps/ctrlProp5584.xml"/><Relationship Id="rId469" Type="http://schemas.openxmlformats.org/officeDocument/2006/relationships/ctrlProp" Target="../ctrlProps/ctrlProp5626.xml"/><Relationship Id="rId634" Type="http://schemas.openxmlformats.org/officeDocument/2006/relationships/ctrlProp" Target="../ctrlProps/ctrlProp5791.xml"/><Relationship Id="rId26" Type="http://schemas.openxmlformats.org/officeDocument/2006/relationships/ctrlProp" Target="../ctrlProps/ctrlProp5183.xml"/><Relationship Id="rId231" Type="http://schemas.openxmlformats.org/officeDocument/2006/relationships/ctrlProp" Target="../ctrlProps/ctrlProp5388.xml"/><Relationship Id="rId273" Type="http://schemas.openxmlformats.org/officeDocument/2006/relationships/ctrlProp" Target="../ctrlProps/ctrlProp5430.xml"/><Relationship Id="rId329" Type="http://schemas.openxmlformats.org/officeDocument/2006/relationships/ctrlProp" Target="../ctrlProps/ctrlProp5486.xml"/><Relationship Id="rId480" Type="http://schemas.openxmlformats.org/officeDocument/2006/relationships/ctrlProp" Target="../ctrlProps/ctrlProp5637.xml"/><Relationship Id="rId536" Type="http://schemas.openxmlformats.org/officeDocument/2006/relationships/ctrlProp" Target="../ctrlProps/ctrlProp5693.xml"/><Relationship Id="rId68" Type="http://schemas.openxmlformats.org/officeDocument/2006/relationships/ctrlProp" Target="../ctrlProps/ctrlProp5225.xml"/><Relationship Id="rId133" Type="http://schemas.openxmlformats.org/officeDocument/2006/relationships/ctrlProp" Target="../ctrlProps/ctrlProp5290.xml"/><Relationship Id="rId175" Type="http://schemas.openxmlformats.org/officeDocument/2006/relationships/ctrlProp" Target="../ctrlProps/ctrlProp5332.xml"/><Relationship Id="rId340" Type="http://schemas.openxmlformats.org/officeDocument/2006/relationships/ctrlProp" Target="../ctrlProps/ctrlProp5497.xml"/><Relationship Id="rId578" Type="http://schemas.openxmlformats.org/officeDocument/2006/relationships/ctrlProp" Target="../ctrlProps/ctrlProp5735.xml"/><Relationship Id="rId200" Type="http://schemas.openxmlformats.org/officeDocument/2006/relationships/ctrlProp" Target="../ctrlProps/ctrlProp5357.xml"/><Relationship Id="rId382" Type="http://schemas.openxmlformats.org/officeDocument/2006/relationships/ctrlProp" Target="../ctrlProps/ctrlProp5539.xml"/><Relationship Id="rId438" Type="http://schemas.openxmlformats.org/officeDocument/2006/relationships/ctrlProp" Target="../ctrlProps/ctrlProp5595.xml"/><Relationship Id="rId603" Type="http://schemas.openxmlformats.org/officeDocument/2006/relationships/ctrlProp" Target="../ctrlProps/ctrlProp5760.xml"/><Relationship Id="rId645" Type="http://schemas.openxmlformats.org/officeDocument/2006/relationships/ctrlProp" Target="../ctrlProps/ctrlProp5802.xml"/><Relationship Id="rId242" Type="http://schemas.openxmlformats.org/officeDocument/2006/relationships/ctrlProp" Target="../ctrlProps/ctrlProp5399.xml"/><Relationship Id="rId284" Type="http://schemas.openxmlformats.org/officeDocument/2006/relationships/ctrlProp" Target="../ctrlProps/ctrlProp5441.xml"/><Relationship Id="rId491" Type="http://schemas.openxmlformats.org/officeDocument/2006/relationships/ctrlProp" Target="../ctrlProps/ctrlProp5648.xml"/><Relationship Id="rId505" Type="http://schemas.openxmlformats.org/officeDocument/2006/relationships/ctrlProp" Target="../ctrlProps/ctrlProp5662.xml"/><Relationship Id="rId37" Type="http://schemas.openxmlformats.org/officeDocument/2006/relationships/ctrlProp" Target="../ctrlProps/ctrlProp5194.xml"/><Relationship Id="rId79" Type="http://schemas.openxmlformats.org/officeDocument/2006/relationships/ctrlProp" Target="../ctrlProps/ctrlProp5236.xml"/><Relationship Id="rId102" Type="http://schemas.openxmlformats.org/officeDocument/2006/relationships/ctrlProp" Target="../ctrlProps/ctrlProp5259.xml"/><Relationship Id="rId144" Type="http://schemas.openxmlformats.org/officeDocument/2006/relationships/ctrlProp" Target="../ctrlProps/ctrlProp5301.xml"/><Relationship Id="rId547" Type="http://schemas.openxmlformats.org/officeDocument/2006/relationships/ctrlProp" Target="../ctrlProps/ctrlProp5704.xml"/><Relationship Id="rId589" Type="http://schemas.openxmlformats.org/officeDocument/2006/relationships/ctrlProp" Target="../ctrlProps/ctrlProp5746.xml"/><Relationship Id="rId90" Type="http://schemas.openxmlformats.org/officeDocument/2006/relationships/ctrlProp" Target="../ctrlProps/ctrlProp5247.xml"/><Relationship Id="rId186" Type="http://schemas.openxmlformats.org/officeDocument/2006/relationships/ctrlProp" Target="../ctrlProps/ctrlProp5343.xml"/><Relationship Id="rId351" Type="http://schemas.openxmlformats.org/officeDocument/2006/relationships/ctrlProp" Target="../ctrlProps/ctrlProp5508.xml"/><Relationship Id="rId393" Type="http://schemas.openxmlformats.org/officeDocument/2006/relationships/ctrlProp" Target="../ctrlProps/ctrlProp5550.xml"/><Relationship Id="rId407" Type="http://schemas.openxmlformats.org/officeDocument/2006/relationships/ctrlProp" Target="../ctrlProps/ctrlProp5564.xml"/><Relationship Id="rId449" Type="http://schemas.openxmlformats.org/officeDocument/2006/relationships/ctrlProp" Target="../ctrlProps/ctrlProp5606.xml"/><Relationship Id="rId614" Type="http://schemas.openxmlformats.org/officeDocument/2006/relationships/ctrlProp" Target="../ctrlProps/ctrlProp5771.xml"/><Relationship Id="rId211" Type="http://schemas.openxmlformats.org/officeDocument/2006/relationships/ctrlProp" Target="../ctrlProps/ctrlProp5368.xml"/><Relationship Id="rId253" Type="http://schemas.openxmlformats.org/officeDocument/2006/relationships/ctrlProp" Target="../ctrlProps/ctrlProp5410.xml"/><Relationship Id="rId295" Type="http://schemas.openxmlformats.org/officeDocument/2006/relationships/ctrlProp" Target="../ctrlProps/ctrlProp5452.xml"/><Relationship Id="rId309" Type="http://schemas.openxmlformats.org/officeDocument/2006/relationships/ctrlProp" Target="../ctrlProps/ctrlProp5466.xml"/><Relationship Id="rId460" Type="http://schemas.openxmlformats.org/officeDocument/2006/relationships/ctrlProp" Target="../ctrlProps/ctrlProp5617.xml"/><Relationship Id="rId516" Type="http://schemas.openxmlformats.org/officeDocument/2006/relationships/ctrlProp" Target="../ctrlProps/ctrlProp5673.xml"/><Relationship Id="rId48" Type="http://schemas.openxmlformats.org/officeDocument/2006/relationships/ctrlProp" Target="../ctrlProps/ctrlProp5205.xml"/><Relationship Id="rId113" Type="http://schemas.openxmlformats.org/officeDocument/2006/relationships/ctrlProp" Target="../ctrlProps/ctrlProp5270.xml"/><Relationship Id="rId320" Type="http://schemas.openxmlformats.org/officeDocument/2006/relationships/ctrlProp" Target="../ctrlProps/ctrlProp5477.xml"/><Relationship Id="rId558" Type="http://schemas.openxmlformats.org/officeDocument/2006/relationships/ctrlProp" Target="../ctrlProps/ctrlProp5715.xml"/><Relationship Id="rId155" Type="http://schemas.openxmlformats.org/officeDocument/2006/relationships/ctrlProp" Target="../ctrlProps/ctrlProp5312.xml"/><Relationship Id="rId197" Type="http://schemas.openxmlformats.org/officeDocument/2006/relationships/ctrlProp" Target="../ctrlProps/ctrlProp5354.xml"/><Relationship Id="rId362" Type="http://schemas.openxmlformats.org/officeDocument/2006/relationships/ctrlProp" Target="../ctrlProps/ctrlProp5519.xml"/><Relationship Id="rId418" Type="http://schemas.openxmlformats.org/officeDocument/2006/relationships/ctrlProp" Target="../ctrlProps/ctrlProp5575.xml"/><Relationship Id="rId625" Type="http://schemas.openxmlformats.org/officeDocument/2006/relationships/ctrlProp" Target="../ctrlProps/ctrlProp5782.xml"/><Relationship Id="rId222" Type="http://schemas.openxmlformats.org/officeDocument/2006/relationships/ctrlProp" Target="../ctrlProps/ctrlProp5379.xml"/><Relationship Id="rId264" Type="http://schemas.openxmlformats.org/officeDocument/2006/relationships/ctrlProp" Target="../ctrlProps/ctrlProp5421.xml"/><Relationship Id="rId471" Type="http://schemas.openxmlformats.org/officeDocument/2006/relationships/ctrlProp" Target="../ctrlProps/ctrlProp5628.xml"/><Relationship Id="rId17" Type="http://schemas.openxmlformats.org/officeDocument/2006/relationships/ctrlProp" Target="../ctrlProps/ctrlProp5174.xml"/><Relationship Id="rId59" Type="http://schemas.openxmlformats.org/officeDocument/2006/relationships/ctrlProp" Target="../ctrlProps/ctrlProp5216.xml"/><Relationship Id="rId124" Type="http://schemas.openxmlformats.org/officeDocument/2006/relationships/ctrlProp" Target="../ctrlProps/ctrlProp5281.xml"/><Relationship Id="rId527" Type="http://schemas.openxmlformats.org/officeDocument/2006/relationships/ctrlProp" Target="../ctrlProps/ctrlProp5684.xml"/><Relationship Id="rId569" Type="http://schemas.openxmlformats.org/officeDocument/2006/relationships/ctrlProp" Target="../ctrlProps/ctrlProp5726.xml"/><Relationship Id="rId70" Type="http://schemas.openxmlformats.org/officeDocument/2006/relationships/ctrlProp" Target="../ctrlProps/ctrlProp5227.xml"/><Relationship Id="rId166" Type="http://schemas.openxmlformats.org/officeDocument/2006/relationships/ctrlProp" Target="../ctrlProps/ctrlProp5323.xml"/><Relationship Id="rId331" Type="http://schemas.openxmlformats.org/officeDocument/2006/relationships/ctrlProp" Target="../ctrlProps/ctrlProp5488.xml"/><Relationship Id="rId373" Type="http://schemas.openxmlformats.org/officeDocument/2006/relationships/ctrlProp" Target="../ctrlProps/ctrlProp5530.xml"/><Relationship Id="rId429" Type="http://schemas.openxmlformats.org/officeDocument/2006/relationships/ctrlProp" Target="../ctrlProps/ctrlProp5586.xml"/><Relationship Id="rId580" Type="http://schemas.openxmlformats.org/officeDocument/2006/relationships/ctrlProp" Target="../ctrlProps/ctrlProp5737.xml"/><Relationship Id="rId636" Type="http://schemas.openxmlformats.org/officeDocument/2006/relationships/ctrlProp" Target="../ctrlProps/ctrlProp5793.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W21"/>
  <sheetViews>
    <sheetView showGridLines="0" topLeftCell="A7" workbookViewId="0"/>
  </sheetViews>
  <sheetFormatPr defaultRowHeight="15" x14ac:dyDescent="0.25"/>
  <cols>
    <col min="1" max="1" width="3.7109375" customWidth="1"/>
    <col min="2" max="2" width="3.5703125" customWidth="1"/>
    <col min="3" max="3" width="4.42578125" style="51" customWidth="1"/>
    <col min="4" max="4" width="1.140625" customWidth="1"/>
    <col min="5" max="5" width="13" customWidth="1"/>
    <col min="6" max="6" width="1.140625" customWidth="1"/>
    <col min="7" max="7" width="13" customWidth="1"/>
    <col min="8" max="8" width="1.42578125" customWidth="1"/>
    <col min="9" max="9" width="13" customWidth="1"/>
    <col min="10" max="10" width="1.42578125" customWidth="1"/>
    <col min="11" max="11" width="13" customWidth="1"/>
    <col min="12" max="12" width="1.28515625" customWidth="1"/>
    <col min="13" max="13" width="13" customWidth="1"/>
    <col min="14" max="14" width="1.5703125" customWidth="1"/>
    <col min="15" max="15" width="13" customWidth="1"/>
    <col min="16" max="16" width="1.42578125" customWidth="1"/>
    <col min="17" max="17" width="13" customWidth="1"/>
    <col min="18" max="18" width="1.42578125" customWidth="1"/>
    <col min="19" max="19" width="13" customWidth="1"/>
    <col min="20" max="20" width="1.28515625" customWidth="1"/>
    <col min="21" max="21" width="13" customWidth="1"/>
    <col min="22" max="22" width="1.5703125" customWidth="1"/>
    <col min="23" max="23" width="13" customWidth="1"/>
  </cols>
  <sheetData>
    <row r="1" spans="1:23" ht="24.75" customHeight="1" x14ac:dyDescent="0.25">
      <c r="A1" s="293" t="str">
        <f>Data!A1</f>
        <v>ver:R2018062401</v>
      </c>
    </row>
    <row r="2" spans="1:23" ht="21.75" customHeight="1" x14ac:dyDescent="0.35">
      <c r="B2" s="292" t="s">
        <v>578</v>
      </c>
    </row>
    <row r="3" spans="1:23" x14ac:dyDescent="0.25">
      <c r="C3" s="202"/>
    </row>
    <row r="4" spans="1:23" ht="15.75" x14ac:dyDescent="0.25">
      <c r="C4" s="202"/>
      <c r="E4" s="304" t="str">
        <f>HYPERLINK("#Data!A1","DATA IDENTITAS")</f>
        <v>DATA IDENTITAS</v>
      </c>
      <c r="F4" s="305"/>
      <c r="G4" s="306"/>
    </row>
    <row r="5" spans="1:23" ht="12.75" customHeight="1" x14ac:dyDescent="0.25">
      <c r="C5" s="202"/>
    </row>
    <row r="6" spans="1:23" ht="15.75" customHeight="1" x14ac:dyDescent="0.25">
      <c r="B6" s="301" t="s">
        <v>467</v>
      </c>
      <c r="C6" s="284">
        <v>1</v>
      </c>
      <c r="D6" s="148"/>
      <c r="E6" s="207" t="str">
        <f>HYPERLINK("#'Sampul-Thn-"&amp;C6&amp;"'!A1","SAMPUL")</f>
        <v>SAMPUL</v>
      </c>
      <c r="F6" s="203"/>
      <c r="G6" s="208" t="str">
        <f>HYPERLINK("#'Pengawas-Thn-"&amp;C6&amp;"'!A1","PENGAWAS")</f>
        <v>PENGAWAS</v>
      </c>
      <c r="H6" s="203"/>
      <c r="I6" s="207" t="str">
        <f>HYPERLINK("#'Form1-Pengawas-Thn-"&amp;C6&amp;"'!A1","FORM1")</f>
        <v>FORM1</v>
      </c>
      <c r="J6" s="203"/>
      <c r="K6" s="208" t="str">
        <f>HYPERLINK("#'Form2-Pengawas-Thn-"&amp;C6&amp;"'!A1","FORM2")</f>
        <v>FORM2</v>
      </c>
      <c r="L6" s="203"/>
      <c r="M6" s="207" t="str">
        <f>HYPERLINK("#'Rekap-Pengawas-Thn-"&amp;C6&amp;"'!A1","REKAP")</f>
        <v>REKAP</v>
      </c>
    </row>
    <row r="7" spans="1:23" ht="16.5" customHeight="1" x14ac:dyDescent="0.25">
      <c r="B7" s="302"/>
      <c r="C7" s="160"/>
      <c r="D7" s="148"/>
      <c r="E7" s="203"/>
      <c r="F7" s="203"/>
      <c r="G7" s="203"/>
      <c r="H7" s="203"/>
      <c r="I7" s="203"/>
      <c r="J7" s="203"/>
      <c r="K7" s="203"/>
      <c r="L7" s="203"/>
      <c r="M7" s="51"/>
    </row>
    <row r="8" spans="1:23" ht="15.75" x14ac:dyDescent="0.25">
      <c r="B8" s="302"/>
      <c r="C8" s="284">
        <v>2</v>
      </c>
      <c r="D8" s="148"/>
      <c r="E8" s="207" t="str">
        <f t="shared" ref="E8:E10" si="0">HYPERLINK("#'Sampul-Thn-"&amp;C8&amp;"'!A1","SAMPUL")</f>
        <v>SAMPUL</v>
      </c>
      <c r="F8" s="203"/>
      <c r="G8" s="208" t="str">
        <f t="shared" ref="G8:G10" si="1">HYPERLINK("#'Pengawas-Thn-"&amp;C8&amp;"'!A1","PENGAWAS")</f>
        <v>PENGAWAS</v>
      </c>
      <c r="H8" s="203"/>
      <c r="I8" s="207" t="str">
        <f t="shared" ref="I8:I10" si="2">HYPERLINK("#'Form1-Pengawas-Thn-"&amp;C8&amp;"'!A1","FORM1")</f>
        <v>FORM1</v>
      </c>
      <c r="J8" s="203"/>
      <c r="K8" s="208" t="str">
        <f t="shared" ref="K8:K10" si="3">HYPERLINK("#'Form2-Pengawas-Thn-"&amp;C8&amp;"'!A1","FORM2")</f>
        <v>FORM2</v>
      </c>
      <c r="L8" s="203"/>
      <c r="M8" s="207" t="str">
        <f t="shared" ref="M8:M10" si="4">HYPERLINK("#'Rekap-Pengawas-Thn-"&amp;C8&amp;"'!A1","REKAP")</f>
        <v>REKAP</v>
      </c>
    </row>
    <row r="9" spans="1:23" ht="15.75" customHeight="1" x14ac:dyDescent="0.25">
      <c r="B9" s="302"/>
      <c r="C9" s="160"/>
      <c r="D9" s="148"/>
      <c r="E9" s="203"/>
      <c r="F9" s="203"/>
      <c r="G9" s="203"/>
      <c r="H9" s="203"/>
      <c r="I9" s="203"/>
      <c r="J9" s="203"/>
      <c r="K9" s="203"/>
      <c r="L9" s="203"/>
      <c r="M9" s="203"/>
    </row>
    <row r="10" spans="1:23" ht="15.75" x14ac:dyDescent="0.25">
      <c r="B10" s="302"/>
      <c r="C10" s="284">
        <v>3</v>
      </c>
      <c r="D10" s="148"/>
      <c r="E10" s="207" t="str">
        <f t="shared" si="0"/>
        <v>SAMPUL</v>
      </c>
      <c r="F10" s="203"/>
      <c r="G10" s="208" t="str">
        <f t="shared" si="1"/>
        <v>PENGAWAS</v>
      </c>
      <c r="H10" s="203"/>
      <c r="I10" s="207" t="str">
        <f t="shared" si="2"/>
        <v>FORM1</v>
      </c>
      <c r="J10" s="203"/>
      <c r="K10" s="208" t="str">
        <f t="shared" si="3"/>
        <v>FORM2</v>
      </c>
      <c r="L10" s="203"/>
      <c r="M10" s="207" t="str">
        <f t="shared" si="4"/>
        <v>REKAP</v>
      </c>
    </row>
    <row r="11" spans="1:23" ht="13.5" customHeight="1" x14ac:dyDescent="0.25">
      <c r="B11" s="302"/>
      <c r="C11" s="287"/>
    </row>
    <row r="12" spans="1:23" ht="15.75" x14ac:dyDescent="0.25">
      <c r="B12" s="302"/>
      <c r="C12" s="295">
        <v>4</v>
      </c>
      <c r="E12" s="207" t="str">
        <f>HYPERLINK("#'Sampul-Thn-4'!A1","SAMPUL")</f>
        <v>SAMPUL</v>
      </c>
      <c r="F12" s="206"/>
      <c r="G12" s="208" t="str">
        <f>HYPERLINK("#'KABID-Thn-"&amp;$C$12&amp;"'!A1","KABID")</f>
        <v>KABID</v>
      </c>
      <c r="H12" s="206"/>
      <c r="I12" s="208" t="str">
        <f>HYPERLINK("#'KASI-Thn-"&amp;$C$12&amp;"'!A1","KASI")</f>
        <v>KASI</v>
      </c>
      <c r="J12" s="206"/>
      <c r="K12" s="208" t="str">
        <f>HYPERLINK("#'Pengawas-Thn-"&amp;$C$12&amp;"'!A1","PENGAWAS")</f>
        <v>PENGAWAS</v>
      </c>
      <c r="L12" s="206"/>
      <c r="M12" s="208" t="str">
        <f>HYPERLINK("#'Guru-Thn-"&amp;$C$12&amp;"'!A1","Guru")</f>
        <v>Guru</v>
      </c>
      <c r="N12" s="206"/>
    </row>
    <row r="13" spans="1:23" ht="5.25" customHeight="1" x14ac:dyDescent="0.25">
      <c r="B13" s="302"/>
      <c r="C13" s="296"/>
      <c r="E13" s="206"/>
      <c r="F13" s="206"/>
      <c r="G13" s="206"/>
      <c r="H13" s="206"/>
      <c r="I13" s="206"/>
      <c r="J13" s="206"/>
      <c r="K13" s="206"/>
      <c r="L13" s="206"/>
      <c r="M13" s="206"/>
      <c r="N13" s="206"/>
    </row>
    <row r="14" spans="1:23" ht="15.75" x14ac:dyDescent="0.25">
      <c r="B14" s="303"/>
      <c r="C14" s="297"/>
      <c r="E14" s="208" t="str">
        <f>HYPERLINK("#'KASI-Thn-"&amp;$C$12&amp;"'!A1","KASI")</f>
        <v>KASI</v>
      </c>
      <c r="F14" s="206"/>
      <c r="G14" s="208" t="str">
        <f>HYPERLINK("#'Komite-Thn-"&amp;$C$12&amp;"'!A1","Komite")</f>
        <v>Komite</v>
      </c>
      <c r="H14" s="206"/>
      <c r="I14" s="207" t="s">
        <v>554</v>
      </c>
      <c r="J14" s="206"/>
      <c r="K14" s="208" t="s">
        <v>555</v>
      </c>
      <c r="L14" s="206"/>
      <c r="M14" s="207" t="str">
        <f>HYPERLINK("#'Rekap-Thn-"&amp;C12&amp;"'!A1","REKAP")</f>
        <v>REKAP</v>
      </c>
      <c r="N14" s="206"/>
      <c r="O14" s="206"/>
      <c r="P14" s="206"/>
      <c r="Q14" s="206"/>
      <c r="R14" s="206"/>
      <c r="S14" s="206"/>
      <c r="T14" s="206"/>
      <c r="U14" s="206"/>
      <c r="V14" s="206"/>
      <c r="W14" s="206"/>
    </row>
    <row r="16" spans="1:23" ht="15.75" x14ac:dyDescent="0.25">
      <c r="E16" s="298" t="str">
        <f>HYPERLINK("#'Rekap_detil'!A1","REKAP DETIL 1")</f>
        <v>REKAP DETIL 1</v>
      </c>
      <c r="F16" s="299"/>
      <c r="G16" s="300"/>
    </row>
    <row r="17" spans="3:7" ht="3.75" customHeight="1" x14ac:dyDescent="0.25">
      <c r="E17" s="286"/>
      <c r="F17" s="286"/>
      <c r="G17" s="286"/>
    </row>
    <row r="18" spans="3:7" ht="15.75" x14ac:dyDescent="0.25">
      <c r="E18" s="298" t="str">
        <f>HYPERLINK("#'Rekap_detil2'!A1","REKAP DETIL 2")</f>
        <v>REKAP DETIL 2</v>
      </c>
      <c r="F18" s="299"/>
      <c r="G18" s="300"/>
    </row>
    <row r="21" spans="3:7" ht="15.75" x14ac:dyDescent="0.25">
      <c r="C21" s="203"/>
      <c r="E21" s="201"/>
      <c r="F21" s="201"/>
    </row>
  </sheetData>
  <sheetProtection sheet="1" objects="1" scenarios="1"/>
  <mergeCells count="5">
    <mergeCell ref="C12:C14"/>
    <mergeCell ref="E16:G16"/>
    <mergeCell ref="E18:G18"/>
    <mergeCell ref="B6:B14"/>
    <mergeCell ref="E4:G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009900"/>
    <pageSetUpPr fitToPage="1"/>
  </sheetPr>
  <dimension ref="A1:AF57"/>
  <sheetViews>
    <sheetView showGridLines="0" topLeftCell="A19" zoomScale="85" zoomScaleNormal="85" workbookViewId="0">
      <selection activeCell="E31" sqref="E31:F31"/>
    </sheetView>
  </sheetViews>
  <sheetFormatPr defaultColWidth="0" defaultRowHeight="15" zeroHeight="1" x14ac:dyDescent="0.25"/>
  <cols>
    <col min="1" max="1" width="3.140625" customWidth="1"/>
    <col min="2" max="2" width="1.5703125" customWidth="1"/>
    <col min="3" max="3" width="33" style="20" customWidth="1"/>
    <col min="4" max="4" width="2.7109375" customWidth="1"/>
    <col min="5" max="5" width="14.140625" customWidth="1"/>
    <col min="6" max="6" width="4.42578125" customWidth="1"/>
    <col min="7" max="7" width="8.5703125" customWidth="1"/>
    <col min="8" max="8" width="7" customWidth="1"/>
    <col min="9" max="9" width="20.5703125" customWidth="1"/>
    <col min="10" max="10" width="18" customWidth="1"/>
    <col min="11" max="11" width="2.85546875" customWidth="1"/>
    <col min="12" max="14" width="9.140625" hidden="1" customWidth="1"/>
    <col min="15" max="15" width="27.42578125" hidden="1" customWidth="1"/>
    <col min="16" max="16" width="7.140625" hidden="1" customWidth="1"/>
    <col min="17" max="17" width="7.42578125" hidden="1" customWidth="1"/>
    <col min="18" max="18" width="6.5703125" hidden="1" customWidth="1"/>
    <col min="19" max="32" width="0" hidden="1" customWidth="1"/>
    <col min="33" max="16384" width="9.140625" hidden="1"/>
  </cols>
  <sheetData>
    <row r="1" spans="1:32" s="14" customFormat="1" ht="18.75" x14ac:dyDescent="0.25">
      <c r="A1" s="14" t="s">
        <v>580</v>
      </c>
      <c r="C1" s="39"/>
      <c r="D1" s="39"/>
      <c r="E1" s="39"/>
      <c r="F1" s="39"/>
      <c r="G1" s="39"/>
      <c r="H1" s="39"/>
      <c r="I1" s="39"/>
      <c r="J1" s="289"/>
    </row>
    <row r="2" spans="1:32" s="14" customFormat="1" ht="24.75" customHeight="1" x14ac:dyDescent="0.25">
      <c r="C2" s="310" t="s">
        <v>326</v>
      </c>
      <c r="D2" s="310"/>
      <c r="E2" s="310"/>
      <c r="F2" s="310"/>
      <c r="G2" s="310"/>
      <c r="H2" s="310"/>
      <c r="I2" s="310"/>
      <c r="J2" s="310"/>
      <c r="O2" s="25" t="s">
        <v>43</v>
      </c>
      <c r="P2" s="25" t="s">
        <v>44</v>
      </c>
      <c r="Q2" s="25" t="s">
        <v>45</v>
      </c>
      <c r="R2" s="25" t="s">
        <v>46</v>
      </c>
      <c r="S2" s="25" t="s">
        <v>47</v>
      </c>
      <c r="T2" s="25" t="s">
        <v>48</v>
      </c>
      <c r="U2" s="25" t="s">
        <v>49</v>
      </c>
      <c r="V2" s="25" t="s">
        <v>50</v>
      </c>
      <c r="W2" s="25" t="s">
        <v>51</v>
      </c>
      <c r="X2" s="25" t="s">
        <v>52</v>
      </c>
      <c r="Y2" s="25" t="s">
        <v>53</v>
      </c>
      <c r="Z2" s="25" t="s">
        <v>54</v>
      </c>
      <c r="AA2" s="25" t="s">
        <v>55</v>
      </c>
      <c r="AB2" s="26"/>
      <c r="AC2" s="27" t="s">
        <v>56</v>
      </c>
      <c r="AD2" s="27" t="s">
        <v>57</v>
      </c>
      <c r="AE2" s="27" t="s">
        <v>58</v>
      </c>
      <c r="AF2" s="27" t="s">
        <v>59</v>
      </c>
    </row>
    <row r="3" spans="1:32" s="14" customFormat="1" ht="21.75" customHeight="1" x14ac:dyDescent="0.25">
      <c r="C3" s="22" t="s">
        <v>334</v>
      </c>
      <c r="D3" s="14" t="s">
        <v>24</v>
      </c>
      <c r="E3" s="312" t="s">
        <v>588</v>
      </c>
      <c r="F3" s="312"/>
      <c r="G3" s="312"/>
      <c r="H3" s="312"/>
      <c r="I3" s="312"/>
      <c r="J3" s="312"/>
      <c r="O3" s="28" t="s">
        <v>60</v>
      </c>
      <c r="P3" s="29">
        <v>0</v>
      </c>
      <c r="Q3" s="29">
        <v>0</v>
      </c>
      <c r="R3" s="29">
        <v>0</v>
      </c>
      <c r="S3" s="29">
        <v>0</v>
      </c>
      <c r="T3" s="29">
        <v>0</v>
      </c>
      <c r="U3" s="30">
        <v>0</v>
      </c>
      <c r="V3" s="30">
        <v>0</v>
      </c>
      <c r="W3" s="30">
        <v>0</v>
      </c>
      <c r="X3" s="30">
        <v>0</v>
      </c>
      <c r="Y3" s="30">
        <v>0</v>
      </c>
      <c r="Z3" s="30">
        <v>0</v>
      </c>
      <c r="AA3" s="30">
        <v>0</v>
      </c>
      <c r="AB3" s="26"/>
      <c r="AC3" s="31">
        <v>0</v>
      </c>
      <c r="AD3" s="29" t="s">
        <v>44</v>
      </c>
      <c r="AE3" s="32">
        <v>0.25</v>
      </c>
      <c r="AF3" s="29">
        <v>1</v>
      </c>
    </row>
    <row r="4" spans="1:32" s="14" customFormat="1" ht="21.75" customHeight="1" x14ac:dyDescent="0.25">
      <c r="C4" s="22" t="s">
        <v>25</v>
      </c>
      <c r="D4" s="14" t="s">
        <v>24</v>
      </c>
      <c r="E4" s="311" t="s">
        <v>29</v>
      </c>
      <c r="F4" s="311"/>
      <c r="G4" s="311"/>
      <c r="H4" s="18" t="s">
        <v>26</v>
      </c>
      <c r="I4" s="311" t="s">
        <v>29</v>
      </c>
      <c r="J4" s="311"/>
      <c r="O4" s="33" t="s">
        <v>61</v>
      </c>
      <c r="P4" s="29">
        <v>2.62</v>
      </c>
      <c r="Q4" s="29">
        <v>5.25</v>
      </c>
      <c r="R4" s="29">
        <v>7.87</v>
      </c>
      <c r="S4" s="29">
        <v>10.5</v>
      </c>
      <c r="T4" s="29">
        <v>13.12</v>
      </c>
      <c r="U4" s="30">
        <v>50</v>
      </c>
      <c r="V4" s="30">
        <v>3</v>
      </c>
      <c r="W4" s="30"/>
      <c r="X4" s="30">
        <f>V4+W4</f>
        <v>3</v>
      </c>
      <c r="Y4" s="30">
        <f>0.1*U4</f>
        <v>5</v>
      </c>
      <c r="Z4" s="30">
        <f>U4-X4-Y4</f>
        <v>42</v>
      </c>
      <c r="AA4" s="30">
        <f t="shared" ref="AA4:AA11" si="0">Z4/4</f>
        <v>10.5</v>
      </c>
      <c r="AB4" s="26"/>
      <c r="AC4" s="31">
        <v>51</v>
      </c>
      <c r="AD4" s="29" t="s">
        <v>45</v>
      </c>
      <c r="AE4" s="32">
        <v>0.5</v>
      </c>
      <c r="AF4" s="29">
        <v>2</v>
      </c>
    </row>
    <row r="5" spans="1:32" s="14" customFormat="1" ht="21.75" customHeight="1" x14ac:dyDescent="0.25">
      <c r="C5" s="22" t="s">
        <v>27</v>
      </c>
      <c r="D5" s="14" t="s">
        <v>24</v>
      </c>
      <c r="E5" s="34" t="s">
        <v>582</v>
      </c>
      <c r="F5" s="19" t="s">
        <v>26</v>
      </c>
      <c r="G5" s="308">
        <v>30380</v>
      </c>
      <c r="H5" s="308"/>
      <c r="I5" s="308"/>
      <c r="J5" s="18"/>
      <c r="K5" s="16"/>
      <c r="O5" s="33" t="s">
        <v>62</v>
      </c>
      <c r="P5" s="29">
        <v>2.37</v>
      </c>
      <c r="Q5" s="29">
        <v>4.75</v>
      </c>
      <c r="R5" s="29">
        <v>7.12</v>
      </c>
      <c r="S5" s="29">
        <v>9.5</v>
      </c>
      <c r="T5" s="29">
        <v>11.87</v>
      </c>
      <c r="U5" s="30">
        <v>50</v>
      </c>
      <c r="V5" s="30">
        <v>3</v>
      </c>
      <c r="W5" s="30">
        <v>4</v>
      </c>
      <c r="X5" s="30">
        <f t="shared" ref="X5:X11" si="1">V5+W5</f>
        <v>7</v>
      </c>
      <c r="Y5" s="30">
        <f t="shared" ref="Y5:Y11" si="2">0.1*U5</f>
        <v>5</v>
      </c>
      <c r="Z5" s="30">
        <f t="shared" ref="Z5:Z11" si="3">U5-X5-Y5</f>
        <v>38</v>
      </c>
      <c r="AA5" s="30">
        <f t="shared" si="0"/>
        <v>9.5</v>
      </c>
      <c r="AB5" s="26"/>
      <c r="AC5" s="31">
        <v>61</v>
      </c>
      <c r="AD5" s="29" t="s">
        <v>46</v>
      </c>
      <c r="AE5" s="32">
        <v>0.75</v>
      </c>
      <c r="AF5" s="29">
        <v>3</v>
      </c>
    </row>
    <row r="6" spans="1:32" s="14" customFormat="1" ht="21.75" customHeight="1" x14ac:dyDescent="0.25">
      <c r="C6" s="22" t="s">
        <v>28</v>
      </c>
      <c r="D6" s="14" t="s">
        <v>24</v>
      </c>
      <c r="E6" s="312" t="s">
        <v>60</v>
      </c>
      <c r="F6" s="312"/>
      <c r="G6" s="312"/>
      <c r="H6" s="312"/>
      <c r="I6" s="312"/>
      <c r="J6" s="18"/>
      <c r="K6" s="16"/>
      <c r="O6" s="33" t="s">
        <v>63</v>
      </c>
      <c r="P6" s="29">
        <v>5.0599999999999996</v>
      </c>
      <c r="Q6" s="29">
        <v>10.119999999999999</v>
      </c>
      <c r="R6" s="29">
        <v>15.18</v>
      </c>
      <c r="S6" s="29">
        <v>20.25</v>
      </c>
      <c r="T6" s="29">
        <v>25.31</v>
      </c>
      <c r="U6" s="30">
        <v>100</v>
      </c>
      <c r="V6" s="30">
        <v>3</v>
      </c>
      <c r="W6" s="30">
        <v>6</v>
      </c>
      <c r="X6" s="30">
        <f t="shared" si="1"/>
        <v>9</v>
      </c>
      <c r="Y6" s="30">
        <f t="shared" si="2"/>
        <v>10</v>
      </c>
      <c r="Z6" s="30">
        <f t="shared" si="3"/>
        <v>81</v>
      </c>
      <c r="AA6" s="30">
        <f t="shared" si="0"/>
        <v>20.25</v>
      </c>
      <c r="AB6" s="26"/>
      <c r="AC6" s="31">
        <v>76</v>
      </c>
      <c r="AD6" s="29" t="s">
        <v>47</v>
      </c>
      <c r="AE6" s="32">
        <v>1</v>
      </c>
      <c r="AF6" s="29">
        <v>4</v>
      </c>
    </row>
    <row r="7" spans="1:32" s="14" customFormat="1" ht="21.75" customHeight="1" x14ac:dyDescent="0.25">
      <c r="C7" s="22" t="s">
        <v>30</v>
      </c>
      <c r="D7" s="14" t="s">
        <v>24</v>
      </c>
      <c r="E7" s="308">
        <v>42323</v>
      </c>
      <c r="F7" s="308"/>
      <c r="G7" s="308"/>
      <c r="H7" s="18"/>
      <c r="I7" s="18"/>
      <c r="J7" s="18"/>
      <c r="K7" s="16"/>
      <c r="O7" s="33" t="s">
        <v>64</v>
      </c>
      <c r="P7" s="29">
        <v>4.87</v>
      </c>
      <c r="Q7" s="29">
        <v>9.75</v>
      </c>
      <c r="R7" s="29">
        <v>14.62</v>
      </c>
      <c r="S7" s="29">
        <v>19.5</v>
      </c>
      <c r="T7" s="29">
        <v>24.37</v>
      </c>
      <c r="U7" s="30">
        <v>100</v>
      </c>
      <c r="V7" s="30">
        <v>4</v>
      </c>
      <c r="W7" s="30">
        <v>8</v>
      </c>
      <c r="X7" s="30">
        <f t="shared" si="1"/>
        <v>12</v>
      </c>
      <c r="Y7" s="30">
        <f t="shared" si="2"/>
        <v>10</v>
      </c>
      <c r="Z7" s="30">
        <f t="shared" si="3"/>
        <v>78</v>
      </c>
      <c r="AA7" s="30">
        <f t="shared" si="0"/>
        <v>19.5</v>
      </c>
      <c r="AB7" s="26"/>
      <c r="AC7" s="31">
        <v>91</v>
      </c>
      <c r="AD7" s="29" t="s">
        <v>48</v>
      </c>
      <c r="AE7" s="32">
        <v>1.25</v>
      </c>
      <c r="AF7" s="29">
        <v>5</v>
      </c>
    </row>
    <row r="8" spans="1:32" s="14" customFormat="1" ht="21.75" customHeight="1" x14ac:dyDescent="0.25">
      <c r="C8" s="22" t="s">
        <v>31</v>
      </c>
      <c r="D8" s="14" t="s">
        <v>24</v>
      </c>
      <c r="E8" s="313" t="str">
        <f>DATEDIF(E7,E33,"y") &amp; "   Tahun     " &amp; DATEDIF(E7,E33,"ym") &amp; "   Bulan"</f>
        <v>9   Tahun     10   Bulan</v>
      </c>
      <c r="F8" s="313"/>
      <c r="G8" s="313"/>
      <c r="H8" s="313"/>
      <c r="I8" s="18"/>
      <c r="J8" s="18"/>
      <c r="K8" s="16"/>
      <c r="O8" s="33" t="s">
        <v>65</v>
      </c>
      <c r="P8" s="29">
        <v>7.43</v>
      </c>
      <c r="Q8" s="29">
        <v>14.87</v>
      </c>
      <c r="R8" s="29">
        <v>22.31</v>
      </c>
      <c r="S8" s="29">
        <v>29.75</v>
      </c>
      <c r="T8" s="29">
        <v>37.18</v>
      </c>
      <c r="U8" s="30">
        <v>150</v>
      </c>
      <c r="V8" s="30">
        <v>4</v>
      </c>
      <c r="W8" s="30">
        <v>12</v>
      </c>
      <c r="X8" s="30">
        <f t="shared" si="1"/>
        <v>16</v>
      </c>
      <c r="Y8" s="30">
        <f t="shared" si="2"/>
        <v>15</v>
      </c>
      <c r="Z8" s="30">
        <f t="shared" si="3"/>
        <v>119</v>
      </c>
      <c r="AA8" s="30">
        <f t="shared" si="0"/>
        <v>29.75</v>
      </c>
      <c r="AB8" s="26"/>
      <c r="AC8" s="26"/>
      <c r="AD8" s="26"/>
      <c r="AE8" s="26"/>
      <c r="AF8" s="26"/>
    </row>
    <row r="9" spans="1:32" s="14" customFormat="1" ht="21.75" customHeight="1" x14ac:dyDescent="0.25">
      <c r="C9" s="22" t="s">
        <v>32</v>
      </c>
      <c r="D9" s="14" t="s">
        <v>24</v>
      </c>
      <c r="E9" s="309">
        <v>6637761663110070</v>
      </c>
      <c r="F9" s="309"/>
      <c r="G9" s="309"/>
      <c r="H9" s="18"/>
      <c r="I9" s="18"/>
      <c r="J9" s="18"/>
      <c r="K9" s="16"/>
      <c r="O9" s="33" t="s">
        <v>66</v>
      </c>
      <c r="P9" s="29">
        <v>7.4</v>
      </c>
      <c r="Q9" s="29">
        <v>14.87</v>
      </c>
      <c r="R9" s="29">
        <v>22.31</v>
      </c>
      <c r="S9" s="29">
        <v>29.75</v>
      </c>
      <c r="T9" s="29">
        <v>37.18</v>
      </c>
      <c r="U9" s="30">
        <v>150</v>
      </c>
      <c r="V9" s="30">
        <v>4</v>
      </c>
      <c r="W9" s="30">
        <v>12</v>
      </c>
      <c r="X9" s="30">
        <f t="shared" si="1"/>
        <v>16</v>
      </c>
      <c r="Y9" s="30">
        <f t="shared" si="2"/>
        <v>15</v>
      </c>
      <c r="Z9" s="30">
        <f t="shared" si="3"/>
        <v>119</v>
      </c>
      <c r="AA9" s="30">
        <f t="shared" si="0"/>
        <v>29.75</v>
      </c>
      <c r="AB9" s="26"/>
      <c r="AC9" s="26"/>
      <c r="AD9" s="26"/>
      <c r="AE9" s="26"/>
      <c r="AF9" s="26"/>
    </row>
    <row r="10" spans="1:32" s="14" customFormat="1" ht="21.75" customHeight="1" x14ac:dyDescent="0.25">
      <c r="C10" s="22" t="s">
        <v>33</v>
      </c>
      <c r="D10" s="14" t="s">
        <v>24</v>
      </c>
      <c r="E10" s="309" t="s">
        <v>581</v>
      </c>
      <c r="F10" s="309"/>
      <c r="G10" s="309"/>
      <c r="H10" s="18"/>
      <c r="I10" s="18"/>
      <c r="J10" s="18"/>
      <c r="K10" s="16"/>
      <c r="O10" s="33" t="s">
        <v>67</v>
      </c>
      <c r="P10" s="29">
        <v>7.25</v>
      </c>
      <c r="Q10" s="29">
        <v>14.5</v>
      </c>
      <c r="R10" s="29">
        <v>21.75</v>
      </c>
      <c r="S10" s="29">
        <v>29</v>
      </c>
      <c r="T10" s="29">
        <v>36.25</v>
      </c>
      <c r="U10" s="30">
        <v>150</v>
      </c>
      <c r="V10" s="30">
        <v>5</v>
      </c>
      <c r="W10" s="30">
        <v>14</v>
      </c>
      <c r="X10" s="30">
        <f t="shared" si="1"/>
        <v>19</v>
      </c>
      <c r="Y10" s="30">
        <f t="shared" si="2"/>
        <v>15</v>
      </c>
      <c r="Z10" s="30">
        <f t="shared" si="3"/>
        <v>116</v>
      </c>
      <c r="AA10" s="30">
        <f t="shared" si="0"/>
        <v>29</v>
      </c>
      <c r="AB10" s="26"/>
      <c r="AC10" s="26"/>
      <c r="AD10" s="26"/>
      <c r="AE10" s="26"/>
      <c r="AF10" s="26"/>
    </row>
    <row r="11" spans="1:32" s="14" customFormat="1" ht="21.75" customHeight="1" x14ac:dyDescent="0.25">
      <c r="C11" s="22" t="s">
        <v>34</v>
      </c>
      <c r="D11" s="14" t="s">
        <v>24</v>
      </c>
      <c r="E11" s="309" t="s">
        <v>583</v>
      </c>
      <c r="F11" s="309"/>
      <c r="G11" s="309"/>
      <c r="H11" s="309"/>
      <c r="I11" s="309"/>
      <c r="J11" s="18"/>
      <c r="K11" s="16"/>
      <c r="O11" s="33" t="s">
        <v>68</v>
      </c>
      <c r="P11" s="29">
        <v>9.69</v>
      </c>
      <c r="Q11" s="29">
        <v>19.38</v>
      </c>
      <c r="R11" s="29">
        <v>29.06</v>
      </c>
      <c r="S11" s="29">
        <v>38.75</v>
      </c>
      <c r="T11" s="29">
        <v>48.44</v>
      </c>
      <c r="U11" s="30">
        <v>200</v>
      </c>
      <c r="V11" s="30">
        <v>5</v>
      </c>
      <c r="W11" s="30">
        <v>20</v>
      </c>
      <c r="X11" s="30">
        <f t="shared" si="1"/>
        <v>25</v>
      </c>
      <c r="Y11" s="30">
        <f t="shared" si="2"/>
        <v>20</v>
      </c>
      <c r="Z11" s="30">
        <f t="shared" si="3"/>
        <v>155</v>
      </c>
      <c r="AA11" s="30">
        <f t="shared" si="0"/>
        <v>38.75</v>
      </c>
      <c r="AB11" s="26"/>
      <c r="AC11" s="26"/>
      <c r="AD11" s="26"/>
      <c r="AE11" s="26"/>
      <c r="AF11" s="26"/>
    </row>
    <row r="12" spans="1:32" s="14" customFormat="1" ht="21.75" customHeight="1" x14ac:dyDescent="0.25">
      <c r="C12" s="22" t="s">
        <v>35</v>
      </c>
      <c r="D12" s="14" t="s">
        <v>24</v>
      </c>
      <c r="E12" s="309" t="s">
        <v>587</v>
      </c>
      <c r="F12" s="309"/>
      <c r="G12" s="309"/>
      <c r="H12" s="309"/>
      <c r="I12" s="309"/>
      <c r="J12" s="18"/>
      <c r="K12" s="16"/>
    </row>
    <row r="13" spans="1:32" s="14" customFormat="1" ht="10.5" customHeight="1" x14ac:dyDescent="0.25">
      <c r="C13" s="22"/>
      <c r="E13" s="145"/>
      <c r="F13" s="145"/>
      <c r="G13" s="145"/>
      <c r="H13" s="145"/>
      <c r="I13" s="145"/>
      <c r="J13" s="18"/>
      <c r="K13" s="16"/>
    </row>
    <row r="14" spans="1:32" s="14" customFormat="1" ht="24.75" customHeight="1" x14ac:dyDescent="0.25">
      <c r="C14" s="310" t="s">
        <v>327</v>
      </c>
      <c r="D14" s="310"/>
      <c r="E14" s="310"/>
      <c r="F14" s="310"/>
      <c r="G14" s="310"/>
      <c r="H14" s="310"/>
      <c r="I14" s="310"/>
      <c r="J14" s="310"/>
    </row>
    <row r="15" spans="1:32" s="14" customFormat="1" ht="21.75" customHeight="1" x14ac:dyDescent="0.25">
      <c r="C15" s="22" t="s">
        <v>36</v>
      </c>
      <c r="D15" s="14" t="s">
        <v>24</v>
      </c>
      <c r="E15" s="309" t="s">
        <v>589</v>
      </c>
      <c r="F15" s="309"/>
      <c r="G15" s="309"/>
      <c r="H15" s="309"/>
      <c r="I15" s="309"/>
      <c r="J15" s="18"/>
      <c r="K15" s="16"/>
      <c r="M15" s="14" t="s">
        <v>579</v>
      </c>
    </row>
    <row r="16" spans="1:32" s="14" customFormat="1" ht="21.75" customHeight="1" x14ac:dyDescent="0.25">
      <c r="C16" s="22" t="s">
        <v>333</v>
      </c>
      <c r="D16" s="14" t="s">
        <v>24</v>
      </c>
      <c r="E16" s="309"/>
      <c r="F16" s="309"/>
      <c r="G16" s="309"/>
      <c r="H16" s="309"/>
      <c r="I16" s="309"/>
      <c r="J16" s="18"/>
      <c r="K16" s="16"/>
    </row>
    <row r="17" spans="3:11" s="14" customFormat="1" ht="21.75" customHeight="1" x14ac:dyDescent="0.25">
      <c r="C17" s="22" t="s">
        <v>37</v>
      </c>
      <c r="D17" s="14" t="s">
        <v>24</v>
      </c>
      <c r="E17" s="311"/>
      <c r="F17" s="311"/>
      <c r="G17" s="311"/>
      <c r="H17" s="311"/>
      <c r="I17" s="311"/>
      <c r="J17" s="18"/>
      <c r="K17" s="16"/>
    </row>
    <row r="18" spans="3:11" s="14" customFormat="1" ht="21.75" customHeight="1" x14ac:dyDescent="0.25">
      <c r="C18" s="22" t="s">
        <v>38</v>
      </c>
      <c r="D18" s="14" t="s">
        <v>24</v>
      </c>
      <c r="E18" s="309"/>
      <c r="F18" s="309"/>
      <c r="G18" s="309"/>
      <c r="H18" s="309"/>
      <c r="I18" s="309"/>
      <c r="J18" s="18"/>
      <c r="K18" s="16"/>
    </row>
    <row r="19" spans="3:11" s="14" customFormat="1" ht="21.75" customHeight="1" x14ac:dyDescent="0.25">
      <c r="C19" s="22" t="s">
        <v>39</v>
      </c>
      <c r="D19" s="14" t="s">
        <v>24</v>
      </c>
      <c r="E19" s="309" t="s">
        <v>584</v>
      </c>
      <c r="F19" s="309"/>
      <c r="G19" s="309"/>
      <c r="H19" s="309"/>
      <c r="I19" s="309"/>
      <c r="J19" s="18"/>
      <c r="K19" s="16"/>
    </row>
    <row r="20" spans="3:11" s="14" customFormat="1" ht="21.75" customHeight="1" x14ac:dyDescent="0.25">
      <c r="C20" s="22" t="s">
        <v>40</v>
      </c>
      <c r="D20" s="14" t="s">
        <v>24</v>
      </c>
      <c r="E20" s="309" t="s">
        <v>582</v>
      </c>
      <c r="F20" s="309"/>
      <c r="G20" s="309"/>
      <c r="H20" s="309"/>
      <c r="I20" s="309"/>
      <c r="J20" s="18"/>
      <c r="K20" s="16"/>
    </row>
    <row r="21" spans="3:11" s="14" customFormat="1" ht="21.75" customHeight="1" x14ac:dyDescent="0.25">
      <c r="C21" s="22" t="s">
        <v>41</v>
      </c>
      <c r="D21" s="14" t="s">
        <v>24</v>
      </c>
      <c r="E21" s="309" t="s">
        <v>585</v>
      </c>
      <c r="F21" s="309"/>
      <c r="G21" s="309"/>
      <c r="H21" s="309"/>
      <c r="I21" s="309"/>
      <c r="J21" s="18"/>
      <c r="K21" s="16"/>
    </row>
    <row r="22" spans="3:11" s="14" customFormat="1" ht="10.5" customHeight="1" x14ac:dyDescent="0.25">
      <c r="C22" s="22"/>
      <c r="E22" s="145"/>
      <c r="F22" s="145"/>
      <c r="G22" s="145"/>
      <c r="H22" s="145"/>
      <c r="I22" s="145"/>
      <c r="J22" s="18"/>
      <c r="K22" s="16"/>
    </row>
    <row r="23" spans="3:11" s="14" customFormat="1" ht="24.75" customHeight="1" x14ac:dyDescent="0.25">
      <c r="C23" s="310" t="s">
        <v>328</v>
      </c>
      <c r="D23" s="310"/>
      <c r="E23" s="310"/>
      <c r="F23" s="310"/>
      <c r="G23" s="310"/>
      <c r="H23" s="310"/>
      <c r="I23" s="310"/>
      <c r="J23" s="310"/>
    </row>
    <row r="24" spans="3:11" s="14" customFormat="1" ht="21.75" customHeight="1" x14ac:dyDescent="0.25">
      <c r="C24" s="22" t="s">
        <v>396</v>
      </c>
      <c r="D24" s="14" t="s">
        <v>24</v>
      </c>
      <c r="E24" s="309" t="s">
        <v>590</v>
      </c>
      <c r="F24" s="309"/>
      <c r="G24" s="309"/>
      <c r="H24" s="309"/>
      <c r="I24" s="309"/>
      <c r="J24" s="18"/>
      <c r="K24" s="16"/>
    </row>
    <row r="25" spans="3:11" s="14" customFormat="1" ht="21.75" customHeight="1" x14ac:dyDescent="0.25">
      <c r="C25" s="22" t="s">
        <v>330</v>
      </c>
      <c r="D25" s="14" t="s">
        <v>24</v>
      </c>
      <c r="E25" s="311" t="s">
        <v>591</v>
      </c>
      <c r="F25" s="311"/>
      <c r="G25" s="311"/>
      <c r="H25" s="311"/>
      <c r="I25" s="311"/>
      <c r="J25" s="18"/>
      <c r="K25" s="16"/>
    </row>
    <row r="26" spans="3:11" s="14" customFormat="1" ht="21.75" customHeight="1" x14ac:dyDescent="0.25">
      <c r="C26" s="22" t="s">
        <v>339</v>
      </c>
      <c r="D26" s="14" t="s">
        <v>24</v>
      </c>
      <c r="E26" s="312" t="s">
        <v>65</v>
      </c>
      <c r="F26" s="312"/>
      <c r="G26" s="312"/>
      <c r="H26" s="312"/>
      <c r="I26" s="312"/>
      <c r="J26" s="18"/>
      <c r="K26" s="16"/>
    </row>
    <row r="27" spans="3:11" s="14" customFormat="1" ht="21.75" customHeight="1" x14ac:dyDescent="0.25">
      <c r="C27" s="22" t="s">
        <v>336</v>
      </c>
      <c r="D27" s="14" t="s">
        <v>24</v>
      </c>
      <c r="E27" s="309" t="s">
        <v>586</v>
      </c>
      <c r="F27" s="309"/>
      <c r="G27" s="309"/>
      <c r="H27" s="309"/>
      <c r="I27" s="309"/>
      <c r="J27" s="18"/>
      <c r="K27" s="16"/>
    </row>
    <row r="28" spans="3:11" s="14" customFormat="1" ht="24.75" customHeight="1" x14ac:dyDescent="0.25">
      <c r="C28" s="22" t="s">
        <v>337</v>
      </c>
      <c r="D28" s="14" t="s">
        <v>24</v>
      </c>
      <c r="E28" s="309"/>
      <c r="F28" s="309"/>
      <c r="G28" s="309"/>
      <c r="H28" s="309"/>
      <c r="I28" s="309"/>
      <c r="J28" s="18"/>
      <c r="K28" s="16"/>
    </row>
    <row r="29" spans="3:11" s="14" customFormat="1" ht="21.75" customHeight="1" x14ac:dyDescent="0.25">
      <c r="C29" s="22" t="s">
        <v>550</v>
      </c>
      <c r="D29" s="14" t="s">
        <v>24</v>
      </c>
      <c r="E29" s="309"/>
      <c r="F29" s="309"/>
      <c r="G29" s="309"/>
      <c r="H29" s="309"/>
      <c r="I29" s="309"/>
      <c r="J29" s="18"/>
      <c r="K29" s="16"/>
    </row>
    <row r="30" spans="3:11" s="14" customFormat="1" ht="21.75" customHeight="1" x14ac:dyDescent="0.25">
      <c r="C30" s="22" t="s">
        <v>331</v>
      </c>
      <c r="D30" s="14" t="s">
        <v>24</v>
      </c>
      <c r="E30" s="307"/>
      <c r="F30" s="307"/>
      <c r="G30" s="145"/>
      <c r="H30" s="145"/>
      <c r="I30" s="145"/>
      <c r="J30" s="18"/>
      <c r="K30" s="16"/>
    </row>
    <row r="31" spans="3:11" s="14" customFormat="1" ht="21.75" customHeight="1" x14ac:dyDescent="0.25">
      <c r="C31" s="22" t="s">
        <v>332</v>
      </c>
      <c r="D31" s="14" t="s">
        <v>24</v>
      </c>
      <c r="E31" s="307"/>
      <c r="F31" s="307"/>
      <c r="G31" s="314"/>
      <c r="H31" s="314"/>
      <c r="I31" s="146"/>
      <c r="J31" s="18"/>
      <c r="K31" s="16"/>
    </row>
    <row r="32" spans="3:11" s="14" customFormat="1" x14ac:dyDescent="0.25">
      <c r="C32" s="21"/>
      <c r="K32" s="16"/>
    </row>
    <row r="33" spans="3:11" s="14" customFormat="1" ht="15.75" x14ac:dyDescent="0.25">
      <c r="C33" s="151" t="s">
        <v>551</v>
      </c>
      <c r="D33" s="14" t="s">
        <v>24</v>
      </c>
      <c r="E33" s="307">
        <v>45926</v>
      </c>
      <c r="F33" s="307"/>
      <c r="K33" s="16"/>
    </row>
    <row r="34" spans="3:11" s="14" customFormat="1" ht="15.75" x14ac:dyDescent="0.25">
      <c r="C34" s="151" t="s">
        <v>552</v>
      </c>
      <c r="E34" s="139"/>
      <c r="F34" s="146" t="s">
        <v>553</v>
      </c>
      <c r="G34" s="307"/>
      <c r="H34" s="307"/>
      <c r="K34" s="16"/>
    </row>
    <row r="35" spans="3:11" s="14" customFormat="1" ht="63" customHeight="1" x14ac:dyDescent="0.25">
      <c r="C35" s="21"/>
      <c r="K35" s="16"/>
    </row>
    <row r="36" spans="3:11" x14ac:dyDescent="0.25"/>
    <row r="37" spans="3:11" x14ac:dyDescent="0.25"/>
    <row r="38" spans="3:11" x14ac:dyDescent="0.25"/>
    <row r="39" spans="3:11" x14ac:dyDescent="0.25"/>
    <row r="40" spans="3:11" x14ac:dyDescent="0.25"/>
    <row r="41" spans="3:11" x14ac:dyDescent="0.25"/>
    <row r="42" spans="3:11" x14ac:dyDescent="0.25"/>
    <row r="43" spans="3:11" x14ac:dyDescent="0.25"/>
    <row r="44" spans="3:11" x14ac:dyDescent="0.25"/>
    <row r="45" spans="3:11" x14ac:dyDescent="0.25"/>
    <row r="46" spans="3:11" x14ac:dyDescent="0.25"/>
    <row r="47" spans="3:11" x14ac:dyDescent="0.25"/>
    <row r="48" spans="3:11" x14ac:dyDescent="0.25"/>
    <row r="49" x14ac:dyDescent="0.25"/>
    <row r="50" x14ac:dyDescent="0.25"/>
    <row r="51" x14ac:dyDescent="0.25"/>
    <row r="52" x14ac:dyDescent="0.25"/>
    <row r="53" x14ac:dyDescent="0.25"/>
    <row r="54" x14ac:dyDescent="0.25"/>
    <row r="55" x14ac:dyDescent="0.25"/>
    <row r="56" x14ac:dyDescent="0.25"/>
    <row r="57" x14ac:dyDescent="0.25"/>
  </sheetData>
  <sheetProtection sheet="1" objects="1" scenarios="1" selectLockedCells="1"/>
  <mergeCells count="32">
    <mergeCell ref="E33:F33"/>
    <mergeCell ref="G34:H34"/>
    <mergeCell ref="E11:I11"/>
    <mergeCell ref="E12:I12"/>
    <mergeCell ref="E15:I15"/>
    <mergeCell ref="E17:I17"/>
    <mergeCell ref="E18:I18"/>
    <mergeCell ref="E31:F31"/>
    <mergeCell ref="G31:H31"/>
    <mergeCell ref="E29:I29"/>
    <mergeCell ref="E26:I26"/>
    <mergeCell ref="C23:J23"/>
    <mergeCell ref="E24:I24"/>
    <mergeCell ref="E25:I25"/>
    <mergeCell ref="E27:I27"/>
    <mergeCell ref="E28:I28"/>
    <mergeCell ref="E30:F30"/>
    <mergeCell ref="E7:G7"/>
    <mergeCell ref="E20:I20"/>
    <mergeCell ref="E21:I21"/>
    <mergeCell ref="C2:J2"/>
    <mergeCell ref="I4:J4"/>
    <mergeCell ref="E3:J3"/>
    <mergeCell ref="E4:G4"/>
    <mergeCell ref="G5:I5"/>
    <mergeCell ref="E6:I6"/>
    <mergeCell ref="C14:J14"/>
    <mergeCell ref="E9:G9"/>
    <mergeCell ref="E10:G10"/>
    <mergeCell ref="E8:H8"/>
    <mergeCell ref="E16:I16"/>
    <mergeCell ref="E19:I19"/>
  </mergeCells>
  <conditionalFormatting sqref="E3:E12 I4 G5 E15:E21 E24:E31 E33:E34 G34">
    <cfRule type="expression" dxfId="397" priority="1">
      <formula>IF(ISBLANK(E3),TRUE,FALSE)</formula>
    </cfRule>
  </conditionalFormatting>
  <dataValidations count="5">
    <dataValidation type="list" allowBlank="1" showInputMessage="1" showErrorMessage="1" sqref="E10:G10" xr:uid="{00000000-0002-0000-0100-000000000000}">
      <formula1>"Laki-laki,Perempuan"</formula1>
    </dataValidation>
    <dataValidation type="date" operator="greaterThanOrEqual" allowBlank="1" showInputMessage="1" showErrorMessage="1" sqref="E7:G7 G5:I5" xr:uid="{00000000-0002-0000-0100-000001000000}">
      <formula1>29221</formula1>
    </dataValidation>
    <dataValidation type="textLength" operator="equal" allowBlank="1" showInputMessage="1" showErrorMessage="1" sqref="E25:I25" xr:uid="{00000000-0002-0000-0100-000002000000}">
      <formula1>18</formula1>
    </dataValidation>
    <dataValidation type="list" allowBlank="1" showInputMessage="1" showErrorMessage="1" sqref="E34 G34" xr:uid="{00000000-0002-0000-0100-000003000000}">
      <formula1>"Januari,Februari,Maret,April,Mei,Juni,Juli,Agustus,September,November,Desember"</formula1>
    </dataValidation>
    <dataValidation type="list" allowBlank="1" showInputMessage="1" showErrorMessage="1" sqref="E6:I6 E26:I26" xr:uid="{00000000-0002-0000-0100-000004000000}">
      <formula1>$O$3:$O$11</formula1>
    </dataValidation>
  </dataValidations>
  <pageMargins left="1.03" right="0.70866141732283472" top="0.74803149606299213" bottom="0.74803149606299213" header="0.31496062992125984" footer="0.31496062992125984"/>
  <pageSetup paperSize="9" scale="7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pageSetUpPr fitToPage="1"/>
  </sheetPr>
  <dimension ref="C1:K56"/>
  <sheetViews>
    <sheetView showGridLines="0" topLeftCell="A7" zoomScale="85" zoomScaleNormal="85" workbookViewId="0">
      <selection activeCell="K1" sqref="K1"/>
    </sheetView>
  </sheetViews>
  <sheetFormatPr defaultColWidth="0" defaultRowHeight="0" customHeight="1" zeroHeight="1" x14ac:dyDescent="0.45"/>
  <cols>
    <col min="1" max="1" width="3.140625" style="192" customWidth="1"/>
    <col min="2" max="2" width="1.5703125" style="192" customWidth="1"/>
    <col min="3" max="3" width="42.85546875" style="191" customWidth="1"/>
    <col min="4" max="4" width="2.5703125" style="192" customWidth="1"/>
    <col min="5" max="5" width="7" style="192" customWidth="1"/>
    <col min="6" max="6" width="4.42578125" style="192" customWidth="1"/>
    <col min="7" max="7" width="8.5703125" style="192" customWidth="1"/>
    <col min="8" max="8" width="7" style="192" customWidth="1"/>
    <col min="9" max="9" width="12.5703125" style="192" customWidth="1"/>
    <col min="10" max="10" width="18" style="192" customWidth="1"/>
    <col min="11" max="11" width="2.85546875" style="192" customWidth="1"/>
    <col min="12" max="16384" width="0" style="192" hidden="1"/>
  </cols>
  <sheetData>
    <row r="1" spans="3:11" s="185" customFormat="1" ht="21" customHeight="1" x14ac:dyDescent="0.25">
      <c r="C1" s="186"/>
      <c r="J1" s="182"/>
      <c r="K1" s="288" t="str">
        <f>HYPERLINK("#Menu!A1","↖")</f>
        <v>↖</v>
      </c>
    </row>
    <row r="2" spans="3:11" s="185" customFormat="1" ht="86.25" customHeight="1" x14ac:dyDescent="0.25">
      <c r="C2" s="186"/>
    </row>
    <row r="3" spans="3:11" s="193" customFormat="1" ht="59.25" customHeight="1" x14ac:dyDescent="0.25">
      <c r="C3" s="194"/>
    </row>
    <row r="4" spans="3:11" s="193" customFormat="1" ht="66.75" customHeight="1" x14ac:dyDescent="0.25">
      <c r="C4" s="315" t="s">
        <v>69</v>
      </c>
      <c r="D4" s="316"/>
      <c r="E4" s="316"/>
      <c r="F4" s="316"/>
      <c r="G4" s="316"/>
      <c r="H4" s="316"/>
      <c r="I4" s="316"/>
      <c r="J4" s="316"/>
    </row>
    <row r="5" spans="3:11" s="185" customFormat="1" ht="16.5" customHeight="1" x14ac:dyDescent="0.25">
      <c r="C5" s="317"/>
      <c r="D5" s="317"/>
      <c r="E5" s="317"/>
      <c r="F5" s="317"/>
      <c r="G5" s="317"/>
      <c r="H5" s="317"/>
      <c r="I5" s="317"/>
      <c r="J5" s="317"/>
    </row>
    <row r="6" spans="3:11" s="185" customFormat="1" ht="28.5" x14ac:dyDescent="0.25">
      <c r="C6" s="318" t="str">
        <f>Data!E34 &amp; " S/D " &amp;Data!G34 &amp;" " &amp;C22</f>
        <v xml:space="preserve"> S/D  2025</v>
      </c>
      <c r="D6" s="318"/>
      <c r="E6" s="318"/>
      <c r="F6" s="318"/>
      <c r="G6" s="318"/>
      <c r="H6" s="318"/>
      <c r="I6" s="318"/>
      <c r="J6" s="318"/>
    </row>
    <row r="7" spans="3:11" s="185" customFormat="1" ht="83.25" customHeight="1" x14ac:dyDescent="0.25">
      <c r="C7" s="187"/>
      <c r="D7" s="187"/>
      <c r="E7" s="187"/>
      <c r="F7" s="187"/>
      <c r="G7" s="187"/>
      <c r="H7" s="187"/>
      <c r="I7" s="187"/>
      <c r="J7" s="187"/>
    </row>
    <row r="8" spans="3:11" s="185" customFormat="1" ht="21.75" customHeight="1" x14ac:dyDescent="0.25">
      <c r="C8" s="195" t="s">
        <v>334</v>
      </c>
      <c r="D8" s="183" t="s">
        <v>24</v>
      </c>
      <c r="E8" s="319" t="str">
        <f>Data!E3</f>
        <v>Hamba Allah</v>
      </c>
      <c r="F8" s="319"/>
      <c r="G8" s="319"/>
      <c r="H8" s="319"/>
      <c r="I8" s="319"/>
      <c r="J8" s="319"/>
    </row>
    <row r="9" spans="3:11" s="185" customFormat="1" ht="21.75" customHeight="1" x14ac:dyDescent="0.25">
      <c r="C9" s="195" t="s">
        <v>330</v>
      </c>
      <c r="D9" s="183" t="s">
        <v>24</v>
      </c>
      <c r="E9" s="197" t="str">
        <f>Data!E4</f>
        <v>-</v>
      </c>
      <c r="F9" s="197"/>
      <c r="G9" s="197"/>
      <c r="H9" s="197"/>
      <c r="I9" s="197"/>
      <c r="J9" s="197"/>
    </row>
    <row r="10" spans="3:11" s="185" customFormat="1" ht="21.75" customHeight="1" x14ac:dyDescent="0.25">
      <c r="C10" s="195" t="s">
        <v>36</v>
      </c>
      <c r="D10" s="183" t="s">
        <v>24</v>
      </c>
      <c r="E10" s="320" t="str">
        <f>Data!E15</f>
        <v>MA Pragaan</v>
      </c>
      <c r="F10" s="320"/>
      <c r="G10" s="320"/>
      <c r="H10" s="320"/>
      <c r="I10" s="320"/>
      <c r="J10" s="183"/>
      <c r="K10" s="188"/>
    </row>
    <row r="11" spans="3:11" s="185" customFormat="1" ht="21.75" customHeight="1" x14ac:dyDescent="0.25">
      <c r="C11" s="195" t="s">
        <v>40</v>
      </c>
      <c r="D11" s="183" t="s">
        <v>24</v>
      </c>
      <c r="E11" s="320" t="str">
        <f>Data!E20</f>
        <v>Sumenep</v>
      </c>
      <c r="F11" s="320"/>
      <c r="G11" s="320"/>
      <c r="H11" s="320"/>
      <c r="I11" s="320"/>
      <c r="J11" s="183"/>
      <c r="K11" s="188"/>
    </row>
    <row r="12" spans="3:11" s="185" customFormat="1" ht="21.75" customHeight="1" x14ac:dyDescent="0.25">
      <c r="C12" s="195" t="s">
        <v>41</v>
      </c>
      <c r="D12" s="183" t="s">
        <v>24</v>
      </c>
      <c r="E12" s="320" t="str">
        <f>Data!E21</f>
        <v>Jawa Timur</v>
      </c>
      <c r="F12" s="320"/>
      <c r="G12" s="320"/>
      <c r="H12" s="320"/>
      <c r="I12" s="320"/>
      <c r="J12" s="183"/>
      <c r="K12" s="188"/>
    </row>
    <row r="13" spans="3:11" s="185" customFormat="1" ht="33.75" customHeight="1" x14ac:dyDescent="0.25">
      <c r="C13" s="195"/>
      <c r="D13" s="183"/>
      <c r="E13" s="184"/>
      <c r="F13" s="184"/>
      <c r="G13" s="184"/>
      <c r="H13" s="184"/>
      <c r="I13" s="184"/>
      <c r="J13" s="183"/>
      <c r="K13" s="188"/>
    </row>
    <row r="14" spans="3:11" s="185" customFormat="1" ht="21.75" customHeight="1" x14ac:dyDescent="0.25">
      <c r="C14" s="195" t="s">
        <v>396</v>
      </c>
      <c r="D14" s="183" t="s">
        <v>24</v>
      </c>
      <c r="E14" s="320" t="str">
        <f>Data!E24</f>
        <v>Drs. Iskandar, M.Ak</v>
      </c>
      <c r="F14" s="320"/>
      <c r="G14" s="320"/>
      <c r="H14" s="320"/>
      <c r="I14" s="320"/>
      <c r="J14" s="183"/>
      <c r="K14" s="188"/>
    </row>
    <row r="15" spans="3:11" s="185" customFormat="1" ht="21.75" customHeight="1" x14ac:dyDescent="0.25">
      <c r="C15" s="195" t="s">
        <v>330</v>
      </c>
      <c r="D15" s="183" t="s">
        <v>24</v>
      </c>
      <c r="E15" s="324" t="str">
        <f>Data!E25</f>
        <v>196501161992031002</v>
      </c>
      <c r="F15" s="325"/>
      <c r="G15" s="325"/>
      <c r="H15" s="325"/>
      <c r="I15" s="325"/>
      <c r="J15" s="183"/>
      <c r="K15" s="188"/>
    </row>
    <row r="16" spans="3:11" s="185" customFormat="1" ht="28.5" x14ac:dyDescent="0.25">
      <c r="C16" s="196" t="s">
        <v>551</v>
      </c>
      <c r="D16" s="183" t="s">
        <v>24</v>
      </c>
      <c r="E16" s="321">
        <v>43132</v>
      </c>
      <c r="F16" s="321"/>
      <c r="G16" s="321"/>
      <c r="H16" s="321"/>
      <c r="I16" s="321"/>
      <c r="J16" s="183"/>
      <c r="K16" s="188"/>
    </row>
    <row r="17" spans="3:11" s="185" customFormat="1" ht="139.5" customHeight="1" x14ac:dyDescent="0.25">
      <c r="C17" s="186"/>
      <c r="K17" s="188"/>
    </row>
    <row r="18" spans="3:11" s="185" customFormat="1" ht="28.5" x14ac:dyDescent="0.25">
      <c r="C18" s="317" t="s">
        <v>42</v>
      </c>
      <c r="D18" s="317"/>
      <c r="E18" s="317"/>
      <c r="F18" s="317"/>
      <c r="G18" s="317"/>
      <c r="H18" s="317"/>
      <c r="I18" s="317"/>
      <c r="J18" s="317"/>
    </row>
    <row r="19" spans="3:11" s="185" customFormat="1" ht="28.5" x14ac:dyDescent="0.25">
      <c r="C19" s="317" t="str">
        <f>UPPER(Data!E20)</f>
        <v>SUMENEP</v>
      </c>
      <c r="D19" s="317"/>
      <c r="E19" s="317"/>
      <c r="F19" s="317"/>
      <c r="G19" s="317"/>
      <c r="H19" s="317"/>
      <c r="I19" s="317"/>
      <c r="J19" s="317"/>
    </row>
    <row r="20" spans="3:11" s="185" customFormat="1" ht="28.5" x14ac:dyDescent="0.25">
      <c r="C20" s="323" t="s">
        <v>309</v>
      </c>
      <c r="D20" s="323"/>
      <c r="E20" s="323"/>
      <c r="F20" s="323"/>
      <c r="G20" s="323"/>
      <c r="H20" s="323"/>
      <c r="I20" s="323"/>
      <c r="J20" s="323"/>
    </row>
    <row r="21" spans="3:11" s="185" customFormat="1" ht="5.25" customHeight="1" x14ac:dyDescent="0.25">
      <c r="C21" s="189"/>
      <c r="D21" s="190"/>
      <c r="E21" s="190"/>
      <c r="G21" s="190"/>
    </row>
    <row r="22" spans="3:11" s="185" customFormat="1" ht="18" customHeight="1" x14ac:dyDescent="0.25">
      <c r="C22" s="322">
        <v>2025</v>
      </c>
      <c r="D22" s="322"/>
      <c r="E22" s="322"/>
      <c r="F22" s="322"/>
      <c r="G22" s="322"/>
      <c r="H22" s="322"/>
      <c r="I22" s="322"/>
      <c r="J22" s="322"/>
    </row>
    <row r="23" spans="3:11" s="185" customFormat="1" ht="6" customHeight="1" x14ac:dyDescent="0.25">
      <c r="C23" s="24"/>
      <c r="D23" s="17"/>
      <c r="E23" s="17"/>
      <c r="G23" s="17"/>
    </row>
    <row r="24" spans="3:11" ht="28.5" hidden="1" x14ac:dyDescent="0.45"/>
    <row r="25" spans="3:11" ht="28.5" hidden="1" x14ac:dyDescent="0.45"/>
    <row r="26" spans="3:11" ht="28.5" hidden="1" x14ac:dyDescent="0.45"/>
    <row r="27" spans="3:11" ht="28.5" hidden="1" x14ac:dyDescent="0.45"/>
    <row r="28" spans="3:11" ht="28.5" hidden="1" x14ac:dyDescent="0.45"/>
    <row r="29" spans="3:11" ht="28.5" hidden="1" x14ac:dyDescent="0.45"/>
    <row r="30" spans="3:11" ht="28.5" hidden="1" x14ac:dyDescent="0.45"/>
    <row r="31" spans="3:11" ht="28.5" hidden="1" x14ac:dyDescent="0.45"/>
    <row r="32" spans="3:11" ht="28.5" hidden="1" x14ac:dyDescent="0.45"/>
    <row r="33" ht="28.5" x14ac:dyDescent="0.45"/>
    <row r="34" ht="15" customHeight="1" x14ac:dyDescent="0.45"/>
    <row r="35" ht="15" customHeight="1" x14ac:dyDescent="0.45"/>
    <row r="36" ht="15" hidden="1" customHeight="1" x14ac:dyDescent="0.45"/>
    <row r="37" ht="15" hidden="1" customHeight="1" x14ac:dyDescent="0.45"/>
    <row r="38" ht="15" hidden="1" customHeight="1" x14ac:dyDescent="0.45"/>
    <row r="39" ht="15" hidden="1" customHeight="1" x14ac:dyDescent="0.45"/>
    <row r="40" ht="15" hidden="1" customHeight="1" x14ac:dyDescent="0.45"/>
    <row r="41" ht="15" hidden="1" customHeight="1" x14ac:dyDescent="0.45"/>
    <row r="42" ht="15" hidden="1" customHeight="1" x14ac:dyDescent="0.45"/>
    <row r="43" ht="15" hidden="1" customHeight="1" x14ac:dyDescent="0.45"/>
    <row r="44" ht="15" hidden="1" customHeight="1" x14ac:dyDescent="0.45"/>
    <row r="45" ht="15" hidden="1" customHeight="1" x14ac:dyDescent="0.45"/>
    <row r="46" ht="15" hidden="1" customHeight="1" x14ac:dyDescent="0.45"/>
    <row r="47" ht="15" hidden="1" customHeight="1" x14ac:dyDescent="0.45"/>
    <row r="48" ht="15" hidden="1" customHeight="1" x14ac:dyDescent="0.45"/>
    <row r="49" ht="15" hidden="1" customHeight="1" x14ac:dyDescent="0.45"/>
    <row r="50" ht="15" hidden="1" customHeight="1" x14ac:dyDescent="0.45"/>
    <row r="51" ht="15" hidden="1" customHeight="1" x14ac:dyDescent="0.45"/>
    <row r="52" ht="15" hidden="1" customHeight="1" x14ac:dyDescent="0.45"/>
    <row r="53" ht="15" hidden="1" customHeight="1" x14ac:dyDescent="0.45"/>
    <row r="54" ht="15" hidden="1" customHeight="1" x14ac:dyDescent="0.45"/>
    <row r="55" ht="15" hidden="1" customHeight="1" x14ac:dyDescent="0.45"/>
    <row r="56" ht="15" hidden="1" customHeight="1" x14ac:dyDescent="0.45"/>
  </sheetData>
  <sheetProtection sheet="1" objects="1" scenarios="1" selectLockedCells="1"/>
  <mergeCells count="14">
    <mergeCell ref="E12:I12"/>
    <mergeCell ref="E14:I14"/>
    <mergeCell ref="E16:I16"/>
    <mergeCell ref="E10:I10"/>
    <mergeCell ref="C22:J22"/>
    <mergeCell ref="C18:J18"/>
    <mergeCell ref="C19:J19"/>
    <mergeCell ref="C20:J20"/>
    <mergeCell ref="E15:I15"/>
    <mergeCell ref="C4:J4"/>
    <mergeCell ref="C5:J5"/>
    <mergeCell ref="C6:J6"/>
    <mergeCell ref="E8:J8"/>
    <mergeCell ref="E11:I11"/>
  </mergeCells>
  <dataValidations count="1">
    <dataValidation operator="equal" allowBlank="1" showInputMessage="1" showErrorMessage="1" sqref="E15:I15" xr:uid="{00000000-0002-0000-0200-000000000000}"/>
  </dataValidations>
  <pageMargins left="1.0236220472440944" right="0.70866141732283472" top="0.74803149606299213" bottom="0.74803149606299213" header="0.31496062992125984" footer="0.31496062992125984"/>
  <pageSetup paperSize="9" scale="80"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9900"/>
    <pageSetUpPr fitToPage="1"/>
  </sheetPr>
  <dimension ref="A1:N244"/>
  <sheetViews>
    <sheetView showGridLines="0" showRowColHeaders="0" topLeftCell="A76" workbookViewId="0">
      <selection activeCell="F154" sqref="F154"/>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1</v>
      </c>
      <c r="B1" s="52" t="str">
        <f ca="1">MID(CELL("filename",B1),FIND("]",CELL("filename",B1))+1,255)</f>
        <v>Pengawas-Thn-1</v>
      </c>
      <c r="C1" s="52" t="str">
        <f ca="1">MID(B1,1,LEN(B1)-6)</f>
        <v>Pengawas</v>
      </c>
      <c r="D1" s="52" t="str">
        <f ca="1">INDIRECT("'Sampul-Thn-"&amp;A1&amp;"'!E14") &amp; "    ( " &amp;INDIRECT("'Sampul-Thn-"&amp;A1&amp;"'!E15") &amp; " )"</f>
        <v>Drs. Iskandar, M.Ak    ( 196501161992031002 )</v>
      </c>
      <c r="I1" s="288" t="str">
        <f>HYPERLINK("#Menu!A1","↖")</f>
        <v>↖</v>
      </c>
    </row>
    <row r="2" spans="1:9" ht="23.25" x14ac:dyDescent="0.35">
      <c r="B2" s="47" t="str">
        <f ca="1">"A. Instrumen Penilaian Kinerja Tahunan Kepala Madrasah ( Tahun ke " &amp;A1&amp;" )"</f>
        <v>A. Instrumen Penilaian Kinerja Tahunan Kepala Madrasah ( Tahun ke 1 )</v>
      </c>
    </row>
    <row r="3" spans="1:9" ht="15.75" x14ac:dyDescent="0.25">
      <c r="B3" s="48" t="str">
        <f ca="1">PROPER("Periode Penilaian : " &amp;INDIRECT("'Sampul-Thn-"&amp;A1&amp;"'!C6"))</f>
        <v>Periode Penilaian :  S/D  2025</v>
      </c>
    </row>
    <row r="4" spans="1:9" ht="15.75" x14ac:dyDescent="0.25">
      <c r="B4" s="48" t="str">
        <f ca="1">"Kamad yang dinilai : " &amp;INDIRECT("'Sampul-Thn-"&amp;A1&amp;"'!E8") &amp; "    (" &amp;INDIRECT("'Sampul-Thn-"&amp;A1&amp;"'!E10")&amp;" ) "</f>
        <v xml:space="preserve">Kamad yang dinilai : Hamba Allah    (MA Pragaan ) </v>
      </c>
    </row>
    <row r="5" spans="1:9" ht="15.75" x14ac:dyDescent="0.25">
      <c r="B5" s="48" t="str">
        <f ca="1">"Penilai : " &amp;IF(C1="Pengawas",D1,C1)</f>
        <v>Penilai : Drs. Iskandar, M.Ak    ( 196501161992031002 )</v>
      </c>
    </row>
    <row r="6" spans="1:9" ht="7.5" customHeight="1" x14ac:dyDescent="0.25"/>
    <row r="7" spans="1:9" ht="18" x14ac:dyDescent="0.25">
      <c r="B7" s="331" t="s">
        <v>412</v>
      </c>
      <c r="C7" s="332"/>
      <c r="D7" s="332"/>
      <c r="E7" s="332"/>
      <c r="F7" s="333"/>
      <c r="G7" s="45"/>
      <c r="H7" s="46"/>
    </row>
    <row r="8" spans="1:9" x14ac:dyDescent="0.25">
      <c r="B8" s="334" t="s">
        <v>19</v>
      </c>
      <c r="C8" s="335" t="s">
        <v>70</v>
      </c>
      <c r="D8" s="335"/>
      <c r="E8" s="336" t="s">
        <v>17</v>
      </c>
      <c r="F8" s="337"/>
      <c r="G8" s="326" t="s">
        <v>71</v>
      </c>
      <c r="H8" s="327" t="s">
        <v>72</v>
      </c>
    </row>
    <row r="9" spans="1:9" x14ac:dyDescent="0.25">
      <c r="B9" s="334"/>
      <c r="C9" s="335"/>
      <c r="D9" s="335"/>
      <c r="E9" s="37" t="s">
        <v>129</v>
      </c>
      <c r="F9" s="36" t="s">
        <v>392</v>
      </c>
      <c r="G9" s="326"/>
      <c r="H9" s="327"/>
    </row>
    <row r="10" spans="1:9" ht="27.75" customHeight="1" x14ac:dyDescent="0.25">
      <c r="B10" s="35" t="s">
        <v>14</v>
      </c>
      <c r="C10" s="328" t="s">
        <v>73</v>
      </c>
      <c r="D10" s="329"/>
      <c r="E10" s="330"/>
      <c r="F10" s="269">
        <f>(SUBTOTAL(9,F11:F13)/(4*3))*100</f>
        <v>83.333333333333343</v>
      </c>
      <c r="G10" s="42"/>
      <c r="H10" s="7"/>
    </row>
    <row r="11" spans="1:9" ht="38.25" x14ac:dyDescent="0.25">
      <c r="B11" s="6"/>
      <c r="C11" s="5" t="s">
        <v>74</v>
      </c>
      <c r="D11" s="41" t="s">
        <v>75</v>
      </c>
      <c r="E11" s="4"/>
      <c r="F11" s="38">
        <v>4</v>
      </c>
      <c r="G11" s="43" t="s">
        <v>76</v>
      </c>
      <c r="H11" s="3"/>
    </row>
    <row r="12" spans="1:9" ht="25.5" x14ac:dyDescent="0.25">
      <c r="B12" s="6"/>
      <c r="C12" s="5" t="s">
        <v>77</v>
      </c>
      <c r="D12" s="41" t="s">
        <v>78</v>
      </c>
      <c r="E12" s="4"/>
      <c r="F12" s="38">
        <v>3</v>
      </c>
      <c r="G12" s="43" t="s">
        <v>79</v>
      </c>
      <c r="H12" s="3"/>
    </row>
    <row r="13" spans="1:9" ht="38.25" x14ac:dyDescent="0.25">
      <c r="B13" s="6"/>
      <c r="C13" s="5" t="s">
        <v>80</v>
      </c>
      <c r="D13" s="41" t="s">
        <v>81</v>
      </c>
      <c r="E13" s="4"/>
      <c r="F13" s="38">
        <v>3</v>
      </c>
      <c r="G13" s="43" t="s">
        <v>319</v>
      </c>
      <c r="H13" s="3"/>
    </row>
    <row r="14" spans="1:9" x14ac:dyDescent="0.25">
      <c r="B14" s="35" t="s">
        <v>13</v>
      </c>
      <c r="C14" s="328" t="s">
        <v>82</v>
      </c>
      <c r="D14" s="329"/>
      <c r="E14" s="330"/>
      <c r="F14" s="269">
        <f>(SUBTOTAL(9,F15:F18)/(4*4))*100</f>
        <v>87.5</v>
      </c>
      <c r="G14" s="42"/>
      <c r="H14" s="7"/>
    </row>
    <row r="15" spans="1:9" ht="25.5" x14ac:dyDescent="0.25">
      <c r="B15" s="6"/>
      <c r="C15" s="5" t="s">
        <v>74</v>
      </c>
      <c r="D15" s="41" t="s">
        <v>83</v>
      </c>
      <c r="E15" s="4"/>
      <c r="F15" s="38">
        <v>4</v>
      </c>
      <c r="G15" s="43" t="s">
        <v>84</v>
      </c>
      <c r="H15" s="3"/>
    </row>
    <row r="16" spans="1:9" ht="21" customHeight="1" x14ac:dyDescent="0.25">
      <c r="B16" s="6"/>
      <c r="C16" s="5" t="s">
        <v>77</v>
      </c>
      <c r="D16" s="41" t="s">
        <v>393</v>
      </c>
      <c r="E16" s="4"/>
      <c r="F16" s="38">
        <v>4</v>
      </c>
      <c r="G16" s="43" t="s">
        <v>85</v>
      </c>
      <c r="H16" s="3"/>
    </row>
    <row r="17" spans="2:8" ht="25.5" x14ac:dyDescent="0.25">
      <c r="B17" s="6"/>
      <c r="C17" s="5" t="s">
        <v>80</v>
      </c>
      <c r="D17" s="41" t="s">
        <v>86</v>
      </c>
      <c r="E17" s="4"/>
      <c r="F17" s="38">
        <v>3</v>
      </c>
      <c r="G17" s="43" t="s">
        <v>87</v>
      </c>
      <c r="H17" s="3"/>
    </row>
    <row r="18" spans="2:8" ht="38.25" x14ac:dyDescent="0.25">
      <c r="B18" s="6"/>
      <c r="C18" s="5" t="s">
        <v>88</v>
      </c>
      <c r="D18" s="41" t="s">
        <v>89</v>
      </c>
      <c r="E18" s="4"/>
      <c r="F18" s="38">
        <v>3</v>
      </c>
      <c r="G18" s="43" t="s">
        <v>90</v>
      </c>
      <c r="H18" s="3"/>
    </row>
    <row r="19" spans="2:8" ht="27.75" customHeight="1" x14ac:dyDescent="0.25">
      <c r="B19" s="35" t="s">
        <v>91</v>
      </c>
      <c r="C19" s="328" t="s">
        <v>92</v>
      </c>
      <c r="D19" s="329"/>
      <c r="E19" s="330"/>
      <c r="F19" s="269">
        <f>(SUBTOTAL(9,F20:F21)/(4*2))*100</f>
        <v>87.5</v>
      </c>
      <c r="G19" s="42"/>
      <c r="H19" s="7"/>
    </row>
    <row r="20" spans="2:8" ht="38.25" x14ac:dyDescent="0.25">
      <c r="B20" s="6"/>
      <c r="C20" s="5" t="s">
        <v>74</v>
      </c>
      <c r="D20" s="41" t="s">
        <v>93</v>
      </c>
      <c r="E20" s="4"/>
      <c r="F20" s="38">
        <v>4</v>
      </c>
      <c r="G20" s="43" t="s">
        <v>94</v>
      </c>
      <c r="H20" s="3"/>
    </row>
    <row r="21" spans="2:8" ht="25.5" x14ac:dyDescent="0.25">
      <c r="B21" s="6"/>
      <c r="C21" s="5" t="s">
        <v>77</v>
      </c>
      <c r="D21" s="41" t="s">
        <v>95</v>
      </c>
      <c r="E21" s="4"/>
      <c r="F21" s="38">
        <v>3</v>
      </c>
      <c r="G21" s="43" t="s">
        <v>96</v>
      </c>
      <c r="H21" s="3"/>
    </row>
    <row r="22" spans="2:8" ht="27.75" customHeight="1" x14ac:dyDescent="0.25">
      <c r="B22" s="35" t="s">
        <v>97</v>
      </c>
      <c r="C22" s="328" t="s">
        <v>98</v>
      </c>
      <c r="D22" s="329"/>
      <c r="E22" s="330"/>
      <c r="F22" s="269">
        <f>(SUBTOTAL(9,F23:F26)/(4*4))*100</f>
        <v>81.25</v>
      </c>
      <c r="G22" s="42"/>
      <c r="H22" s="7"/>
    </row>
    <row r="23" spans="2:8" ht="51" x14ac:dyDescent="0.25">
      <c r="B23" s="6"/>
      <c r="C23" s="5" t="s">
        <v>74</v>
      </c>
      <c r="D23" s="41" t="s">
        <v>310</v>
      </c>
      <c r="E23" s="4"/>
      <c r="F23" s="38">
        <v>3</v>
      </c>
      <c r="G23" s="43" t="s">
        <v>99</v>
      </c>
      <c r="H23" s="3"/>
    </row>
    <row r="24" spans="2:8" ht="38.25" x14ac:dyDescent="0.25">
      <c r="B24" s="6"/>
      <c r="C24" s="5" t="s">
        <v>77</v>
      </c>
      <c r="D24" s="41" t="s">
        <v>311</v>
      </c>
      <c r="E24" s="4"/>
      <c r="F24" s="38">
        <v>4</v>
      </c>
      <c r="G24" s="43" t="s">
        <v>100</v>
      </c>
      <c r="H24" s="3"/>
    </row>
    <row r="25" spans="2:8" ht="25.5" x14ac:dyDescent="0.25">
      <c r="B25" s="6"/>
      <c r="C25" s="5" t="s">
        <v>80</v>
      </c>
      <c r="D25" s="41" t="s">
        <v>312</v>
      </c>
      <c r="E25" s="4"/>
      <c r="F25" s="38">
        <v>3</v>
      </c>
      <c r="G25" s="43" t="s">
        <v>101</v>
      </c>
      <c r="H25" s="3"/>
    </row>
    <row r="26" spans="2:8" ht="25.5" x14ac:dyDescent="0.25">
      <c r="B26" s="6"/>
      <c r="C26" s="5" t="s">
        <v>88</v>
      </c>
      <c r="D26" s="41" t="s">
        <v>313</v>
      </c>
      <c r="E26" s="4"/>
      <c r="F26" s="38">
        <v>3</v>
      </c>
      <c r="G26" s="43" t="s">
        <v>102</v>
      </c>
      <c r="H26" s="3"/>
    </row>
    <row r="27" spans="2:8" ht="27.75" customHeight="1" x14ac:dyDescent="0.25">
      <c r="B27" s="35" t="s">
        <v>103</v>
      </c>
      <c r="C27" s="328" t="s">
        <v>104</v>
      </c>
      <c r="D27" s="329"/>
      <c r="E27" s="330"/>
      <c r="F27" s="269">
        <f>(SUBTOTAL(9,F28:F30)/(4*3))*100</f>
        <v>83.333333333333343</v>
      </c>
      <c r="G27" s="42"/>
      <c r="H27" s="7"/>
    </row>
    <row r="28" spans="2:8" ht="38.25" x14ac:dyDescent="0.25">
      <c r="B28" s="6"/>
      <c r="C28" s="5" t="s">
        <v>74</v>
      </c>
      <c r="D28" s="41" t="s">
        <v>105</v>
      </c>
      <c r="E28" s="4"/>
      <c r="F28" s="38">
        <v>3</v>
      </c>
      <c r="G28" s="43" t="s">
        <v>106</v>
      </c>
      <c r="H28" s="3"/>
    </row>
    <row r="29" spans="2:8" ht="20.25" customHeight="1" x14ac:dyDescent="0.25">
      <c r="B29" s="6"/>
      <c r="C29" s="5" t="s">
        <v>77</v>
      </c>
      <c r="D29" s="41" t="s">
        <v>107</v>
      </c>
      <c r="E29" s="4"/>
      <c r="F29" s="38">
        <v>3</v>
      </c>
      <c r="G29" s="43" t="s">
        <v>108</v>
      </c>
      <c r="H29" s="3"/>
    </row>
    <row r="30" spans="2:8" ht="25.5" x14ac:dyDescent="0.25">
      <c r="B30" s="6"/>
      <c r="C30" s="5" t="s">
        <v>80</v>
      </c>
      <c r="D30" s="41" t="s">
        <v>109</v>
      </c>
      <c r="E30" s="4"/>
      <c r="F30" s="38">
        <v>4</v>
      </c>
      <c r="G30" s="43" t="s">
        <v>110</v>
      </c>
      <c r="H30" s="3"/>
    </row>
    <row r="31" spans="2:8" x14ac:dyDescent="0.25">
      <c r="B31" s="35" t="s">
        <v>111</v>
      </c>
      <c r="C31" s="328" t="s">
        <v>112</v>
      </c>
      <c r="D31" s="329"/>
      <c r="E31" s="330"/>
      <c r="F31" s="269">
        <f>(SUBTOTAL(9,F32:F35)/(4*4))*100</f>
        <v>75</v>
      </c>
      <c r="G31" s="42"/>
      <c r="H31" s="7"/>
    </row>
    <row r="32" spans="2:8" ht="25.5" x14ac:dyDescent="0.25">
      <c r="B32" s="6"/>
      <c r="C32" s="5" t="s">
        <v>74</v>
      </c>
      <c r="D32" s="41" t="s">
        <v>113</v>
      </c>
      <c r="E32" s="4"/>
      <c r="F32" s="38">
        <v>3</v>
      </c>
      <c r="G32" s="43" t="s">
        <v>114</v>
      </c>
      <c r="H32" s="3"/>
    </row>
    <row r="33" spans="2:8" ht="25.5" x14ac:dyDescent="0.25">
      <c r="B33" s="6"/>
      <c r="C33" s="5" t="s">
        <v>77</v>
      </c>
      <c r="D33" s="41" t="s">
        <v>394</v>
      </c>
      <c r="E33" s="4"/>
      <c r="F33" s="38">
        <v>3</v>
      </c>
      <c r="G33" s="43" t="s">
        <v>115</v>
      </c>
      <c r="H33" s="3"/>
    </row>
    <row r="34" spans="2:8" ht="25.5" x14ac:dyDescent="0.25">
      <c r="B34" s="6"/>
      <c r="C34" s="5" t="s">
        <v>80</v>
      </c>
      <c r="D34" s="41" t="s">
        <v>395</v>
      </c>
      <c r="E34" s="4"/>
      <c r="F34" s="38">
        <v>3</v>
      </c>
      <c r="G34" s="43" t="s">
        <v>116</v>
      </c>
      <c r="H34" s="3"/>
    </row>
    <row r="35" spans="2:8" ht="25.5" x14ac:dyDescent="0.25">
      <c r="B35" s="6"/>
      <c r="C35" s="5" t="s">
        <v>88</v>
      </c>
      <c r="D35" s="41" t="s">
        <v>117</v>
      </c>
      <c r="E35" s="4"/>
      <c r="F35" s="38">
        <v>3</v>
      </c>
      <c r="G35" s="43" t="s">
        <v>118</v>
      </c>
      <c r="H35" s="3"/>
    </row>
    <row r="36" spans="2:8" x14ac:dyDescent="0.25">
      <c r="B36" s="35" t="s">
        <v>119</v>
      </c>
      <c r="C36" s="328" t="s">
        <v>120</v>
      </c>
      <c r="D36" s="329"/>
      <c r="E36" s="330"/>
      <c r="F36" s="269">
        <f>(SUBTOTAL(9,F37:F40)/(4*4))*100</f>
        <v>75</v>
      </c>
      <c r="G36" s="42"/>
      <c r="H36" s="7"/>
    </row>
    <row r="37" spans="2:8" ht="51" x14ac:dyDescent="0.25">
      <c r="B37" s="6"/>
      <c r="C37" s="5" t="s">
        <v>74</v>
      </c>
      <c r="D37" s="41" t="s">
        <v>121</v>
      </c>
      <c r="E37" s="4"/>
      <c r="F37" s="38">
        <v>3</v>
      </c>
      <c r="G37" s="43" t="s">
        <v>122</v>
      </c>
      <c r="H37" s="3"/>
    </row>
    <row r="38" spans="2:8" ht="25.5" x14ac:dyDescent="0.25">
      <c r="B38" s="6"/>
      <c r="C38" s="5" t="s">
        <v>77</v>
      </c>
      <c r="D38" s="41" t="s">
        <v>123</v>
      </c>
      <c r="E38" s="4"/>
      <c r="F38" s="38">
        <v>3</v>
      </c>
      <c r="G38" s="43" t="s">
        <v>124</v>
      </c>
      <c r="H38" s="3"/>
    </row>
    <row r="39" spans="2:8" ht="25.5" x14ac:dyDescent="0.25">
      <c r="B39" s="6"/>
      <c r="C39" s="5" t="s">
        <v>80</v>
      </c>
      <c r="D39" s="41" t="s">
        <v>125</v>
      </c>
      <c r="E39" s="4"/>
      <c r="F39" s="38">
        <v>3</v>
      </c>
      <c r="G39" s="43" t="s">
        <v>126</v>
      </c>
      <c r="H39" s="3"/>
    </row>
    <row r="40" spans="2:8" ht="25.5" x14ac:dyDescent="0.25">
      <c r="B40" s="6"/>
      <c r="C40" s="5" t="s">
        <v>88</v>
      </c>
      <c r="D40" s="41" t="s">
        <v>127</v>
      </c>
      <c r="E40" s="4"/>
      <c r="F40" s="38">
        <v>3</v>
      </c>
      <c r="G40" s="43" t="s">
        <v>128</v>
      </c>
      <c r="H40" s="3"/>
    </row>
    <row r="41" spans="2:8" ht="15" customHeight="1" x14ac:dyDescent="0.25">
      <c r="B41" s="68">
        <f>COUNTIF(C11:C40,"?.")</f>
        <v>24</v>
      </c>
      <c r="C41" s="338" t="s">
        <v>0</v>
      </c>
      <c r="D41" s="339"/>
      <c r="E41" s="340">
        <f>SUBTOTAL(9,F10:F40)</f>
        <v>78</v>
      </c>
      <c r="F41" s="341"/>
      <c r="G41" s="69"/>
      <c r="H41" s="70"/>
    </row>
    <row r="42" spans="2:8" ht="15.75" x14ac:dyDescent="0.25">
      <c r="B42" s="342" t="str">
        <f>"NKT Pengembangan Madrasah (Nilai Kinerja Tahunan)"</f>
        <v>NKT Pengembangan Madrasah (Nilai Kinerja Tahunan)</v>
      </c>
      <c r="C42" s="343"/>
      <c r="D42" s="343"/>
      <c r="E42" s="344">
        <f>E41/(B41*4)*100</f>
        <v>81.25</v>
      </c>
      <c r="F42" s="345"/>
      <c r="G42" s="44"/>
      <c r="H42" s="2"/>
    </row>
    <row r="43" spans="2:8" x14ac:dyDescent="0.25"/>
    <row r="44" spans="2:8" x14ac:dyDescent="0.25"/>
    <row r="45" spans="2:8" ht="18" x14ac:dyDescent="0.25">
      <c r="B45" s="331" t="s">
        <v>413</v>
      </c>
      <c r="C45" s="332"/>
      <c r="D45" s="332"/>
      <c r="E45" s="332"/>
      <c r="F45" s="333"/>
      <c r="G45" s="45"/>
      <c r="H45" s="46"/>
    </row>
    <row r="46" spans="2:8" x14ac:dyDescent="0.25">
      <c r="B46" s="334" t="s">
        <v>19</v>
      </c>
      <c r="C46" s="335" t="s">
        <v>70</v>
      </c>
      <c r="D46" s="335"/>
      <c r="E46" s="336" t="s">
        <v>17</v>
      </c>
      <c r="F46" s="337"/>
      <c r="G46" s="326" t="s">
        <v>71</v>
      </c>
      <c r="H46" s="327" t="s">
        <v>72</v>
      </c>
    </row>
    <row r="47" spans="2:8" x14ac:dyDescent="0.25">
      <c r="B47" s="334"/>
      <c r="C47" s="335"/>
      <c r="D47" s="335"/>
      <c r="E47" s="37" t="s">
        <v>129</v>
      </c>
      <c r="F47" s="36" t="s">
        <v>392</v>
      </c>
      <c r="G47" s="326"/>
      <c r="H47" s="327"/>
    </row>
    <row r="48" spans="2:8" x14ac:dyDescent="0.25">
      <c r="B48" s="35" t="s">
        <v>11</v>
      </c>
      <c r="C48" s="328" t="s">
        <v>130</v>
      </c>
      <c r="D48" s="329"/>
      <c r="E48" s="330"/>
      <c r="F48" s="269">
        <f>(SUBTOTAL(9,F49:F52)/(4*4))*100</f>
        <v>75</v>
      </c>
      <c r="G48" s="42"/>
      <c r="H48" s="7"/>
    </row>
    <row r="49" spans="2:8" ht="25.5" x14ac:dyDescent="0.25">
      <c r="B49" s="6"/>
      <c r="C49" s="5" t="s">
        <v>74</v>
      </c>
      <c r="D49" s="41" t="s">
        <v>131</v>
      </c>
      <c r="E49" s="4"/>
      <c r="F49" s="38">
        <v>3</v>
      </c>
      <c r="G49" s="43" t="s">
        <v>132</v>
      </c>
      <c r="H49" s="3"/>
    </row>
    <row r="50" spans="2:8" ht="25.5" x14ac:dyDescent="0.25">
      <c r="B50" s="6"/>
      <c r="C50" s="5" t="s">
        <v>77</v>
      </c>
      <c r="D50" s="41" t="s">
        <v>133</v>
      </c>
      <c r="E50" s="4"/>
      <c r="F50" s="38">
        <v>3</v>
      </c>
      <c r="G50" s="43" t="s">
        <v>134</v>
      </c>
      <c r="H50" s="3"/>
    </row>
    <row r="51" spans="2:8" ht="25.5" x14ac:dyDescent="0.25">
      <c r="B51" s="6"/>
      <c r="C51" s="5" t="s">
        <v>80</v>
      </c>
      <c r="D51" s="41" t="s">
        <v>135</v>
      </c>
      <c r="E51" s="4"/>
      <c r="F51" s="38">
        <v>3</v>
      </c>
      <c r="G51" s="43" t="s">
        <v>136</v>
      </c>
      <c r="H51" s="3"/>
    </row>
    <row r="52" spans="2:8" ht="38.25" x14ac:dyDescent="0.25">
      <c r="B52" s="6"/>
      <c r="C52" s="5" t="s">
        <v>88</v>
      </c>
      <c r="D52" s="41" t="s">
        <v>391</v>
      </c>
      <c r="E52" s="4"/>
      <c r="F52" s="38">
        <v>3</v>
      </c>
      <c r="G52" s="43" t="s">
        <v>137</v>
      </c>
      <c r="H52" s="3"/>
    </row>
    <row r="53" spans="2:8" x14ac:dyDescent="0.25">
      <c r="B53" s="35" t="s">
        <v>9</v>
      </c>
      <c r="C53" s="328" t="s">
        <v>138</v>
      </c>
      <c r="D53" s="329"/>
      <c r="E53" s="330"/>
      <c r="F53" s="269">
        <f>(SUBTOTAL(9,F54:F56)/(4*3))*100</f>
        <v>75</v>
      </c>
      <c r="G53" s="42"/>
      <c r="H53" s="7"/>
    </row>
    <row r="54" spans="2:8" ht="25.5" x14ac:dyDescent="0.25">
      <c r="B54" s="6"/>
      <c r="C54" s="5" t="s">
        <v>74</v>
      </c>
      <c r="D54" s="41" t="s">
        <v>139</v>
      </c>
      <c r="E54" s="4"/>
      <c r="F54" s="38">
        <v>3</v>
      </c>
      <c r="G54" s="43" t="s">
        <v>140</v>
      </c>
      <c r="H54" s="3"/>
    </row>
    <row r="55" spans="2:8" ht="25.5" x14ac:dyDescent="0.25">
      <c r="B55" s="6"/>
      <c r="C55" s="5" t="s">
        <v>77</v>
      </c>
      <c r="D55" s="41" t="s">
        <v>141</v>
      </c>
      <c r="E55" s="4"/>
      <c r="F55" s="38">
        <v>3</v>
      </c>
      <c r="G55" s="43" t="s">
        <v>142</v>
      </c>
      <c r="H55" s="3"/>
    </row>
    <row r="56" spans="2:8" ht="25.5" x14ac:dyDescent="0.25">
      <c r="B56" s="6"/>
      <c r="C56" s="5" t="s">
        <v>80</v>
      </c>
      <c r="D56" s="41" t="s">
        <v>390</v>
      </c>
      <c r="E56" s="4"/>
      <c r="F56" s="38">
        <v>3</v>
      </c>
      <c r="G56" s="43" t="s">
        <v>143</v>
      </c>
      <c r="H56" s="3"/>
    </row>
    <row r="57" spans="2:8" x14ac:dyDescent="0.25">
      <c r="B57" s="35" t="s">
        <v>144</v>
      </c>
      <c r="C57" s="328" t="s">
        <v>145</v>
      </c>
      <c r="D57" s="329"/>
      <c r="E57" s="330"/>
      <c r="F57" s="269">
        <f>(SUBTOTAL(9,F58:F61)/(4*4))*100</f>
        <v>81.25</v>
      </c>
      <c r="G57" s="42"/>
      <c r="H57" s="7"/>
    </row>
    <row r="58" spans="2:8" ht="25.5" x14ac:dyDescent="0.25">
      <c r="B58" s="6"/>
      <c r="C58" s="5" t="s">
        <v>74</v>
      </c>
      <c r="D58" s="41" t="s">
        <v>314</v>
      </c>
      <c r="E58" s="4"/>
      <c r="F58" s="38">
        <v>3</v>
      </c>
      <c r="G58" s="43" t="s">
        <v>146</v>
      </c>
      <c r="H58" s="3"/>
    </row>
    <row r="59" spans="2:8" ht="51" x14ac:dyDescent="0.25">
      <c r="B59" s="6"/>
      <c r="C59" s="5" t="s">
        <v>77</v>
      </c>
      <c r="D59" s="41" t="s">
        <v>147</v>
      </c>
      <c r="E59" s="4"/>
      <c r="F59" s="38">
        <v>3</v>
      </c>
      <c r="G59" s="43" t="s">
        <v>148</v>
      </c>
      <c r="H59" s="3"/>
    </row>
    <row r="60" spans="2:8" ht="76.5" x14ac:dyDescent="0.25">
      <c r="B60" s="6"/>
      <c r="C60" s="5" t="s">
        <v>80</v>
      </c>
      <c r="D60" s="41" t="s">
        <v>149</v>
      </c>
      <c r="E60" s="4"/>
      <c r="F60" s="38">
        <v>3</v>
      </c>
      <c r="G60" s="43" t="s">
        <v>150</v>
      </c>
      <c r="H60" s="3"/>
    </row>
    <row r="61" spans="2:8" ht="76.5" x14ac:dyDescent="0.25">
      <c r="B61" s="6"/>
      <c r="C61" s="5" t="s">
        <v>88</v>
      </c>
      <c r="D61" s="41" t="s">
        <v>151</v>
      </c>
      <c r="E61" s="4"/>
      <c r="F61" s="38">
        <v>4</v>
      </c>
      <c r="G61" s="43" t="s">
        <v>152</v>
      </c>
      <c r="H61" s="3"/>
    </row>
    <row r="62" spans="2:8" x14ac:dyDescent="0.25">
      <c r="B62" s="35" t="s">
        <v>153</v>
      </c>
      <c r="C62" s="328" t="s">
        <v>154</v>
      </c>
      <c r="D62" s="329"/>
      <c r="E62" s="330"/>
      <c r="F62" s="269">
        <f>(SUBTOTAL(9,F63:F66)/(4*4))*100</f>
        <v>75</v>
      </c>
      <c r="G62" s="42"/>
      <c r="H62" s="7"/>
    </row>
    <row r="63" spans="2:8" ht="76.5" x14ac:dyDescent="0.25">
      <c r="B63" s="6"/>
      <c r="C63" s="5" t="s">
        <v>74</v>
      </c>
      <c r="D63" s="41" t="s">
        <v>155</v>
      </c>
      <c r="E63" s="4"/>
      <c r="F63" s="38">
        <v>3</v>
      </c>
      <c r="G63" s="43" t="s">
        <v>156</v>
      </c>
      <c r="H63" s="3"/>
    </row>
    <row r="64" spans="2:8" ht="25.5" x14ac:dyDescent="0.25">
      <c r="B64" s="6"/>
      <c r="C64" s="5" t="s">
        <v>77</v>
      </c>
      <c r="D64" s="41" t="s">
        <v>157</v>
      </c>
      <c r="E64" s="4"/>
      <c r="F64" s="38">
        <v>3</v>
      </c>
      <c r="G64" s="43" t="s">
        <v>158</v>
      </c>
      <c r="H64" s="3"/>
    </row>
    <row r="65" spans="2:8" ht="25.5" x14ac:dyDescent="0.25">
      <c r="B65" s="6"/>
      <c r="C65" s="5" t="s">
        <v>80</v>
      </c>
      <c r="D65" s="41" t="s">
        <v>159</v>
      </c>
      <c r="E65" s="4"/>
      <c r="F65" s="38">
        <v>3</v>
      </c>
      <c r="G65" s="43" t="s">
        <v>160</v>
      </c>
      <c r="H65" s="3"/>
    </row>
    <row r="66" spans="2:8" ht="38.25" x14ac:dyDescent="0.25">
      <c r="B66" s="6"/>
      <c r="C66" s="5" t="s">
        <v>88</v>
      </c>
      <c r="D66" s="41" t="s">
        <v>161</v>
      </c>
      <c r="E66" s="4"/>
      <c r="F66" s="38">
        <v>3</v>
      </c>
      <c r="G66" s="43" t="s">
        <v>162</v>
      </c>
      <c r="H66" s="3"/>
    </row>
    <row r="67" spans="2:8" x14ac:dyDescent="0.25">
      <c r="B67" s="35" t="s">
        <v>163</v>
      </c>
      <c r="C67" s="328" t="s">
        <v>164</v>
      </c>
      <c r="D67" s="329"/>
      <c r="E67" s="330"/>
      <c r="F67" s="269">
        <f>(SUBTOTAL(9,F68:F71)/(4*4))*100</f>
        <v>93.75</v>
      </c>
      <c r="G67" s="42"/>
      <c r="H67" s="7"/>
    </row>
    <row r="68" spans="2:8" ht="25.5" x14ac:dyDescent="0.25">
      <c r="B68" s="6"/>
      <c r="C68" s="5" t="s">
        <v>74</v>
      </c>
      <c r="D68" s="41" t="s">
        <v>165</v>
      </c>
      <c r="E68" s="4"/>
      <c r="F68" s="38">
        <v>4</v>
      </c>
      <c r="G68" s="43" t="s">
        <v>166</v>
      </c>
      <c r="H68" s="3"/>
    </row>
    <row r="69" spans="2:8" ht="38.25" x14ac:dyDescent="0.25">
      <c r="B69" s="6"/>
      <c r="C69" s="5" t="s">
        <v>77</v>
      </c>
      <c r="D69" s="41" t="s">
        <v>167</v>
      </c>
      <c r="E69" s="4"/>
      <c r="F69" s="38">
        <v>4</v>
      </c>
      <c r="G69" s="43" t="s">
        <v>168</v>
      </c>
      <c r="H69" s="3"/>
    </row>
    <row r="70" spans="2:8" ht="89.25" x14ac:dyDescent="0.25">
      <c r="B70" s="6"/>
      <c r="C70" s="5" t="s">
        <v>80</v>
      </c>
      <c r="D70" s="41" t="s">
        <v>169</v>
      </c>
      <c r="E70" s="4"/>
      <c r="F70" s="38">
        <v>4</v>
      </c>
      <c r="G70" s="43" t="s">
        <v>170</v>
      </c>
      <c r="H70" s="3"/>
    </row>
    <row r="71" spans="2:8" ht="63.75" x14ac:dyDescent="0.25">
      <c r="B71" s="6"/>
      <c r="C71" s="5" t="s">
        <v>88</v>
      </c>
      <c r="D71" s="41" t="s">
        <v>171</v>
      </c>
      <c r="E71" s="4"/>
      <c r="F71" s="38">
        <v>3</v>
      </c>
      <c r="G71" s="43" t="s">
        <v>172</v>
      </c>
      <c r="H71" s="3"/>
    </row>
    <row r="72" spans="2:8" x14ac:dyDescent="0.25">
      <c r="B72" s="35" t="s">
        <v>173</v>
      </c>
      <c r="C72" s="328" t="s">
        <v>174</v>
      </c>
      <c r="D72" s="329"/>
      <c r="E72" s="330"/>
      <c r="F72" s="269">
        <f>(SUBTOTAL(9,F73:F76)/(4*4))*100</f>
        <v>75</v>
      </c>
      <c r="G72" s="42"/>
      <c r="H72" s="7"/>
    </row>
    <row r="73" spans="2:8" ht="25.5" x14ac:dyDescent="0.25">
      <c r="B73" s="6"/>
      <c r="C73" s="5" t="s">
        <v>74</v>
      </c>
      <c r="D73" s="41" t="s">
        <v>175</v>
      </c>
      <c r="E73" s="4"/>
      <c r="F73" s="38">
        <v>3</v>
      </c>
      <c r="G73" s="43" t="s">
        <v>176</v>
      </c>
      <c r="H73" s="3"/>
    </row>
    <row r="74" spans="2:8" ht="25.5" x14ac:dyDescent="0.25">
      <c r="B74" s="6"/>
      <c r="C74" s="5" t="s">
        <v>77</v>
      </c>
      <c r="D74" s="41" t="s">
        <v>177</v>
      </c>
      <c r="E74" s="4"/>
      <c r="F74" s="38">
        <v>3</v>
      </c>
      <c r="G74" s="43" t="s">
        <v>178</v>
      </c>
      <c r="H74" s="3"/>
    </row>
    <row r="75" spans="2:8" ht="51" x14ac:dyDescent="0.25">
      <c r="B75" s="6"/>
      <c r="C75" s="5" t="s">
        <v>80</v>
      </c>
      <c r="D75" s="41" t="s">
        <v>179</v>
      </c>
      <c r="E75" s="4"/>
      <c r="F75" s="38">
        <v>3</v>
      </c>
      <c r="G75" s="43" t="s">
        <v>320</v>
      </c>
      <c r="H75" s="3"/>
    </row>
    <row r="76" spans="2:8" ht="25.5" x14ac:dyDescent="0.25">
      <c r="B76" s="6"/>
      <c r="C76" s="5" t="s">
        <v>88</v>
      </c>
      <c r="D76" s="41" t="s">
        <v>389</v>
      </c>
      <c r="E76" s="4"/>
      <c r="F76" s="38">
        <v>3</v>
      </c>
      <c r="G76" s="43" t="s">
        <v>180</v>
      </c>
      <c r="H76" s="3"/>
    </row>
    <row r="77" spans="2:8" x14ac:dyDescent="0.25">
      <c r="B77" s="35" t="s">
        <v>181</v>
      </c>
      <c r="C77" s="328" t="s">
        <v>182</v>
      </c>
      <c r="D77" s="329"/>
      <c r="E77" s="330"/>
      <c r="F77" s="269">
        <f>(SUBTOTAL(9,F78:F81)/(4*4))*100</f>
        <v>93.75</v>
      </c>
      <c r="G77" s="42"/>
      <c r="H77" s="7"/>
    </row>
    <row r="78" spans="2:8" ht="25.5" x14ac:dyDescent="0.25">
      <c r="B78" s="6"/>
      <c r="C78" s="5" t="s">
        <v>74</v>
      </c>
      <c r="D78" s="41" t="s">
        <v>183</v>
      </c>
      <c r="E78" s="4"/>
      <c r="F78" s="38">
        <v>4</v>
      </c>
      <c r="G78" s="43" t="s">
        <v>184</v>
      </c>
      <c r="H78" s="3"/>
    </row>
    <row r="79" spans="2:8" ht="25.5" x14ac:dyDescent="0.25">
      <c r="B79" s="6"/>
      <c r="C79" s="5" t="s">
        <v>77</v>
      </c>
      <c r="D79" s="41" t="s">
        <v>387</v>
      </c>
      <c r="E79" s="4"/>
      <c r="F79" s="38">
        <v>3</v>
      </c>
      <c r="G79" s="43" t="s">
        <v>185</v>
      </c>
      <c r="H79" s="3"/>
    </row>
    <row r="80" spans="2:8" ht="25.5" x14ac:dyDescent="0.25">
      <c r="B80" s="6"/>
      <c r="C80" s="5" t="s">
        <v>80</v>
      </c>
      <c r="D80" s="41" t="s">
        <v>388</v>
      </c>
      <c r="E80" s="4"/>
      <c r="F80" s="38">
        <v>4</v>
      </c>
      <c r="G80" s="43" t="s">
        <v>186</v>
      </c>
      <c r="H80" s="3"/>
    </row>
    <row r="81" spans="2:8" ht="25.5" x14ac:dyDescent="0.25">
      <c r="B81" s="6"/>
      <c r="C81" s="5" t="s">
        <v>88</v>
      </c>
      <c r="D81" s="41" t="s">
        <v>187</v>
      </c>
      <c r="E81" s="4"/>
      <c r="F81" s="38">
        <v>4</v>
      </c>
      <c r="G81" s="43" t="s">
        <v>188</v>
      </c>
      <c r="H81" s="3"/>
    </row>
    <row r="82" spans="2:8" x14ac:dyDescent="0.25">
      <c r="B82" s="35" t="s">
        <v>189</v>
      </c>
      <c r="C82" s="328" t="s">
        <v>190</v>
      </c>
      <c r="D82" s="329"/>
      <c r="E82" s="330"/>
      <c r="F82" s="269">
        <f>(SUBTOTAL(9,F83:F85)/(4*3))*100</f>
        <v>75</v>
      </c>
      <c r="G82" s="42"/>
      <c r="H82" s="7"/>
    </row>
    <row r="83" spans="2:8" ht="25.5" x14ac:dyDescent="0.25">
      <c r="B83" s="6"/>
      <c r="C83" s="5" t="s">
        <v>74</v>
      </c>
      <c r="D83" s="41" t="s">
        <v>315</v>
      </c>
      <c r="E83" s="4"/>
      <c r="F83" s="38">
        <v>3</v>
      </c>
      <c r="G83" s="43" t="s">
        <v>191</v>
      </c>
      <c r="H83" s="3"/>
    </row>
    <row r="84" spans="2:8" ht="25.5" x14ac:dyDescent="0.25">
      <c r="B84" s="6"/>
      <c r="C84" s="5" t="s">
        <v>77</v>
      </c>
      <c r="D84" s="41" t="s">
        <v>316</v>
      </c>
      <c r="E84" s="4"/>
      <c r="F84" s="38">
        <v>3</v>
      </c>
      <c r="G84" s="43" t="s">
        <v>192</v>
      </c>
      <c r="H84" s="3"/>
    </row>
    <row r="85" spans="2:8" ht="25.5" x14ac:dyDescent="0.25">
      <c r="B85" s="6"/>
      <c r="C85" s="5" t="s">
        <v>80</v>
      </c>
      <c r="D85" s="41" t="s">
        <v>193</v>
      </c>
      <c r="E85" s="4"/>
      <c r="F85" s="38">
        <v>3</v>
      </c>
      <c r="G85" s="43" t="s">
        <v>194</v>
      </c>
      <c r="H85" s="3"/>
    </row>
    <row r="86" spans="2:8" x14ac:dyDescent="0.25">
      <c r="B86" s="35" t="s">
        <v>195</v>
      </c>
      <c r="C86" s="328" t="s">
        <v>196</v>
      </c>
      <c r="D86" s="329"/>
      <c r="E86" s="330"/>
      <c r="F86" s="269">
        <f>(SUBTOTAL(9,F87:F90)/(4*4))*100</f>
        <v>81.25</v>
      </c>
      <c r="G86" s="42"/>
      <c r="H86" s="7"/>
    </row>
    <row r="87" spans="2:8" ht="51" x14ac:dyDescent="0.25">
      <c r="B87" s="6"/>
      <c r="C87" s="5" t="s">
        <v>74</v>
      </c>
      <c r="D87" s="41" t="s">
        <v>197</v>
      </c>
      <c r="E87" s="4"/>
      <c r="F87" s="38">
        <v>3</v>
      </c>
      <c r="G87" s="43" t="s">
        <v>198</v>
      </c>
      <c r="H87" s="3"/>
    </row>
    <row r="88" spans="2:8" ht="25.5" x14ac:dyDescent="0.25">
      <c r="B88" s="6"/>
      <c r="C88" s="5" t="s">
        <v>77</v>
      </c>
      <c r="D88" s="41" t="s">
        <v>199</v>
      </c>
      <c r="E88" s="4"/>
      <c r="F88" s="38">
        <v>3</v>
      </c>
      <c r="G88" s="43" t="s">
        <v>200</v>
      </c>
      <c r="H88" s="3"/>
    </row>
    <row r="89" spans="2:8" ht="38.25" x14ac:dyDescent="0.25">
      <c r="B89" s="6"/>
      <c r="C89" s="5" t="s">
        <v>80</v>
      </c>
      <c r="D89" s="41" t="s">
        <v>201</v>
      </c>
      <c r="E89" s="4"/>
      <c r="F89" s="38">
        <v>3</v>
      </c>
      <c r="G89" s="43" t="s">
        <v>321</v>
      </c>
      <c r="H89" s="3"/>
    </row>
    <row r="90" spans="2:8" ht="38.25" x14ac:dyDescent="0.25">
      <c r="B90" s="6"/>
      <c r="C90" s="5" t="s">
        <v>88</v>
      </c>
      <c r="D90" s="41" t="s">
        <v>202</v>
      </c>
      <c r="E90" s="4"/>
      <c r="F90" s="38">
        <v>4</v>
      </c>
      <c r="G90" s="43" t="s">
        <v>203</v>
      </c>
      <c r="H90" s="3"/>
    </row>
    <row r="91" spans="2:8" x14ac:dyDescent="0.25">
      <c r="B91" s="35" t="s">
        <v>204</v>
      </c>
      <c r="C91" s="328" t="s">
        <v>205</v>
      </c>
      <c r="D91" s="329"/>
      <c r="E91" s="330"/>
      <c r="F91" s="269">
        <f>(SUBTOTAL(9,F92:F96)/(4*5))*100</f>
        <v>75</v>
      </c>
      <c r="G91" s="42"/>
      <c r="H91" s="7"/>
    </row>
    <row r="92" spans="2:8" ht="51" x14ac:dyDescent="0.25">
      <c r="B92" s="6"/>
      <c r="C92" s="5" t="s">
        <v>74</v>
      </c>
      <c r="D92" s="41" t="s">
        <v>206</v>
      </c>
      <c r="E92" s="4"/>
      <c r="F92" s="38">
        <v>3</v>
      </c>
      <c r="G92" s="43" t="s">
        <v>322</v>
      </c>
      <c r="H92" s="3"/>
    </row>
    <row r="93" spans="2:8" ht="51" x14ac:dyDescent="0.25">
      <c r="B93" s="6"/>
      <c r="C93" s="5" t="s">
        <v>77</v>
      </c>
      <c r="D93" s="41" t="s">
        <v>207</v>
      </c>
      <c r="E93" s="4"/>
      <c r="F93" s="38">
        <v>3</v>
      </c>
      <c r="G93" s="43" t="s">
        <v>208</v>
      </c>
      <c r="H93" s="3"/>
    </row>
    <row r="94" spans="2:8" ht="51" x14ac:dyDescent="0.25">
      <c r="B94" s="6"/>
      <c r="C94" s="5" t="s">
        <v>80</v>
      </c>
      <c r="D94" s="41" t="s">
        <v>209</v>
      </c>
      <c r="E94" s="4"/>
      <c r="F94" s="38">
        <v>3</v>
      </c>
      <c r="G94" s="43" t="s">
        <v>210</v>
      </c>
      <c r="H94" s="3"/>
    </row>
    <row r="95" spans="2:8" ht="89.25" x14ac:dyDescent="0.25">
      <c r="B95" s="6"/>
      <c r="C95" s="5" t="s">
        <v>88</v>
      </c>
      <c r="D95" s="41" t="s">
        <v>211</v>
      </c>
      <c r="E95" s="4"/>
      <c r="F95" s="38">
        <v>3</v>
      </c>
      <c r="G95" s="43" t="s">
        <v>212</v>
      </c>
      <c r="H95" s="3"/>
    </row>
    <row r="96" spans="2:8" ht="38.25" x14ac:dyDescent="0.25">
      <c r="B96" s="6"/>
      <c r="C96" s="5" t="s">
        <v>213</v>
      </c>
      <c r="D96" s="41" t="s">
        <v>214</v>
      </c>
      <c r="E96" s="4"/>
      <c r="F96" s="38">
        <v>3</v>
      </c>
      <c r="G96" s="43" t="s">
        <v>215</v>
      </c>
      <c r="H96" s="3"/>
    </row>
    <row r="97" spans="2:8" x14ac:dyDescent="0.25">
      <c r="B97" s="35" t="s">
        <v>216</v>
      </c>
      <c r="C97" s="328" t="s">
        <v>217</v>
      </c>
      <c r="D97" s="329"/>
      <c r="E97" s="330"/>
      <c r="F97" s="269">
        <f>(SUBTOTAL(9,F98:F101)/(4*4))*100</f>
        <v>93.75</v>
      </c>
      <c r="G97" s="42"/>
      <c r="H97" s="7"/>
    </row>
    <row r="98" spans="2:8" ht="55.5" customHeight="1" x14ac:dyDescent="0.25">
      <c r="B98" s="6"/>
      <c r="C98" s="5" t="s">
        <v>74</v>
      </c>
      <c r="D98" s="41" t="s">
        <v>478</v>
      </c>
      <c r="E98" s="4"/>
      <c r="F98" s="38">
        <v>3</v>
      </c>
      <c r="G98" s="43" t="s">
        <v>494</v>
      </c>
      <c r="H98" s="3"/>
    </row>
    <row r="99" spans="2:8" ht="25.5" x14ac:dyDescent="0.25">
      <c r="B99" s="6"/>
      <c r="C99" s="5" t="s">
        <v>77</v>
      </c>
      <c r="D99" s="41" t="s">
        <v>477</v>
      </c>
      <c r="E99" s="4"/>
      <c r="F99" s="38">
        <v>4</v>
      </c>
      <c r="G99" s="43" t="s">
        <v>495</v>
      </c>
      <c r="H99" s="3"/>
    </row>
    <row r="100" spans="2:8" ht="38.25" x14ac:dyDescent="0.25">
      <c r="B100" s="6"/>
      <c r="C100" s="5" t="s">
        <v>80</v>
      </c>
      <c r="D100" s="41" t="s">
        <v>479</v>
      </c>
      <c r="E100" s="4"/>
      <c r="F100" s="38">
        <v>4</v>
      </c>
      <c r="G100" s="43" t="s">
        <v>496</v>
      </c>
      <c r="H100" s="3"/>
    </row>
    <row r="101" spans="2:8" ht="38.25" x14ac:dyDescent="0.25">
      <c r="B101" s="6"/>
      <c r="C101" s="5" t="s">
        <v>88</v>
      </c>
      <c r="D101" s="41" t="s">
        <v>480</v>
      </c>
      <c r="E101" s="4"/>
      <c r="F101" s="38">
        <v>4</v>
      </c>
      <c r="G101" s="43" t="s">
        <v>496</v>
      </c>
      <c r="H101" s="3"/>
    </row>
    <row r="102" spans="2:8" x14ac:dyDescent="0.25">
      <c r="B102" s="35" t="s">
        <v>218</v>
      </c>
      <c r="C102" s="328" t="s">
        <v>219</v>
      </c>
      <c r="D102" s="329"/>
      <c r="E102" s="330"/>
      <c r="F102" s="269">
        <f>(SUBTOTAL(9,F103:F106)/(4*4))*100</f>
        <v>81.25</v>
      </c>
      <c r="G102" s="42"/>
      <c r="H102" s="7"/>
    </row>
    <row r="103" spans="2:8" ht="25.5" x14ac:dyDescent="0.25">
      <c r="B103" s="6"/>
      <c r="C103" s="5" t="s">
        <v>74</v>
      </c>
      <c r="D103" s="41" t="s">
        <v>481</v>
      </c>
      <c r="E103" s="4"/>
      <c r="F103" s="38">
        <v>4</v>
      </c>
      <c r="G103" s="43" t="s">
        <v>497</v>
      </c>
      <c r="H103" s="3"/>
    </row>
    <row r="104" spans="2:8" ht="51" x14ac:dyDescent="0.25">
      <c r="B104" s="6"/>
      <c r="C104" s="5" t="s">
        <v>77</v>
      </c>
      <c r="D104" s="41" t="s">
        <v>482</v>
      </c>
      <c r="E104" s="4"/>
      <c r="F104" s="38">
        <v>3</v>
      </c>
      <c r="G104" s="43" t="s">
        <v>498</v>
      </c>
      <c r="H104" s="3"/>
    </row>
    <row r="105" spans="2:8" ht="25.5" x14ac:dyDescent="0.25">
      <c r="B105" s="6"/>
      <c r="C105" s="5" t="s">
        <v>80</v>
      </c>
      <c r="D105" s="41" t="s">
        <v>483</v>
      </c>
      <c r="E105" s="4"/>
      <c r="F105" s="38">
        <v>3</v>
      </c>
      <c r="G105" s="43" t="s">
        <v>497</v>
      </c>
      <c r="H105" s="3"/>
    </row>
    <row r="106" spans="2:8" ht="38.25" x14ac:dyDescent="0.25">
      <c r="B106" s="6"/>
      <c r="C106" s="5" t="s">
        <v>88</v>
      </c>
      <c r="D106" s="41" t="s">
        <v>484</v>
      </c>
      <c r="E106" s="4"/>
      <c r="F106" s="38">
        <v>3</v>
      </c>
      <c r="G106" s="43" t="s">
        <v>499</v>
      </c>
      <c r="H106" s="3"/>
    </row>
    <row r="107" spans="2:8" x14ac:dyDescent="0.25">
      <c r="B107" s="35" t="s">
        <v>220</v>
      </c>
      <c r="C107" s="328" t="s">
        <v>221</v>
      </c>
      <c r="D107" s="329"/>
      <c r="E107" s="330"/>
      <c r="F107" s="269">
        <f>(SUBTOTAL(9,F108:F111)/(4*4))*100</f>
        <v>81.25</v>
      </c>
      <c r="G107" s="42"/>
      <c r="H107" s="7"/>
    </row>
    <row r="108" spans="2:8" ht="25.5" x14ac:dyDescent="0.25">
      <c r="B108" s="6"/>
      <c r="C108" s="5" t="s">
        <v>74</v>
      </c>
      <c r="D108" s="41" t="s">
        <v>485</v>
      </c>
      <c r="E108" s="4"/>
      <c r="F108" s="38">
        <v>3</v>
      </c>
      <c r="G108" s="43" t="s">
        <v>500</v>
      </c>
      <c r="H108" s="3"/>
    </row>
    <row r="109" spans="2:8" ht="38.25" x14ac:dyDescent="0.25">
      <c r="B109" s="6"/>
      <c r="C109" s="5" t="s">
        <v>77</v>
      </c>
      <c r="D109" s="41" t="s">
        <v>486</v>
      </c>
      <c r="E109" s="4"/>
      <c r="F109" s="38">
        <v>3</v>
      </c>
      <c r="G109" s="43" t="s">
        <v>501</v>
      </c>
      <c r="H109" s="3"/>
    </row>
    <row r="110" spans="2:8" ht="38.25" x14ac:dyDescent="0.25">
      <c r="B110" s="6"/>
      <c r="C110" s="5" t="s">
        <v>80</v>
      </c>
      <c r="D110" s="41" t="s">
        <v>487</v>
      </c>
      <c r="E110" s="4"/>
      <c r="F110" s="38">
        <v>3</v>
      </c>
      <c r="G110" s="43" t="s">
        <v>502</v>
      </c>
      <c r="H110" s="3"/>
    </row>
    <row r="111" spans="2:8" ht="38.25" x14ac:dyDescent="0.25">
      <c r="B111" s="6"/>
      <c r="C111" s="5" t="s">
        <v>88</v>
      </c>
      <c r="D111" s="41" t="s">
        <v>488</v>
      </c>
      <c r="E111" s="4"/>
      <c r="F111" s="38">
        <v>4</v>
      </c>
      <c r="G111" s="43" t="s">
        <v>503</v>
      </c>
      <c r="H111" s="3"/>
    </row>
    <row r="112" spans="2:8" x14ac:dyDescent="0.25">
      <c r="B112" s="35" t="s">
        <v>222</v>
      </c>
      <c r="C112" s="328" t="s">
        <v>223</v>
      </c>
      <c r="D112" s="329"/>
      <c r="E112" s="330"/>
      <c r="F112" s="269">
        <f>(SUBTOTAL(9,F113:F116)/(4*4))*100</f>
        <v>75</v>
      </c>
      <c r="G112" s="42"/>
      <c r="H112" s="7"/>
    </row>
    <row r="113" spans="2:8" ht="38.25" x14ac:dyDescent="0.25">
      <c r="B113" s="6"/>
      <c r="C113" s="5" t="s">
        <v>74</v>
      </c>
      <c r="D113" s="41" t="s">
        <v>224</v>
      </c>
      <c r="E113" s="4"/>
      <c r="F113" s="38">
        <v>3</v>
      </c>
      <c r="G113" s="43" t="s">
        <v>225</v>
      </c>
      <c r="H113" s="3"/>
    </row>
    <row r="114" spans="2:8" ht="38.25" x14ac:dyDescent="0.25">
      <c r="B114" s="6"/>
      <c r="C114" s="5" t="s">
        <v>77</v>
      </c>
      <c r="D114" s="41" t="s">
        <v>226</v>
      </c>
      <c r="E114" s="4"/>
      <c r="F114" s="38">
        <v>3</v>
      </c>
      <c r="G114" s="43" t="s">
        <v>227</v>
      </c>
      <c r="H114" s="3"/>
    </row>
    <row r="115" spans="2:8" ht="38.25" x14ac:dyDescent="0.25">
      <c r="B115" s="6"/>
      <c r="C115" s="5" t="s">
        <v>80</v>
      </c>
      <c r="D115" s="41" t="s">
        <v>228</v>
      </c>
      <c r="E115" s="4"/>
      <c r="F115" s="38">
        <v>3</v>
      </c>
      <c r="G115" s="43" t="s">
        <v>229</v>
      </c>
      <c r="H115" s="3"/>
    </row>
    <row r="116" spans="2:8" ht="51" x14ac:dyDescent="0.25">
      <c r="B116" s="6"/>
      <c r="C116" s="5" t="s">
        <v>88</v>
      </c>
      <c r="D116" s="41" t="s">
        <v>230</v>
      </c>
      <c r="E116" s="4"/>
      <c r="F116" s="38">
        <v>3</v>
      </c>
      <c r="G116" s="43" t="s">
        <v>231</v>
      </c>
      <c r="H116" s="3"/>
    </row>
    <row r="117" spans="2:8" x14ac:dyDescent="0.25">
      <c r="B117" s="35" t="s">
        <v>232</v>
      </c>
      <c r="C117" s="328" t="s">
        <v>233</v>
      </c>
      <c r="D117" s="329"/>
      <c r="E117" s="330"/>
      <c r="F117" s="269">
        <f>(SUBTOTAL(9,F118:F120)/(4*3))*100</f>
        <v>75</v>
      </c>
      <c r="G117" s="42"/>
      <c r="H117" s="7"/>
    </row>
    <row r="118" spans="2:8" ht="76.5" x14ac:dyDescent="0.25">
      <c r="B118" s="6"/>
      <c r="C118" s="5" t="s">
        <v>74</v>
      </c>
      <c r="D118" s="41" t="s">
        <v>234</v>
      </c>
      <c r="E118" s="4"/>
      <c r="F118" s="38">
        <v>3</v>
      </c>
      <c r="G118" s="43" t="s">
        <v>235</v>
      </c>
      <c r="H118" s="3"/>
    </row>
    <row r="119" spans="2:8" ht="63.75" x14ac:dyDescent="0.25">
      <c r="B119" s="6"/>
      <c r="C119" s="5" t="s">
        <v>77</v>
      </c>
      <c r="D119" s="41" t="s">
        <v>236</v>
      </c>
      <c r="E119" s="4"/>
      <c r="F119" s="38">
        <v>3</v>
      </c>
      <c r="G119" s="43" t="s">
        <v>237</v>
      </c>
      <c r="H119" s="3"/>
    </row>
    <row r="120" spans="2:8" ht="38.25" x14ac:dyDescent="0.25">
      <c r="B120" s="6"/>
      <c r="C120" s="5" t="s">
        <v>80</v>
      </c>
      <c r="D120" s="41" t="s">
        <v>238</v>
      </c>
      <c r="E120" s="4"/>
      <c r="F120" s="38">
        <v>3</v>
      </c>
      <c r="G120" s="43" t="s">
        <v>239</v>
      </c>
      <c r="H120" s="3"/>
    </row>
    <row r="121" spans="2:8" x14ac:dyDescent="0.25">
      <c r="B121" s="35" t="s">
        <v>240</v>
      </c>
      <c r="C121" s="328" t="s">
        <v>241</v>
      </c>
      <c r="D121" s="329"/>
      <c r="E121" s="330"/>
      <c r="F121" s="269">
        <f>(SUBTOTAL(9,F122:F125)/(4*4))*100</f>
        <v>81.25</v>
      </c>
      <c r="G121" s="42"/>
      <c r="H121" s="7"/>
    </row>
    <row r="122" spans="2:8" ht="25.5" x14ac:dyDescent="0.25">
      <c r="B122" s="6"/>
      <c r="C122" s="5" t="s">
        <v>74</v>
      </c>
      <c r="D122" s="41" t="s">
        <v>383</v>
      </c>
      <c r="E122" s="4"/>
      <c r="F122" s="38">
        <v>3</v>
      </c>
      <c r="G122" s="43" t="s">
        <v>242</v>
      </c>
      <c r="H122" s="3"/>
    </row>
    <row r="123" spans="2:8" ht="25.5" x14ac:dyDescent="0.25">
      <c r="B123" s="6"/>
      <c r="C123" s="5" t="s">
        <v>77</v>
      </c>
      <c r="D123" s="41" t="s">
        <v>243</v>
      </c>
      <c r="E123" s="4"/>
      <c r="F123" s="38">
        <v>3</v>
      </c>
      <c r="G123" s="43" t="s">
        <v>244</v>
      </c>
      <c r="H123" s="3"/>
    </row>
    <row r="124" spans="2:8" ht="25.5" x14ac:dyDescent="0.25">
      <c r="B124" s="6"/>
      <c r="C124" s="5" t="s">
        <v>80</v>
      </c>
      <c r="D124" s="41" t="s">
        <v>245</v>
      </c>
      <c r="E124" s="4"/>
      <c r="F124" s="38">
        <v>4</v>
      </c>
      <c r="G124" s="43" t="s">
        <v>246</v>
      </c>
      <c r="H124" s="3"/>
    </row>
    <row r="125" spans="2:8" ht="38.25" x14ac:dyDescent="0.25">
      <c r="B125" s="6"/>
      <c r="C125" s="5" t="s">
        <v>88</v>
      </c>
      <c r="D125" s="41" t="s">
        <v>247</v>
      </c>
      <c r="E125" s="4"/>
      <c r="F125" s="38">
        <v>3</v>
      </c>
      <c r="G125" s="43" t="s">
        <v>323</v>
      </c>
      <c r="H125" s="3"/>
    </row>
    <row r="126" spans="2:8" ht="15" customHeight="1" x14ac:dyDescent="0.25">
      <c r="B126" s="68">
        <f>COUNTIF(C49:C125,"?.")</f>
        <v>62</v>
      </c>
      <c r="C126" s="338" t="s">
        <v>0</v>
      </c>
      <c r="D126" s="339"/>
      <c r="E126" s="340">
        <f>SUBTOTAL(9,F49:F125)</f>
        <v>200</v>
      </c>
      <c r="F126" s="341"/>
      <c r="G126" s="69"/>
      <c r="H126" s="70"/>
    </row>
    <row r="127" spans="2:8" ht="15.75" x14ac:dyDescent="0.25">
      <c r="B127" s="342" t="str">
        <f>"NKT (Nilai Kinerja Tahunan)"</f>
        <v>NKT (Nilai Kinerja Tahunan)</v>
      </c>
      <c r="C127" s="343"/>
      <c r="D127" s="343"/>
      <c r="E127" s="344">
        <f>E126/(B126*4)*100</f>
        <v>80.645161290322577</v>
      </c>
      <c r="F127" s="345"/>
      <c r="G127" s="44"/>
      <c r="H127" s="2"/>
    </row>
    <row r="128" spans="2:8" x14ac:dyDescent="0.25"/>
    <row r="129" spans="2:8" x14ac:dyDescent="0.25"/>
    <row r="130" spans="2:8" ht="18" x14ac:dyDescent="0.25">
      <c r="B130" s="331" t="s">
        <v>414</v>
      </c>
      <c r="C130" s="332"/>
      <c r="D130" s="332"/>
      <c r="E130" s="332"/>
      <c r="F130" s="333"/>
      <c r="G130" s="45"/>
      <c r="H130" s="46"/>
    </row>
    <row r="131" spans="2:8" x14ac:dyDescent="0.25">
      <c r="B131" s="334" t="s">
        <v>19</v>
      </c>
      <c r="C131" s="335" t="s">
        <v>70</v>
      </c>
      <c r="D131" s="335"/>
      <c r="E131" s="336" t="s">
        <v>17</v>
      </c>
      <c r="F131" s="337"/>
      <c r="G131" s="326" t="s">
        <v>71</v>
      </c>
      <c r="H131" s="327" t="s">
        <v>72</v>
      </c>
    </row>
    <row r="132" spans="2:8" x14ac:dyDescent="0.25">
      <c r="B132" s="334"/>
      <c r="C132" s="335"/>
      <c r="D132" s="335"/>
      <c r="E132" s="37" t="s">
        <v>129</v>
      </c>
      <c r="F132" s="36" t="s">
        <v>392</v>
      </c>
      <c r="G132" s="326"/>
      <c r="H132" s="327"/>
    </row>
    <row r="133" spans="2:8" x14ac:dyDescent="0.25">
      <c r="B133" s="35" t="s">
        <v>7</v>
      </c>
      <c r="C133" s="328" t="s">
        <v>248</v>
      </c>
      <c r="D133" s="329"/>
      <c r="E133" s="330"/>
      <c r="F133" s="269">
        <f>(SUBTOTAL(9,F134:F137)/(4*4))*100</f>
        <v>81.25</v>
      </c>
      <c r="G133" s="42"/>
      <c r="H133" s="7"/>
    </row>
    <row r="134" spans="2:8" ht="25.5" x14ac:dyDescent="0.25">
      <c r="B134" s="6"/>
      <c r="C134" s="5" t="s">
        <v>74</v>
      </c>
      <c r="D134" s="41" t="s">
        <v>249</v>
      </c>
      <c r="E134" s="4"/>
      <c r="F134" s="38">
        <v>3</v>
      </c>
      <c r="G134" s="43" t="s">
        <v>250</v>
      </c>
      <c r="H134" s="3"/>
    </row>
    <row r="135" spans="2:8" ht="25.5" x14ac:dyDescent="0.25">
      <c r="B135" s="6"/>
      <c r="C135" s="5" t="s">
        <v>77</v>
      </c>
      <c r="D135" s="41" t="s">
        <v>251</v>
      </c>
      <c r="E135" s="4"/>
      <c r="F135" s="38">
        <v>3</v>
      </c>
      <c r="G135" s="43" t="s">
        <v>324</v>
      </c>
      <c r="H135" s="3"/>
    </row>
    <row r="136" spans="2:8" ht="51" x14ac:dyDescent="0.25">
      <c r="B136" s="6"/>
      <c r="C136" s="5" t="s">
        <v>80</v>
      </c>
      <c r="D136" s="41" t="s">
        <v>252</v>
      </c>
      <c r="E136" s="4"/>
      <c r="F136" s="38">
        <v>3</v>
      </c>
      <c r="G136" s="43" t="s">
        <v>253</v>
      </c>
      <c r="H136" s="3"/>
    </row>
    <row r="137" spans="2:8" ht="51" x14ac:dyDescent="0.25">
      <c r="B137" s="6"/>
      <c r="C137" s="5" t="s">
        <v>88</v>
      </c>
      <c r="D137" s="41" t="s">
        <v>254</v>
      </c>
      <c r="E137" s="4"/>
      <c r="F137" s="38">
        <v>4</v>
      </c>
      <c r="G137" s="43" t="s">
        <v>255</v>
      </c>
      <c r="H137" s="3"/>
    </row>
    <row r="138" spans="2:8" x14ac:dyDescent="0.25">
      <c r="B138" s="35" t="s">
        <v>6</v>
      </c>
      <c r="C138" s="328" t="s">
        <v>256</v>
      </c>
      <c r="D138" s="329"/>
      <c r="E138" s="330"/>
      <c r="F138" s="269">
        <f>(SUBTOTAL(9,F139:F142)/(4*4))*100</f>
        <v>81.25</v>
      </c>
      <c r="G138" s="42"/>
      <c r="H138" s="7"/>
    </row>
    <row r="139" spans="2:8" ht="25.5" x14ac:dyDescent="0.25">
      <c r="B139" s="6"/>
      <c r="C139" s="5" t="s">
        <v>74</v>
      </c>
      <c r="D139" s="41" t="s">
        <v>257</v>
      </c>
      <c r="E139" s="4"/>
      <c r="F139" s="38">
        <v>3</v>
      </c>
      <c r="G139" s="43" t="s">
        <v>258</v>
      </c>
      <c r="H139" s="3"/>
    </row>
    <row r="140" spans="2:8" ht="38.25" x14ac:dyDescent="0.25">
      <c r="B140" s="6"/>
      <c r="C140" s="5" t="s">
        <v>77</v>
      </c>
      <c r="D140" s="41" t="s">
        <v>259</v>
      </c>
      <c r="E140" s="4"/>
      <c r="F140" s="38">
        <v>3</v>
      </c>
      <c r="G140" s="43" t="s">
        <v>260</v>
      </c>
      <c r="H140" s="3"/>
    </row>
    <row r="141" spans="2:8" ht="38.25" x14ac:dyDescent="0.25">
      <c r="B141" s="6"/>
      <c r="C141" s="5" t="s">
        <v>80</v>
      </c>
      <c r="D141" s="41" t="s">
        <v>261</v>
      </c>
      <c r="E141" s="4"/>
      <c r="F141" s="38">
        <v>4</v>
      </c>
      <c r="G141" s="43" t="s">
        <v>262</v>
      </c>
      <c r="H141" s="3"/>
    </row>
    <row r="142" spans="2:8" ht="25.5" x14ac:dyDescent="0.25">
      <c r="B142" s="6"/>
      <c r="C142" s="5" t="s">
        <v>88</v>
      </c>
      <c r="D142" s="41" t="s">
        <v>263</v>
      </c>
      <c r="E142" s="4"/>
      <c r="F142" s="38">
        <v>3</v>
      </c>
      <c r="G142" s="43" t="s">
        <v>264</v>
      </c>
      <c r="H142" s="3"/>
    </row>
    <row r="143" spans="2:8" x14ac:dyDescent="0.25">
      <c r="B143" s="35" t="s">
        <v>5</v>
      </c>
      <c r="C143" s="328" t="s">
        <v>265</v>
      </c>
      <c r="D143" s="329"/>
      <c r="E143" s="330"/>
      <c r="F143" s="269">
        <f>(SUBTOTAL(9,F144:F146)/(4*3))*100</f>
        <v>75</v>
      </c>
      <c r="G143" s="42"/>
      <c r="H143" s="7"/>
    </row>
    <row r="144" spans="2:8" ht="38.25" x14ac:dyDescent="0.25">
      <c r="B144" s="6"/>
      <c r="C144" s="5" t="s">
        <v>74</v>
      </c>
      <c r="D144" s="41" t="s">
        <v>266</v>
      </c>
      <c r="E144" s="4"/>
      <c r="F144" s="38">
        <v>3</v>
      </c>
      <c r="G144" s="43" t="s">
        <v>267</v>
      </c>
      <c r="H144" s="3"/>
    </row>
    <row r="145" spans="2:8" ht="25.5" x14ac:dyDescent="0.25">
      <c r="B145" s="6"/>
      <c r="C145" s="5" t="s">
        <v>77</v>
      </c>
      <c r="D145" s="41" t="s">
        <v>268</v>
      </c>
      <c r="E145" s="4"/>
      <c r="F145" s="38">
        <v>3</v>
      </c>
      <c r="G145" s="43" t="s">
        <v>269</v>
      </c>
      <c r="H145" s="3"/>
    </row>
    <row r="146" spans="2:8" ht="25.5" x14ac:dyDescent="0.25">
      <c r="B146" s="6"/>
      <c r="C146" s="5" t="s">
        <v>80</v>
      </c>
      <c r="D146" s="41" t="s">
        <v>386</v>
      </c>
      <c r="E146" s="4"/>
      <c r="F146" s="38">
        <v>3</v>
      </c>
      <c r="G146" s="43" t="s">
        <v>270</v>
      </c>
      <c r="H146" s="3"/>
    </row>
    <row r="147" spans="2:8" x14ac:dyDescent="0.25">
      <c r="B147" s="35" t="s">
        <v>271</v>
      </c>
      <c r="C147" s="328" t="s">
        <v>272</v>
      </c>
      <c r="D147" s="329"/>
      <c r="E147" s="330"/>
      <c r="F147" s="269">
        <f>(SUBTOTAL(9,F148:F150)/(4*3))*100</f>
        <v>75</v>
      </c>
      <c r="G147" s="42"/>
      <c r="H147" s="7"/>
    </row>
    <row r="148" spans="2:8" ht="25.5" x14ac:dyDescent="0.25">
      <c r="B148" s="6"/>
      <c r="C148" s="5" t="s">
        <v>74</v>
      </c>
      <c r="D148" s="41" t="s">
        <v>273</v>
      </c>
      <c r="E148" s="4"/>
      <c r="F148" s="38">
        <v>3</v>
      </c>
      <c r="G148" s="43" t="s">
        <v>274</v>
      </c>
      <c r="H148" s="3"/>
    </row>
    <row r="149" spans="2:8" ht="21.75" customHeight="1" x14ac:dyDescent="0.25">
      <c r="B149" s="6"/>
      <c r="C149" s="5" t="s">
        <v>77</v>
      </c>
      <c r="D149" s="41" t="s">
        <v>384</v>
      </c>
      <c r="E149" s="4"/>
      <c r="F149" s="38">
        <v>3</v>
      </c>
      <c r="G149" s="43" t="s">
        <v>275</v>
      </c>
      <c r="H149" s="3"/>
    </row>
    <row r="150" spans="2:8" ht="25.5" x14ac:dyDescent="0.25">
      <c r="B150" s="6"/>
      <c r="C150" s="5" t="s">
        <v>80</v>
      </c>
      <c r="D150" s="41" t="s">
        <v>385</v>
      </c>
      <c r="E150" s="4"/>
      <c r="F150" s="38">
        <v>3</v>
      </c>
      <c r="G150" s="43" t="s">
        <v>276</v>
      </c>
      <c r="H150" s="3"/>
    </row>
    <row r="151" spans="2:8" x14ac:dyDescent="0.25">
      <c r="B151" s="35" t="s">
        <v>277</v>
      </c>
      <c r="C151" s="328" t="s">
        <v>278</v>
      </c>
      <c r="D151" s="329"/>
      <c r="E151" s="330"/>
      <c r="F151" s="269">
        <f>(SUBTOTAL(9,F152:F155)/(4*4))*100</f>
        <v>75</v>
      </c>
      <c r="G151" s="42"/>
      <c r="H151" s="7"/>
    </row>
    <row r="152" spans="2:8" ht="25.5" x14ac:dyDescent="0.25">
      <c r="B152" s="6"/>
      <c r="C152" s="5" t="s">
        <v>74</v>
      </c>
      <c r="D152" s="41" t="s">
        <v>279</v>
      </c>
      <c r="E152" s="4"/>
      <c r="F152" s="38">
        <v>3</v>
      </c>
      <c r="G152" s="43" t="s">
        <v>280</v>
      </c>
      <c r="H152" s="3"/>
    </row>
    <row r="153" spans="2:8" ht="38.25" x14ac:dyDescent="0.25">
      <c r="B153" s="6"/>
      <c r="C153" s="5" t="s">
        <v>77</v>
      </c>
      <c r="D153" s="41" t="s">
        <v>281</v>
      </c>
      <c r="E153" s="4"/>
      <c r="F153" s="38">
        <v>3</v>
      </c>
      <c r="G153" s="43" t="s">
        <v>282</v>
      </c>
      <c r="H153" s="3"/>
    </row>
    <row r="154" spans="2:8" ht="38.25" x14ac:dyDescent="0.25">
      <c r="B154" s="6"/>
      <c r="C154" s="5" t="s">
        <v>80</v>
      </c>
      <c r="D154" s="41" t="s">
        <v>283</v>
      </c>
      <c r="E154" s="4"/>
      <c r="F154" s="38">
        <v>3</v>
      </c>
      <c r="G154" s="43" t="s">
        <v>284</v>
      </c>
      <c r="H154" s="3"/>
    </row>
    <row r="155" spans="2:8" ht="22.5" customHeight="1" x14ac:dyDescent="0.25">
      <c r="B155" s="6"/>
      <c r="C155" s="5" t="s">
        <v>88</v>
      </c>
      <c r="D155" s="41" t="s">
        <v>285</v>
      </c>
      <c r="E155" s="4"/>
      <c r="F155" s="38">
        <v>3</v>
      </c>
      <c r="G155" s="43" t="s">
        <v>286</v>
      </c>
      <c r="H155" s="3"/>
    </row>
    <row r="156" spans="2:8" ht="15" customHeight="1" x14ac:dyDescent="0.25">
      <c r="B156" s="68">
        <f>COUNTIF(C134:C155,"?.")</f>
        <v>18</v>
      </c>
      <c r="C156" s="338" t="s">
        <v>0</v>
      </c>
      <c r="D156" s="339"/>
      <c r="E156" s="340">
        <f>SUBTOTAL(9,F134:F155)</f>
        <v>56</v>
      </c>
      <c r="F156" s="341"/>
      <c r="G156" s="69"/>
      <c r="H156" s="70"/>
    </row>
    <row r="157" spans="2:8" ht="15.75" x14ac:dyDescent="0.25">
      <c r="B157" s="342" t="str">
        <f>"NKT Manajerial (Nilai Kinerja Tahunan)"</f>
        <v>NKT Manajerial (Nilai Kinerja Tahunan)</v>
      </c>
      <c r="C157" s="343"/>
      <c r="D157" s="343"/>
      <c r="E157" s="344">
        <f>E156/(B156*4)*100</f>
        <v>77.777777777777786</v>
      </c>
      <c r="F157" s="345"/>
      <c r="G157" s="44"/>
      <c r="H157" s="2"/>
    </row>
    <row r="158" spans="2:8" x14ac:dyDescent="0.25"/>
    <row r="159" spans="2:8" x14ac:dyDescent="0.25"/>
    <row r="160" spans="2:8" ht="18" x14ac:dyDescent="0.25">
      <c r="B160" s="331" t="s">
        <v>415</v>
      </c>
      <c r="C160" s="332"/>
      <c r="D160" s="332"/>
      <c r="E160" s="332"/>
      <c r="F160" s="333"/>
      <c r="G160" s="45"/>
      <c r="H160" s="46"/>
    </row>
    <row r="161" spans="2:8" x14ac:dyDescent="0.25">
      <c r="B161" s="334" t="s">
        <v>19</v>
      </c>
      <c r="C161" s="335" t="s">
        <v>70</v>
      </c>
      <c r="D161" s="335"/>
      <c r="E161" s="336" t="s">
        <v>17</v>
      </c>
      <c r="F161" s="337"/>
      <c r="G161" s="326" t="s">
        <v>71</v>
      </c>
      <c r="H161" s="327" t="s">
        <v>72</v>
      </c>
    </row>
    <row r="162" spans="2:8" x14ac:dyDescent="0.25">
      <c r="B162" s="334"/>
      <c r="C162" s="335"/>
      <c r="D162" s="335"/>
      <c r="E162" s="37" t="s">
        <v>129</v>
      </c>
      <c r="F162" s="36" t="s">
        <v>392</v>
      </c>
      <c r="G162" s="326"/>
      <c r="H162" s="327"/>
    </row>
    <row r="163" spans="2:8" x14ac:dyDescent="0.25">
      <c r="B163" s="35" t="s">
        <v>3</v>
      </c>
      <c r="C163" s="328" t="s">
        <v>287</v>
      </c>
      <c r="D163" s="329"/>
      <c r="E163" s="330"/>
      <c r="F163" s="269">
        <f>(SUBTOTAL(9,F164:F166)/(4*3))*100</f>
        <v>75</v>
      </c>
      <c r="G163" s="42"/>
      <c r="H163" s="7"/>
    </row>
    <row r="164" spans="2:8" ht="51" customHeight="1" x14ac:dyDescent="0.25">
      <c r="B164" s="6"/>
      <c r="C164" s="5" t="s">
        <v>74</v>
      </c>
      <c r="D164" s="41" t="s">
        <v>288</v>
      </c>
      <c r="E164" s="4"/>
      <c r="F164" s="38">
        <v>3</v>
      </c>
      <c r="G164" s="43" t="s">
        <v>308</v>
      </c>
      <c r="H164" s="3"/>
    </row>
    <row r="165" spans="2:8" ht="42" customHeight="1" x14ac:dyDescent="0.25">
      <c r="B165" s="6"/>
      <c r="C165" s="5" t="s">
        <v>77</v>
      </c>
      <c r="D165" s="41" t="s">
        <v>317</v>
      </c>
      <c r="E165" s="4"/>
      <c r="F165" s="38">
        <v>3</v>
      </c>
      <c r="G165" s="43" t="s">
        <v>289</v>
      </c>
      <c r="H165" s="3"/>
    </row>
    <row r="166" spans="2:8" ht="38.25" x14ac:dyDescent="0.25">
      <c r="B166" s="6"/>
      <c r="C166" s="5" t="s">
        <v>80</v>
      </c>
      <c r="D166" s="41" t="s">
        <v>290</v>
      </c>
      <c r="E166" s="4"/>
      <c r="F166" s="38">
        <v>3</v>
      </c>
      <c r="G166" s="43" t="s">
        <v>291</v>
      </c>
      <c r="H166" s="3"/>
    </row>
    <row r="167" spans="2:8" x14ac:dyDescent="0.25">
      <c r="B167" s="35" t="s">
        <v>2</v>
      </c>
      <c r="C167" s="328" t="s">
        <v>292</v>
      </c>
      <c r="D167" s="329"/>
      <c r="E167" s="330"/>
      <c r="F167" s="269">
        <f>(SUBTOTAL(9,F168:F171)/(4*4))*100</f>
        <v>75</v>
      </c>
      <c r="G167" s="42"/>
      <c r="H167" s="7"/>
    </row>
    <row r="168" spans="2:8" ht="38.25" x14ac:dyDescent="0.25">
      <c r="B168" s="6"/>
      <c r="C168" s="5" t="s">
        <v>74</v>
      </c>
      <c r="D168" s="41" t="s">
        <v>293</v>
      </c>
      <c r="E168" s="4"/>
      <c r="F168" s="38">
        <v>3</v>
      </c>
      <c r="G168" s="43" t="s">
        <v>294</v>
      </c>
      <c r="H168" s="3"/>
    </row>
    <row r="169" spans="2:8" ht="51" x14ac:dyDescent="0.25">
      <c r="B169" s="6"/>
      <c r="C169" s="5" t="s">
        <v>77</v>
      </c>
      <c r="D169" s="41" t="s">
        <v>295</v>
      </c>
      <c r="E169" s="4"/>
      <c r="F169" s="38">
        <v>3</v>
      </c>
      <c r="G169" s="43" t="s">
        <v>296</v>
      </c>
      <c r="H169" s="3"/>
    </row>
    <row r="170" spans="2:8" ht="66.75" customHeight="1" x14ac:dyDescent="0.25">
      <c r="B170" s="6"/>
      <c r="C170" s="5" t="s">
        <v>80</v>
      </c>
      <c r="D170" s="41" t="s">
        <v>297</v>
      </c>
      <c r="E170" s="4"/>
      <c r="F170" s="38">
        <v>3</v>
      </c>
      <c r="G170" s="43" t="s">
        <v>325</v>
      </c>
      <c r="H170" s="3"/>
    </row>
    <row r="171" spans="2:8" ht="38.25" x14ac:dyDescent="0.25">
      <c r="B171" s="6"/>
      <c r="C171" s="5" t="s">
        <v>88</v>
      </c>
      <c r="D171" s="41" t="s">
        <v>318</v>
      </c>
      <c r="E171" s="4"/>
      <c r="F171" s="38">
        <v>3</v>
      </c>
      <c r="G171" s="43" t="s">
        <v>298</v>
      </c>
      <c r="H171" s="3"/>
    </row>
    <row r="172" spans="2:8" x14ac:dyDescent="0.25">
      <c r="B172" s="35" t="s">
        <v>1</v>
      </c>
      <c r="C172" s="328" t="s">
        <v>299</v>
      </c>
      <c r="D172" s="329"/>
      <c r="E172" s="330"/>
      <c r="F172" s="269">
        <f>(SUBTOTAL(9,F173:F176)/(4*4))*100</f>
        <v>75</v>
      </c>
      <c r="G172" s="42"/>
      <c r="H172" s="7"/>
    </row>
    <row r="173" spans="2:8" ht="25.5" x14ac:dyDescent="0.25">
      <c r="B173" s="6"/>
      <c r="C173" s="5" t="s">
        <v>74</v>
      </c>
      <c r="D173" s="41" t="s">
        <v>300</v>
      </c>
      <c r="E173" s="4"/>
      <c r="F173" s="38">
        <v>3</v>
      </c>
      <c r="G173" s="43" t="s">
        <v>301</v>
      </c>
      <c r="H173" s="3"/>
    </row>
    <row r="174" spans="2:8" ht="27" customHeight="1" x14ac:dyDescent="0.25">
      <c r="B174" s="6"/>
      <c r="C174" s="5" t="s">
        <v>77</v>
      </c>
      <c r="D174" s="41" t="s">
        <v>302</v>
      </c>
      <c r="E174" s="4"/>
      <c r="F174" s="38">
        <v>3</v>
      </c>
      <c r="G174" s="43" t="s">
        <v>303</v>
      </c>
      <c r="H174" s="3"/>
    </row>
    <row r="175" spans="2:8" ht="38.25" x14ac:dyDescent="0.25">
      <c r="B175" s="6"/>
      <c r="C175" s="5" t="s">
        <v>80</v>
      </c>
      <c r="D175" s="41" t="s">
        <v>304</v>
      </c>
      <c r="E175" s="4"/>
      <c r="F175" s="38">
        <v>3</v>
      </c>
      <c r="G175" s="43" t="s">
        <v>305</v>
      </c>
      <c r="H175" s="3"/>
    </row>
    <row r="176" spans="2:8" ht="63.75" x14ac:dyDescent="0.25">
      <c r="B176" s="6"/>
      <c r="C176" s="63" t="s">
        <v>88</v>
      </c>
      <c r="D176" s="64" t="s">
        <v>306</v>
      </c>
      <c r="E176" s="65"/>
      <c r="F176" s="38">
        <v>3</v>
      </c>
      <c r="G176" s="66" t="s">
        <v>307</v>
      </c>
      <c r="H176" s="67"/>
    </row>
    <row r="177" spans="1:8" ht="15" customHeight="1" x14ac:dyDescent="0.25">
      <c r="B177" s="68">
        <f>COUNTIF(C164:C176,"?.")</f>
        <v>11</v>
      </c>
      <c r="C177" s="338" t="s">
        <v>0</v>
      </c>
      <c r="D177" s="339"/>
      <c r="E177" s="340">
        <f>SUBTOTAL(9,F164:F176)</f>
        <v>33</v>
      </c>
      <c r="F177" s="341"/>
      <c r="G177" s="69"/>
      <c r="H177" s="70"/>
    </row>
    <row r="178" spans="1:8" ht="15.75" x14ac:dyDescent="0.25">
      <c r="B178" s="342" t="str">
        <f>"NKT Supervisi (Nilai Kinerja Tahunan)"</f>
        <v>NKT Supervisi (Nilai Kinerja Tahunan)</v>
      </c>
      <c r="C178" s="343"/>
      <c r="D178" s="343"/>
      <c r="E178" s="344">
        <f>E177/(B177*4)*100</f>
        <v>75</v>
      </c>
      <c r="F178" s="345"/>
      <c r="G178" s="44"/>
      <c r="H178" s="2"/>
    </row>
    <row r="179" spans="1:8" x14ac:dyDescent="0.25"/>
    <row r="180" spans="1:8" ht="42" hidden="1" customHeight="1" x14ac:dyDescent="0.25">
      <c r="A180" s="52"/>
    </row>
    <row r="181" spans="1:8" ht="23.25" hidden="1"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hidden="1" customHeight="1" x14ac:dyDescent="0.25"/>
    <row r="186" spans="1:8" ht="18" hidden="1" x14ac:dyDescent="0.25">
      <c r="B186" s="331" t="s">
        <v>416</v>
      </c>
      <c r="C186" s="332"/>
      <c r="D186" s="332"/>
      <c r="E186" s="332"/>
      <c r="F186" s="333"/>
      <c r="G186" s="45"/>
      <c r="H186" s="46"/>
    </row>
    <row r="187" spans="1:8" s="1" customFormat="1" ht="17.25" hidden="1" customHeight="1" x14ac:dyDescent="0.2">
      <c r="B187" s="355" t="s">
        <v>19</v>
      </c>
      <c r="C187" s="357" t="s">
        <v>18</v>
      </c>
      <c r="D187" s="358"/>
      <c r="E187" s="361" t="s">
        <v>17</v>
      </c>
      <c r="F187" s="362"/>
      <c r="G187" s="346" t="s">
        <v>16</v>
      </c>
      <c r="H187" s="347"/>
    </row>
    <row r="188" spans="1:8" hidden="1" x14ac:dyDescent="0.25">
      <c r="B188" s="356"/>
      <c r="C188" s="359"/>
      <c r="D188" s="360"/>
      <c r="E188" s="37" t="s">
        <v>129</v>
      </c>
      <c r="F188" s="36" t="s">
        <v>392</v>
      </c>
      <c r="G188" s="348"/>
      <c r="H188" s="349"/>
    </row>
    <row r="189" spans="1:8" s="1" customFormat="1" ht="14.25" hidden="1" x14ac:dyDescent="0.2">
      <c r="B189" s="8" t="s">
        <v>352</v>
      </c>
      <c r="C189" s="350" t="s">
        <v>351</v>
      </c>
      <c r="D189" s="350"/>
      <c r="E189" s="350"/>
      <c r="F189" s="270" t="str">
        <f ca="1">IF(INT($A$1)&gt;3,(SUBTOTAL(9,F190:F190)/(4*1))*100,"")</f>
        <v/>
      </c>
      <c r="G189" s="351"/>
      <c r="H189" s="352"/>
    </row>
    <row r="190" spans="1:8" s="1" customFormat="1" ht="57.75" hidden="1" customHeight="1" x14ac:dyDescent="0.2">
      <c r="B190" s="6"/>
      <c r="C190" s="5"/>
      <c r="D190" s="61" t="s">
        <v>354</v>
      </c>
      <c r="E190" s="4"/>
      <c r="F190" s="38"/>
      <c r="G190" s="353"/>
      <c r="H190" s="354"/>
    </row>
    <row r="191" spans="1:8" s="1" customFormat="1" ht="14.25" hidden="1" x14ac:dyDescent="0.2">
      <c r="B191" s="8" t="s">
        <v>355</v>
      </c>
      <c r="C191" s="350" t="s">
        <v>353</v>
      </c>
      <c r="D191" s="350"/>
      <c r="E191" s="350"/>
      <c r="F191" s="270" t="str">
        <f ca="1">IF(INT($A$1)&gt;3,(SUBTOTAL(9,F192:F192)/(4*1))*100,"")</f>
        <v/>
      </c>
      <c r="G191" s="351"/>
      <c r="H191" s="352"/>
    </row>
    <row r="192" spans="1:8" s="1" customFormat="1" ht="57.75" hidden="1" customHeight="1" x14ac:dyDescent="0.2">
      <c r="B192" s="6"/>
      <c r="C192" s="5"/>
      <c r="D192" s="61" t="s">
        <v>354</v>
      </c>
      <c r="E192" s="4"/>
      <c r="F192" s="38"/>
      <c r="G192" s="353"/>
      <c r="H192" s="354"/>
    </row>
    <row r="193" spans="2:14" ht="15" hidden="1" customHeight="1" x14ac:dyDescent="0.25">
      <c r="B193" s="68">
        <v>2</v>
      </c>
      <c r="C193" s="338" t="s">
        <v>0</v>
      </c>
      <c r="D193" s="339"/>
      <c r="E193" s="340">
        <f ca="1">IF(INT($A$1)&gt;3,SUBTOTAL(9,F190:F192),0)</f>
        <v>0</v>
      </c>
      <c r="F193" s="341"/>
      <c r="G193" s="69"/>
      <c r="H193" s="70"/>
    </row>
    <row r="194" spans="2:14" ht="15.75" hidden="1" customHeight="1" x14ac:dyDescent="0.25">
      <c r="B194" s="342" t="s">
        <v>398</v>
      </c>
      <c r="C194" s="343"/>
      <c r="D194" s="343"/>
      <c r="E194" s="344">
        <f ca="1">E193/(B193*4)*100</f>
        <v>0</v>
      </c>
      <c r="F194" s="345"/>
      <c r="G194" s="44"/>
      <c r="H194" s="2"/>
    </row>
    <row r="195" spans="2:14" hidden="1" x14ac:dyDescent="0.25"/>
    <row r="196" spans="2:14" hidden="1" x14ac:dyDescent="0.25"/>
    <row r="197" spans="2:14" ht="18" hidden="1" x14ac:dyDescent="0.25">
      <c r="B197" s="331" t="s">
        <v>417</v>
      </c>
      <c r="C197" s="332"/>
      <c r="D197" s="332"/>
      <c r="E197" s="332"/>
      <c r="F197" s="333"/>
      <c r="G197" s="45"/>
      <c r="H197" s="46"/>
    </row>
    <row r="198" spans="2:14" s="1" customFormat="1" ht="17.25" hidden="1" customHeight="1" x14ac:dyDescent="0.2">
      <c r="B198" s="355" t="s">
        <v>19</v>
      </c>
      <c r="C198" s="357" t="s">
        <v>18</v>
      </c>
      <c r="D198" s="358"/>
      <c r="E198" s="361" t="s">
        <v>17</v>
      </c>
      <c r="F198" s="362"/>
      <c r="G198" s="346" t="s">
        <v>16</v>
      </c>
      <c r="H198" s="347"/>
    </row>
    <row r="199" spans="2:14" hidden="1" x14ac:dyDescent="0.25">
      <c r="B199" s="356"/>
      <c r="C199" s="359"/>
      <c r="D199" s="360"/>
      <c r="E199" s="37" t="s">
        <v>129</v>
      </c>
      <c r="F199" s="36" t="s">
        <v>392</v>
      </c>
      <c r="G199" s="348"/>
      <c r="H199" s="349"/>
    </row>
    <row r="200" spans="2:14" s="1" customFormat="1" ht="14.25" hidden="1" x14ac:dyDescent="0.2">
      <c r="B200" s="8" t="s">
        <v>356</v>
      </c>
      <c r="C200" s="350" t="s">
        <v>357</v>
      </c>
      <c r="D200" s="350"/>
      <c r="E200" s="350"/>
      <c r="F200" s="270" t="str">
        <f ca="1">IF(INT($A$1)&gt;3,(SUBTOTAL(9,F201:F201)/(4*1))*100,"")</f>
        <v/>
      </c>
      <c r="G200" s="351"/>
      <c r="H200" s="352"/>
    </row>
    <row r="201" spans="2:14" s="1" customFormat="1" ht="57.75" hidden="1" customHeight="1" x14ac:dyDescent="0.2">
      <c r="B201" s="6"/>
      <c r="C201" s="5"/>
      <c r="D201" s="61" t="s">
        <v>354</v>
      </c>
      <c r="E201" s="4"/>
      <c r="F201" s="38"/>
      <c r="G201" s="353"/>
      <c r="H201" s="354"/>
      <c r="N201" s="1" t="s">
        <v>10</v>
      </c>
    </row>
    <row r="202" spans="2:14" s="1" customFormat="1" ht="14.25" hidden="1" x14ac:dyDescent="0.2">
      <c r="B202" s="8" t="s">
        <v>360</v>
      </c>
      <c r="C202" s="350" t="s">
        <v>358</v>
      </c>
      <c r="D202" s="350"/>
      <c r="E202" s="350"/>
      <c r="F202" s="270" t="str">
        <f ca="1">IF(INT($A$1)&gt;3,(SUBTOTAL(9,F203:F203)/(4*1))*100,"")</f>
        <v/>
      </c>
      <c r="G202" s="351"/>
      <c r="H202" s="352"/>
    </row>
    <row r="203" spans="2:14" s="1" customFormat="1" ht="57.75" hidden="1" customHeight="1" x14ac:dyDescent="0.2">
      <c r="B203" s="6"/>
      <c r="C203" s="5"/>
      <c r="D203" s="61" t="s">
        <v>359</v>
      </c>
      <c r="E203" s="4"/>
      <c r="F203" s="38"/>
      <c r="G203" s="353"/>
      <c r="H203" s="354"/>
    </row>
    <row r="204" spans="2:14" ht="15" hidden="1" customHeight="1" x14ac:dyDescent="0.25">
      <c r="B204" s="68">
        <v>2</v>
      </c>
      <c r="C204" s="338" t="s">
        <v>0</v>
      </c>
      <c r="D204" s="339"/>
      <c r="E204" s="340">
        <f ca="1">IF(INT($A$1)&gt;3,SUBTOTAL(9,F201:F203),0)</f>
        <v>0</v>
      </c>
      <c r="F204" s="341"/>
      <c r="G204" s="69"/>
      <c r="H204" s="70"/>
    </row>
    <row r="205" spans="2:14" ht="15.75" hidden="1" customHeight="1" x14ac:dyDescent="0.25">
      <c r="B205" s="342" t="s">
        <v>397</v>
      </c>
      <c r="C205" s="343"/>
      <c r="D205" s="343"/>
      <c r="E205" s="344">
        <f ca="1">E204/(B204*4)*100</f>
        <v>0</v>
      </c>
      <c r="F205" s="345"/>
      <c r="G205" s="44"/>
      <c r="H205" s="2"/>
    </row>
    <row r="206" spans="2:14" hidden="1" x14ac:dyDescent="0.25"/>
    <row r="207" spans="2:14" hidden="1" x14ac:dyDescent="0.25"/>
    <row r="208" spans="2:14" ht="18" hidden="1" x14ac:dyDescent="0.25">
      <c r="B208" s="331" t="s">
        <v>418</v>
      </c>
      <c r="C208" s="332"/>
      <c r="D208" s="332"/>
      <c r="E208" s="332"/>
      <c r="F208" s="333"/>
      <c r="G208" s="45"/>
      <c r="H208" s="46"/>
    </row>
    <row r="209" spans="2:8" s="1" customFormat="1" ht="17.25" hidden="1" customHeight="1" x14ac:dyDescent="0.2">
      <c r="B209" s="355" t="s">
        <v>19</v>
      </c>
      <c r="C209" s="357" t="s">
        <v>18</v>
      </c>
      <c r="D209" s="358"/>
      <c r="E209" s="361" t="s">
        <v>17</v>
      </c>
      <c r="F209" s="362"/>
      <c r="G209" s="346" t="s">
        <v>16</v>
      </c>
      <c r="H209" s="347"/>
    </row>
    <row r="210" spans="2:8" hidden="1" x14ac:dyDescent="0.25">
      <c r="B210" s="356"/>
      <c r="C210" s="359"/>
      <c r="D210" s="360"/>
      <c r="E210" s="37" t="s">
        <v>129</v>
      </c>
      <c r="F210" s="36" t="s">
        <v>392</v>
      </c>
      <c r="G210" s="348"/>
      <c r="H210" s="349"/>
    </row>
    <row r="211" spans="2:8" s="1" customFormat="1" ht="14.25" hidden="1" x14ac:dyDescent="0.2">
      <c r="B211" s="8" t="s">
        <v>363</v>
      </c>
      <c r="C211" s="350" t="s">
        <v>361</v>
      </c>
      <c r="D211" s="350"/>
      <c r="E211" s="350"/>
      <c r="F211" s="270" t="str">
        <f ca="1">IF(INT($A$1)&gt;3,(SUBTOTAL(9,F212:F212)/(4*1))*100,"")</f>
        <v/>
      </c>
      <c r="G211" s="351"/>
      <c r="H211" s="352"/>
    </row>
    <row r="212" spans="2:8" s="1" customFormat="1" ht="57.75" hidden="1" customHeight="1" x14ac:dyDescent="0.2">
      <c r="B212" s="6"/>
      <c r="C212" s="5"/>
      <c r="D212" s="61" t="s">
        <v>362</v>
      </c>
      <c r="E212" s="4"/>
      <c r="F212" s="38"/>
      <c r="G212" s="353"/>
      <c r="H212" s="354"/>
    </row>
    <row r="213" spans="2:8" s="1" customFormat="1" ht="14.25" hidden="1" x14ac:dyDescent="0.2">
      <c r="B213" s="8" t="s">
        <v>364</v>
      </c>
      <c r="C213" s="350" t="s">
        <v>366</v>
      </c>
      <c r="D213" s="350"/>
      <c r="E213" s="350"/>
      <c r="F213" s="270" t="str">
        <f ca="1">IF(INT($A$1)&gt;3,(SUBTOTAL(9,F214:F214)/(4*1))*100,"")</f>
        <v/>
      </c>
      <c r="G213" s="351"/>
      <c r="H213" s="352"/>
    </row>
    <row r="214" spans="2:8" s="1" customFormat="1" ht="57.75" hidden="1" customHeight="1" x14ac:dyDescent="0.2">
      <c r="B214" s="6"/>
      <c r="C214" s="5"/>
      <c r="D214" s="61" t="s">
        <v>365</v>
      </c>
      <c r="E214" s="4"/>
      <c r="F214" s="38"/>
      <c r="G214" s="353"/>
      <c r="H214" s="354"/>
    </row>
    <row r="215" spans="2:8" s="1" customFormat="1" ht="14.25" hidden="1" x14ac:dyDescent="0.2">
      <c r="B215" s="8" t="s">
        <v>364</v>
      </c>
      <c r="C215" s="350" t="s">
        <v>367</v>
      </c>
      <c r="D215" s="350"/>
      <c r="E215" s="350"/>
      <c r="F215" s="270" t="str">
        <f ca="1">IF(INT($A$1)&gt;3,(SUBTOTAL(9,F216:F216)/(4*1))*100,"")</f>
        <v/>
      </c>
      <c r="G215" s="351"/>
      <c r="H215" s="352"/>
    </row>
    <row r="216" spans="2:8" s="1" customFormat="1" ht="57.75" hidden="1" customHeight="1" x14ac:dyDescent="0.2">
      <c r="B216" s="6"/>
      <c r="C216" s="5"/>
      <c r="D216" s="61" t="s">
        <v>362</v>
      </c>
      <c r="E216" s="4"/>
      <c r="F216" s="38"/>
      <c r="G216" s="353"/>
      <c r="H216" s="354"/>
    </row>
    <row r="217" spans="2:8" ht="15" hidden="1" customHeight="1" x14ac:dyDescent="0.25">
      <c r="B217" s="68">
        <v>3</v>
      </c>
      <c r="C217" s="338" t="s">
        <v>0</v>
      </c>
      <c r="D217" s="339"/>
      <c r="E217" s="340">
        <f ca="1">IF(INT($A$1)&gt;3,SUBTOTAL(9,F212:F216),0)</f>
        <v>0</v>
      </c>
      <c r="F217" s="341"/>
      <c r="G217" s="69"/>
      <c r="H217" s="70"/>
    </row>
    <row r="218" spans="2:8" ht="15.75" hidden="1" customHeight="1" x14ac:dyDescent="0.25">
      <c r="B218" s="342" t="s">
        <v>399</v>
      </c>
      <c r="C218" s="343"/>
      <c r="D218" s="343"/>
      <c r="E218" s="344">
        <f ca="1">E217/(B217*4)*100</f>
        <v>0</v>
      </c>
      <c r="F218" s="345"/>
      <c r="G218" s="44"/>
      <c r="H218" s="2"/>
    </row>
    <row r="219" spans="2:8" hidden="1" x14ac:dyDescent="0.25"/>
    <row r="220" spans="2:8" hidden="1" x14ac:dyDescent="0.25"/>
    <row r="221" spans="2:8" ht="18" hidden="1" x14ac:dyDescent="0.25">
      <c r="B221" s="331" t="s">
        <v>419</v>
      </c>
      <c r="C221" s="332"/>
      <c r="D221" s="332"/>
      <c r="E221" s="332"/>
      <c r="F221" s="333"/>
      <c r="G221" s="45"/>
      <c r="H221" s="46"/>
    </row>
    <row r="222" spans="2:8" s="1" customFormat="1" ht="17.25" hidden="1" customHeight="1" x14ac:dyDescent="0.2">
      <c r="B222" s="355" t="s">
        <v>19</v>
      </c>
      <c r="C222" s="357" t="s">
        <v>18</v>
      </c>
      <c r="D222" s="358"/>
      <c r="E222" s="361" t="s">
        <v>17</v>
      </c>
      <c r="F222" s="362"/>
      <c r="G222" s="346" t="s">
        <v>16</v>
      </c>
      <c r="H222" s="347"/>
    </row>
    <row r="223" spans="2:8" hidden="1" x14ac:dyDescent="0.25">
      <c r="B223" s="356"/>
      <c r="C223" s="359"/>
      <c r="D223" s="360"/>
      <c r="E223" s="37" t="s">
        <v>129</v>
      </c>
      <c r="F223" s="36" t="s">
        <v>392</v>
      </c>
      <c r="G223" s="348"/>
      <c r="H223" s="349"/>
    </row>
    <row r="224" spans="2:8" s="1" customFormat="1" ht="14.25" hidden="1" x14ac:dyDescent="0.2">
      <c r="B224" s="8" t="s">
        <v>371</v>
      </c>
      <c r="C224" s="350" t="s">
        <v>368</v>
      </c>
      <c r="D224" s="350"/>
      <c r="E224" s="350"/>
      <c r="F224" s="270" t="str">
        <f ca="1">IF(INT($A$1)&gt;3,(SUBTOTAL(9,F225:F225)/(4*1))*100,"")</f>
        <v/>
      </c>
      <c r="G224" s="351"/>
      <c r="H224" s="352"/>
    </row>
    <row r="225" spans="2:8" s="1" customFormat="1" ht="57.75" hidden="1" customHeight="1" x14ac:dyDescent="0.2">
      <c r="B225" s="6"/>
      <c r="C225" s="5"/>
      <c r="D225" s="61" t="s">
        <v>369</v>
      </c>
      <c r="E225" s="4"/>
      <c r="F225" s="38"/>
      <c r="G225" s="353"/>
      <c r="H225" s="354"/>
    </row>
    <row r="226" spans="2:8" s="1" customFormat="1" ht="14.25" hidden="1" x14ac:dyDescent="0.2">
      <c r="B226" s="8" t="s">
        <v>372</v>
      </c>
      <c r="C226" s="350" t="s">
        <v>370</v>
      </c>
      <c r="D226" s="350"/>
      <c r="E226" s="350"/>
      <c r="F226" s="270" t="str">
        <f ca="1">IF(INT($A$1)&gt;3,(SUBTOTAL(9,F227:F227)/(4*1))*100,"")</f>
        <v/>
      </c>
      <c r="G226" s="351"/>
      <c r="H226" s="352"/>
    </row>
    <row r="227" spans="2:8" s="1" customFormat="1" ht="57.75" hidden="1" customHeight="1" x14ac:dyDescent="0.2">
      <c r="B227" s="6"/>
      <c r="C227" s="5"/>
      <c r="D227" s="61" t="s">
        <v>373</v>
      </c>
      <c r="E227" s="4"/>
      <c r="F227" s="38"/>
      <c r="G227" s="353"/>
      <c r="H227" s="354"/>
    </row>
    <row r="228" spans="2:8" s="1" customFormat="1" ht="14.25" hidden="1" x14ac:dyDescent="0.2">
      <c r="B228" s="8" t="s">
        <v>376</v>
      </c>
      <c r="C228" s="350" t="s">
        <v>375</v>
      </c>
      <c r="D228" s="350"/>
      <c r="E228" s="350"/>
      <c r="F228" s="270" t="str">
        <f ca="1">IF(INT($A$1)&gt;3,(SUBTOTAL(9,F229:F229)/(4*1))*100,"")</f>
        <v/>
      </c>
      <c r="G228" s="351"/>
      <c r="H228" s="352"/>
    </row>
    <row r="229" spans="2:8" s="1" customFormat="1" ht="57.75" hidden="1" customHeight="1" x14ac:dyDescent="0.2">
      <c r="B229" s="6"/>
      <c r="C229" s="5"/>
      <c r="D229" s="61" t="s">
        <v>374</v>
      </c>
      <c r="E229" s="4"/>
      <c r="F229" s="38"/>
      <c r="G229" s="353"/>
      <c r="H229" s="354"/>
    </row>
    <row r="230" spans="2:8" s="1" customFormat="1" ht="14.25" hidden="1" x14ac:dyDescent="0.2">
      <c r="B230" s="8" t="s">
        <v>377</v>
      </c>
      <c r="C230" s="350" t="s">
        <v>380</v>
      </c>
      <c r="D230" s="350"/>
      <c r="E230" s="350"/>
      <c r="F230" s="270" t="str">
        <f ca="1">IF(INT($A$1)&gt;3,(SUBTOTAL(9,F231:F231)/(4*1))*100,"")</f>
        <v/>
      </c>
      <c r="G230" s="351"/>
      <c r="H230" s="352"/>
    </row>
    <row r="231" spans="2:8" s="1" customFormat="1" ht="57.75" hidden="1" customHeight="1" x14ac:dyDescent="0.2">
      <c r="B231" s="6"/>
      <c r="C231" s="5"/>
      <c r="D231" s="61" t="s">
        <v>379</v>
      </c>
      <c r="E231" s="4"/>
      <c r="F231" s="38"/>
      <c r="G231" s="353"/>
      <c r="H231" s="354"/>
    </row>
    <row r="232" spans="2:8" s="1" customFormat="1" ht="14.25" hidden="1" x14ac:dyDescent="0.2">
      <c r="B232" s="8" t="s">
        <v>378</v>
      </c>
      <c r="C232" s="350" t="s">
        <v>382</v>
      </c>
      <c r="D232" s="350"/>
      <c r="E232" s="350"/>
      <c r="F232" s="270" t="str">
        <f ca="1">IF(INT($A$1)&gt;3,(SUBTOTAL(9,F233:F233)/(4*1))*100,"")</f>
        <v/>
      </c>
      <c r="G232" s="351"/>
      <c r="H232" s="352"/>
    </row>
    <row r="233" spans="2:8" s="1" customFormat="1" ht="57.75" hidden="1" customHeight="1" x14ac:dyDescent="0.2">
      <c r="B233" s="6"/>
      <c r="C233" s="5"/>
      <c r="D233" s="61" t="s">
        <v>381</v>
      </c>
      <c r="E233" s="4"/>
      <c r="F233" s="38"/>
      <c r="G233" s="353"/>
      <c r="H233" s="354"/>
    </row>
    <row r="234" spans="2:8" s="1" customFormat="1" ht="14.25" hidden="1" x14ac:dyDescent="0.2">
      <c r="B234" s="8" t="s">
        <v>470</v>
      </c>
      <c r="C234" s="350" t="s">
        <v>472</v>
      </c>
      <c r="D234" s="350"/>
      <c r="E234" s="350"/>
      <c r="F234" s="270" t="str">
        <f ca="1">IF(INT($A$1)&gt;3,(SUBTOTAL(9,F235:F235)/(4*1))*100,"")</f>
        <v/>
      </c>
      <c r="G234" s="351"/>
      <c r="H234" s="352"/>
    </row>
    <row r="235" spans="2:8" s="1" customFormat="1" ht="89.25" hidden="1" x14ac:dyDescent="0.2">
      <c r="B235" s="6"/>
      <c r="C235" s="5"/>
      <c r="D235" s="61" t="s">
        <v>475</v>
      </c>
      <c r="E235" s="4"/>
      <c r="F235" s="38"/>
      <c r="G235" s="353"/>
      <c r="H235" s="354"/>
    </row>
    <row r="236" spans="2:8" s="1" customFormat="1" ht="14.25" hidden="1" x14ac:dyDescent="0.2">
      <c r="B236" s="8" t="s">
        <v>471</v>
      </c>
      <c r="C236" s="350" t="s">
        <v>473</v>
      </c>
      <c r="D236" s="350"/>
      <c r="E236" s="350"/>
      <c r="F236" s="270" t="str">
        <f ca="1">IF(INT($A$1)&gt;3,(SUBTOTAL(9,F237:F237)/(4*1))*100,"")</f>
        <v/>
      </c>
      <c r="G236" s="351"/>
      <c r="H236" s="352"/>
    </row>
    <row r="237" spans="2:8" s="1" customFormat="1" ht="140.25" hidden="1" x14ac:dyDescent="0.2">
      <c r="B237" s="6"/>
      <c r="C237" s="5"/>
      <c r="D237" s="61" t="s">
        <v>476</v>
      </c>
      <c r="E237" s="4"/>
      <c r="F237" s="38"/>
      <c r="G237" s="353"/>
      <c r="H237" s="354"/>
    </row>
    <row r="238" spans="2:8" ht="15" hidden="1" customHeight="1" x14ac:dyDescent="0.25">
      <c r="B238" s="68">
        <v>7</v>
      </c>
      <c r="C238" s="338" t="s">
        <v>0</v>
      </c>
      <c r="D238" s="339"/>
      <c r="E238" s="340">
        <f ca="1">IF(INT($A$1)&gt;3,SUBTOTAL(9,F225:F237),0)</f>
        <v>0</v>
      </c>
      <c r="F238" s="341"/>
      <c r="G238" s="69"/>
      <c r="H238" s="70"/>
    </row>
    <row r="239" spans="2:8" ht="15.75" hidden="1" customHeight="1" x14ac:dyDescent="0.25">
      <c r="B239" s="342" t="s">
        <v>400</v>
      </c>
      <c r="C239" s="343"/>
      <c r="D239" s="343"/>
      <c r="E239" s="344">
        <f ca="1">E238/(B238*4)*100</f>
        <v>0</v>
      </c>
      <c r="F239" s="345"/>
      <c r="G239" s="44"/>
      <c r="H239" s="2"/>
    </row>
    <row r="240" spans="2:8" ht="15.75" hidden="1" customHeight="1" x14ac:dyDescent="0.25"/>
    <row r="242" spans="2:8" ht="15" hidden="1" customHeight="1" x14ac:dyDescent="0.25">
      <c r="B242" s="68">
        <f>SUM(B10:B177)</f>
        <v>115</v>
      </c>
      <c r="C242" s="338" t="s">
        <v>436</v>
      </c>
      <c r="D242" s="339"/>
      <c r="E242" s="340">
        <f ca="1">IF(A1=4,SUBTOTAL(9,F1:F237),SUBTOTAL(9,F1:F176))</f>
        <v>367</v>
      </c>
      <c r="F242" s="341"/>
      <c r="G242" s="69"/>
      <c r="H242" s="70"/>
    </row>
    <row r="243" spans="2:8" ht="15.75" hidden="1" customHeight="1" x14ac:dyDescent="0.25">
      <c r="B243" s="84">
        <f>B242+SUM(B192:B238)</f>
        <v>129</v>
      </c>
      <c r="C243" s="363" t="str">
        <f ca="1">IF(A1="4","Total NKET (Nilai Kinerja 4 Tahunan)","Total NKT (Nilai Kinerja Tahunan)"&amp;" Tahun Ke : " &amp; A1)</f>
        <v>Total NKT (Nilai Kinerja Tahunan) Tahun Ke : 1</v>
      </c>
      <c r="D243" s="364"/>
      <c r="E243" s="344">
        <f ca="1">IF(A1="4",E242/(B243*4)*100,E242/(B242*4)*100)</f>
        <v>79.782608695652172</v>
      </c>
      <c r="F243" s="345"/>
      <c r="G243" s="44"/>
      <c r="H243" s="2"/>
    </row>
    <row r="244" spans="2:8" ht="15" customHeight="1" x14ac:dyDescent="0.25"/>
  </sheetData>
  <sheetProtection sheet="1" selectLockedCells="1"/>
  <mergeCells count="153">
    <mergeCell ref="B239:D239"/>
    <mergeCell ref="E239:F239"/>
    <mergeCell ref="C242:D242"/>
    <mergeCell ref="E242:F242"/>
    <mergeCell ref="C243:D243"/>
    <mergeCell ref="E243:F243"/>
    <mergeCell ref="G235:H235"/>
    <mergeCell ref="C236:E236"/>
    <mergeCell ref="G236:H236"/>
    <mergeCell ref="G237:H237"/>
    <mergeCell ref="C238:D238"/>
    <mergeCell ref="E238:F238"/>
    <mergeCell ref="G231:H231"/>
    <mergeCell ref="C232:E232"/>
    <mergeCell ref="G232:H232"/>
    <mergeCell ref="G233:H233"/>
    <mergeCell ref="C234:E234"/>
    <mergeCell ref="G234:H234"/>
    <mergeCell ref="G227:H227"/>
    <mergeCell ref="C228:E228"/>
    <mergeCell ref="G228:H228"/>
    <mergeCell ref="G229:H229"/>
    <mergeCell ref="C230:E230"/>
    <mergeCell ref="G230:H230"/>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14:H214"/>
    <mergeCell ref="C215:E215"/>
    <mergeCell ref="G215:H215"/>
    <mergeCell ref="G216:H216"/>
    <mergeCell ref="C217:D217"/>
    <mergeCell ref="E217:F217"/>
    <mergeCell ref="G209:H210"/>
    <mergeCell ref="C211:E211"/>
    <mergeCell ref="G211:H211"/>
    <mergeCell ref="G212:H212"/>
    <mergeCell ref="C213:E213"/>
    <mergeCell ref="G213:H213"/>
    <mergeCell ref="B205:D205"/>
    <mergeCell ref="E205:F205"/>
    <mergeCell ref="B208:F208"/>
    <mergeCell ref="B209:B210"/>
    <mergeCell ref="C209:D210"/>
    <mergeCell ref="E209:F209"/>
    <mergeCell ref="G201:H201"/>
    <mergeCell ref="C202:E202"/>
    <mergeCell ref="G202:H202"/>
    <mergeCell ref="G203:H203"/>
    <mergeCell ref="C204:D204"/>
    <mergeCell ref="E204:F204"/>
    <mergeCell ref="B198:B199"/>
    <mergeCell ref="C198:D199"/>
    <mergeCell ref="E198:F198"/>
    <mergeCell ref="G198:H199"/>
    <mergeCell ref="C200:E200"/>
    <mergeCell ref="G200:H200"/>
    <mergeCell ref="G192:H192"/>
    <mergeCell ref="C193:D193"/>
    <mergeCell ref="E193:F193"/>
    <mergeCell ref="B194:D194"/>
    <mergeCell ref="E194:F194"/>
    <mergeCell ref="B197:F197"/>
    <mergeCell ref="G187:H188"/>
    <mergeCell ref="C189:E189"/>
    <mergeCell ref="G189:H189"/>
    <mergeCell ref="G190:H190"/>
    <mergeCell ref="C191:E191"/>
    <mergeCell ref="G191:H191"/>
    <mergeCell ref="B178:D178"/>
    <mergeCell ref="E178:F178"/>
    <mergeCell ref="B186:F186"/>
    <mergeCell ref="B187:B188"/>
    <mergeCell ref="C187:D188"/>
    <mergeCell ref="E187:F187"/>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C133:E133"/>
    <mergeCell ref="C138:E138"/>
    <mergeCell ref="C143:E143"/>
    <mergeCell ref="C147:E147"/>
    <mergeCell ref="C151:E151"/>
    <mergeCell ref="C156:D156"/>
    <mergeCell ref="E156:F156"/>
    <mergeCell ref="B130:F130"/>
    <mergeCell ref="B131:B132"/>
    <mergeCell ref="C131:D132"/>
    <mergeCell ref="E131:F131"/>
    <mergeCell ref="G131:G132"/>
    <mergeCell ref="H131:H132"/>
    <mergeCell ref="C112:E112"/>
    <mergeCell ref="C117:E117"/>
    <mergeCell ref="C121:E121"/>
    <mergeCell ref="C126:D126"/>
    <mergeCell ref="E126:F126"/>
    <mergeCell ref="B127:D127"/>
    <mergeCell ref="E127:F127"/>
    <mergeCell ref="C82:E82"/>
    <mergeCell ref="C86:E86"/>
    <mergeCell ref="C91:E91"/>
    <mergeCell ref="C97:E97"/>
    <mergeCell ref="C102:E102"/>
    <mergeCell ref="C107:E107"/>
    <mergeCell ref="C53:E53"/>
    <mergeCell ref="C57:E57"/>
    <mergeCell ref="C62:E62"/>
    <mergeCell ref="C67:E67"/>
    <mergeCell ref="C72:E72"/>
    <mergeCell ref="C77:E77"/>
    <mergeCell ref="B46:B47"/>
    <mergeCell ref="C46:D47"/>
    <mergeCell ref="E46:F46"/>
    <mergeCell ref="G46:G47"/>
    <mergeCell ref="H46:H47"/>
    <mergeCell ref="C48:E48"/>
    <mergeCell ref="C36:E36"/>
    <mergeCell ref="C41:D41"/>
    <mergeCell ref="E41:F41"/>
    <mergeCell ref="B42:D42"/>
    <mergeCell ref="E42:F42"/>
    <mergeCell ref="B45:F45"/>
    <mergeCell ref="G8:G9"/>
    <mergeCell ref="H8:H9"/>
    <mergeCell ref="C10:E10"/>
    <mergeCell ref="C14:E14"/>
    <mergeCell ref="C19:E19"/>
    <mergeCell ref="C22:E22"/>
    <mergeCell ref="C27:E27"/>
    <mergeCell ref="C31:E31"/>
    <mergeCell ref="B7:F7"/>
    <mergeCell ref="B8:B9"/>
    <mergeCell ref="C8:D9"/>
    <mergeCell ref="E8:F8"/>
  </mergeCells>
  <conditionalFormatting sqref="A180:I240">
    <cfRule type="expression" dxfId="396" priority="2">
      <formula>IF($A$1="4",FALSE,TRUE)</formula>
    </cfRule>
  </conditionalFormatting>
  <conditionalFormatting sqref="A234:XFD234 A235:E235 G235:XFD235 A236:XFD236 A237:E237 G237:XFD237">
    <cfRule type="expression" dxfId="395"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03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0470" r:id="rId4"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190471" r:id="rId5"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190472" r:id="rId6"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190473" r:id="rId7"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190474" r:id="rId8"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190475" r:id="rId9"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190476" r:id="rId10"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190477" r:id="rId11"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190478" r:id="rId12"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190479" r:id="rId13"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190480" r:id="rId14"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190481" r:id="rId15"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190482" r:id="rId16"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190483" r:id="rId17"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190484" r:id="rId18"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190485" r:id="rId19"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190486" r:id="rId20"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190487" r:id="rId21"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190488" r:id="rId22"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190489" r:id="rId23"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190490" r:id="rId24"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190491" r:id="rId25"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190492" r:id="rId26"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190493" r:id="rId27"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190494" r:id="rId28"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190495" r:id="rId29"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190496" r:id="rId30"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190497" r:id="rId31"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190498" r:id="rId32"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190499" r:id="rId33"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190500" r:id="rId34"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190501" r:id="rId35"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190502" r:id="rId36"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190503" r:id="rId37"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190504" r:id="rId38"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190505" r:id="rId39"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190506" r:id="rId40"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190507" r:id="rId41"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190508" r:id="rId42"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190509" r:id="rId43"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190510" r:id="rId44"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190511" r:id="rId45"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190512" r:id="rId46"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190513" r:id="rId47"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190514" r:id="rId48"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190515" r:id="rId49"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190516" r:id="rId50"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190517" r:id="rId51"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190518" r:id="rId52"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190519" r:id="rId53"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190520" r:id="rId54"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190521" r:id="rId55"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190522" r:id="rId56"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190523" r:id="rId57"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190524" r:id="rId58"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190525" r:id="rId59"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190526" r:id="rId60"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190527" r:id="rId61"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190528" r:id="rId62"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190529" r:id="rId63"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190530" r:id="rId64"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190531" r:id="rId65"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190532" r:id="rId66"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190533" r:id="rId67"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190534" r:id="rId68"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190535" r:id="rId69"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190536" r:id="rId70"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190537" r:id="rId71"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190538" r:id="rId72"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190539" r:id="rId73"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190540" r:id="rId74"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190541" r:id="rId75"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190542" r:id="rId76"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190543" r:id="rId77"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190544" r:id="rId78"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190545" r:id="rId79"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190546" r:id="rId80"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190547" r:id="rId81"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190548" r:id="rId82"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190549" r:id="rId83"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190550" r:id="rId84"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190551" r:id="rId85"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190552" r:id="rId86"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190553" r:id="rId87"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190554" r:id="rId88"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190555" r:id="rId89"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190556" r:id="rId90"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190557" r:id="rId91"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190558" r:id="rId92"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190559" r:id="rId93"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190560" r:id="rId94"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190561" r:id="rId95"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190562" r:id="rId96"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190563" r:id="rId97"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190564" r:id="rId98"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190565" r:id="rId99"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190566" r:id="rId100"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190567" r:id="rId101"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190568" r:id="rId102"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190569" r:id="rId103"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190570" r:id="rId104"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190571" r:id="rId105"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190572" r:id="rId106"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190573" r:id="rId107"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190574" r:id="rId108"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190575" r:id="rId109"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190576" r:id="rId110"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190577" r:id="rId111"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190578" r:id="rId112"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190579" r:id="rId113"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190580" r:id="rId114"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190581" r:id="rId115"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190582" r:id="rId116"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190583" r:id="rId117"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190584" r:id="rId118"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190585" r:id="rId119"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190586" r:id="rId120"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190587" r:id="rId121"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190588" r:id="rId122"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190589" r:id="rId123"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190590" r:id="rId124"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190591" r:id="rId125"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190592" r:id="rId126"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190593" r:id="rId127"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190594" r:id="rId128"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190595" r:id="rId129"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190596" r:id="rId130"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190597" r:id="rId131"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190598" r:id="rId132"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190599" r:id="rId133"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190600" r:id="rId134"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190601" r:id="rId135"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190602" r:id="rId136"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190603" r:id="rId137"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190604" r:id="rId138"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190605" r:id="rId139"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190606" r:id="rId140"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190607" r:id="rId141"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190608" r:id="rId142"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190609" r:id="rId143"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190610" r:id="rId144"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190611" r:id="rId145"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190612" r:id="rId146"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190613" r:id="rId147"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190614" r:id="rId148"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190615" r:id="rId149"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190616" r:id="rId150"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190617" r:id="rId151"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190618" r:id="rId152"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190619" r:id="rId153"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190620" r:id="rId154"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190621" r:id="rId155"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190622" r:id="rId156"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190623" r:id="rId157"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190624" r:id="rId158"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190625" r:id="rId159"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190626" r:id="rId160"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190627" r:id="rId161"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190628" r:id="rId162"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190629" r:id="rId163"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190630" r:id="rId164"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190631" r:id="rId165"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190632" r:id="rId166"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190633" r:id="rId167"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190634" r:id="rId168"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190635" r:id="rId169"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190636" r:id="rId170"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190637" r:id="rId171"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190638" r:id="rId172"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190639" r:id="rId173"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190640" r:id="rId174"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190641" r:id="rId175"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190642" r:id="rId176"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190643" r:id="rId177"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190644" r:id="rId178"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190645" r:id="rId179"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190646" r:id="rId180"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190647" r:id="rId181"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190648" r:id="rId182"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190649" r:id="rId183"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190650" r:id="rId184"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190651" r:id="rId185"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190652" r:id="rId186"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190653" r:id="rId187"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190654" r:id="rId188"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190655" r:id="rId189"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190656" r:id="rId190"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190657" r:id="rId191"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190658" r:id="rId192"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190659" r:id="rId193"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190660" r:id="rId194"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190661" r:id="rId195"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190662" r:id="rId196"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190663" r:id="rId197"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190664" r:id="rId198"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190665" r:id="rId199"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190666" r:id="rId200"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190667" r:id="rId201"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190668" r:id="rId202"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190669" r:id="rId203"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190670" r:id="rId204"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190671" r:id="rId205"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190672" r:id="rId206"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190673" r:id="rId207"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190674" r:id="rId208"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190675" r:id="rId209"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190676" r:id="rId210"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190677" r:id="rId211"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190678" r:id="rId212"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190679" r:id="rId213"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190680" r:id="rId214"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190681" r:id="rId215"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190682" r:id="rId216"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190683" r:id="rId217"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190684" r:id="rId218"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190685" r:id="rId219"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190686" r:id="rId220"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190687" r:id="rId221"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190688" r:id="rId222"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190689" r:id="rId223"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190690" r:id="rId224"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190691" r:id="rId225"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190692" r:id="rId226"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190693" r:id="rId227"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190694" r:id="rId228"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190695" r:id="rId229"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190696" r:id="rId230"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190697" r:id="rId231"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190698" r:id="rId232"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190699" r:id="rId233"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190700" r:id="rId234"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190701" r:id="rId235"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190702" r:id="rId236"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190703" r:id="rId237"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190704" r:id="rId238"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190705" r:id="rId239"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190706" r:id="rId240"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190707" r:id="rId241"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190708" r:id="rId242"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190709" r:id="rId243"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190710" r:id="rId244"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190711" r:id="rId245"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190712" r:id="rId246"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190713" r:id="rId247"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190714" r:id="rId248"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190715" r:id="rId249"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190716" r:id="rId250"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190717" r:id="rId251"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190718" r:id="rId252"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190719" r:id="rId253"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190720" r:id="rId254"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190721" r:id="rId255"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190722" r:id="rId256"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190723" r:id="rId257"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190724" r:id="rId258"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190725" r:id="rId259"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190726" r:id="rId260"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190727" r:id="rId261"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190728" r:id="rId262"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190729" r:id="rId263"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190730" r:id="rId264"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190731" r:id="rId265"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190732" r:id="rId266"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190733" r:id="rId267"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190734" r:id="rId268"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190735" r:id="rId269"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190736" r:id="rId270"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190737" r:id="rId271"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190738" r:id="rId272"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190739" r:id="rId273"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190740" r:id="rId274"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190741" r:id="rId275"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190742" r:id="rId276"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190743" r:id="rId277"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190744" r:id="rId278"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190745" r:id="rId279"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190746" r:id="rId280"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190747" r:id="rId281"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190748" r:id="rId282"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190749" r:id="rId283"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190750" r:id="rId284"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190751" r:id="rId285"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190752" r:id="rId286"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190753" r:id="rId287"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190754" r:id="rId288"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190755" r:id="rId289"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190756" r:id="rId290"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190757" r:id="rId291"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190758" r:id="rId292"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190759" r:id="rId293"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190760" r:id="rId294"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190761" r:id="rId295"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190762" r:id="rId296"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190763" r:id="rId297"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190764" r:id="rId298"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190765" r:id="rId299"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190766" r:id="rId300"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190767" r:id="rId301"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190768" r:id="rId302"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190769" r:id="rId303"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190770" r:id="rId304"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190771" r:id="rId305"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190772" r:id="rId306"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190773" r:id="rId307"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190774" r:id="rId308"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190775" r:id="rId309"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190776" r:id="rId310"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190777" r:id="rId311"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190778" r:id="rId312"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190779" r:id="rId313"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190780" r:id="rId314"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190781" r:id="rId315"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190782" r:id="rId316"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190783" r:id="rId317"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190784" r:id="rId318"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190785" r:id="rId319"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190786" r:id="rId320"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190787" r:id="rId321"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190788" r:id="rId322"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190789" r:id="rId323"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190790" r:id="rId324"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190791" r:id="rId325"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190792" r:id="rId326"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190793" r:id="rId327"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190794" r:id="rId328"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190795" r:id="rId329"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190796" r:id="rId330"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190797" r:id="rId331"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190798" r:id="rId332"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190799" r:id="rId333"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190800" r:id="rId334"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190801" r:id="rId335"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190802" r:id="rId336"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190803" r:id="rId337"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190804" r:id="rId338"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190805" r:id="rId339"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190806" r:id="rId340"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190807" r:id="rId341"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190808" r:id="rId342"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190809" r:id="rId343"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190810" r:id="rId344"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190811" r:id="rId345"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190812" r:id="rId346"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190813" r:id="rId347"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190814" r:id="rId348"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190815" r:id="rId349"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190816" r:id="rId350"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190817" r:id="rId351"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190818" r:id="rId352"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190819" r:id="rId353"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190820" r:id="rId354"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190821" r:id="rId355"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190822" r:id="rId356"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190823" r:id="rId357"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190824" r:id="rId358"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190825" r:id="rId359"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190826" r:id="rId360"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190827" r:id="rId361"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190828" r:id="rId362"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190829" r:id="rId363"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190830" r:id="rId364"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190831" r:id="rId365"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190832" r:id="rId366"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190833" r:id="rId367"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190834" r:id="rId368"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190835" r:id="rId369"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190836" r:id="rId370"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190837" r:id="rId371"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190838" r:id="rId372"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190839" r:id="rId373"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190840" r:id="rId374"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190841" r:id="rId375"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190842" r:id="rId376"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190843" r:id="rId377"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190844" r:id="rId378"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190845" r:id="rId379"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190846" r:id="rId380"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190847" r:id="rId381"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190848" r:id="rId382"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190849" r:id="rId383"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190850" r:id="rId384"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190851" r:id="rId385"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190852" r:id="rId386"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190853" r:id="rId387"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190854" r:id="rId388"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190855" r:id="rId389"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190856" r:id="rId390"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190857" r:id="rId391"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190858" r:id="rId392"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190859" r:id="rId393"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190860" r:id="rId394"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190861" r:id="rId395"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190862" r:id="rId396"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190863" r:id="rId397"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190864" r:id="rId398"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190865" r:id="rId399"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190866" r:id="rId400"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190867" r:id="rId401"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190868" r:id="rId402"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190869" r:id="rId403"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190870" r:id="rId404"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190871" r:id="rId405"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190872" r:id="rId406"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190873" r:id="rId407"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190874" r:id="rId408"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190875" r:id="rId409"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190876" r:id="rId410"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190877" r:id="rId411"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190878" r:id="rId412"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190879" r:id="rId413"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190880" r:id="rId414"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190881" r:id="rId415"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190882" r:id="rId416"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190883" r:id="rId417"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190884" r:id="rId418"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190885" r:id="rId419"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190886" r:id="rId420"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190887" r:id="rId421"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190888" r:id="rId422"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190889" r:id="rId423"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190890" r:id="rId424"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190891" r:id="rId425"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190892" r:id="rId426"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190893" r:id="rId427"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190894" r:id="rId428"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190895" r:id="rId429"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190896" r:id="rId430"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190897" r:id="rId431"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190898" r:id="rId432"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190899" r:id="rId433"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190900" r:id="rId434"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190901" r:id="rId435"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190902" r:id="rId436"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190903" r:id="rId437"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190904" r:id="rId438"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190905" r:id="rId439"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190906" r:id="rId440"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190907" r:id="rId441"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190908" r:id="rId442"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190909" r:id="rId443"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190910" r:id="rId444"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190911" r:id="rId445"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190912" r:id="rId446"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190913" r:id="rId447"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190914" r:id="rId448"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190915" r:id="rId449"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190916" r:id="rId450"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190917" r:id="rId451"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190918" r:id="rId452"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190919" r:id="rId453"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190920" r:id="rId454"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190921" r:id="rId455"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190922" r:id="rId456"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190923" r:id="rId457"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190924" r:id="rId458"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190925" r:id="rId459"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190926" r:id="rId460"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190927" r:id="rId461"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190928" r:id="rId462"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190929" r:id="rId463"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190930" r:id="rId464"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190931" r:id="rId465"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190932" r:id="rId466"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190933" r:id="rId467"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190934" r:id="rId468"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190935" r:id="rId469"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190936" r:id="rId470"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190937" r:id="rId471"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190938" r:id="rId472"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190939" r:id="rId473"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190940" r:id="rId474"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190941" r:id="rId475"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190942" r:id="rId476"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190943" r:id="rId477"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190944" r:id="rId478"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190945" r:id="rId479"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190946" r:id="rId480"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190947" r:id="rId481"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190948" r:id="rId482"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190949" r:id="rId483"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190950" r:id="rId484"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190951" r:id="rId485"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190952" r:id="rId486"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190953" r:id="rId487"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190954" r:id="rId488"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190955" r:id="rId489"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190956" r:id="rId490"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190957" r:id="rId491"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190958" r:id="rId492"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190959" r:id="rId493"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190960" r:id="rId494"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190961" r:id="rId495"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190962" r:id="rId496"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190963" r:id="rId497"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190964" r:id="rId498"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190965" r:id="rId499"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190966" r:id="rId500"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190967" r:id="rId501"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190968" r:id="rId502"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190969" r:id="rId503"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190970" r:id="rId504"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190971" r:id="rId505"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190972" r:id="rId506"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190973" r:id="rId507"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190974" r:id="rId508"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190975" r:id="rId509"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190976" r:id="rId510"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190977" r:id="rId511"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190978" r:id="rId512"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190979" r:id="rId513"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190980" r:id="rId514"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190981" r:id="rId515"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190982" r:id="rId516"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190983" r:id="rId517"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190984" r:id="rId518"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190985" r:id="rId519"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190986" r:id="rId520"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190987" r:id="rId521"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190988" r:id="rId522"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190989" r:id="rId523"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190990" r:id="rId524"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190991" r:id="rId525"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190992" r:id="rId526"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190993" r:id="rId527"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190994" r:id="rId528"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190995" r:id="rId529"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190996" r:id="rId530"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190997" r:id="rId531"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190998" r:id="rId532"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190999" r:id="rId533"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191000" r:id="rId534"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191001" r:id="rId535"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191002" r:id="rId536"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191003" r:id="rId537"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191004" r:id="rId538"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191005" r:id="rId539"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191006" r:id="rId540"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191007" r:id="rId541"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191008" r:id="rId542"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191009" r:id="rId543"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191010" r:id="rId544"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191011" r:id="rId545"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191012" r:id="rId546"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191013" r:id="rId547"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191014" r:id="rId548"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191015" r:id="rId549"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191016" r:id="rId550"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191017" r:id="rId551"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191018" r:id="rId552"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191019" r:id="rId553"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191020" r:id="rId554"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191021" r:id="rId555"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191022" r:id="rId556"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191023" r:id="rId557"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191024" r:id="rId558"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191025" r:id="rId559"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191026" r:id="rId560"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191027" r:id="rId561"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191028" r:id="rId562"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191029" r:id="rId563"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191030" r:id="rId564"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191031" r:id="rId565"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191032" r:id="rId566"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191033" r:id="rId567"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191034" r:id="rId568"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191035" r:id="rId569"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191036" r:id="rId570"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191037" r:id="rId571"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191038" r:id="rId572"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191039" r:id="rId573"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191040" r:id="rId574"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191041" r:id="rId575"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191042" r:id="rId576"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191043" r:id="rId577"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191044" r:id="rId578"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191045" r:id="rId579"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191046" r:id="rId580"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191047" r:id="rId581"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191048" r:id="rId582"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191049" r:id="rId583"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191050" r:id="rId584"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191051" r:id="rId585"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191052" r:id="rId586"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191053" r:id="rId587"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191054" r:id="rId588"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191055" r:id="rId589"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191056" r:id="rId590" name="Option Button 592">
              <controlPr defaultSize="0" autoFill="0" autoLine="0" autoPict="0">
                <anchor moveWithCells="1" sizeWithCells="1">
                  <from>
                    <xdr:col>4</xdr:col>
                    <xdr:colOff>333375</xdr:colOff>
                    <xdr:row>215</xdr:row>
                    <xdr:rowOff>47625</xdr:rowOff>
                  </from>
                  <to>
                    <xdr:col>4</xdr:col>
                    <xdr:colOff>600075</xdr:colOff>
                    <xdr:row>215</xdr:row>
                    <xdr:rowOff>180975</xdr:rowOff>
                  </to>
                </anchor>
              </controlPr>
            </control>
          </mc:Choice>
        </mc:AlternateContent>
        <mc:AlternateContent xmlns:mc="http://schemas.openxmlformats.org/markup-compatibility/2006">
          <mc:Choice Requires="x14">
            <control shapeId="191057" r:id="rId591"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191058" r:id="rId592" name="Option Button 594">
              <controlPr defaultSize="0" autoFill="0" autoLine="0" autoPict="0">
                <anchor moveWithCells="1" sizeWithCells="1">
                  <from>
                    <xdr:col>4</xdr:col>
                    <xdr:colOff>876300</xdr:colOff>
                    <xdr:row>215</xdr:row>
                    <xdr:rowOff>47625</xdr:rowOff>
                  </from>
                  <to>
                    <xdr:col>4</xdr:col>
                    <xdr:colOff>1133475</xdr:colOff>
                    <xdr:row>215</xdr:row>
                    <xdr:rowOff>180975</xdr:rowOff>
                  </to>
                </anchor>
              </controlPr>
            </control>
          </mc:Choice>
        </mc:AlternateContent>
        <mc:AlternateContent xmlns:mc="http://schemas.openxmlformats.org/markup-compatibility/2006">
          <mc:Choice Requires="x14">
            <control shapeId="191059" r:id="rId593" name="Group Box 595">
              <controlPr defaultSize="0" autoFill="0" autoPict="0">
                <anchor moveWithCells="1" sizeWithCells="1">
                  <from>
                    <xdr:col>4</xdr:col>
                    <xdr:colOff>19050</xdr:colOff>
                    <xdr:row>215</xdr:row>
                    <xdr:rowOff>19050</xdr:rowOff>
                  </from>
                  <to>
                    <xdr:col>4</xdr:col>
                    <xdr:colOff>1190625</xdr:colOff>
                    <xdr:row>215</xdr:row>
                    <xdr:rowOff>209550</xdr:rowOff>
                  </to>
                </anchor>
              </controlPr>
            </control>
          </mc:Choice>
        </mc:AlternateContent>
        <mc:AlternateContent xmlns:mc="http://schemas.openxmlformats.org/markup-compatibility/2006">
          <mc:Choice Requires="x14">
            <control shapeId="191060" r:id="rId594"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191061" r:id="rId595" name="Option Button 597">
              <controlPr defaultSize="0" autoFill="0" autoLine="0" autoPict="0">
                <anchor moveWithCells="1" sizeWithCells="1">
                  <from>
                    <xdr:col>4</xdr:col>
                    <xdr:colOff>333375</xdr:colOff>
                    <xdr:row>224</xdr:row>
                    <xdr:rowOff>47625</xdr:rowOff>
                  </from>
                  <to>
                    <xdr:col>4</xdr:col>
                    <xdr:colOff>600075</xdr:colOff>
                    <xdr:row>224</xdr:row>
                    <xdr:rowOff>180975</xdr:rowOff>
                  </to>
                </anchor>
              </controlPr>
            </control>
          </mc:Choice>
        </mc:AlternateContent>
        <mc:AlternateContent xmlns:mc="http://schemas.openxmlformats.org/markup-compatibility/2006">
          <mc:Choice Requires="x14">
            <control shapeId="191062" r:id="rId596"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191063" r:id="rId597" name="Option Button 599">
              <controlPr defaultSize="0" autoFill="0" autoLine="0" autoPict="0">
                <anchor moveWithCells="1" sizeWithCells="1">
                  <from>
                    <xdr:col>4</xdr:col>
                    <xdr:colOff>876300</xdr:colOff>
                    <xdr:row>224</xdr:row>
                    <xdr:rowOff>47625</xdr:rowOff>
                  </from>
                  <to>
                    <xdr:col>4</xdr:col>
                    <xdr:colOff>1133475</xdr:colOff>
                    <xdr:row>224</xdr:row>
                    <xdr:rowOff>180975</xdr:rowOff>
                  </to>
                </anchor>
              </controlPr>
            </control>
          </mc:Choice>
        </mc:AlternateContent>
        <mc:AlternateContent xmlns:mc="http://schemas.openxmlformats.org/markup-compatibility/2006">
          <mc:Choice Requires="x14">
            <control shapeId="191064" r:id="rId598" name="Group Box 600">
              <controlPr defaultSize="0" autoFill="0" autoPict="0">
                <anchor moveWithCells="1" sizeWithCells="1">
                  <from>
                    <xdr:col>4</xdr:col>
                    <xdr:colOff>19050</xdr:colOff>
                    <xdr:row>224</xdr:row>
                    <xdr:rowOff>19050</xdr:rowOff>
                  </from>
                  <to>
                    <xdr:col>4</xdr:col>
                    <xdr:colOff>1190625</xdr:colOff>
                    <xdr:row>224</xdr:row>
                    <xdr:rowOff>209550</xdr:rowOff>
                  </to>
                </anchor>
              </controlPr>
            </control>
          </mc:Choice>
        </mc:AlternateContent>
        <mc:AlternateContent xmlns:mc="http://schemas.openxmlformats.org/markup-compatibility/2006">
          <mc:Choice Requires="x14">
            <control shapeId="191065" r:id="rId599"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191066" r:id="rId600"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191067" r:id="rId601"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191068" r:id="rId602"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191069" r:id="rId603"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191070" r:id="rId604"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191071" r:id="rId605"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191072" r:id="rId606"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191073" r:id="rId607"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191074" r:id="rId608"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191075" r:id="rId609"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191076" r:id="rId610" name="Option Button 612">
              <controlPr defaultSize="0" autoFill="0" autoLine="0" autoPict="0">
                <anchor moveWithCells="1" sizeWithCells="1">
                  <from>
                    <xdr:col>4</xdr:col>
                    <xdr:colOff>333375</xdr:colOff>
                    <xdr:row>230</xdr:row>
                    <xdr:rowOff>47625</xdr:rowOff>
                  </from>
                  <to>
                    <xdr:col>4</xdr:col>
                    <xdr:colOff>600075</xdr:colOff>
                    <xdr:row>230</xdr:row>
                    <xdr:rowOff>180975</xdr:rowOff>
                  </to>
                </anchor>
              </controlPr>
            </control>
          </mc:Choice>
        </mc:AlternateContent>
        <mc:AlternateContent xmlns:mc="http://schemas.openxmlformats.org/markup-compatibility/2006">
          <mc:Choice Requires="x14">
            <control shapeId="191077" r:id="rId611"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191078" r:id="rId612" name="Option Button 614">
              <controlPr defaultSize="0" autoFill="0" autoLine="0" autoPict="0">
                <anchor moveWithCells="1" sizeWithCells="1">
                  <from>
                    <xdr:col>4</xdr:col>
                    <xdr:colOff>876300</xdr:colOff>
                    <xdr:row>230</xdr:row>
                    <xdr:rowOff>47625</xdr:rowOff>
                  </from>
                  <to>
                    <xdr:col>4</xdr:col>
                    <xdr:colOff>1133475</xdr:colOff>
                    <xdr:row>230</xdr:row>
                    <xdr:rowOff>180975</xdr:rowOff>
                  </to>
                </anchor>
              </controlPr>
            </control>
          </mc:Choice>
        </mc:AlternateContent>
        <mc:AlternateContent xmlns:mc="http://schemas.openxmlformats.org/markup-compatibility/2006">
          <mc:Choice Requires="x14">
            <control shapeId="191079" r:id="rId613" name="Group Box 615">
              <controlPr defaultSize="0" autoFill="0" autoPict="0">
                <anchor moveWithCells="1" sizeWithCells="1">
                  <from>
                    <xdr:col>4</xdr:col>
                    <xdr:colOff>19050</xdr:colOff>
                    <xdr:row>230</xdr:row>
                    <xdr:rowOff>19050</xdr:rowOff>
                  </from>
                  <to>
                    <xdr:col>4</xdr:col>
                    <xdr:colOff>1190625</xdr:colOff>
                    <xdr:row>230</xdr:row>
                    <xdr:rowOff>209550</xdr:rowOff>
                  </to>
                </anchor>
              </controlPr>
            </control>
          </mc:Choice>
        </mc:AlternateContent>
        <mc:AlternateContent xmlns:mc="http://schemas.openxmlformats.org/markup-compatibility/2006">
          <mc:Choice Requires="x14">
            <control shapeId="191080" r:id="rId614"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191081" r:id="rId615" name="Option Button 617">
              <controlPr defaultSize="0" autoFill="0" autoLine="0" autoPict="0">
                <anchor moveWithCells="1" sizeWithCells="1">
                  <from>
                    <xdr:col>4</xdr:col>
                    <xdr:colOff>333375</xdr:colOff>
                    <xdr:row>232</xdr:row>
                    <xdr:rowOff>47625</xdr:rowOff>
                  </from>
                  <to>
                    <xdr:col>4</xdr:col>
                    <xdr:colOff>600075</xdr:colOff>
                    <xdr:row>232</xdr:row>
                    <xdr:rowOff>180975</xdr:rowOff>
                  </to>
                </anchor>
              </controlPr>
            </control>
          </mc:Choice>
        </mc:AlternateContent>
        <mc:AlternateContent xmlns:mc="http://schemas.openxmlformats.org/markup-compatibility/2006">
          <mc:Choice Requires="x14">
            <control shapeId="191082" r:id="rId616"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191083" r:id="rId617" name="Option Button 619">
              <controlPr defaultSize="0" autoFill="0" autoLine="0" autoPict="0">
                <anchor moveWithCells="1" sizeWithCells="1">
                  <from>
                    <xdr:col>4</xdr:col>
                    <xdr:colOff>876300</xdr:colOff>
                    <xdr:row>232</xdr:row>
                    <xdr:rowOff>47625</xdr:rowOff>
                  </from>
                  <to>
                    <xdr:col>4</xdr:col>
                    <xdr:colOff>1133475</xdr:colOff>
                    <xdr:row>232</xdr:row>
                    <xdr:rowOff>180975</xdr:rowOff>
                  </to>
                </anchor>
              </controlPr>
            </control>
          </mc:Choice>
        </mc:AlternateContent>
        <mc:AlternateContent xmlns:mc="http://schemas.openxmlformats.org/markup-compatibility/2006">
          <mc:Choice Requires="x14">
            <control shapeId="191084" r:id="rId618" name="Group Box 620">
              <controlPr defaultSize="0" autoFill="0" autoPict="0">
                <anchor moveWithCells="1" sizeWithCells="1">
                  <from>
                    <xdr:col>4</xdr:col>
                    <xdr:colOff>19050</xdr:colOff>
                    <xdr:row>232</xdr:row>
                    <xdr:rowOff>19050</xdr:rowOff>
                  </from>
                  <to>
                    <xdr:col>4</xdr:col>
                    <xdr:colOff>1190625</xdr:colOff>
                    <xdr:row>232</xdr:row>
                    <xdr:rowOff>209550</xdr:rowOff>
                  </to>
                </anchor>
              </controlPr>
            </control>
          </mc:Choice>
        </mc:AlternateContent>
        <mc:AlternateContent xmlns:mc="http://schemas.openxmlformats.org/markup-compatibility/2006">
          <mc:Choice Requires="x14">
            <control shapeId="191085" r:id="rId619"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191086" r:id="rId620" name="Option Button 622">
              <controlPr defaultSize="0" autoFill="0" autoLine="0" autoPict="0">
                <anchor moveWithCells="1" sizeWithCells="1">
                  <from>
                    <xdr:col>4</xdr:col>
                    <xdr:colOff>333375</xdr:colOff>
                    <xdr:row>234</xdr:row>
                    <xdr:rowOff>47625</xdr:rowOff>
                  </from>
                  <to>
                    <xdr:col>4</xdr:col>
                    <xdr:colOff>600075</xdr:colOff>
                    <xdr:row>234</xdr:row>
                    <xdr:rowOff>180975</xdr:rowOff>
                  </to>
                </anchor>
              </controlPr>
            </control>
          </mc:Choice>
        </mc:AlternateContent>
        <mc:AlternateContent xmlns:mc="http://schemas.openxmlformats.org/markup-compatibility/2006">
          <mc:Choice Requires="x14">
            <control shapeId="191087" r:id="rId621"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191088" r:id="rId622" name="Option Button 624">
              <controlPr defaultSize="0" autoFill="0" autoLine="0" autoPict="0">
                <anchor moveWithCells="1" sizeWithCells="1">
                  <from>
                    <xdr:col>4</xdr:col>
                    <xdr:colOff>876300</xdr:colOff>
                    <xdr:row>234</xdr:row>
                    <xdr:rowOff>47625</xdr:rowOff>
                  </from>
                  <to>
                    <xdr:col>4</xdr:col>
                    <xdr:colOff>1133475</xdr:colOff>
                    <xdr:row>234</xdr:row>
                    <xdr:rowOff>180975</xdr:rowOff>
                  </to>
                </anchor>
              </controlPr>
            </control>
          </mc:Choice>
        </mc:AlternateContent>
        <mc:AlternateContent xmlns:mc="http://schemas.openxmlformats.org/markup-compatibility/2006">
          <mc:Choice Requires="x14">
            <control shapeId="191089" r:id="rId623" name="Group Box 625">
              <controlPr defaultSize="0" autoFill="0" autoPict="0">
                <anchor moveWithCells="1" sizeWithCells="1">
                  <from>
                    <xdr:col>4</xdr:col>
                    <xdr:colOff>19050</xdr:colOff>
                    <xdr:row>234</xdr:row>
                    <xdr:rowOff>19050</xdr:rowOff>
                  </from>
                  <to>
                    <xdr:col>4</xdr:col>
                    <xdr:colOff>1190625</xdr:colOff>
                    <xdr:row>234</xdr:row>
                    <xdr:rowOff>209550</xdr:rowOff>
                  </to>
                </anchor>
              </controlPr>
            </control>
          </mc:Choice>
        </mc:AlternateContent>
        <mc:AlternateContent xmlns:mc="http://schemas.openxmlformats.org/markup-compatibility/2006">
          <mc:Choice Requires="x14">
            <control shapeId="191090" r:id="rId624"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191091" r:id="rId625" name="Option Button 627">
              <controlPr defaultSize="0" autoFill="0" autoLine="0" autoPict="0">
                <anchor moveWithCells="1" sizeWithCells="1">
                  <from>
                    <xdr:col>4</xdr:col>
                    <xdr:colOff>333375</xdr:colOff>
                    <xdr:row>236</xdr:row>
                    <xdr:rowOff>47625</xdr:rowOff>
                  </from>
                  <to>
                    <xdr:col>4</xdr:col>
                    <xdr:colOff>600075</xdr:colOff>
                    <xdr:row>236</xdr:row>
                    <xdr:rowOff>180975</xdr:rowOff>
                  </to>
                </anchor>
              </controlPr>
            </control>
          </mc:Choice>
        </mc:AlternateContent>
        <mc:AlternateContent xmlns:mc="http://schemas.openxmlformats.org/markup-compatibility/2006">
          <mc:Choice Requires="x14">
            <control shapeId="191092" r:id="rId626"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191093" r:id="rId627" name="Option Button 629">
              <controlPr defaultSize="0" autoFill="0" autoLine="0" autoPict="0">
                <anchor moveWithCells="1" sizeWithCells="1">
                  <from>
                    <xdr:col>4</xdr:col>
                    <xdr:colOff>876300</xdr:colOff>
                    <xdr:row>236</xdr:row>
                    <xdr:rowOff>47625</xdr:rowOff>
                  </from>
                  <to>
                    <xdr:col>4</xdr:col>
                    <xdr:colOff>1133475</xdr:colOff>
                    <xdr:row>236</xdr:row>
                    <xdr:rowOff>180975</xdr:rowOff>
                  </to>
                </anchor>
              </controlPr>
            </control>
          </mc:Choice>
        </mc:AlternateContent>
        <mc:AlternateContent xmlns:mc="http://schemas.openxmlformats.org/markup-compatibility/2006">
          <mc:Choice Requires="x14">
            <control shapeId="191094" r:id="rId628" name="Group Box 630">
              <controlPr defaultSize="0" autoFill="0" autoPict="0">
                <anchor moveWithCells="1" sizeWithCells="1">
                  <from>
                    <xdr:col>4</xdr:col>
                    <xdr:colOff>19050</xdr:colOff>
                    <xdr:row>236</xdr:row>
                    <xdr:rowOff>19050</xdr:rowOff>
                  </from>
                  <to>
                    <xdr:col>4</xdr:col>
                    <xdr:colOff>1190625</xdr:colOff>
                    <xdr:row>236</xdr:row>
                    <xdr:rowOff>209550</xdr:rowOff>
                  </to>
                </anchor>
              </controlPr>
            </control>
          </mc:Choice>
        </mc:AlternateContent>
        <mc:AlternateContent xmlns:mc="http://schemas.openxmlformats.org/markup-compatibility/2006">
          <mc:Choice Requires="x14">
            <control shapeId="191095" r:id="rId629"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191096" r:id="rId630"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191097" r:id="rId631"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191098" r:id="rId632"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191099" r:id="rId633"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191100" r:id="rId634"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191101" r:id="rId635"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191102" r:id="rId636"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191103" r:id="rId637"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191104" r:id="rId638"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191105" r:id="rId639"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191106" r:id="rId640"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191107" r:id="rId641"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191108" r:id="rId642"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191109" r:id="rId643"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mc:AlternateContent xmlns:mc="http://schemas.openxmlformats.org/markup-compatibility/2006">
          <mc:Choice Requires="x14">
            <control shapeId="190465" r:id="rId64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190466" r:id="rId64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190467" r:id="rId64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190468" r:id="rId64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190469" r:id="rId64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pageSetUpPr fitToPage="1"/>
  </sheetPr>
  <dimension ref="A1:X101"/>
  <sheetViews>
    <sheetView showGridLines="0" topLeftCell="A74" workbookViewId="0">
      <selection activeCell="F78" sqref="F78"/>
    </sheetView>
  </sheetViews>
  <sheetFormatPr defaultColWidth="0" defaultRowHeight="0" customHeight="1" zeroHeight="1" x14ac:dyDescent="0.25"/>
  <cols>
    <col min="1" max="1" width="2.140625" style="144" bestFit="1" customWidth="1"/>
    <col min="2" max="2" width="3" style="144" customWidth="1"/>
    <col min="3" max="3" width="4.85546875" style="144" customWidth="1"/>
    <col min="4" max="4" width="36.5703125" style="158" bestFit="1" customWidth="1"/>
    <col min="5" max="5" width="54.85546875" style="144" customWidth="1"/>
    <col min="6" max="6" width="6.140625" style="144" bestFit="1" customWidth="1"/>
    <col min="7" max="7" width="10.85546875" style="144" customWidth="1"/>
    <col min="8" max="9" width="2.28515625" style="144" customWidth="1"/>
    <col min="10" max="11" width="2.28515625" style="144" hidden="1" customWidth="1"/>
    <col min="12" max="13" width="8.42578125" style="144" hidden="1" customWidth="1"/>
    <col min="14" max="14" width="7" style="144" hidden="1" customWidth="1"/>
    <col min="15" max="15" width="9.5703125" style="144" hidden="1" customWidth="1"/>
    <col min="16" max="16" width="7.85546875" style="265" hidden="1" customWidth="1"/>
    <col min="17" max="17" width="6.7109375" style="144" hidden="1" customWidth="1"/>
    <col min="18" max="18" width="11.5703125" style="144" hidden="1" customWidth="1"/>
    <col min="19" max="19" width="6.42578125" style="144" hidden="1" customWidth="1"/>
    <col min="20" max="20" width="6.28515625" style="144" hidden="1" customWidth="1"/>
    <col min="21" max="16384" width="9.140625" style="144" hidden="1"/>
  </cols>
  <sheetData>
    <row r="1" spans="1:16" s="159" customFormat="1" ht="15.75" hidden="1" x14ac:dyDescent="0.25">
      <c r="A1" s="158" t="str">
        <f ca="1">RIGHT(MID(CELL("filename",A1),FIND("]",CELL("filename",A1))+1,255),1)</f>
        <v>1</v>
      </c>
      <c r="B1" s="158" t="str">
        <f ca="1">MID(CELL("filename",B1),FIND("]",CELL("filename",B1))+1,255)</f>
        <v>Form1-Pengawas-Thn-1</v>
      </c>
      <c r="C1" s="158" t="str">
        <f ca="1">MID(B1,7,LEN(B1)-6)</f>
        <v>Pengawas-Thn-1</v>
      </c>
      <c r="D1" s="158" t="str">
        <f ca="1">LEFT(C1,LEN(C1)-6)</f>
        <v>Pengawas</v>
      </c>
      <c r="E1" s="159" t="str">
        <f ca="1">A1</f>
        <v>1</v>
      </c>
      <c r="F1" s="159">
        <v>2</v>
      </c>
      <c r="G1" s="159">
        <v>3</v>
      </c>
      <c r="H1" s="159">
        <v>4</v>
      </c>
      <c r="I1" s="159">
        <v>4</v>
      </c>
      <c r="J1" s="159">
        <v>4</v>
      </c>
      <c r="K1" s="159">
        <v>4</v>
      </c>
      <c r="N1" s="159">
        <v>4</v>
      </c>
      <c r="O1" s="159">
        <v>4</v>
      </c>
      <c r="P1" s="264"/>
    </row>
    <row r="2" spans="1:16" s="159" customFormat="1" ht="15.75" hidden="1" x14ac:dyDescent="0.25">
      <c r="A2" s="158"/>
      <c r="B2" s="158"/>
      <c r="C2" s="158"/>
      <c r="D2" s="158"/>
      <c r="P2" s="264"/>
    </row>
    <row r="3" spans="1:16" ht="15.75" hidden="1" x14ac:dyDescent="0.25">
      <c r="C3" s="144" t="s">
        <v>59</v>
      </c>
      <c r="D3" s="144" t="s">
        <v>537</v>
      </c>
      <c r="E3" s="144" t="s">
        <v>504</v>
      </c>
      <c r="F3" s="158" t="s">
        <v>528</v>
      </c>
      <c r="G3" s="161" t="s">
        <v>531</v>
      </c>
    </row>
    <row r="4" spans="1:16" ht="15.75" hidden="1" x14ac:dyDescent="0.25">
      <c r="C4" s="144" t="s">
        <v>14</v>
      </c>
      <c r="D4" s="144" t="str">
        <f t="shared" ref="D4:D34" si="0">VLOOKUP($C4,Tabel_IK,13,FALSE)</f>
        <v>USAHA PENGEMBANGAN MADRASAH</v>
      </c>
      <c r="E4" s="144" t="str">
        <f t="shared" ref="E4:E34" si="1">VLOOKUP($C4,Tabel_IK,14,FALSE)</f>
        <v>RKJM dan RKAM</v>
      </c>
      <c r="F4" s="162">
        <f t="shared" ref="F4:F34" ca="1" si="2">VLOOKUP($C4,Tabel_IK,3+INT($A$1),FALSE)</f>
        <v>83.333333333333343</v>
      </c>
      <c r="G4" s="163">
        <f ca="1">RANK(F4,F$4:F$34,1)+COUNTIF(F$4:F4,F4)-1</f>
        <v>25</v>
      </c>
    </row>
    <row r="5" spans="1:16" ht="15.75" hidden="1" x14ac:dyDescent="0.25">
      <c r="C5" s="144" t="s">
        <v>13</v>
      </c>
      <c r="D5" s="144" t="str">
        <f t="shared" si="0"/>
        <v>USAHA PENGEMBANGAN MADRASAH</v>
      </c>
      <c r="E5" s="144" t="str">
        <f t="shared" si="1"/>
        <v>Pemberdayaan Organisasi Madrasah</v>
      </c>
      <c r="F5" s="162">
        <f t="shared" ca="1" si="2"/>
        <v>87.5</v>
      </c>
      <c r="G5" s="163">
        <f ca="1">RANK(F5,F$4:F$34,1)+COUNTIF(F$4:F5,F5)-1</f>
        <v>27</v>
      </c>
    </row>
    <row r="6" spans="1:16" ht="15.75" hidden="1" x14ac:dyDescent="0.25">
      <c r="C6" s="144" t="s">
        <v>91</v>
      </c>
      <c r="D6" s="144" t="str">
        <f t="shared" si="0"/>
        <v>USAHA PENGEMBANGAN MADRASAH</v>
      </c>
      <c r="E6" s="144" t="str">
        <f t="shared" si="1"/>
        <v>Perencanaan dan Pengembangan Madrasah</v>
      </c>
      <c r="F6" s="162">
        <f t="shared" ca="1" si="2"/>
        <v>87.5</v>
      </c>
      <c r="G6" s="163">
        <f ca="1">RANK(F6,F$4:F$34,1)+COUNTIF(F$4:F6,F6)-1</f>
        <v>28</v>
      </c>
    </row>
    <row r="7" spans="1:16" ht="15.75" hidden="1" x14ac:dyDescent="0.25">
      <c r="C7" s="144" t="s">
        <v>97</v>
      </c>
      <c r="D7" s="144" t="str">
        <f t="shared" si="0"/>
        <v>USAHA PENGEMBANGAN MADRASAH</v>
      </c>
      <c r="E7" s="144" t="str">
        <f t="shared" si="1"/>
        <v>Peningkatan Kualitas Pembelajaran</v>
      </c>
      <c r="F7" s="162">
        <f t="shared" ca="1" si="2"/>
        <v>81.25</v>
      </c>
      <c r="G7" s="163">
        <f ca="1">RANK(F7,F$4:F$34,1)+COUNTIF(F$4:F7,F7)-1</f>
        <v>17</v>
      </c>
    </row>
    <row r="8" spans="1:16" ht="15.75" hidden="1" x14ac:dyDescent="0.25">
      <c r="C8" s="144" t="s">
        <v>103</v>
      </c>
      <c r="D8" s="144" t="str">
        <f t="shared" si="0"/>
        <v>USAHA PENGEMBANGAN MADRASAH</v>
      </c>
      <c r="E8" s="144" t="str">
        <f t="shared" si="1"/>
        <v>Monitoring dan Evaluasi</v>
      </c>
      <c r="F8" s="162">
        <f t="shared" ca="1" si="2"/>
        <v>83.333333333333343</v>
      </c>
      <c r="G8" s="163">
        <f ca="1">RANK(F8,F$4:F$34,1)+COUNTIF(F$4:F8,F8)-1</f>
        <v>26</v>
      </c>
    </row>
    <row r="9" spans="1:16" ht="15.75" hidden="1" x14ac:dyDescent="0.25">
      <c r="C9" s="144" t="s">
        <v>111</v>
      </c>
      <c r="D9" s="144" t="str">
        <f t="shared" si="0"/>
        <v>USAHA PENGEMBANGAN MADRASAH</v>
      </c>
      <c r="E9" s="144" t="str">
        <f t="shared" si="1"/>
        <v>Monitoring dan Evaluasi</v>
      </c>
      <c r="F9" s="162">
        <f t="shared" ca="1" si="2"/>
        <v>75</v>
      </c>
      <c r="G9" s="163">
        <f ca="1">RANK(F9,F$4:F$34,1)+COUNTIF(F$4:F9,F9)-1</f>
        <v>1</v>
      </c>
    </row>
    <row r="10" spans="1:16" ht="15.75" hidden="1" x14ac:dyDescent="0.25">
      <c r="C10" s="144" t="s">
        <v>119</v>
      </c>
      <c r="D10" s="144" t="str">
        <f t="shared" si="0"/>
        <v>USAHA PENGEMBANGAN MADRASAH</v>
      </c>
      <c r="E10" s="144" t="str">
        <f t="shared" si="1"/>
        <v>Penelitian Tindakan</v>
      </c>
      <c r="F10" s="162">
        <f t="shared" ca="1" si="2"/>
        <v>75</v>
      </c>
      <c r="G10" s="163">
        <f ca="1">RANK(F10,F$4:F$34,1)+COUNTIF(F$4:F10,F10)-1</f>
        <v>2</v>
      </c>
    </row>
    <row r="11" spans="1:16" ht="15.75" hidden="1" x14ac:dyDescent="0.25">
      <c r="C11" s="144" t="s">
        <v>11</v>
      </c>
      <c r="D11" s="144" t="str">
        <f t="shared" si="0"/>
        <v>MANAJERIAL</v>
      </c>
      <c r="E11" s="144" t="str">
        <f t="shared" si="1"/>
        <v>RKJM dan RKAM</v>
      </c>
      <c r="F11" s="162">
        <f t="shared" ca="1" si="2"/>
        <v>75</v>
      </c>
      <c r="G11" s="163">
        <f ca="1">RANK(F11,F$4:F$34,1)+COUNTIF(F$4:F11,F11)-1</f>
        <v>3</v>
      </c>
    </row>
    <row r="12" spans="1:16" ht="15.75" hidden="1" x14ac:dyDescent="0.25">
      <c r="C12" s="144" t="s">
        <v>9</v>
      </c>
      <c r="D12" s="144" t="str">
        <f t="shared" si="0"/>
        <v>MANAJERIAL</v>
      </c>
      <c r="E12" s="144" t="str">
        <f t="shared" si="1"/>
        <v>Perencanaan dan Pengembangan Madrasah</v>
      </c>
      <c r="F12" s="162">
        <f t="shared" ca="1" si="2"/>
        <v>75</v>
      </c>
      <c r="G12" s="163">
        <f ca="1">RANK(F12,F$4:F$34,1)+COUNTIF(F$4:F12,F12)-1</f>
        <v>4</v>
      </c>
    </row>
    <row r="13" spans="1:16" ht="15.75" hidden="1" x14ac:dyDescent="0.25">
      <c r="C13" s="144" t="s">
        <v>144</v>
      </c>
      <c r="D13" s="144" t="str">
        <f t="shared" si="0"/>
        <v>MANAJERIAL</v>
      </c>
      <c r="E13" s="144" t="str">
        <f t="shared" si="1"/>
        <v>Kepemimpinan dalam Pengelolaan Sumberdaya Madrasah</v>
      </c>
      <c r="F13" s="162">
        <f t="shared" ca="1" si="2"/>
        <v>81.25</v>
      </c>
      <c r="G13" s="163">
        <f ca="1">RANK(F13,F$4:F$34,1)+COUNTIF(F$4:F13,F13)-1</f>
        <v>18</v>
      </c>
    </row>
    <row r="14" spans="1:16" ht="15.75" hidden="1" x14ac:dyDescent="0.25">
      <c r="C14" s="144" t="s">
        <v>153</v>
      </c>
      <c r="D14" s="144" t="str">
        <f t="shared" si="0"/>
        <v>MANAJERIAL</v>
      </c>
      <c r="E14" s="144" t="str">
        <f t="shared" si="1"/>
        <v>Pengelolaan Sarana dan Prasarana</v>
      </c>
      <c r="F14" s="162">
        <f t="shared" ca="1" si="2"/>
        <v>75</v>
      </c>
      <c r="G14" s="163">
        <f ca="1">RANK(F14,F$4:F$34,1)+COUNTIF(F$4:F14,F14)-1</f>
        <v>5</v>
      </c>
    </row>
    <row r="15" spans="1:16" ht="15.75" hidden="1" x14ac:dyDescent="0.25">
      <c r="C15" s="144" t="s">
        <v>163</v>
      </c>
      <c r="D15" s="144" t="str">
        <f t="shared" si="0"/>
        <v>MANAJERIAL</v>
      </c>
      <c r="E15" s="144" t="str">
        <f t="shared" si="1"/>
        <v>Madrasah Berwawasan Lingkungan</v>
      </c>
      <c r="F15" s="162">
        <f t="shared" ca="1" si="2"/>
        <v>93.75</v>
      </c>
      <c r="G15" s="163">
        <f ca="1">RANK(F15,F$4:F$34,1)+COUNTIF(F$4:F15,F15)-1</f>
        <v>29</v>
      </c>
    </row>
    <row r="16" spans="1:16" ht="15.75" hidden="1" x14ac:dyDescent="0.25">
      <c r="C16" s="144" t="s">
        <v>173</v>
      </c>
      <c r="D16" s="144" t="str">
        <f t="shared" si="0"/>
        <v>MANAJERIAL</v>
      </c>
      <c r="E16" s="144" t="str">
        <f t="shared" si="1"/>
        <v>Pengelolaan Pendidikan dan Tenaga Kependidikan</v>
      </c>
      <c r="F16" s="162">
        <f t="shared" ca="1" si="2"/>
        <v>75</v>
      </c>
      <c r="G16" s="163">
        <f ca="1">RANK(F16,F$4:F$34,1)+COUNTIF(F$4:F16,F16)-1</f>
        <v>6</v>
      </c>
    </row>
    <row r="17" spans="3:7" ht="15.75" hidden="1" x14ac:dyDescent="0.25">
      <c r="C17" s="144" t="s">
        <v>181</v>
      </c>
      <c r="D17" s="144" t="str">
        <f t="shared" si="0"/>
        <v>MANAJERIAL</v>
      </c>
      <c r="E17" s="144" t="str">
        <f t="shared" si="1"/>
        <v>Pengelolaan Sarana dan Prasarana</v>
      </c>
      <c r="F17" s="162">
        <f t="shared" ca="1" si="2"/>
        <v>93.75</v>
      </c>
      <c r="G17" s="163">
        <f ca="1">RANK(F17,F$4:F$34,1)+COUNTIF(F$4:F17,F17)-1</f>
        <v>30</v>
      </c>
    </row>
    <row r="18" spans="3:7" ht="15.75" hidden="1" x14ac:dyDescent="0.25">
      <c r="C18" s="144" t="s">
        <v>189</v>
      </c>
      <c r="D18" s="144" t="str">
        <f t="shared" si="0"/>
        <v>MANAJERIAL</v>
      </c>
      <c r="E18" s="144" t="str">
        <f t="shared" si="1"/>
        <v>Kepemimpinan dalam Pengelolaan Sumberdaya Madrasah</v>
      </c>
      <c r="F18" s="162">
        <f t="shared" ca="1" si="2"/>
        <v>75</v>
      </c>
      <c r="G18" s="163">
        <f ca="1">RANK(F18,F$4:F$34,1)+COUNTIF(F$4:F18,F18)-1</f>
        <v>7</v>
      </c>
    </row>
    <row r="19" spans="3:7" ht="15.75" hidden="1" x14ac:dyDescent="0.25">
      <c r="C19" s="144" t="s">
        <v>195</v>
      </c>
      <c r="D19" s="144" t="str">
        <f t="shared" si="0"/>
        <v>MANAJERIAL</v>
      </c>
      <c r="E19" s="144" t="str">
        <f t="shared" si="1"/>
        <v>Pengelolaan Peserta Didik Baru</v>
      </c>
      <c r="F19" s="162">
        <f t="shared" ca="1" si="2"/>
        <v>81.25</v>
      </c>
      <c r="G19" s="163">
        <f ca="1">RANK(F19,F$4:F$34,1)+COUNTIF(F$4:F19,F19)-1</f>
        <v>19</v>
      </c>
    </row>
    <row r="20" spans="3:7" ht="15.75" hidden="1" x14ac:dyDescent="0.25">
      <c r="C20" s="144" t="s">
        <v>204</v>
      </c>
      <c r="D20" s="144" t="str">
        <f t="shared" si="0"/>
        <v>MANAJERIAL</v>
      </c>
      <c r="E20" s="144" t="str">
        <f t="shared" si="1"/>
        <v>Pengelolaan Kurikulum</v>
      </c>
      <c r="F20" s="162">
        <f t="shared" ca="1" si="2"/>
        <v>75</v>
      </c>
      <c r="G20" s="163">
        <f ca="1">RANK(F20,F$4:F$34,1)+COUNTIF(F$4:F20,F20)-1</f>
        <v>8</v>
      </c>
    </row>
    <row r="21" spans="3:7" ht="15.75" hidden="1" x14ac:dyDescent="0.25">
      <c r="C21" s="144" t="s">
        <v>216</v>
      </c>
      <c r="D21" s="144" t="str">
        <f t="shared" si="0"/>
        <v>MANAJERIAL</v>
      </c>
      <c r="E21" s="144" t="str">
        <f t="shared" si="1"/>
        <v>Pengelolaan Keuangan</v>
      </c>
      <c r="F21" s="162">
        <f t="shared" ca="1" si="2"/>
        <v>93.75</v>
      </c>
      <c r="G21" s="163">
        <f ca="1">RANK(F21,F$4:F$34,1)+COUNTIF(F$4:F21,F21)-1</f>
        <v>31</v>
      </c>
    </row>
    <row r="22" spans="3:7" ht="15.75" hidden="1" x14ac:dyDescent="0.25">
      <c r="C22" s="144" t="s">
        <v>218</v>
      </c>
      <c r="D22" s="144" t="str">
        <f t="shared" si="0"/>
        <v>MANAJERIAL</v>
      </c>
      <c r="E22" s="144" t="str">
        <f t="shared" si="1"/>
        <v>Kepemimpinan dalam Pengelolaan Sistem Administrasi</v>
      </c>
      <c r="F22" s="162">
        <f t="shared" ca="1" si="2"/>
        <v>81.25</v>
      </c>
      <c r="G22" s="163">
        <f ca="1">RANK(F22,F$4:F$34,1)+COUNTIF(F$4:F22,F22)-1</f>
        <v>20</v>
      </c>
    </row>
    <row r="23" spans="3:7" ht="15.75" hidden="1" x14ac:dyDescent="0.25">
      <c r="C23" s="144" t="s">
        <v>220</v>
      </c>
      <c r="D23" s="144" t="str">
        <f t="shared" si="0"/>
        <v>MANAJERIAL</v>
      </c>
      <c r="E23" s="144" t="str">
        <f t="shared" si="1"/>
        <v>Pengelolaan Layanan Khusus</v>
      </c>
      <c r="F23" s="162">
        <f t="shared" ca="1" si="2"/>
        <v>81.25</v>
      </c>
      <c r="G23" s="163">
        <f ca="1">RANK(F23,F$4:F$34,1)+COUNTIF(F$4:F23,F23)-1</f>
        <v>21</v>
      </c>
    </row>
    <row r="24" spans="3:7" ht="15.75" hidden="1" x14ac:dyDescent="0.25">
      <c r="C24" s="144" t="s">
        <v>222</v>
      </c>
      <c r="D24" s="144" t="str">
        <f t="shared" si="0"/>
        <v>MANAJERIAL</v>
      </c>
      <c r="E24" s="144" t="str">
        <f t="shared" si="1"/>
        <v>Sistem Informasi Manajemen (SIM)</v>
      </c>
      <c r="F24" s="162">
        <f t="shared" ca="1" si="2"/>
        <v>75</v>
      </c>
      <c r="G24" s="163">
        <f ca="1">RANK(F24,F$4:F$34,1)+COUNTIF(F$4:F24,F24)-1</f>
        <v>9</v>
      </c>
    </row>
    <row r="25" spans="3:7" ht="15.75" hidden="1" x14ac:dyDescent="0.25">
      <c r="C25" s="144" t="s">
        <v>232</v>
      </c>
      <c r="D25" s="144" t="str">
        <f t="shared" si="0"/>
        <v>MANAJERIAL</v>
      </c>
      <c r="E25" s="144" t="str">
        <f t="shared" si="1"/>
        <v>Pembelajaran Berbasis TIK</v>
      </c>
      <c r="F25" s="162">
        <f t="shared" ca="1" si="2"/>
        <v>75</v>
      </c>
      <c r="G25" s="163">
        <f ca="1">RANK(F25,F$4:F$34,1)+COUNTIF(F$4:F25,F25)-1</f>
        <v>10</v>
      </c>
    </row>
    <row r="26" spans="3:7" ht="15.75" hidden="1" x14ac:dyDescent="0.25">
      <c r="C26" s="144" t="s">
        <v>240</v>
      </c>
      <c r="D26" s="144" t="str">
        <f t="shared" si="0"/>
        <v>MANAJERIAL</v>
      </c>
      <c r="E26" s="144" t="str">
        <f t="shared" si="1"/>
        <v>Monitoring dan Evaluasi</v>
      </c>
      <c r="F26" s="162">
        <f t="shared" ca="1" si="2"/>
        <v>81.25</v>
      </c>
      <c r="G26" s="163">
        <f ca="1">RANK(F26,F$4:F$34,1)+COUNTIF(F$4:F26,F26)-1</f>
        <v>22</v>
      </c>
    </row>
    <row r="27" spans="3:7" ht="15.75" hidden="1" x14ac:dyDescent="0.25">
      <c r="C27" s="144" t="s">
        <v>7</v>
      </c>
      <c r="D27" s="144" t="str">
        <f t="shared" si="0"/>
        <v>KEWIRAUSAHAAN</v>
      </c>
      <c r="E27" s="144" t="str">
        <f t="shared" si="1"/>
        <v>Perencanaan dan Pengembangan Madrasah</v>
      </c>
      <c r="F27" s="162">
        <f t="shared" ca="1" si="2"/>
        <v>81.25</v>
      </c>
      <c r="G27" s="163">
        <f ca="1">RANK(F27,F$4:F$34,1)+COUNTIF(F$4:F27,F27)-1</f>
        <v>23</v>
      </c>
    </row>
    <row r="28" spans="3:7" ht="15.75" hidden="1" x14ac:dyDescent="0.25">
      <c r="C28" s="144" t="s">
        <v>6</v>
      </c>
      <c r="D28" s="144" t="str">
        <f t="shared" si="0"/>
        <v>KEWIRAUSAHAAN</v>
      </c>
      <c r="E28" s="144" t="str">
        <f t="shared" si="1"/>
        <v>Peningkatan Kualitas Pembelajaran</v>
      </c>
      <c r="F28" s="162">
        <f t="shared" ca="1" si="2"/>
        <v>81.25</v>
      </c>
      <c r="G28" s="163">
        <f ca="1">RANK(F28,F$4:F$34,1)+COUNTIF(F$4:F28,F28)-1</f>
        <v>24</v>
      </c>
    </row>
    <row r="29" spans="3:7" ht="15.75" hidden="1" x14ac:dyDescent="0.25">
      <c r="C29" s="144" t="s">
        <v>5</v>
      </c>
      <c r="D29" s="144" t="str">
        <f t="shared" si="0"/>
        <v>KEWIRAUSAHAAN</v>
      </c>
      <c r="E29" s="144" t="str">
        <f t="shared" si="1"/>
        <v>Kepemimpinan Madrasah</v>
      </c>
      <c r="F29" s="162">
        <f t="shared" ca="1" si="2"/>
        <v>75</v>
      </c>
      <c r="G29" s="163">
        <f ca="1">RANK(F29,F$4:F$34,1)+COUNTIF(F$4:F29,F29)-1</f>
        <v>11</v>
      </c>
    </row>
    <row r="30" spans="3:7" ht="15.75" hidden="1" x14ac:dyDescent="0.25">
      <c r="C30" s="144" t="s">
        <v>271</v>
      </c>
      <c r="D30" s="144" t="str">
        <f t="shared" si="0"/>
        <v>KEWIRAUSAHAAN</v>
      </c>
      <c r="E30" s="144" t="str">
        <f t="shared" si="1"/>
        <v>Kepemimpinan Madrasah</v>
      </c>
      <c r="F30" s="162">
        <f t="shared" ca="1" si="2"/>
        <v>75</v>
      </c>
      <c r="G30" s="163">
        <f ca="1">RANK(F30,F$4:F$34,1)+COUNTIF(F$4:F30,F30)-1</f>
        <v>12</v>
      </c>
    </row>
    <row r="31" spans="3:7" ht="15.75" hidden="1" x14ac:dyDescent="0.25">
      <c r="C31" s="144" t="s">
        <v>277</v>
      </c>
      <c r="D31" s="144" t="str">
        <f t="shared" si="0"/>
        <v>KEWIRAUSAHAAN</v>
      </c>
      <c r="E31" s="144" t="str">
        <f t="shared" si="1"/>
        <v>Kewirausahaan</v>
      </c>
      <c r="F31" s="162">
        <f t="shared" ca="1" si="2"/>
        <v>75</v>
      </c>
      <c r="G31" s="163">
        <f ca="1">RANK(F31,F$4:F$34,1)+COUNTIF(F$4:F31,F31)-1</f>
        <v>13</v>
      </c>
    </row>
    <row r="32" spans="3:7" ht="15.75" hidden="1" x14ac:dyDescent="0.25">
      <c r="C32" s="144" t="s">
        <v>3</v>
      </c>
      <c r="D32" s="144" t="str">
        <f t="shared" si="0"/>
        <v>SUPERVISI</v>
      </c>
      <c r="E32" s="144" t="str">
        <f t="shared" si="1"/>
        <v>Supervisi Akademik</v>
      </c>
      <c r="F32" s="162">
        <f t="shared" ca="1" si="2"/>
        <v>75</v>
      </c>
      <c r="G32" s="163">
        <f ca="1">RANK(F32,F$4:F$34,1)+COUNTIF(F$4:F32,F32)-1</f>
        <v>14</v>
      </c>
    </row>
    <row r="33" spans="2:24" ht="15.75" hidden="1" x14ac:dyDescent="0.25">
      <c r="C33" s="144" t="s">
        <v>2</v>
      </c>
      <c r="D33" s="144" t="str">
        <f t="shared" si="0"/>
        <v>SUPERVISI</v>
      </c>
      <c r="E33" s="144" t="str">
        <f t="shared" si="1"/>
        <v>Supervisi Akademik</v>
      </c>
      <c r="F33" s="162">
        <f t="shared" ca="1" si="2"/>
        <v>75</v>
      </c>
      <c r="G33" s="163">
        <f ca="1">RANK(F33,F$4:F$34,1)+COUNTIF(F$4:F33,F33)-1</f>
        <v>15</v>
      </c>
    </row>
    <row r="34" spans="2:24" ht="15.75" hidden="1" x14ac:dyDescent="0.25">
      <c r="C34" s="144" t="s">
        <v>1</v>
      </c>
      <c r="D34" s="144" t="str">
        <f t="shared" si="0"/>
        <v>SUPERVISI</v>
      </c>
      <c r="E34" s="144" t="str">
        <f t="shared" si="1"/>
        <v>Supervisi Akademik</v>
      </c>
      <c r="F34" s="162">
        <f t="shared" ca="1" si="2"/>
        <v>75</v>
      </c>
      <c r="G34" s="163">
        <f ca="1">RANK(F34,F$4:F$34,1)+COUNTIF(F$4:F34,F34)-1</f>
        <v>16</v>
      </c>
    </row>
    <row r="35" spans="2:24" ht="15" hidden="1" customHeight="1" x14ac:dyDescent="0.25"/>
    <row r="36" spans="2:24" ht="15" hidden="1" customHeight="1" thickBot="1" x14ac:dyDescent="0.3">
      <c r="B36" s="144" t="s">
        <v>59</v>
      </c>
      <c r="C36" s="144" t="s">
        <v>526</v>
      </c>
      <c r="D36" s="144" t="s">
        <v>537</v>
      </c>
      <c r="E36" s="158" t="s">
        <v>534</v>
      </c>
      <c r="F36" s="144" t="s">
        <v>528</v>
      </c>
      <c r="G36" s="144" t="s">
        <v>538</v>
      </c>
      <c r="L36" s="144" t="s">
        <v>539</v>
      </c>
      <c r="M36" s="144" t="s">
        <v>541</v>
      </c>
      <c r="N36" s="144" t="s">
        <v>522</v>
      </c>
      <c r="O36" s="144" t="s">
        <v>540</v>
      </c>
      <c r="P36" s="265" t="s">
        <v>530</v>
      </c>
      <c r="Q36" s="144" t="s">
        <v>523</v>
      </c>
      <c r="S36" s="164" t="s">
        <v>535</v>
      </c>
      <c r="T36" s="267" t="s">
        <v>559</v>
      </c>
    </row>
    <row r="37" spans="2:24" ht="15" hidden="1" customHeight="1" thickBot="1" x14ac:dyDescent="0.3">
      <c r="B37" s="144">
        <v>1</v>
      </c>
      <c r="C37" s="144" t="str">
        <f t="shared" ref="C37:C67" ca="1" si="3">INDEX($C$4:$C$34,MATCH(B37,$G$4:$G$34,0))</f>
        <v>1.6.</v>
      </c>
      <c r="D37" s="144" t="str">
        <f ca="1">INDEX($D$4:$D$34,MATCH(B37,$G$4:$G$34,0))</f>
        <v>USAHA PENGEMBANGAN MADRASAH</v>
      </c>
      <c r="E37" s="158" t="str">
        <f t="shared" ref="E37:E67" ca="1" si="4">INDEX($E$4:$E$34,MATCH(B37,$G$4:$G$34,0))</f>
        <v>Monitoring dan Evaluasi</v>
      </c>
      <c r="F37" s="162">
        <f ca="1">INDEX($F$4:$F$34,MATCH(B37,$G$4:$G$34,0))</f>
        <v>75</v>
      </c>
      <c r="G37" s="162" t="str">
        <f ca="1">PROPER(D37) &amp; " / " &amp;E37</f>
        <v>Usaha Pengembangan Madrasah / Monitoring dan Evaluasi</v>
      </c>
      <c r="H37" s="162"/>
      <c r="I37" s="162"/>
      <c r="J37" s="162"/>
      <c r="K37" s="162"/>
      <c r="L37" s="158">
        <f ca="1">COUNTIF($G$37:G37,G37)</f>
        <v>1</v>
      </c>
      <c r="M37" s="165">
        <f ca="1">IF(L37&gt;1,100,F37)</f>
        <v>75</v>
      </c>
      <c r="N37" s="166">
        <f ca="1">IF(M37&gt;$S$37,0,RANK(M37,$M$37:$M$67,1)+COUNTIF($M$37:M37,M37)-1)</f>
        <v>1</v>
      </c>
      <c r="O37" s="144">
        <f ca="1">COUNTIF($E$37:E37,E37)</f>
        <v>1</v>
      </c>
      <c r="P37" s="265">
        <f t="shared" ref="P37:P67" ca="1" si="5">IF(O37&gt;1,100,F37)</f>
        <v>75</v>
      </c>
      <c r="Q37" s="166">
        <f ca="1">IF(P37&gt;$S$37,0,RANK(P37,$P$37:$P$67,1)+COUNTIF($P$37:P37,P37)-1)</f>
        <v>1</v>
      </c>
      <c r="S37" s="156">
        <v>91</v>
      </c>
      <c r="T37" s="268">
        <f ca="1">MAX(N37:N67)</f>
        <v>23</v>
      </c>
      <c r="W37" s="140" t="s">
        <v>524</v>
      </c>
      <c r="X37" s="141" t="s">
        <v>525</v>
      </c>
    </row>
    <row r="38" spans="2:24" ht="15" hidden="1" customHeight="1" thickBot="1" x14ac:dyDescent="0.3">
      <c r="B38" s="144">
        <v>2</v>
      </c>
      <c r="C38" s="144" t="str">
        <f t="shared" ca="1" si="3"/>
        <v>1.7.</v>
      </c>
      <c r="D38" s="144" t="str">
        <f t="shared" ref="D38:D67" ca="1" si="6">INDEX($D$4:$D$34,MATCH(B38,$G$4:$G$34,0))</f>
        <v>USAHA PENGEMBANGAN MADRASAH</v>
      </c>
      <c r="E38" s="158" t="str">
        <f t="shared" ca="1" si="4"/>
        <v>Penelitian Tindakan</v>
      </c>
      <c r="F38" s="162">
        <f t="shared" ref="F38:F67" ca="1" si="7">INDEX($F$4:$F$34,MATCH(B38,$G$4:$G$34,0))</f>
        <v>75</v>
      </c>
      <c r="G38" s="162" t="str">
        <f t="shared" ref="G38:G67" ca="1" si="8">PROPER(D38) &amp; " / " &amp;E38</f>
        <v>Usaha Pengembangan Madrasah / Penelitian Tindakan</v>
      </c>
      <c r="H38" s="162"/>
      <c r="I38" s="162"/>
      <c r="J38" s="162"/>
      <c r="K38" s="162"/>
      <c r="L38" s="158">
        <f ca="1">COUNTIF($G$37:G38,G38)</f>
        <v>1</v>
      </c>
      <c r="M38" s="165">
        <f t="shared" ref="M38:M67" ca="1" si="9">IF(L38&gt;1,100,F38)</f>
        <v>75</v>
      </c>
      <c r="N38" s="166">
        <f ca="1">IF(M38&gt;$S$37,0,RANK(M38,$M$37:$M$67,1)+COUNTIF($M$37:M38,M38)-1)</f>
        <v>2</v>
      </c>
      <c r="O38" s="144">
        <f ca="1">COUNTIF($E$37:E38,E38)</f>
        <v>1</v>
      </c>
      <c r="P38" s="265">
        <f t="shared" ca="1" si="5"/>
        <v>75</v>
      </c>
      <c r="Q38" s="166">
        <f ca="1">IF(P38&gt;$S$37,0,RANK(P38,$P$37:$P$67,1)+COUNTIF($P$37:P38,P38)-1)</f>
        <v>2</v>
      </c>
      <c r="W38" s="142">
        <v>0</v>
      </c>
      <c r="X38" s="143" t="s">
        <v>44</v>
      </c>
    </row>
    <row r="39" spans="2:24" ht="15" hidden="1" customHeight="1" thickBot="1" x14ac:dyDescent="0.3">
      <c r="B39" s="144">
        <v>3</v>
      </c>
      <c r="C39" s="144" t="str">
        <f t="shared" ca="1" si="3"/>
        <v>2.1.</v>
      </c>
      <c r="D39" s="144" t="str">
        <f t="shared" ca="1" si="6"/>
        <v>MANAJERIAL</v>
      </c>
      <c r="E39" s="158" t="str">
        <f t="shared" ca="1" si="4"/>
        <v>RKJM dan RKAM</v>
      </c>
      <c r="F39" s="162">
        <f t="shared" ca="1" si="7"/>
        <v>75</v>
      </c>
      <c r="G39" s="162" t="str">
        <f t="shared" ca="1" si="8"/>
        <v>Manajerial / RKJM dan RKAM</v>
      </c>
      <c r="H39" s="162"/>
      <c r="I39" s="162"/>
      <c r="J39" s="162"/>
      <c r="K39" s="162"/>
      <c r="L39" s="158">
        <f ca="1">COUNTIF($G$37:G39,G39)</f>
        <v>1</v>
      </c>
      <c r="M39" s="165">
        <f t="shared" ca="1" si="9"/>
        <v>75</v>
      </c>
      <c r="N39" s="166">
        <f ca="1">IF(M39&gt;$S$37,0,RANK(M39,$M$37:$M$67,1)+COUNTIF($M$37:M39,M39)-1)</f>
        <v>3</v>
      </c>
      <c r="O39" s="144">
        <f ca="1">COUNTIF($E$37:E39,E39)</f>
        <v>1</v>
      </c>
      <c r="P39" s="265">
        <f t="shared" ca="1" si="5"/>
        <v>75</v>
      </c>
      <c r="Q39" s="166">
        <f ca="1">IF(P39&gt;$S$37,0,RANK(P39,$P$37:$P$67,1)+COUNTIF($P$37:P39,P39)-1)</f>
        <v>3</v>
      </c>
      <c r="W39" s="142">
        <v>51</v>
      </c>
      <c r="X39" s="143" t="s">
        <v>45</v>
      </c>
    </row>
    <row r="40" spans="2:24" ht="15" hidden="1" customHeight="1" thickBot="1" x14ac:dyDescent="0.3">
      <c r="B40" s="144">
        <v>4</v>
      </c>
      <c r="C40" s="144" t="str">
        <f t="shared" ca="1" si="3"/>
        <v>2.2.</v>
      </c>
      <c r="D40" s="144" t="str">
        <f t="shared" ca="1" si="6"/>
        <v>MANAJERIAL</v>
      </c>
      <c r="E40" s="158" t="str">
        <f t="shared" ca="1" si="4"/>
        <v>Perencanaan dan Pengembangan Madrasah</v>
      </c>
      <c r="F40" s="162">
        <f t="shared" ca="1" si="7"/>
        <v>75</v>
      </c>
      <c r="G40" s="162" t="str">
        <f t="shared" ca="1" si="8"/>
        <v>Manajerial / Perencanaan dan Pengembangan Madrasah</v>
      </c>
      <c r="H40" s="162"/>
      <c r="I40" s="162"/>
      <c r="J40" s="162"/>
      <c r="K40" s="162"/>
      <c r="L40" s="158">
        <f ca="1">COUNTIF($G$37:G40,G40)</f>
        <v>1</v>
      </c>
      <c r="M40" s="165">
        <f t="shared" ca="1" si="9"/>
        <v>75</v>
      </c>
      <c r="N40" s="166">
        <f ca="1">IF(M40&gt;$S$37,0,RANK(M40,$M$37:$M$67,1)+COUNTIF($M$37:M40,M40)-1)</f>
        <v>4</v>
      </c>
      <c r="O40" s="144">
        <f ca="1">COUNTIF($E$37:E40,E40)</f>
        <v>1</v>
      </c>
      <c r="P40" s="265">
        <f t="shared" ca="1" si="5"/>
        <v>75</v>
      </c>
      <c r="Q40" s="166">
        <f ca="1">IF(P40&gt;$S$37,0,RANK(P40,$P$37:$P$67,1)+COUNTIF($P$37:P40,P40)-1)</f>
        <v>4</v>
      </c>
      <c r="W40" s="142">
        <v>61</v>
      </c>
      <c r="X40" s="143" t="s">
        <v>46</v>
      </c>
    </row>
    <row r="41" spans="2:24" ht="15" hidden="1" customHeight="1" thickBot="1" x14ac:dyDescent="0.3">
      <c r="B41" s="144">
        <v>5</v>
      </c>
      <c r="C41" s="144" t="str">
        <f t="shared" ca="1" si="3"/>
        <v>2.4.</v>
      </c>
      <c r="D41" s="144" t="str">
        <f t="shared" ca="1" si="6"/>
        <v>MANAJERIAL</v>
      </c>
      <c r="E41" s="158" t="str">
        <f t="shared" ca="1" si="4"/>
        <v>Pengelolaan Sarana dan Prasarana</v>
      </c>
      <c r="F41" s="162">
        <f t="shared" ca="1" si="7"/>
        <v>75</v>
      </c>
      <c r="G41" s="162" t="str">
        <f t="shared" ca="1" si="8"/>
        <v>Manajerial / Pengelolaan Sarana dan Prasarana</v>
      </c>
      <c r="H41" s="162"/>
      <c r="I41" s="162"/>
      <c r="J41" s="162"/>
      <c r="K41" s="162"/>
      <c r="L41" s="158">
        <f ca="1">COUNTIF($G$37:G41,G41)</f>
        <v>1</v>
      </c>
      <c r="M41" s="165">
        <f t="shared" ca="1" si="9"/>
        <v>75</v>
      </c>
      <c r="N41" s="166">
        <f ca="1">IF(M41&gt;$S$37,0,RANK(M41,$M$37:$M$67,1)+COUNTIF($M$37:M41,M41)-1)</f>
        <v>5</v>
      </c>
      <c r="O41" s="144">
        <f ca="1">COUNTIF($E$37:E41,E41)</f>
        <v>1</v>
      </c>
      <c r="P41" s="265">
        <f t="shared" ca="1" si="5"/>
        <v>75</v>
      </c>
      <c r="Q41" s="166">
        <f ca="1">IF(P41&gt;$S$37,0,RANK(P41,$P$37:$P$67,1)+COUNTIF($P$37:P41,P41)-1)</f>
        <v>5</v>
      </c>
      <c r="W41" s="142">
        <v>76</v>
      </c>
      <c r="X41" s="143" t="s">
        <v>47</v>
      </c>
    </row>
    <row r="42" spans="2:24" ht="15" hidden="1" customHeight="1" thickBot="1" x14ac:dyDescent="0.3">
      <c r="B42" s="144">
        <v>6</v>
      </c>
      <c r="C42" s="144" t="str">
        <f t="shared" ca="1" si="3"/>
        <v>2.6.</v>
      </c>
      <c r="D42" s="144" t="str">
        <f t="shared" ca="1" si="6"/>
        <v>MANAJERIAL</v>
      </c>
      <c r="E42" s="158" t="str">
        <f t="shared" ca="1" si="4"/>
        <v>Pengelolaan Pendidikan dan Tenaga Kependidikan</v>
      </c>
      <c r="F42" s="162">
        <f t="shared" ca="1" si="7"/>
        <v>75</v>
      </c>
      <c r="G42" s="162" t="str">
        <f t="shared" ca="1" si="8"/>
        <v>Manajerial / Pengelolaan Pendidikan dan Tenaga Kependidikan</v>
      </c>
      <c r="H42" s="162"/>
      <c r="I42" s="162"/>
      <c r="J42" s="162"/>
      <c r="K42" s="162"/>
      <c r="L42" s="158">
        <f ca="1">COUNTIF($G$37:G42,G42)</f>
        <v>1</v>
      </c>
      <c r="M42" s="165">
        <f t="shared" ca="1" si="9"/>
        <v>75</v>
      </c>
      <c r="N42" s="166">
        <f ca="1">IF(M42&gt;$S$37,0,RANK(M42,$M$37:$M$67,1)+COUNTIF($M$37:M42,M42)-1)</f>
        <v>6</v>
      </c>
      <c r="O42" s="144">
        <f ca="1">COUNTIF($E$37:E42,E42)</f>
        <v>1</v>
      </c>
      <c r="P42" s="265">
        <f t="shared" ca="1" si="5"/>
        <v>75</v>
      </c>
      <c r="Q42" s="166">
        <f ca="1">IF(P42&gt;$S$37,0,RANK(P42,$P$37:$P$67,1)+COUNTIF($P$37:P42,P42)-1)</f>
        <v>6</v>
      </c>
      <c r="W42" s="142">
        <v>91</v>
      </c>
      <c r="X42" s="143" t="s">
        <v>459</v>
      </c>
    </row>
    <row r="43" spans="2:24" ht="15" hidden="1" customHeight="1" x14ac:dyDescent="0.25">
      <c r="B43" s="144">
        <v>7</v>
      </c>
      <c r="C43" s="144" t="str">
        <f t="shared" ca="1" si="3"/>
        <v>2.8.</v>
      </c>
      <c r="D43" s="144" t="str">
        <f t="shared" ca="1" si="6"/>
        <v>MANAJERIAL</v>
      </c>
      <c r="E43" s="158" t="str">
        <f t="shared" ca="1" si="4"/>
        <v>Kepemimpinan dalam Pengelolaan Sumberdaya Madrasah</v>
      </c>
      <c r="F43" s="162">
        <f t="shared" ca="1" si="7"/>
        <v>75</v>
      </c>
      <c r="G43" s="162" t="str">
        <f t="shared" ca="1" si="8"/>
        <v>Manajerial / Kepemimpinan dalam Pengelolaan Sumberdaya Madrasah</v>
      </c>
      <c r="H43" s="162"/>
      <c r="I43" s="162"/>
      <c r="J43" s="162"/>
      <c r="K43" s="162"/>
      <c r="L43" s="158">
        <f ca="1">COUNTIF($G$37:G43,G43)</f>
        <v>1</v>
      </c>
      <c r="M43" s="165">
        <f t="shared" ca="1" si="9"/>
        <v>75</v>
      </c>
      <c r="N43" s="166">
        <f ca="1">IF(M43&gt;$S$37,0,RANK(M43,$M$37:$M$67,1)+COUNTIF($M$37:M43,M43)-1)</f>
        <v>7</v>
      </c>
      <c r="O43" s="144">
        <f ca="1">COUNTIF($E$37:E43,E43)</f>
        <v>1</v>
      </c>
      <c r="P43" s="265">
        <f t="shared" ca="1" si="5"/>
        <v>75</v>
      </c>
      <c r="Q43" s="166">
        <f ca="1">IF(P43&gt;$S$37,0,RANK(P43,$P$37:$P$67,1)+COUNTIF($P$37:P43,P43)-1)</f>
        <v>7</v>
      </c>
    </row>
    <row r="44" spans="2:24" ht="15" hidden="1" customHeight="1" x14ac:dyDescent="0.25">
      <c r="B44" s="144">
        <v>8</v>
      </c>
      <c r="C44" s="144" t="str">
        <f t="shared" ca="1" si="3"/>
        <v>2.10.</v>
      </c>
      <c r="D44" s="144" t="str">
        <f t="shared" ca="1" si="6"/>
        <v>MANAJERIAL</v>
      </c>
      <c r="E44" s="158" t="str">
        <f t="shared" ca="1" si="4"/>
        <v>Pengelolaan Kurikulum</v>
      </c>
      <c r="F44" s="162">
        <f t="shared" ca="1" si="7"/>
        <v>75</v>
      </c>
      <c r="G44" s="162" t="str">
        <f t="shared" ca="1" si="8"/>
        <v>Manajerial / Pengelolaan Kurikulum</v>
      </c>
      <c r="H44" s="162"/>
      <c r="I44" s="162"/>
      <c r="J44" s="162"/>
      <c r="K44" s="162"/>
      <c r="L44" s="158">
        <f ca="1">COUNTIF($G$37:G44,G44)</f>
        <v>1</v>
      </c>
      <c r="M44" s="165">
        <f t="shared" ca="1" si="9"/>
        <v>75</v>
      </c>
      <c r="N44" s="166">
        <f ca="1">IF(M44&gt;$S$37,0,RANK(M44,$M$37:$M$67,1)+COUNTIF($M$37:M44,M44)-1)</f>
        <v>8</v>
      </c>
      <c r="O44" s="144">
        <f ca="1">COUNTIF($E$37:E44,E44)</f>
        <v>1</v>
      </c>
      <c r="P44" s="265">
        <f t="shared" ca="1" si="5"/>
        <v>75</v>
      </c>
      <c r="Q44" s="166">
        <f ca="1">IF(P44&gt;$S$37,0,RANK(P44,$P$37:$P$67,1)+COUNTIF($P$37:P44,P44)-1)</f>
        <v>8</v>
      </c>
    </row>
    <row r="45" spans="2:24" ht="15" hidden="1" customHeight="1" x14ac:dyDescent="0.25">
      <c r="B45" s="144">
        <v>9</v>
      </c>
      <c r="C45" s="144" t="str">
        <f t="shared" ca="1" si="3"/>
        <v>2.14</v>
      </c>
      <c r="D45" s="144" t="str">
        <f t="shared" ca="1" si="6"/>
        <v>MANAJERIAL</v>
      </c>
      <c r="E45" s="158" t="str">
        <f t="shared" ca="1" si="4"/>
        <v>Sistem Informasi Manajemen (SIM)</v>
      </c>
      <c r="F45" s="162">
        <f t="shared" ca="1" si="7"/>
        <v>75</v>
      </c>
      <c r="G45" s="162" t="str">
        <f t="shared" ca="1" si="8"/>
        <v>Manajerial / Sistem Informasi Manajemen (SIM)</v>
      </c>
      <c r="H45" s="162"/>
      <c r="I45" s="162"/>
      <c r="J45" s="162"/>
      <c r="K45" s="162"/>
      <c r="L45" s="158">
        <f ca="1">COUNTIF($G$37:G45,G45)</f>
        <v>1</v>
      </c>
      <c r="M45" s="165">
        <f t="shared" ca="1" si="9"/>
        <v>75</v>
      </c>
      <c r="N45" s="166">
        <f ca="1">IF(M45&gt;$S$37,0,RANK(M45,$M$37:$M$67,1)+COUNTIF($M$37:M45,M45)-1)</f>
        <v>9</v>
      </c>
      <c r="O45" s="144">
        <f ca="1">COUNTIF($E$37:E45,E45)</f>
        <v>1</v>
      </c>
      <c r="P45" s="265">
        <f t="shared" ca="1" si="5"/>
        <v>75</v>
      </c>
      <c r="Q45" s="166">
        <f ca="1">IF(P45&gt;$S$37,0,RANK(P45,$P$37:$P$67,1)+COUNTIF($P$37:P45,P45)-1)</f>
        <v>9</v>
      </c>
    </row>
    <row r="46" spans="2:24" ht="15" hidden="1" customHeight="1" x14ac:dyDescent="0.25">
      <c r="B46" s="144">
        <v>10</v>
      </c>
      <c r="C46" s="144" t="str">
        <f t="shared" ca="1" si="3"/>
        <v>2.15.</v>
      </c>
      <c r="D46" s="144" t="str">
        <f t="shared" ca="1" si="6"/>
        <v>MANAJERIAL</v>
      </c>
      <c r="E46" s="158" t="str">
        <f t="shared" ca="1" si="4"/>
        <v>Pembelajaran Berbasis TIK</v>
      </c>
      <c r="F46" s="162">
        <f t="shared" ca="1" si="7"/>
        <v>75</v>
      </c>
      <c r="G46" s="162" t="str">
        <f t="shared" ca="1" si="8"/>
        <v>Manajerial / Pembelajaran Berbasis TIK</v>
      </c>
      <c r="H46" s="162"/>
      <c r="I46" s="162"/>
      <c r="J46" s="162"/>
      <c r="K46" s="162"/>
      <c r="L46" s="158">
        <f ca="1">COUNTIF($G$37:G46,G46)</f>
        <v>1</v>
      </c>
      <c r="M46" s="165">
        <f t="shared" ca="1" si="9"/>
        <v>75</v>
      </c>
      <c r="N46" s="166">
        <f ca="1">IF(M46&gt;$S$37,0,RANK(M46,$M$37:$M$67,1)+COUNTIF($M$37:M46,M46)-1)</f>
        <v>10</v>
      </c>
      <c r="O46" s="144">
        <f ca="1">COUNTIF($E$37:E46,E46)</f>
        <v>1</v>
      </c>
      <c r="P46" s="265">
        <f t="shared" ca="1" si="5"/>
        <v>75</v>
      </c>
      <c r="Q46" s="166">
        <f ca="1">IF(P46&gt;$S$37,0,RANK(P46,$P$37:$P$67,1)+COUNTIF($P$37:P46,P46)-1)</f>
        <v>10</v>
      </c>
    </row>
    <row r="47" spans="2:24" ht="15" hidden="1" customHeight="1" x14ac:dyDescent="0.25">
      <c r="B47" s="144">
        <v>11</v>
      </c>
      <c r="C47" s="144" t="str">
        <f t="shared" ca="1" si="3"/>
        <v>3.3.</v>
      </c>
      <c r="D47" s="144" t="str">
        <f t="shared" ca="1" si="6"/>
        <v>KEWIRAUSAHAAN</v>
      </c>
      <c r="E47" s="158" t="str">
        <f t="shared" ca="1" si="4"/>
        <v>Kepemimpinan Madrasah</v>
      </c>
      <c r="F47" s="162">
        <f t="shared" ca="1" si="7"/>
        <v>75</v>
      </c>
      <c r="G47" s="162" t="str">
        <f t="shared" ca="1" si="8"/>
        <v>Kewirausahaan / Kepemimpinan Madrasah</v>
      </c>
      <c r="H47" s="162"/>
      <c r="I47" s="162"/>
      <c r="J47" s="162"/>
      <c r="K47" s="162"/>
      <c r="L47" s="158">
        <f ca="1">COUNTIF($G$37:G47,G47)</f>
        <v>1</v>
      </c>
      <c r="M47" s="165">
        <f t="shared" ca="1" si="9"/>
        <v>75</v>
      </c>
      <c r="N47" s="166">
        <f ca="1">IF(M47&gt;$S$37,0,RANK(M47,$M$37:$M$67,1)+COUNTIF($M$37:M47,M47)-1)</f>
        <v>11</v>
      </c>
      <c r="O47" s="144">
        <f ca="1">COUNTIF($E$37:E47,E47)</f>
        <v>1</v>
      </c>
      <c r="P47" s="265">
        <f t="shared" ca="1" si="5"/>
        <v>75</v>
      </c>
      <c r="Q47" s="166">
        <f ca="1">IF(P47&gt;$S$37,0,RANK(P47,$P$37:$P$67,1)+COUNTIF($P$37:P47,P47)-1)</f>
        <v>11</v>
      </c>
    </row>
    <row r="48" spans="2:24" ht="15" hidden="1" customHeight="1" x14ac:dyDescent="0.25">
      <c r="B48" s="144">
        <v>12</v>
      </c>
      <c r="C48" s="144" t="str">
        <f t="shared" ca="1" si="3"/>
        <v>3.4.</v>
      </c>
      <c r="D48" s="144" t="str">
        <f t="shared" ca="1" si="6"/>
        <v>KEWIRAUSAHAAN</v>
      </c>
      <c r="E48" s="158" t="str">
        <f t="shared" ca="1" si="4"/>
        <v>Kepemimpinan Madrasah</v>
      </c>
      <c r="F48" s="162">
        <f t="shared" ca="1" si="7"/>
        <v>75</v>
      </c>
      <c r="G48" s="162" t="str">
        <f t="shared" ca="1" si="8"/>
        <v>Kewirausahaan / Kepemimpinan Madrasah</v>
      </c>
      <c r="H48" s="162"/>
      <c r="I48" s="162"/>
      <c r="J48" s="162"/>
      <c r="K48" s="162"/>
      <c r="L48" s="158">
        <f ca="1">COUNTIF($G$37:G48,G48)</f>
        <v>2</v>
      </c>
      <c r="M48" s="165">
        <f t="shared" ca="1" si="9"/>
        <v>100</v>
      </c>
      <c r="N48" s="166">
        <f ca="1">IF(M48&gt;$S$37,0,RANK(M48,$M$37:$M$67,1)+COUNTIF($M$37:M48,M48)-1)</f>
        <v>0</v>
      </c>
      <c r="O48" s="144">
        <f ca="1">COUNTIF($E$37:E48,E48)</f>
        <v>2</v>
      </c>
      <c r="P48" s="265">
        <f t="shared" ca="1" si="5"/>
        <v>100</v>
      </c>
      <c r="Q48" s="166">
        <f ca="1">IF(P48&gt;$S$37,0,RANK(P48,$P$37:$P$67,1)+COUNTIF($P$37:P48,P48)-1)</f>
        <v>0</v>
      </c>
    </row>
    <row r="49" spans="2:17" ht="15" hidden="1" customHeight="1" x14ac:dyDescent="0.25">
      <c r="B49" s="144">
        <v>13</v>
      </c>
      <c r="C49" s="144" t="str">
        <f t="shared" ca="1" si="3"/>
        <v>3.5.</v>
      </c>
      <c r="D49" s="144" t="str">
        <f t="shared" ca="1" si="6"/>
        <v>KEWIRAUSAHAAN</v>
      </c>
      <c r="E49" s="158" t="str">
        <f t="shared" ca="1" si="4"/>
        <v>Kewirausahaan</v>
      </c>
      <c r="F49" s="162">
        <f t="shared" ca="1" si="7"/>
        <v>75</v>
      </c>
      <c r="G49" s="162" t="str">
        <f t="shared" ca="1" si="8"/>
        <v>Kewirausahaan / Kewirausahaan</v>
      </c>
      <c r="H49" s="162"/>
      <c r="I49" s="162"/>
      <c r="J49" s="162"/>
      <c r="K49" s="162"/>
      <c r="L49" s="158">
        <f ca="1">COUNTIF($G$37:G49,G49)</f>
        <v>1</v>
      </c>
      <c r="M49" s="165">
        <f t="shared" ca="1" si="9"/>
        <v>75</v>
      </c>
      <c r="N49" s="166">
        <f ca="1">IF(M49&gt;$S$37,0,RANK(M49,$M$37:$M$67,1)+COUNTIF($M$37:M49,M49)-1)</f>
        <v>12</v>
      </c>
      <c r="O49" s="144">
        <f ca="1">COUNTIF($E$37:E49,E49)</f>
        <v>1</v>
      </c>
      <c r="P49" s="265">
        <f t="shared" ca="1" si="5"/>
        <v>75</v>
      </c>
      <c r="Q49" s="166">
        <f ca="1">IF(P49&gt;$S$37,0,RANK(P49,$P$37:$P$67,1)+COUNTIF($P$37:P49,P49)-1)</f>
        <v>12</v>
      </c>
    </row>
    <row r="50" spans="2:17" ht="15" hidden="1" customHeight="1" x14ac:dyDescent="0.25">
      <c r="B50" s="144">
        <v>14</v>
      </c>
      <c r="C50" s="144" t="str">
        <f t="shared" ca="1" si="3"/>
        <v>4.1.</v>
      </c>
      <c r="D50" s="144" t="str">
        <f t="shared" ca="1" si="6"/>
        <v>SUPERVISI</v>
      </c>
      <c r="E50" s="158" t="str">
        <f t="shared" ca="1" si="4"/>
        <v>Supervisi Akademik</v>
      </c>
      <c r="F50" s="162">
        <f t="shared" ca="1" si="7"/>
        <v>75</v>
      </c>
      <c r="G50" s="162" t="str">
        <f t="shared" ca="1" si="8"/>
        <v>Supervisi / Supervisi Akademik</v>
      </c>
      <c r="H50" s="162"/>
      <c r="I50" s="162"/>
      <c r="J50" s="162"/>
      <c r="K50" s="162"/>
      <c r="L50" s="158">
        <f ca="1">COUNTIF($G$37:G50,G50)</f>
        <v>1</v>
      </c>
      <c r="M50" s="165">
        <f t="shared" ca="1" si="9"/>
        <v>75</v>
      </c>
      <c r="N50" s="166">
        <f ca="1">IF(M50&gt;$S$37,0,RANK(M50,$M$37:$M$67,1)+COUNTIF($M$37:M50,M50)-1)</f>
        <v>13</v>
      </c>
      <c r="O50" s="144">
        <f ca="1">COUNTIF($E$37:E50,E50)</f>
        <v>1</v>
      </c>
      <c r="P50" s="265">
        <f t="shared" ca="1" si="5"/>
        <v>75</v>
      </c>
      <c r="Q50" s="166">
        <f ca="1">IF(P50&gt;$S$37,0,RANK(P50,$P$37:$P$67,1)+COUNTIF($P$37:P50,P50)-1)</f>
        <v>13</v>
      </c>
    </row>
    <row r="51" spans="2:17" ht="15" hidden="1" customHeight="1" x14ac:dyDescent="0.25">
      <c r="B51" s="144">
        <v>15</v>
      </c>
      <c r="C51" s="144" t="str">
        <f t="shared" ca="1" si="3"/>
        <v>4.2.</v>
      </c>
      <c r="D51" s="144" t="str">
        <f t="shared" ca="1" si="6"/>
        <v>SUPERVISI</v>
      </c>
      <c r="E51" s="158" t="str">
        <f t="shared" ca="1" si="4"/>
        <v>Supervisi Akademik</v>
      </c>
      <c r="F51" s="162">
        <f t="shared" ca="1" si="7"/>
        <v>75</v>
      </c>
      <c r="G51" s="162" t="str">
        <f t="shared" ca="1" si="8"/>
        <v>Supervisi / Supervisi Akademik</v>
      </c>
      <c r="H51" s="162"/>
      <c r="I51" s="162"/>
      <c r="J51" s="162"/>
      <c r="K51" s="162"/>
      <c r="L51" s="158">
        <f ca="1">COUNTIF($G$37:G51,G51)</f>
        <v>2</v>
      </c>
      <c r="M51" s="165">
        <f t="shared" ca="1" si="9"/>
        <v>100</v>
      </c>
      <c r="N51" s="166">
        <f ca="1">IF(M51&gt;$S$37,0,RANK(M51,$M$37:$M$67,1)+COUNTIF($M$37:M51,M51)-1)</f>
        <v>0</v>
      </c>
      <c r="O51" s="144">
        <f ca="1">COUNTIF($E$37:E51,E51)</f>
        <v>2</v>
      </c>
      <c r="P51" s="265">
        <f t="shared" ca="1" si="5"/>
        <v>100</v>
      </c>
      <c r="Q51" s="166">
        <f ca="1">IF(P51&gt;$S$37,0,RANK(P51,$P$37:$P$67,1)+COUNTIF($P$37:P51,P51)-1)</f>
        <v>0</v>
      </c>
    </row>
    <row r="52" spans="2:17" ht="15" hidden="1" customHeight="1" x14ac:dyDescent="0.25">
      <c r="B52" s="144">
        <v>16</v>
      </c>
      <c r="C52" s="144" t="str">
        <f t="shared" ca="1" si="3"/>
        <v>4.3.</v>
      </c>
      <c r="D52" s="144" t="str">
        <f t="shared" ca="1" si="6"/>
        <v>SUPERVISI</v>
      </c>
      <c r="E52" s="158" t="str">
        <f t="shared" ca="1" si="4"/>
        <v>Supervisi Akademik</v>
      </c>
      <c r="F52" s="162">
        <f t="shared" ca="1" si="7"/>
        <v>75</v>
      </c>
      <c r="G52" s="162" t="str">
        <f t="shared" ca="1" si="8"/>
        <v>Supervisi / Supervisi Akademik</v>
      </c>
      <c r="H52" s="162"/>
      <c r="I52" s="162"/>
      <c r="J52" s="162"/>
      <c r="K52" s="162"/>
      <c r="L52" s="158">
        <f ca="1">COUNTIF($G$37:G52,G52)</f>
        <v>3</v>
      </c>
      <c r="M52" s="165">
        <f t="shared" ca="1" si="9"/>
        <v>100</v>
      </c>
      <c r="N52" s="166">
        <f ca="1">IF(M52&gt;$S$37,0,RANK(M52,$M$37:$M$67,1)+COUNTIF($M$37:M52,M52)-1)</f>
        <v>0</v>
      </c>
      <c r="O52" s="144">
        <f ca="1">COUNTIF($E$37:E52,E52)</f>
        <v>3</v>
      </c>
      <c r="P52" s="265">
        <f t="shared" ca="1" si="5"/>
        <v>100</v>
      </c>
      <c r="Q52" s="166">
        <f ca="1">IF(P52&gt;$S$37,0,RANK(P52,$P$37:$P$67,1)+COUNTIF($P$37:P52,P52)-1)</f>
        <v>0</v>
      </c>
    </row>
    <row r="53" spans="2:17" ht="15" hidden="1" customHeight="1" x14ac:dyDescent="0.25">
      <c r="B53" s="144">
        <v>17</v>
      </c>
      <c r="C53" s="144" t="str">
        <f t="shared" ca="1" si="3"/>
        <v>1.4.</v>
      </c>
      <c r="D53" s="144" t="str">
        <f t="shared" ca="1" si="6"/>
        <v>USAHA PENGEMBANGAN MADRASAH</v>
      </c>
      <c r="E53" s="158" t="str">
        <f t="shared" ca="1" si="4"/>
        <v>Peningkatan Kualitas Pembelajaran</v>
      </c>
      <c r="F53" s="162">
        <f t="shared" ca="1" si="7"/>
        <v>81.25</v>
      </c>
      <c r="G53" s="162" t="str">
        <f t="shared" ca="1" si="8"/>
        <v>Usaha Pengembangan Madrasah / Peningkatan Kualitas Pembelajaran</v>
      </c>
      <c r="H53" s="162"/>
      <c r="I53" s="162"/>
      <c r="J53" s="162"/>
      <c r="K53" s="162"/>
      <c r="L53" s="158">
        <f ca="1">COUNTIF($G$37:G53,G53)</f>
        <v>1</v>
      </c>
      <c r="M53" s="165">
        <f t="shared" ca="1" si="9"/>
        <v>81.25</v>
      </c>
      <c r="N53" s="166">
        <f ca="1">IF(M53&gt;$S$37,0,RANK(M53,$M$37:$M$67,1)+COUNTIF($M$37:M53,M53)-1)</f>
        <v>14</v>
      </c>
      <c r="O53" s="144">
        <f ca="1">COUNTIF($E$37:E53,E53)</f>
        <v>1</v>
      </c>
      <c r="P53" s="265">
        <f t="shared" ca="1" si="5"/>
        <v>81.25</v>
      </c>
      <c r="Q53" s="166">
        <f ca="1">IF(P53&gt;$S$37,0,RANK(P53,$P$37:$P$67,1)+COUNTIF($P$37:P53,P53)-1)</f>
        <v>14</v>
      </c>
    </row>
    <row r="54" spans="2:17" ht="15" hidden="1" customHeight="1" x14ac:dyDescent="0.25">
      <c r="B54" s="144">
        <v>18</v>
      </c>
      <c r="C54" s="144" t="str">
        <f t="shared" ca="1" si="3"/>
        <v>2.3.</v>
      </c>
      <c r="D54" s="144" t="str">
        <f t="shared" ca="1" si="6"/>
        <v>MANAJERIAL</v>
      </c>
      <c r="E54" s="158" t="str">
        <f t="shared" ca="1" si="4"/>
        <v>Kepemimpinan dalam Pengelolaan Sumberdaya Madrasah</v>
      </c>
      <c r="F54" s="162">
        <f t="shared" ca="1" si="7"/>
        <v>81.25</v>
      </c>
      <c r="G54" s="162" t="str">
        <f t="shared" ca="1" si="8"/>
        <v>Manajerial / Kepemimpinan dalam Pengelolaan Sumberdaya Madrasah</v>
      </c>
      <c r="H54" s="162"/>
      <c r="I54" s="162"/>
      <c r="J54" s="162"/>
      <c r="K54" s="162"/>
      <c r="L54" s="158">
        <f ca="1">COUNTIF($G$37:G54,G54)</f>
        <v>2</v>
      </c>
      <c r="M54" s="165">
        <f t="shared" ca="1" si="9"/>
        <v>100</v>
      </c>
      <c r="N54" s="166">
        <f ca="1">IF(M54&gt;$S$37,0,RANK(M54,$M$37:$M$67,1)+COUNTIF($M$37:M54,M54)-1)</f>
        <v>0</v>
      </c>
      <c r="O54" s="144">
        <f ca="1">COUNTIF($E$37:E54,E54)</f>
        <v>2</v>
      </c>
      <c r="P54" s="265">
        <f t="shared" ca="1" si="5"/>
        <v>100</v>
      </c>
      <c r="Q54" s="166">
        <f ca="1">IF(P54&gt;$S$37,0,RANK(P54,$P$37:$P$67,1)+COUNTIF($P$37:P54,P54)-1)</f>
        <v>0</v>
      </c>
    </row>
    <row r="55" spans="2:17" ht="15" hidden="1" customHeight="1" x14ac:dyDescent="0.25">
      <c r="B55" s="144">
        <v>19</v>
      </c>
      <c r="C55" s="144" t="str">
        <f t="shared" ca="1" si="3"/>
        <v>2.9.</v>
      </c>
      <c r="D55" s="144" t="str">
        <f t="shared" ca="1" si="6"/>
        <v>MANAJERIAL</v>
      </c>
      <c r="E55" s="158" t="str">
        <f t="shared" ca="1" si="4"/>
        <v>Pengelolaan Peserta Didik Baru</v>
      </c>
      <c r="F55" s="162">
        <f t="shared" ca="1" si="7"/>
        <v>81.25</v>
      </c>
      <c r="G55" s="162" t="str">
        <f t="shared" ca="1" si="8"/>
        <v>Manajerial / Pengelolaan Peserta Didik Baru</v>
      </c>
      <c r="H55" s="162"/>
      <c r="I55" s="162"/>
      <c r="J55" s="162"/>
      <c r="K55" s="162"/>
      <c r="L55" s="158">
        <f ca="1">COUNTIF($G$37:G55,G55)</f>
        <v>1</v>
      </c>
      <c r="M55" s="165">
        <f t="shared" ca="1" si="9"/>
        <v>81.25</v>
      </c>
      <c r="N55" s="166">
        <f ca="1">IF(M55&gt;$S$37,0,RANK(M55,$M$37:$M$67,1)+COUNTIF($M$37:M55,M55)-1)</f>
        <v>15</v>
      </c>
      <c r="O55" s="144">
        <f ca="1">COUNTIF($E$37:E55,E55)</f>
        <v>1</v>
      </c>
      <c r="P55" s="265">
        <f t="shared" ca="1" si="5"/>
        <v>81.25</v>
      </c>
      <c r="Q55" s="166">
        <f ca="1">IF(P55&gt;$S$37,0,RANK(P55,$P$37:$P$67,1)+COUNTIF($P$37:P55,P55)-1)</f>
        <v>15</v>
      </c>
    </row>
    <row r="56" spans="2:17" ht="15" hidden="1" customHeight="1" x14ac:dyDescent="0.25">
      <c r="B56" s="144">
        <v>20</v>
      </c>
      <c r="C56" s="144" t="str">
        <f t="shared" ca="1" si="3"/>
        <v>2.12</v>
      </c>
      <c r="D56" s="144" t="str">
        <f t="shared" ca="1" si="6"/>
        <v>MANAJERIAL</v>
      </c>
      <c r="E56" s="158" t="str">
        <f t="shared" ca="1" si="4"/>
        <v>Kepemimpinan dalam Pengelolaan Sistem Administrasi</v>
      </c>
      <c r="F56" s="162">
        <f t="shared" ca="1" si="7"/>
        <v>81.25</v>
      </c>
      <c r="G56" s="162" t="str">
        <f t="shared" ca="1" si="8"/>
        <v>Manajerial / Kepemimpinan dalam Pengelolaan Sistem Administrasi</v>
      </c>
      <c r="H56" s="162"/>
      <c r="I56" s="162"/>
      <c r="J56" s="162"/>
      <c r="K56" s="162"/>
      <c r="L56" s="158">
        <f ca="1">COUNTIF($G$37:G56,G56)</f>
        <v>1</v>
      </c>
      <c r="M56" s="165">
        <f t="shared" ca="1" si="9"/>
        <v>81.25</v>
      </c>
      <c r="N56" s="166">
        <f ca="1">IF(M56&gt;$S$37,0,RANK(M56,$M$37:$M$67,1)+COUNTIF($M$37:M56,M56)-1)</f>
        <v>16</v>
      </c>
      <c r="O56" s="144">
        <f ca="1">COUNTIF($E$37:E56,E56)</f>
        <v>1</v>
      </c>
      <c r="P56" s="265">
        <f t="shared" ca="1" si="5"/>
        <v>81.25</v>
      </c>
      <c r="Q56" s="166">
        <f ca="1">IF(P56&gt;$S$37,0,RANK(P56,$P$37:$P$67,1)+COUNTIF($P$37:P56,P56)-1)</f>
        <v>16</v>
      </c>
    </row>
    <row r="57" spans="2:17" ht="15" hidden="1" customHeight="1" x14ac:dyDescent="0.25">
      <c r="B57" s="144">
        <v>21</v>
      </c>
      <c r="C57" s="144" t="str">
        <f t="shared" ca="1" si="3"/>
        <v>2.13.</v>
      </c>
      <c r="D57" s="144" t="str">
        <f t="shared" ca="1" si="6"/>
        <v>MANAJERIAL</v>
      </c>
      <c r="E57" s="158" t="str">
        <f t="shared" ca="1" si="4"/>
        <v>Pengelolaan Layanan Khusus</v>
      </c>
      <c r="F57" s="162">
        <f t="shared" ca="1" si="7"/>
        <v>81.25</v>
      </c>
      <c r="G57" s="162" t="str">
        <f t="shared" ca="1" si="8"/>
        <v>Manajerial / Pengelolaan Layanan Khusus</v>
      </c>
      <c r="H57" s="162"/>
      <c r="I57" s="162"/>
      <c r="J57" s="162"/>
      <c r="K57" s="162"/>
      <c r="L57" s="158">
        <f ca="1">COUNTIF($G$37:G57,G57)</f>
        <v>1</v>
      </c>
      <c r="M57" s="165">
        <f t="shared" ca="1" si="9"/>
        <v>81.25</v>
      </c>
      <c r="N57" s="166">
        <f ca="1">IF(M57&gt;$S$37,0,RANK(M57,$M$37:$M$67,1)+COUNTIF($M$37:M57,M57)-1)</f>
        <v>17</v>
      </c>
      <c r="O57" s="144">
        <f ca="1">COUNTIF($E$37:E57,E57)</f>
        <v>1</v>
      </c>
      <c r="P57" s="265">
        <f t="shared" ca="1" si="5"/>
        <v>81.25</v>
      </c>
      <c r="Q57" s="166">
        <f ca="1">IF(P57&gt;$S$37,0,RANK(P57,$P$37:$P$67,1)+COUNTIF($P$37:P57,P57)-1)</f>
        <v>17</v>
      </c>
    </row>
    <row r="58" spans="2:17" ht="15" hidden="1" customHeight="1" x14ac:dyDescent="0.25">
      <c r="B58" s="144">
        <v>22</v>
      </c>
      <c r="C58" s="144" t="str">
        <f t="shared" ca="1" si="3"/>
        <v>2.16.</v>
      </c>
      <c r="D58" s="144" t="str">
        <f t="shared" ca="1" si="6"/>
        <v>MANAJERIAL</v>
      </c>
      <c r="E58" s="158" t="str">
        <f t="shared" ca="1" si="4"/>
        <v>Monitoring dan Evaluasi</v>
      </c>
      <c r="F58" s="162">
        <f t="shared" ca="1" si="7"/>
        <v>81.25</v>
      </c>
      <c r="G58" s="162" t="str">
        <f t="shared" ca="1" si="8"/>
        <v>Manajerial / Monitoring dan Evaluasi</v>
      </c>
      <c r="H58" s="162"/>
      <c r="I58" s="162"/>
      <c r="J58" s="162"/>
      <c r="K58" s="162"/>
      <c r="L58" s="158">
        <f ca="1">COUNTIF($G$37:G58,G58)</f>
        <v>1</v>
      </c>
      <c r="M58" s="165">
        <f t="shared" ca="1" si="9"/>
        <v>81.25</v>
      </c>
      <c r="N58" s="166">
        <f ca="1">IF(M58&gt;$S$37,0,RANK(M58,$M$37:$M$67,1)+COUNTIF($M$37:M58,M58)-1)</f>
        <v>18</v>
      </c>
      <c r="O58" s="144">
        <f ca="1">COUNTIF($E$37:E58,E58)</f>
        <v>2</v>
      </c>
      <c r="P58" s="265">
        <f t="shared" ca="1" si="5"/>
        <v>100</v>
      </c>
      <c r="Q58" s="166">
        <f ca="1">IF(P58&gt;$S$37,0,RANK(P58,$P$37:$P$67,1)+COUNTIF($P$37:P58,P58)-1)</f>
        <v>0</v>
      </c>
    </row>
    <row r="59" spans="2:17" ht="15" hidden="1" customHeight="1" x14ac:dyDescent="0.25">
      <c r="B59" s="144">
        <v>23</v>
      </c>
      <c r="C59" s="144" t="str">
        <f t="shared" ca="1" si="3"/>
        <v>3.1.</v>
      </c>
      <c r="D59" s="144" t="str">
        <f t="shared" ca="1" si="6"/>
        <v>KEWIRAUSAHAAN</v>
      </c>
      <c r="E59" s="158" t="str">
        <f t="shared" ca="1" si="4"/>
        <v>Perencanaan dan Pengembangan Madrasah</v>
      </c>
      <c r="F59" s="162">
        <f t="shared" ca="1" si="7"/>
        <v>81.25</v>
      </c>
      <c r="G59" s="162" t="str">
        <f t="shared" ca="1" si="8"/>
        <v>Kewirausahaan / Perencanaan dan Pengembangan Madrasah</v>
      </c>
      <c r="H59" s="162"/>
      <c r="I59" s="162"/>
      <c r="J59" s="162"/>
      <c r="K59" s="162"/>
      <c r="L59" s="158">
        <f ca="1">COUNTIF($G$37:G59,G59)</f>
        <v>1</v>
      </c>
      <c r="M59" s="165">
        <f t="shared" ca="1" si="9"/>
        <v>81.25</v>
      </c>
      <c r="N59" s="166">
        <f ca="1">IF(M59&gt;$S$37,0,RANK(M59,$M$37:$M$67,1)+COUNTIF($M$37:M59,M59)-1)</f>
        <v>19</v>
      </c>
      <c r="O59" s="144">
        <f ca="1">COUNTIF($E$37:E59,E59)</f>
        <v>2</v>
      </c>
      <c r="P59" s="265">
        <f t="shared" ca="1" si="5"/>
        <v>100</v>
      </c>
      <c r="Q59" s="166">
        <f ca="1">IF(P59&gt;$S$37,0,RANK(P59,$P$37:$P$67,1)+COUNTIF($P$37:P59,P59)-1)</f>
        <v>0</v>
      </c>
    </row>
    <row r="60" spans="2:17" ht="15" hidden="1" customHeight="1" x14ac:dyDescent="0.25">
      <c r="B60" s="144">
        <v>24</v>
      </c>
      <c r="C60" s="144" t="str">
        <f t="shared" ca="1" si="3"/>
        <v>3.2.</v>
      </c>
      <c r="D60" s="144" t="str">
        <f t="shared" ca="1" si="6"/>
        <v>KEWIRAUSAHAAN</v>
      </c>
      <c r="E60" s="158" t="str">
        <f t="shared" ca="1" si="4"/>
        <v>Peningkatan Kualitas Pembelajaran</v>
      </c>
      <c r="F60" s="162">
        <f t="shared" ca="1" si="7"/>
        <v>81.25</v>
      </c>
      <c r="G60" s="162" t="str">
        <f t="shared" ca="1" si="8"/>
        <v>Kewirausahaan / Peningkatan Kualitas Pembelajaran</v>
      </c>
      <c r="H60" s="162"/>
      <c r="I60" s="162"/>
      <c r="J60" s="162"/>
      <c r="K60" s="162"/>
      <c r="L60" s="158">
        <f ca="1">COUNTIF($G$37:G60,G60)</f>
        <v>1</v>
      </c>
      <c r="M60" s="165">
        <f t="shared" ca="1" si="9"/>
        <v>81.25</v>
      </c>
      <c r="N60" s="166">
        <f ca="1">IF(M60&gt;$S$37,0,RANK(M60,$M$37:$M$67,1)+COUNTIF($M$37:M60,M60)-1)</f>
        <v>20</v>
      </c>
      <c r="O60" s="144">
        <f ca="1">COUNTIF($E$37:E60,E60)</f>
        <v>2</v>
      </c>
      <c r="P60" s="265">
        <f t="shared" ca="1" si="5"/>
        <v>100</v>
      </c>
      <c r="Q60" s="166">
        <f ca="1">IF(P60&gt;$S$37,0,RANK(P60,$P$37:$P$67,1)+COUNTIF($P$37:P60,P60)-1)</f>
        <v>0</v>
      </c>
    </row>
    <row r="61" spans="2:17" ht="15" hidden="1" customHeight="1" x14ac:dyDescent="0.25">
      <c r="B61" s="144">
        <v>25</v>
      </c>
      <c r="C61" s="144" t="str">
        <f t="shared" ca="1" si="3"/>
        <v>1.1.</v>
      </c>
      <c r="D61" s="144" t="str">
        <f t="shared" ca="1" si="6"/>
        <v>USAHA PENGEMBANGAN MADRASAH</v>
      </c>
      <c r="E61" s="158" t="str">
        <f t="shared" ca="1" si="4"/>
        <v>RKJM dan RKAM</v>
      </c>
      <c r="F61" s="162">
        <f t="shared" ca="1" si="7"/>
        <v>83.333333333333343</v>
      </c>
      <c r="G61" s="162" t="str">
        <f t="shared" ca="1" si="8"/>
        <v>Usaha Pengembangan Madrasah / RKJM dan RKAM</v>
      </c>
      <c r="H61" s="162"/>
      <c r="I61" s="162"/>
      <c r="J61" s="162"/>
      <c r="K61" s="162"/>
      <c r="L61" s="158">
        <f ca="1">COUNTIF($G$37:G61,G61)</f>
        <v>1</v>
      </c>
      <c r="M61" s="165">
        <f t="shared" ca="1" si="9"/>
        <v>83.333333333333343</v>
      </c>
      <c r="N61" s="166">
        <f ca="1">IF(M61&gt;$S$37,0,RANK(M61,$M$37:$M$67,1)+COUNTIF($M$37:M61,M61)-1)</f>
        <v>21</v>
      </c>
      <c r="O61" s="144">
        <f ca="1">COUNTIF($E$37:E61,E61)</f>
        <v>2</v>
      </c>
      <c r="P61" s="265">
        <f t="shared" ca="1" si="5"/>
        <v>100</v>
      </c>
      <c r="Q61" s="166">
        <f ca="1">IF(P61&gt;$S$37,0,RANK(P61,$P$37:$P$67,1)+COUNTIF($P$37:P61,P61)-1)</f>
        <v>0</v>
      </c>
    </row>
    <row r="62" spans="2:17" ht="15" hidden="1" customHeight="1" x14ac:dyDescent="0.25">
      <c r="B62" s="144">
        <v>26</v>
      </c>
      <c r="C62" s="144" t="str">
        <f t="shared" ca="1" si="3"/>
        <v>1.5.</v>
      </c>
      <c r="D62" s="144" t="str">
        <f t="shared" ca="1" si="6"/>
        <v>USAHA PENGEMBANGAN MADRASAH</v>
      </c>
      <c r="E62" s="158" t="str">
        <f t="shared" ca="1" si="4"/>
        <v>Monitoring dan Evaluasi</v>
      </c>
      <c r="F62" s="162">
        <f t="shared" ca="1" si="7"/>
        <v>83.333333333333343</v>
      </c>
      <c r="G62" s="162" t="str">
        <f t="shared" ca="1" si="8"/>
        <v>Usaha Pengembangan Madrasah / Monitoring dan Evaluasi</v>
      </c>
      <c r="H62" s="162"/>
      <c r="I62" s="162"/>
      <c r="J62" s="162"/>
      <c r="K62" s="162"/>
      <c r="L62" s="158">
        <f ca="1">COUNTIF($G$37:G62,G62)</f>
        <v>2</v>
      </c>
      <c r="M62" s="165">
        <f t="shared" ca="1" si="9"/>
        <v>100</v>
      </c>
      <c r="N62" s="166">
        <f ca="1">IF(M62&gt;$S$37,0,RANK(M62,$M$37:$M$67,1)+COUNTIF($M$37:M62,M62)-1)</f>
        <v>0</v>
      </c>
      <c r="O62" s="144">
        <f ca="1">COUNTIF($E$37:E62,E62)</f>
        <v>3</v>
      </c>
      <c r="P62" s="265">
        <f t="shared" ca="1" si="5"/>
        <v>100</v>
      </c>
      <c r="Q62" s="166">
        <f ca="1">IF(P62&gt;$S$37,0,RANK(P62,$P$37:$P$67,1)+COUNTIF($P$37:P62,P62)-1)</f>
        <v>0</v>
      </c>
    </row>
    <row r="63" spans="2:17" ht="15" hidden="1" customHeight="1" x14ac:dyDescent="0.25">
      <c r="B63" s="144">
        <v>27</v>
      </c>
      <c r="C63" s="144" t="str">
        <f t="shared" ca="1" si="3"/>
        <v>1.2.</v>
      </c>
      <c r="D63" s="144" t="str">
        <f t="shared" ca="1" si="6"/>
        <v>USAHA PENGEMBANGAN MADRASAH</v>
      </c>
      <c r="E63" s="158" t="str">
        <f t="shared" ca="1" si="4"/>
        <v>Pemberdayaan Organisasi Madrasah</v>
      </c>
      <c r="F63" s="162">
        <f t="shared" ca="1" si="7"/>
        <v>87.5</v>
      </c>
      <c r="G63" s="162" t="str">
        <f t="shared" ca="1" si="8"/>
        <v>Usaha Pengembangan Madrasah / Pemberdayaan Organisasi Madrasah</v>
      </c>
      <c r="H63" s="162"/>
      <c r="I63" s="162"/>
      <c r="J63" s="162"/>
      <c r="K63" s="162"/>
      <c r="L63" s="158">
        <f ca="1">COUNTIF($G$37:G63,G63)</f>
        <v>1</v>
      </c>
      <c r="M63" s="165">
        <f t="shared" ca="1" si="9"/>
        <v>87.5</v>
      </c>
      <c r="N63" s="166">
        <f ca="1">IF(M63&gt;$S$37,0,RANK(M63,$M$37:$M$67,1)+COUNTIF($M$37:M63,M63)-1)</f>
        <v>22</v>
      </c>
      <c r="O63" s="144">
        <f ca="1">COUNTIF($E$37:E63,E63)</f>
        <v>1</v>
      </c>
      <c r="P63" s="265">
        <f t="shared" ca="1" si="5"/>
        <v>87.5</v>
      </c>
      <c r="Q63" s="166">
        <f ca="1">IF(P63&gt;$S$37,0,RANK(P63,$P$37:$P$67,1)+COUNTIF($P$37:P63,P63)-1)</f>
        <v>18</v>
      </c>
    </row>
    <row r="64" spans="2:17" ht="15" hidden="1" customHeight="1" x14ac:dyDescent="0.25">
      <c r="B64" s="144">
        <v>28</v>
      </c>
      <c r="C64" s="144" t="str">
        <f t="shared" ca="1" si="3"/>
        <v>1.3.</v>
      </c>
      <c r="D64" s="144" t="str">
        <f t="shared" ca="1" si="6"/>
        <v>USAHA PENGEMBANGAN MADRASAH</v>
      </c>
      <c r="E64" s="158" t="str">
        <f t="shared" ca="1" si="4"/>
        <v>Perencanaan dan Pengembangan Madrasah</v>
      </c>
      <c r="F64" s="162">
        <f t="shared" ca="1" si="7"/>
        <v>87.5</v>
      </c>
      <c r="G64" s="162" t="str">
        <f t="shared" ca="1" si="8"/>
        <v>Usaha Pengembangan Madrasah / Perencanaan dan Pengembangan Madrasah</v>
      </c>
      <c r="H64" s="162"/>
      <c r="I64" s="162"/>
      <c r="J64" s="162"/>
      <c r="K64" s="162"/>
      <c r="L64" s="158">
        <f ca="1">COUNTIF($G$37:G64,G64)</f>
        <v>1</v>
      </c>
      <c r="M64" s="165">
        <f t="shared" ca="1" si="9"/>
        <v>87.5</v>
      </c>
      <c r="N64" s="166">
        <f ca="1">IF(M64&gt;$S$37,0,RANK(M64,$M$37:$M$67,1)+COUNTIF($M$37:M64,M64)-1)</f>
        <v>23</v>
      </c>
      <c r="O64" s="144">
        <f ca="1">COUNTIF($E$37:E64,E64)</f>
        <v>3</v>
      </c>
      <c r="P64" s="265">
        <f t="shared" ca="1" si="5"/>
        <v>100</v>
      </c>
      <c r="Q64" s="166">
        <f ca="1">IF(P64&gt;$S$37,0,RANK(P64,$P$37:$P$67,1)+COUNTIF($P$37:P64,P64)-1)</f>
        <v>0</v>
      </c>
    </row>
    <row r="65" spans="2:17" ht="15" hidden="1" customHeight="1" x14ac:dyDescent="0.25">
      <c r="B65" s="144">
        <v>29</v>
      </c>
      <c r="C65" s="144" t="str">
        <f t="shared" ca="1" si="3"/>
        <v>2.5.</v>
      </c>
      <c r="D65" s="144" t="str">
        <f t="shared" ca="1" si="6"/>
        <v>MANAJERIAL</v>
      </c>
      <c r="E65" s="158" t="str">
        <f t="shared" ca="1" si="4"/>
        <v>Madrasah Berwawasan Lingkungan</v>
      </c>
      <c r="F65" s="162">
        <f t="shared" ca="1" si="7"/>
        <v>93.75</v>
      </c>
      <c r="G65" s="162" t="str">
        <f t="shared" ca="1" si="8"/>
        <v>Manajerial / Madrasah Berwawasan Lingkungan</v>
      </c>
      <c r="H65" s="162"/>
      <c r="I65" s="162"/>
      <c r="J65" s="162"/>
      <c r="K65" s="162"/>
      <c r="L65" s="158">
        <f ca="1">COUNTIF($G$37:G65,G65)</f>
        <v>1</v>
      </c>
      <c r="M65" s="165">
        <f t="shared" ca="1" si="9"/>
        <v>93.75</v>
      </c>
      <c r="N65" s="166">
        <f ca="1">IF(M65&gt;$S$37,0,RANK(M65,$M$37:$M$67,1)+COUNTIF($M$37:M65,M65)-1)</f>
        <v>0</v>
      </c>
      <c r="O65" s="144">
        <f ca="1">COUNTIF($E$37:E65,E65)</f>
        <v>1</v>
      </c>
      <c r="P65" s="265">
        <f t="shared" ca="1" si="5"/>
        <v>93.75</v>
      </c>
      <c r="Q65" s="166">
        <f ca="1">IF(P65&gt;$S$37,0,RANK(P65,$P$37:$P$67,1)+COUNTIF($P$37:P65,P65)-1)</f>
        <v>0</v>
      </c>
    </row>
    <row r="66" spans="2:17" ht="15" hidden="1" customHeight="1" x14ac:dyDescent="0.25">
      <c r="B66" s="144">
        <v>30</v>
      </c>
      <c r="C66" s="144" t="str">
        <f t="shared" ca="1" si="3"/>
        <v>2.7.</v>
      </c>
      <c r="D66" s="144" t="str">
        <f t="shared" ca="1" si="6"/>
        <v>MANAJERIAL</v>
      </c>
      <c r="E66" s="158" t="str">
        <f t="shared" ca="1" si="4"/>
        <v>Pengelolaan Sarana dan Prasarana</v>
      </c>
      <c r="F66" s="162">
        <f t="shared" ca="1" si="7"/>
        <v>93.75</v>
      </c>
      <c r="G66" s="162" t="str">
        <f t="shared" ca="1" si="8"/>
        <v>Manajerial / Pengelolaan Sarana dan Prasarana</v>
      </c>
      <c r="H66" s="162"/>
      <c r="I66" s="162"/>
      <c r="J66" s="162"/>
      <c r="K66" s="162"/>
      <c r="L66" s="158">
        <f ca="1">COUNTIF($G$37:G66,G66)</f>
        <v>2</v>
      </c>
      <c r="M66" s="165">
        <f t="shared" ca="1" si="9"/>
        <v>100</v>
      </c>
      <c r="N66" s="166">
        <f ca="1">IF(M66&gt;$S$37,0,RANK(M66,$M$37:$M$67,1)+COUNTIF($M$37:M66,M66)-1)</f>
        <v>0</v>
      </c>
      <c r="O66" s="144">
        <f ca="1">COUNTIF($E$37:E66,E66)</f>
        <v>2</v>
      </c>
      <c r="P66" s="265">
        <f t="shared" ca="1" si="5"/>
        <v>100</v>
      </c>
      <c r="Q66" s="166">
        <f ca="1">IF(P66&gt;$S$37,0,RANK(P66,$P$37:$P$67,1)+COUNTIF($P$37:P66,P66)-1)</f>
        <v>0</v>
      </c>
    </row>
    <row r="67" spans="2:17" ht="15" hidden="1" customHeight="1" x14ac:dyDescent="0.25">
      <c r="B67" s="144">
        <v>31</v>
      </c>
      <c r="C67" s="144" t="str">
        <f t="shared" ca="1" si="3"/>
        <v>2.11.</v>
      </c>
      <c r="D67" s="144" t="str">
        <f t="shared" ca="1" si="6"/>
        <v>MANAJERIAL</v>
      </c>
      <c r="E67" s="158" t="str">
        <f t="shared" ca="1" si="4"/>
        <v>Pengelolaan Keuangan</v>
      </c>
      <c r="F67" s="162">
        <f t="shared" ca="1" si="7"/>
        <v>93.75</v>
      </c>
      <c r="G67" s="162" t="str">
        <f t="shared" ca="1" si="8"/>
        <v>Manajerial / Pengelolaan Keuangan</v>
      </c>
      <c r="H67" s="162"/>
      <c r="I67" s="162"/>
      <c r="J67" s="162"/>
      <c r="K67" s="162"/>
      <c r="L67" s="158">
        <f ca="1">COUNTIF($G$37:G67,G67)</f>
        <v>1</v>
      </c>
      <c r="M67" s="165">
        <f t="shared" ca="1" si="9"/>
        <v>93.75</v>
      </c>
      <c r="N67" s="166">
        <f ca="1">IF(M67&gt;$S$37,0,RANK(M67,$M$37:$M$67,1)+COUNTIF($M$37:M67,M67)-1)</f>
        <v>0</v>
      </c>
      <c r="O67" s="144">
        <f ca="1">COUNTIF($E$37:E67,E67)</f>
        <v>1</v>
      </c>
      <c r="P67" s="265">
        <f t="shared" ca="1" si="5"/>
        <v>93.75</v>
      </c>
      <c r="Q67" s="166">
        <f ca="1">IF(P67&gt;$S$37,0,RANK(P67,$P$37:$P$67,1)+COUNTIF($P$37:P67,P67)-1)</f>
        <v>0</v>
      </c>
    </row>
    <row r="68" spans="2:17" ht="13.5" customHeight="1" x14ac:dyDescent="0.25">
      <c r="D68" s="144"/>
      <c r="E68" s="158"/>
      <c r="F68" s="162"/>
      <c r="G68" s="162"/>
      <c r="H68" s="162"/>
      <c r="I68" s="288" t="str">
        <f>HYPERLINK("#Menu!A1","↖")</f>
        <v>↖</v>
      </c>
      <c r="J68" s="162"/>
      <c r="K68" s="162"/>
      <c r="L68" s="158"/>
      <c r="M68" s="165"/>
      <c r="N68" s="166"/>
      <c r="Q68" s="166"/>
    </row>
    <row r="69" spans="2:17" s="147" customFormat="1" ht="15" customHeight="1" x14ac:dyDescent="0.25">
      <c r="C69" s="150" t="s">
        <v>536</v>
      </c>
      <c r="D69" s="175"/>
      <c r="P69" s="266"/>
    </row>
    <row r="70" spans="2:17" ht="15" customHeight="1" x14ac:dyDescent="0.25"/>
    <row r="71" spans="2:17" ht="15" customHeight="1" x14ac:dyDescent="0.25">
      <c r="C71" s="167" t="str">
        <f ca="1">"Periode : Tahun ke " &amp;A1</f>
        <v>Periode : Tahun ke 1</v>
      </c>
    </row>
    <row r="72" spans="2:17" ht="15" customHeight="1" x14ac:dyDescent="0.25">
      <c r="C72" s="148" t="str">
        <f>"Nama Kepala Madrasah : " &amp; Data!E3</f>
        <v>Nama Kepala Madrasah : Hamba Allah</v>
      </c>
    </row>
    <row r="73" spans="2:17" ht="15" customHeight="1" x14ac:dyDescent="0.25">
      <c r="C73" s="144" t="str">
        <f>"Unit Kerja : " &amp; Data!E15</f>
        <v>Unit Kerja : MA Pragaan</v>
      </c>
    </row>
    <row r="74" spans="2:17" ht="15" customHeight="1" x14ac:dyDescent="0.25">
      <c r="C74" s="144" t="str">
        <f>"Kecamatan : " &amp; Data!E19</f>
        <v>Kecamatan : Pragaan</v>
      </c>
    </row>
    <row r="75" spans="2:17" ht="15" customHeight="1" x14ac:dyDescent="0.25">
      <c r="C75" s="144" t="str">
        <f>"Kabupaten/Kota : " &amp; Data!E20 &amp; " - "  &amp; Data!E21</f>
        <v>Kabupaten/Kota : Sumenep - Jawa Timur</v>
      </c>
    </row>
    <row r="76" spans="2:17" ht="15" customHeight="1" x14ac:dyDescent="0.25"/>
    <row r="77" spans="2:17" ht="24.75" customHeight="1" x14ac:dyDescent="0.25">
      <c r="C77" s="168" t="s">
        <v>59</v>
      </c>
      <c r="D77" s="168" t="s">
        <v>537</v>
      </c>
      <c r="E77" s="169" t="s">
        <v>534</v>
      </c>
      <c r="F77" s="168" t="s">
        <v>528</v>
      </c>
      <c r="G77" s="168" t="s">
        <v>529</v>
      </c>
    </row>
    <row r="78" spans="2:17" ht="38.25" customHeight="1" x14ac:dyDescent="0.25">
      <c r="C78" s="170">
        <v>1</v>
      </c>
      <c r="D78" s="171" t="str">
        <f ca="1">PROPER(IF($C78&gt;$T$37,"",INDEX($D$37:$D$67,MATCH(C78,$N$37:$N$67,0))))</f>
        <v>Usaha Pengembangan Madrasah</v>
      </c>
      <c r="E78" s="172" t="str">
        <f ca="1">IF($C78&gt;$T$37,"",INDEX($E$37:$E$67,MATCH(C78,$N$37:$N$67,0)))</f>
        <v>Monitoring dan Evaluasi</v>
      </c>
      <c r="F78" s="173">
        <f ca="1">IF($C78&gt;$T$37,"",INDEX($F$37:$F$67,MATCH(C78,$N$37:$N$67,0)))</f>
        <v>75</v>
      </c>
      <c r="G78" s="170" t="str">
        <f ca="1">IF(F78="","",VLOOKUP(F78,$W$38:$X$42,2,TRUE))</f>
        <v>Cukup</v>
      </c>
    </row>
    <row r="79" spans="2:17" ht="38.25" customHeight="1" x14ac:dyDescent="0.25">
      <c r="C79" s="170">
        <v>2</v>
      </c>
      <c r="D79" s="171" t="str">
        <f t="shared" ref="D79:D92" ca="1" si="10">PROPER(IF($C79&gt;$T$37,"",INDEX($D$37:$D$67,MATCH(C79,$N$37:$N$67,0))))</f>
        <v>Usaha Pengembangan Madrasah</v>
      </c>
      <c r="E79" s="172" t="str">
        <f t="shared" ref="E79:E92" ca="1" si="11">IF($C79&gt;$T$37,"",INDEX($E$37:$E$67,MATCH(C79,$N$37:$N$67,0)))</f>
        <v>Penelitian Tindakan</v>
      </c>
      <c r="F79" s="173">
        <f t="shared" ref="F79:F92" ca="1" si="12">IF($C79&gt;$T$37,"",INDEX($F$37:$F$67,MATCH(C79,$N$37:$N$67,0)))</f>
        <v>75</v>
      </c>
      <c r="G79" s="170" t="str">
        <f t="shared" ref="G79:G92" ca="1" si="13">IF(F79="","",VLOOKUP(F79,$W$38:$X$42,2,TRUE))</f>
        <v>Cukup</v>
      </c>
    </row>
    <row r="80" spans="2:17" ht="38.25" customHeight="1" x14ac:dyDescent="0.25">
      <c r="C80" s="170">
        <v>3</v>
      </c>
      <c r="D80" s="171" t="str">
        <f t="shared" ca="1" si="10"/>
        <v>Manajerial</v>
      </c>
      <c r="E80" s="172" t="str">
        <f t="shared" ca="1" si="11"/>
        <v>RKJM dan RKAM</v>
      </c>
      <c r="F80" s="173">
        <f t="shared" ca="1" si="12"/>
        <v>75</v>
      </c>
      <c r="G80" s="170" t="str">
        <f t="shared" ca="1" si="13"/>
        <v>Cukup</v>
      </c>
    </row>
    <row r="81" spans="3:7" ht="38.25" customHeight="1" x14ac:dyDescent="0.25">
      <c r="C81" s="170">
        <v>4</v>
      </c>
      <c r="D81" s="171" t="str">
        <f t="shared" ca="1" si="10"/>
        <v>Manajerial</v>
      </c>
      <c r="E81" s="172" t="str">
        <f t="shared" ca="1" si="11"/>
        <v>Perencanaan dan Pengembangan Madrasah</v>
      </c>
      <c r="F81" s="173">
        <f t="shared" ca="1" si="12"/>
        <v>75</v>
      </c>
      <c r="G81" s="170" t="str">
        <f t="shared" ca="1" si="13"/>
        <v>Cukup</v>
      </c>
    </row>
    <row r="82" spans="3:7" ht="38.25" customHeight="1" x14ac:dyDescent="0.25">
      <c r="C82" s="170">
        <v>5</v>
      </c>
      <c r="D82" s="171" t="str">
        <f t="shared" ca="1" si="10"/>
        <v>Manajerial</v>
      </c>
      <c r="E82" s="172" t="str">
        <f t="shared" ca="1" si="11"/>
        <v>Pengelolaan Sarana dan Prasarana</v>
      </c>
      <c r="F82" s="173">
        <f t="shared" ca="1" si="12"/>
        <v>75</v>
      </c>
      <c r="G82" s="170" t="str">
        <f t="shared" ca="1" si="13"/>
        <v>Cukup</v>
      </c>
    </row>
    <row r="83" spans="3:7" ht="38.25" customHeight="1" x14ac:dyDescent="0.25">
      <c r="C83" s="170">
        <v>6</v>
      </c>
      <c r="D83" s="171" t="str">
        <f t="shared" ca="1" si="10"/>
        <v>Manajerial</v>
      </c>
      <c r="E83" s="172" t="str">
        <f t="shared" ca="1" si="11"/>
        <v>Pengelolaan Pendidikan dan Tenaga Kependidikan</v>
      </c>
      <c r="F83" s="173">
        <f t="shared" ca="1" si="12"/>
        <v>75</v>
      </c>
      <c r="G83" s="170" t="str">
        <f t="shared" ca="1" si="13"/>
        <v>Cukup</v>
      </c>
    </row>
    <row r="84" spans="3:7" ht="38.25" customHeight="1" x14ac:dyDescent="0.25">
      <c r="C84" s="170">
        <v>7</v>
      </c>
      <c r="D84" s="171" t="str">
        <f t="shared" ca="1" si="10"/>
        <v>Manajerial</v>
      </c>
      <c r="E84" s="172" t="str">
        <f t="shared" ca="1" si="11"/>
        <v>Kepemimpinan dalam Pengelolaan Sumberdaya Madrasah</v>
      </c>
      <c r="F84" s="173">
        <f t="shared" ca="1" si="12"/>
        <v>75</v>
      </c>
      <c r="G84" s="170" t="str">
        <f t="shared" ca="1" si="13"/>
        <v>Cukup</v>
      </c>
    </row>
    <row r="85" spans="3:7" ht="38.25" customHeight="1" x14ac:dyDescent="0.25">
      <c r="C85" s="170">
        <v>8</v>
      </c>
      <c r="D85" s="171" t="str">
        <f t="shared" ca="1" si="10"/>
        <v>Manajerial</v>
      </c>
      <c r="E85" s="172" t="str">
        <f t="shared" ca="1" si="11"/>
        <v>Pengelolaan Kurikulum</v>
      </c>
      <c r="F85" s="173">
        <f t="shared" ca="1" si="12"/>
        <v>75</v>
      </c>
      <c r="G85" s="170" t="str">
        <f t="shared" ca="1" si="13"/>
        <v>Cukup</v>
      </c>
    </row>
    <row r="86" spans="3:7" ht="38.25" customHeight="1" x14ac:dyDescent="0.25">
      <c r="C86" s="170">
        <v>9</v>
      </c>
      <c r="D86" s="171" t="str">
        <f t="shared" ca="1" si="10"/>
        <v>Manajerial</v>
      </c>
      <c r="E86" s="172" t="str">
        <f t="shared" ca="1" si="11"/>
        <v>Sistem Informasi Manajemen (SIM)</v>
      </c>
      <c r="F86" s="173">
        <f t="shared" ca="1" si="12"/>
        <v>75</v>
      </c>
      <c r="G86" s="170" t="str">
        <f t="shared" ca="1" si="13"/>
        <v>Cukup</v>
      </c>
    </row>
    <row r="87" spans="3:7" ht="38.25" customHeight="1" x14ac:dyDescent="0.25">
      <c r="C87" s="170">
        <v>10</v>
      </c>
      <c r="D87" s="171" t="str">
        <f t="shared" ca="1" si="10"/>
        <v>Manajerial</v>
      </c>
      <c r="E87" s="172" t="str">
        <f t="shared" ca="1" si="11"/>
        <v>Pembelajaran Berbasis TIK</v>
      </c>
      <c r="F87" s="173">
        <f t="shared" ca="1" si="12"/>
        <v>75</v>
      </c>
      <c r="G87" s="170" t="str">
        <f t="shared" ca="1" si="13"/>
        <v>Cukup</v>
      </c>
    </row>
    <row r="88" spans="3:7" ht="38.25" customHeight="1" x14ac:dyDescent="0.25">
      <c r="C88" s="170">
        <v>11</v>
      </c>
      <c r="D88" s="171" t="str">
        <f t="shared" ca="1" si="10"/>
        <v>Kewirausahaan</v>
      </c>
      <c r="E88" s="172" t="str">
        <f t="shared" ca="1" si="11"/>
        <v>Kepemimpinan Madrasah</v>
      </c>
      <c r="F88" s="173">
        <f t="shared" ca="1" si="12"/>
        <v>75</v>
      </c>
      <c r="G88" s="170" t="str">
        <f t="shared" ca="1" si="13"/>
        <v>Cukup</v>
      </c>
    </row>
    <row r="89" spans="3:7" ht="38.25" customHeight="1" x14ac:dyDescent="0.25">
      <c r="C89" s="170">
        <v>12</v>
      </c>
      <c r="D89" s="171" t="str">
        <f t="shared" ca="1" si="10"/>
        <v>Kewirausahaan</v>
      </c>
      <c r="E89" s="172" t="str">
        <f t="shared" ca="1" si="11"/>
        <v>Kewirausahaan</v>
      </c>
      <c r="F89" s="173">
        <f t="shared" ca="1" si="12"/>
        <v>75</v>
      </c>
      <c r="G89" s="170" t="str">
        <f t="shared" ca="1" si="13"/>
        <v>Cukup</v>
      </c>
    </row>
    <row r="90" spans="3:7" ht="38.25" customHeight="1" x14ac:dyDescent="0.25">
      <c r="C90" s="170">
        <v>13</v>
      </c>
      <c r="D90" s="171" t="str">
        <f t="shared" ca="1" si="10"/>
        <v>Supervisi</v>
      </c>
      <c r="E90" s="172" t="str">
        <f t="shared" ca="1" si="11"/>
        <v>Supervisi Akademik</v>
      </c>
      <c r="F90" s="173">
        <f t="shared" ca="1" si="12"/>
        <v>75</v>
      </c>
      <c r="G90" s="170" t="str">
        <f t="shared" ca="1" si="13"/>
        <v>Cukup</v>
      </c>
    </row>
    <row r="91" spans="3:7" ht="38.25" customHeight="1" x14ac:dyDescent="0.25">
      <c r="C91" s="170">
        <v>14</v>
      </c>
      <c r="D91" s="171" t="str">
        <f t="shared" ca="1" si="10"/>
        <v>Usaha Pengembangan Madrasah</v>
      </c>
      <c r="E91" s="172" t="str">
        <f t="shared" ca="1" si="11"/>
        <v>Peningkatan Kualitas Pembelajaran</v>
      </c>
      <c r="F91" s="173">
        <f t="shared" ca="1" si="12"/>
        <v>81.25</v>
      </c>
      <c r="G91" s="170" t="str">
        <f t="shared" ca="1" si="13"/>
        <v>Baik</v>
      </c>
    </row>
    <row r="92" spans="3:7" ht="38.25" customHeight="1" x14ac:dyDescent="0.25">
      <c r="C92" s="170">
        <v>15</v>
      </c>
      <c r="D92" s="171" t="str">
        <f t="shared" ca="1" si="10"/>
        <v>Manajerial</v>
      </c>
      <c r="E92" s="172" t="str">
        <f t="shared" ca="1" si="11"/>
        <v>Pengelolaan Peserta Didik Baru</v>
      </c>
      <c r="F92" s="173">
        <f t="shared" ca="1" si="12"/>
        <v>81.25</v>
      </c>
      <c r="G92" s="170" t="str">
        <f t="shared" ca="1" si="13"/>
        <v>Baik</v>
      </c>
    </row>
    <row r="93" spans="3:7" ht="16.5" customHeight="1" x14ac:dyDescent="0.25"/>
    <row r="94" spans="3:7" ht="15" customHeight="1" x14ac:dyDescent="0.25">
      <c r="E94" s="174" t="str">
        <f>Data!E20 &amp;", "&amp; TEXT(Data!E33,"dd mmmm yyyy")</f>
        <v>Sumenep, 26 September 2025</v>
      </c>
    </row>
    <row r="95" spans="3:7" ht="15" customHeight="1" x14ac:dyDescent="0.25">
      <c r="E95" s="174" t="s">
        <v>533</v>
      </c>
    </row>
    <row r="96" spans="3:7" ht="15" customHeight="1" x14ac:dyDescent="0.25">
      <c r="E96" s="174"/>
    </row>
    <row r="97" spans="5:5" ht="15" customHeight="1" x14ac:dyDescent="0.25">
      <c r="E97" s="174"/>
    </row>
    <row r="98" spans="5:5" ht="15" customHeight="1" x14ac:dyDescent="0.25">
      <c r="E98" s="174"/>
    </row>
    <row r="99" spans="5:5" ht="15" customHeight="1" x14ac:dyDescent="0.25">
      <c r="E99" s="200" t="str">
        <f>Data!E24</f>
        <v>Drs. Iskandar, M.Ak</v>
      </c>
    </row>
    <row r="100" spans="5:5" ht="15" customHeight="1" x14ac:dyDescent="0.25">
      <c r="E100" s="181" t="str">
        <f>"NIP" &amp; Data!E25</f>
        <v>NIP196501161992031002</v>
      </c>
    </row>
    <row r="101" spans="5:5" ht="15" customHeight="1" x14ac:dyDescent="0.25"/>
  </sheetData>
  <sheetProtection sheet="1" objects="1" scenarios="1"/>
  <pageMargins left="0.70866141732283472" right="0.70866141732283472" top="0.74803149606299213" bottom="0.74803149606299213" header="0.31496062992125984" footer="0.31496062992125984"/>
  <pageSetup paperSize="9" scale="74" fitToHeight="15"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9900"/>
  </sheetPr>
  <dimension ref="A1:V23"/>
  <sheetViews>
    <sheetView showGridLines="0" topLeftCell="A2" workbookViewId="0">
      <selection activeCell="E16" sqref="E16"/>
    </sheetView>
  </sheetViews>
  <sheetFormatPr defaultColWidth="0" defaultRowHeight="15.75" zeroHeight="1" x14ac:dyDescent="0.25"/>
  <cols>
    <col min="1" max="1" width="3.7109375" style="18" customWidth="1"/>
    <col min="2" max="2" width="3.5703125" style="18" customWidth="1"/>
    <col min="3" max="3" width="5.85546875" style="18" customWidth="1"/>
    <col min="4" max="4" width="36.5703125" style="18" customWidth="1"/>
    <col min="5" max="5" width="21.7109375" style="18" customWidth="1"/>
    <col min="6" max="6" width="33" style="18" customWidth="1"/>
    <col min="7" max="7" width="34.85546875" style="18" customWidth="1"/>
    <col min="8" max="8" width="4.85546875" style="18" customWidth="1"/>
    <col min="9" max="9" width="3.5703125" style="18" bestFit="1" customWidth="1"/>
    <col min="10" max="11" width="9.140625" style="18" hidden="1" customWidth="1"/>
    <col min="12" max="12" width="21.140625" style="18" hidden="1" customWidth="1"/>
    <col min="13" max="13" width="55.28515625" style="18" hidden="1" customWidth="1"/>
    <col min="14" max="14" width="5.85546875" style="280" hidden="1" customWidth="1"/>
    <col min="15" max="15" width="40.28515625" style="18" hidden="1" customWidth="1"/>
    <col min="16" max="16" width="12" style="154" hidden="1" customWidth="1"/>
    <col min="17" max="17" width="9.85546875" style="18" hidden="1" customWidth="1"/>
    <col min="18" max="18" width="6.42578125" style="154" hidden="1" customWidth="1"/>
    <col min="19" max="19" width="3.5703125" style="18" hidden="1" customWidth="1"/>
    <col min="20" max="20" width="9.140625" style="18" hidden="1" customWidth="1"/>
    <col min="21" max="21" width="8.5703125" style="18" hidden="1" customWidth="1"/>
    <col min="22" max="22" width="10.140625" style="18" hidden="1" customWidth="1"/>
    <col min="23" max="16384" width="9.140625" style="18" hidden="1"/>
  </cols>
  <sheetData>
    <row r="1" spans="1:22" hidden="1" x14ac:dyDescent="0.25">
      <c r="A1" s="153" t="str">
        <f ca="1">RIGHT(MID(CELL("filename",A1),FIND("]",CELL("filename",A1))+1,255),1)</f>
        <v>1</v>
      </c>
      <c r="B1" s="153" t="str">
        <f ca="1">MID(CELL("filename",B1),FIND("]",CELL("filename",B1))+1,255)</f>
        <v>Form2-Pengawas-Thn-1</v>
      </c>
      <c r="C1" s="153" t="str">
        <f ca="1">MID(B1,7,LEN(B1)-6)</f>
        <v>Pengawas-Thn-1</v>
      </c>
      <c r="D1" s="153" t="str">
        <f ca="1">LEFT(C1,LEN(C1)-6)</f>
        <v>Pengawas</v>
      </c>
    </row>
    <row r="2" spans="1:22" ht="13.5" customHeight="1" x14ac:dyDescent="0.25">
      <c r="A2" s="153"/>
      <c r="B2" s="153"/>
      <c r="C2" s="153"/>
      <c r="D2" s="153"/>
      <c r="I2" s="288" t="str">
        <f>HYPERLINK("#Menu!A1","↖")</f>
        <v>↖</v>
      </c>
      <c r="L2" s="271" t="s">
        <v>561</v>
      </c>
      <c r="M2" s="271" t="s">
        <v>564</v>
      </c>
      <c r="N2" s="157" t="s">
        <v>577</v>
      </c>
      <c r="O2" s="271" t="s">
        <v>544</v>
      </c>
      <c r="P2" s="272" t="s">
        <v>528</v>
      </c>
      <c r="Q2" s="271" t="s">
        <v>545</v>
      </c>
      <c r="R2" s="272" t="s">
        <v>546</v>
      </c>
      <c r="S2" s="271"/>
      <c r="U2" s="155" t="s">
        <v>535</v>
      </c>
      <c r="V2" s="271" t="s">
        <v>559</v>
      </c>
    </row>
    <row r="3" spans="1:22" s="151" customFormat="1" ht="11.25" customHeight="1" x14ac:dyDescent="0.25">
      <c r="C3" s="150" t="s">
        <v>542</v>
      </c>
      <c r="L3" s="271" t="s">
        <v>561</v>
      </c>
      <c r="M3" s="278" t="s">
        <v>565</v>
      </c>
      <c r="N3" s="281">
        <v>78</v>
      </c>
      <c r="O3" s="273" t="str">
        <f ca="1">INDIRECT("'Form1-Pengawas-Thn-"&amp;$A$1&amp;"'!E" &amp;$N3)</f>
        <v>Monitoring dan Evaluasi</v>
      </c>
      <c r="P3" s="273">
        <f ca="1">INDIRECT("'Form1-Pengawas-Thn-"&amp;$A$1&amp;"'!F" &amp;$N3)</f>
        <v>75</v>
      </c>
      <c r="Q3" s="273">
        <f ca="1">COUNTIF($O$3:O3,O3)</f>
        <v>1</v>
      </c>
      <c r="R3" s="274">
        <f ca="1">IF(Q3&gt;1,100,P3)</f>
        <v>75</v>
      </c>
      <c r="S3" s="275">
        <f ca="1">IF(R3&gt;$U$3,0,RANK(R3,$R$3:$R$17,1)+COUNTIF($R3:R$17,R3)-1)</f>
        <v>13</v>
      </c>
      <c r="U3" s="149">
        <v>91</v>
      </c>
      <c r="V3" s="279">
        <f ca="1">MAX(S3:S17)</f>
        <v>15</v>
      </c>
    </row>
    <row r="4" spans="1:22" x14ac:dyDescent="0.25">
      <c r="L4" s="271" t="s">
        <v>561</v>
      </c>
      <c r="M4" s="271" t="s">
        <v>566</v>
      </c>
      <c r="N4" s="157">
        <v>79</v>
      </c>
      <c r="O4" s="273" t="str">
        <f t="shared" ref="O4:O17" ca="1" si="0">INDIRECT("'Form1-Pengawas-Thn-"&amp;$A$1&amp;"'!E" &amp;$N4)</f>
        <v>Penelitian Tindakan</v>
      </c>
      <c r="P4" s="273">
        <f t="shared" ref="P4:P17" ca="1" si="1">INDIRECT("'Form1-Pengawas-Thn-"&amp;$A$1&amp;"'!F" &amp;$N4)</f>
        <v>75</v>
      </c>
      <c r="Q4" s="271">
        <f ca="1">COUNTIF($O$3:O4,O4)</f>
        <v>1</v>
      </c>
      <c r="R4" s="276">
        <f t="shared" ref="R4:R17" ca="1" si="2">IF(Q4&gt;1,100,P4)</f>
        <v>75</v>
      </c>
      <c r="S4" s="277">
        <f ca="1">IF(R4&gt;$U$3,0,RANK(R4,$R$3:$R$17,1)+COUNTIF($R4:R$17,R4)-1)</f>
        <v>12</v>
      </c>
    </row>
    <row r="5" spans="1:22" x14ac:dyDescent="0.25">
      <c r="C5" s="18" t="str">
        <f ca="1">"Periode : Tahun ke " &amp;A1</f>
        <v>Periode : Tahun ke 1</v>
      </c>
      <c r="L5" s="271" t="s">
        <v>561</v>
      </c>
      <c r="M5" s="271" t="s">
        <v>567</v>
      </c>
      <c r="N5" s="281">
        <v>80</v>
      </c>
      <c r="O5" s="273" t="str">
        <f t="shared" ca="1" si="0"/>
        <v>RKJM dan RKAM</v>
      </c>
      <c r="P5" s="273">
        <f t="shared" ca="1" si="1"/>
        <v>75</v>
      </c>
      <c r="Q5" s="271">
        <f ca="1">COUNTIF($O$3:O5,O5)</f>
        <v>1</v>
      </c>
      <c r="R5" s="276">
        <f t="shared" ca="1" si="2"/>
        <v>75</v>
      </c>
      <c r="S5" s="277">
        <f ca="1">IF(R5&gt;$U$3,0,RANK(R5,$R$3:$R$17,1)+COUNTIF($R5:R$17,R5)-1)</f>
        <v>11</v>
      </c>
    </row>
    <row r="6" spans="1:22" x14ac:dyDescent="0.25">
      <c r="C6" s="152" t="str">
        <f>"Nama Kepala Madrasah : " &amp; Data!E3</f>
        <v>Nama Kepala Madrasah : Hamba Allah</v>
      </c>
      <c r="L6" s="271" t="s">
        <v>561</v>
      </c>
      <c r="M6" s="271" t="s">
        <v>568</v>
      </c>
      <c r="N6" s="157">
        <v>81</v>
      </c>
      <c r="O6" s="273" t="str">
        <f t="shared" ca="1" si="0"/>
        <v>Perencanaan dan Pengembangan Madrasah</v>
      </c>
      <c r="P6" s="273">
        <f t="shared" ca="1" si="1"/>
        <v>75</v>
      </c>
      <c r="Q6" s="271">
        <f ca="1">COUNTIF($O$3:O6,O6)</f>
        <v>1</v>
      </c>
      <c r="R6" s="276">
        <f t="shared" ca="1" si="2"/>
        <v>75</v>
      </c>
      <c r="S6" s="277">
        <f ca="1">IF(R6&gt;$U$3,0,RANK(R6,$R$3:$R$17,1)+COUNTIF($R6:R$17,R6)-1)</f>
        <v>10</v>
      </c>
    </row>
    <row r="7" spans="1:22" x14ac:dyDescent="0.25">
      <c r="C7" s="18" t="str">
        <f>"Unit Kerja : " &amp; Data!E15</f>
        <v>Unit Kerja : MA Pragaan</v>
      </c>
      <c r="L7" s="271" t="s">
        <v>561</v>
      </c>
      <c r="M7" s="271" t="s">
        <v>569</v>
      </c>
      <c r="N7" s="281">
        <v>82</v>
      </c>
      <c r="O7" s="273" t="str">
        <f t="shared" ca="1" si="0"/>
        <v>Pengelolaan Sarana dan Prasarana</v>
      </c>
      <c r="P7" s="273">
        <f t="shared" ca="1" si="1"/>
        <v>75</v>
      </c>
      <c r="Q7" s="271">
        <f ca="1">COUNTIF($O$3:O7,O7)</f>
        <v>1</v>
      </c>
      <c r="R7" s="276">
        <f t="shared" ca="1" si="2"/>
        <v>75</v>
      </c>
      <c r="S7" s="277">
        <f ca="1">IF(R7&gt;$U$3,0,RANK(R7,$R$3:$R$17,1)+COUNTIF($R7:R$17,R7)-1)</f>
        <v>9</v>
      </c>
    </row>
    <row r="8" spans="1:22" x14ac:dyDescent="0.25">
      <c r="C8" s="18" t="str">
        <f>"Kecamatan : " &amp; Data!E19</f>
        <v>Kecamatan : Pragaan</v>
      </c>
      <c r="L8" s="271" t="s">
        <v>561</v>
      </c>
      <c r="M8" s="271" t="s">
        <v>570</v>
      </c>
      <c r="N8" s="157">
        <v>83</v>
      </c>
      <c r="O8" s="273" t="str">
        <f t="shared" ca="1" si="0"/>
        <v>Pengelolaan Pendidikan dan Tenaga Kependidikan</v>
      </c>
      <c r="P8" s="273">
        <f t="shared" ca="1" si="1"/>
        <v>75</v>
      </c>
      <c r="Q8" s="271">
        <f ca="1">COUNTIF($O$3:O8,O8)</f>
        <v>1</v>
      </c>
      <c r="R8" s="276">
        <f t="shared" ca="1" si="2"/>
        <v>75</v>
      </c>
      <c r="S8" s="277">
        <f ca="1">IF(R8&gt;$U$3,0,RANK(R8,$R$3:$R$17,1)+COUNTIF($R8:R$17,R8)-1)</f>
        <v>8</v>
      </c>
    </row>
    <row r="9" spans="1:22" x14ac:dyDescent="0.25">
      <c r="C9" s="18" t="str">
        <f>"Kabupaten/Kota : " &amp; Data!E20 &amp; " - "  &amp; Data!E21</f>
        <v>Kabupaten/Kota : Sumenep - Jawa Timur</v>
      </c>
      <c r="L9" s="271" t="s">
        <v>562</v>
      </c>
      <c r="M9" s="271" t="s">
        <v>571</v>
      </c>
      <c r="N9" s="281">
        <v>84</v>
      </c>
      <c r="O9" s="273" t="str">
        <f t="shared" ca="1" si="0"/>
        <v>Kepemimpinan dalam Pengelolaan Sumberdaya Madrasah</v>
      </c>
      <c r="P9" s="273">
        <f t="shared" ca="1" si="1"/>
        <v>75</v>
      </c>
      <c r="Q9" s="271">
        <f ca="1">COUNTIF($O$3:O9,O9)</f>
        <v>1</v>
      </c>
      <c r="R9" s="276">
        <f t="shared" ca="1" si="2"/>
        <v>75</v>
      </c>
      <c r="S9" s="277">
        <f ca="1">IF(R9&gt;$U$3,0,RANK(R9,$R$3:$R$17,1)+COUNTIF($R9:R$17,R9)-1)</f>
        <v>7</v>
      </c>
    </row>
    <row r="10" spans="1:22" x14ac:dyDescent="0.25">
      <c r="L10" s="271" t="s">
        <v>562</v>
      </c>
      <c r="M10" s="271" t="s">
        <v>572</v>
      </c>
      <c r="N10" s="157">
        <v>85</v>
      </c>
      <c r="O10" s="273" t="str">
        <f t="shared" ca="1" si="0"/>
        <v>Pengelolaan Kurikulum</v>
      </c>
      <c r="P10" s="273">
        <f t="shared" ca="1" si="1"/>
        <v>75</v>
      </c>
      <c r="Q10" s="271">
        <f ca="1">COUNTIF($O$3:O10,O10)</f>
        <v>1</v>
      </c>
      <c r="R10" s="276">
        <f t="shared" ca="1" si="2"/>
        <v>75</v>
      </c>
      <c r="S10" s="277">
        <f ca="1">IF(R10&gt;$U$3,0,RANK(R10,$R$3:$R$17,1)+COUNTIF($R10:R$17,R10)-1)</f>
        <v>6</v>
      </c>
    </row>
    <row r="11" spans="1:22" ht="24.75" customHeight="1" x14ac:dyDescent="0.25">
      <c r="C11" s="157" t="s">
        <v>59</v>
      </c>
      <c r="D11" s="157" t="s">
        <v>547</v>
      </c>
      <c r="E11" s="157" t="s">
        <v>543</v>
      </c>
      <c r="F11" s="157" t="s">
        <v>548</v>
      </c>
      <c r="G11" s="157" t="s">
        <v>527</v>
      </c>
      <c r="L11" s="271" t="s">
        <v>562</v>
      </c>
      <c r="M11" s="271" t="s">
        <v>573</v>
      </c>
      <c r="N11" s="281">
        <v>86</v>
      </c>
      <c r="O11" s="273" t="str">
        <f t="shared" ca="1" si="0"/>
        <v>Sistem Informasi Manajemen (SIM)</v>
      </c>
      <c r="P11" s="273">
        <f t="shared" ca="1" si="1"/>
        <v>75</v>
      </c>
      <c r="Q11" s="271">
        <f ca="1">COUNTIF($O$3:O11,O11)</f>
        <v>1</v>
      </c>
      <c r="R11" s="276">
        <f t="shared" ca="1" si="2"/>
        <v>75</v>
      </c>
      <c r="S11" s="277">
        <f ca="1">IF(R11&gt;$U$3,0,RANK(R11,$R$3:$R$17,1)+COUNTIF($R11:R$17,R11)-1)</f>
        <v>5</v>
      </c>
    </row>
    <row r="12" spans="1:22" ht="33" customHeight="1" x14ac:dyDescent="0.25">
      <c r="C12" s="157">
        <v>1</v>
      </c>
      <c r="D12" s="176" t="s">
        <v>506</v>
      </c>
      <c r="E12" s="176" t="s">
        <v>561</v>
      </c>
      <c r="F12" s="176" t="s">
        <v>569</v>
      </c>
      <c r="G12" s="176"/>
      <c r="L12" s="271" t="s">
        <v>563</v>
      </c>
      <c r="M12" s="271" t="s">
        <v>574</v>
      </c>
      <c r="N12" s="157">
        <v>87</v>
      </c>
      <c r="O12" s="273" t="str">
        <f t="shared" ca="1" si="0"/>
        <v>Pembelajaran Berbasis TIK</v>
      </c>
      <c r="P12" s="273">
        <f t="shared" ca="1" si="1"/>
        <v>75</v>
      </c>
      <c r="Q12" s="271">
        <f ca="1">COUNTIF($O$3:O12,O12)</f>
        <v>1</v>
      </c>
      <c r="R12" s="276">
        <f t="shared" ca="1" si="2"/>
        <v>75</v>
      </c>
      <c r="S12" s="277">
        <f ca="1">IF(R12&gt;$U$3,0,RANK(R12,$R$3:$R$17,1)+COUNTIF($R12:R$17,R12)-1)</f>
        <v>4</v>
      </c>
    </row>
    <row r="13" spans="1:22" ht="33" customHeight="1" x14ac:dyDescent="0.25">
      <c r="C13" s="157">
        <v>2</v>
      </c>
      <c r="D13" s="176" t="s">
        <v>521</v>
      </c>
      <c r="E13" s="176" t="s">
        <v>561</v>
      </c>
      <c r="F13" s="176" t="s">
        <v>569</v>
      </c>
      <c r="G13" s="176"/>
      <c r="L13" s="271" t="s">
        <v>563</v>
      </c>
      <c r="M13" s="271" t="s">
        <v>575</v>
      </c>
      <c r="N13" s="281">
        <v>88</v>
      </c>
      <c r="O13" s="273" t="str">
        <f t="shared" ca="1" si="0"/>
        <v>Kepemimpinan Madrasah</v>
      </c>
      <c r="P13" s="273">
        <f t="shared" ca="1" si="1"/>
        <v>75</v>
      </c>
      <c r="Q13" s="271">
        <f ca="1">COUNTIF($O$3:O13,O13)</f>
        <v>1</v>
      </c>
      <c r="R13" s="276">
        <f t="shared" ca="1" si="2"/>
        <v>75</v>
      </c>
      <c r="S13" s="277">
        <f ca="1">IF(R13&gt;$U$3,0,RANK(R13,$R$3:$R$17,1)+COUNTIF($R13:R$17,R13)-1)</f>
        <v>3</v>
      </c>
    </row>
    <row r="14" spans="1:22" ht="33" customHeight="1" x14ac:dyDescent="0.25">
      <c r="C14" s="157">
        <v>3</v>
      </c>
      <c r="D14" s="176" t="s">
        <v>560</v>
      </c>
      <c r="E14" s="176" t="s">
        <v>561</v>
      </c>
      <c r="F14" s="176" t="s">
        <v>569</v>
      </c>
      <c r="G14" s="176"/>
      <c r="L14" s="271" t="s">
        <v>563</v>
      </c>
      <c r="M14" s="271" t="s">
        <v>576</v>
      </c>
      <c r="N14" s="157">
        <v>89</v>
      </c>
      <c r="O14" s="273" t="str">
        <f t="shared" ca="1" si="0"/>
        <v>Kewirausahaan</v>
      </c>
      <c r="P14" s="273">
        <f t="shared" ca="1" si="1"/>
        <v>75</v>
      </c>
      <c r="Q14" s="271">
        <f ca="1">COUNTIF($O$3:O14,O14)</f>
        <v>1</v>
      </c>
      <c r="R14" s="276">
        <f t="shared" ca="1" si="2"/>
        <v>75</v>
      </c>
      <c r="S14" s="277">
        <f ca="1">IF(R14&gt;$U$3,0,RANK(R14,$R$3:$R$17,1)+COUNTIF($R14:R$17,R14)-1)</f>
        <v>2</v>
      </c>
    </row>
    <row r="15" spans="1:22" ht="33" customHeight="1" x14ac:dyDescent="0.25">
      <c r="C15" s="157">
        <v>4</v>
      </c>
      <c r="D15" s="176" t="s">
        <v>532</v>
      </c>
      <c r="E15" s="176" t="s">
        <v>561</v>
      </c>
      <c r="F15" s="176" t="s">
        <v>569</v>
      </c>
      <c r="G15" s="176"/>
      <c r="N15" s="281">
        <v>90</v>
      </c>
      <c r="O15" s="273" t="str">
        <f t="shared" ca="1" si="0"/>
        <v>Supervisi Akademik</v>
      </c>
      <c r="P15" s="273">
        <f t="shared" ca="1" si="1"/>
        <v>75</v>
      </c>
      <c r="Q15" s="271">
        <f ca="1">COUNTIF($O$3:O15,O15)</f>
        <v>1</v>
      </c>
      <c r="R15" s="276">
        <f t="shared" ca="1" si="2"/>
        <v>75</v>
      </c>
      <c r="S15" s="277">
        <f ca="1">IF(R15&gt;$U$3,0,RANK(R15,$R$3:$R$17,1)+COUNTIF($R15:R$17,R15)-1)</f>
        <v>1</v>
      </c>
    </row>
    <row r="16" spans="1:22" ht="33" customHeight="1" x14ac:dyDescent="0.25">
      <c r="C16" s="157">
        <v>5</v>
      </c>
      <c r="D16" s="176"/>
      <c r="E16" s="176"/>
      <c r="F16" s="176"/>
      <c r="G16" s="176"/>
      <c r="N16" s="157">
        <v>91</v>
      </c>
      <c r="O16" s="273" t="str">
        <f t="shared" ca="1" si="0"/>
        <v>Peningkatan Kualitas Pembelajaran</v>
      </c>
      <c r="P16" s="273">
        <f t="shared" ca="1" si="1"/>
        <v>81.25</v>
      </c>
      <c r="Q16" s="271">
        <f ca="1">COUNTIF($O$3:O16,O16)</f>
        <v>1</v>
      </c>
      <c r="R16" s="276">
        <f t="shared" ca="1" si="2"/>
        <v>81.25</v>
      </c>
      <c r="S16" s="277">
        <f ca="1">IF(R16&gt;$U$3,0,RANK(R16,$R$3:$R$17,1)+COUNTIF($R16:R$17,R16)-1)</f>
        <v>15</v>
      </c>
    </row>
    <row r="17" spans="4:19" ht="28.5" customHeight="1" x14ac:dyDescent="0.25">
      <c r="N17" s="281">
        <v>92</v>
      </c>
      <c r="O17" s="273" t="str">
        <f t="shared" ca="1" si="0"/>
        <v>Pengelolaan Peserta Didik Baru</v>
      </c>
      <c r="P17" s="273">
        <f t="shared" ca="1" si="1"/>
        <v>81.25</v>
      </c>
      <c r="Q17" s="271">
        <f ca="1">COUNTIF($O$3:O17,O17)</f>
        <v>1</v>
      </c>
      <c r="R17" s="276">
        <f t="shared" ca="1" si="2"/>
        <v>81.25</v>
      </c>
      <c r="S17" s="277">
        <f ca="1">IF(R17&gt;$U$3,0,RANK(R17,$R$3:$R$17,1)+COUNTIF($R17:R$17,R17)-1)</f>
        <v>14</v>
      </c>
    </row>
    <row r="18" spans="4:19" ht="28.5" customHeight="1" x14ac:dyDescent="0.25">
      <c r="G18" s="177" t="str">
        <f>Data!E20 &amp;", "&amp; TEXT(Data!E33,"dd mmmm yyyy")</f>
        <v>Sumenep, 26 September 2025</v>
      </c>
    </row>
    <row r="19" spans="4:19" ht="28.5" customHeight="1" x14ac:dyDescent="0.25">
      <c r="D19" s="18" t="s">
        <v>533</v>
      </c>
      <c r="G19" s="18" t="s">
        <v>549</v>
      </c>
    </row>
    <row r="20" spans="4:19" ht="28.5" customHeight="1" x14ac:dyDescent="0.25"/>
    <row r="21" spans="4:19" s="167" customFormat="1" ht="28.5" customHeight="1" x14ac:dyDescent="0.25">
      <c r="D21" s="198" t="str">
        <f>Data!E24</f>
        <v>Drs. Iskandar, M.Ak</v>
      </c>
      <c r="G21" s="199" t="str">
        <f>Data!E3</f>
        <v>Hamba Allah</v>
      </c>
      <c r="N21" s="282"/>
      <c r="P21" s="180"/>
      <c r="R21" s="180"/>
    </row>
    <row r="22" spans="4:19" s="178" customFormat="1" ht="15.75" customHeight="1" x14ac:dyDescent="0.25">
      <c r="D22" s="178" t="str">
        <f>"NIP" &amp; Data!E25</f>
        <v>NIP196501161992031002</v>
      </c>
      <c r="G22" s="178" t="str">
        <f>"NIP" &amp; Data!E4</f>
        <v>NIP-</v>
      </c>
      <c r="N22" s="283"/>
      <c r="P22" s="179"/>
      <c r="R22" s="179"/>
    </row>
    <row r="23" spans="4:19" ht="28.5" customHeight="1" x14ac:dyDescent="0.25"/>
  </sheetData>
  <sheetProtection sheet="1" objects="1" scenarios="1"/>
  <dataValidations count="3">
    <dataValidation type="list" allowBlank="1" showInputMessage="1" showErrorMessage="1" sqref="D12:D16" xr:uid="{00000000-0002-0000-0500-000000000000}">
      <formula1>OFFSET(INDIRECT("$O$3"),0,0,$V$3)</formula1>
    </dataValidation>
    <dataValidation type="list" allowBlank="1" showInputMessage="1" showErrorMessage="1" sqref="F12:F16" xr:uid="{00000000-0002-0000-0500-000001000000}">
      <formula1>OFFSET(INDIRECT("$L$2"),MATCH(E12,INDIRECT("L:L"),0)-2,1, COUNTIF(INDIRECT("L:L"),E12),1)</formula1>
    </dataValidation>
    <dataValidation type="list" allowBlank="1" showInputMessage="1" showErrorMessage="1" sqref="E12:E16" xr:uid="{00000000-0002-0000-0500-000002000000}">
      <formula1>"1.Pengembangan Diri,2.Publikasi Ilmiah,3.Karya Inovatif"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C00"/>
  </sheetPr>
  <dimension ref="A1:N31"/>
  <sheetViews>
    <sheetView showGridLines="0" view="pageBreakPreview" topLeftCell="A10" zoomScale="130" zoomScaleSheetLayoutView="130" workbookViewId="0">
      <selection activeCell="I2" sqref="I2"/>
    </sheetView>
  </sheetViews>
  <sheetFormatPr defaultColWidth="0" defaultRowHeight="15" customHeight="1" zeroHeight="1" x14ac:dyDescent="0.25"/>
  <cols>
    <col min="1" max="1" width="2.5703125" customWidth="1"/>
    <col min="2" max="2" width="6.28515625" customWidth="1"/>
    <col min="3" max="3" width="16.7109375" customWidth="1"/>
    <col min="4" max="4" width="1.85546875" customWidth="1"/>
    <col min="5" max="5" width="11" customWidth="1"/>
    <col min="6" max="6" width="6.140625" customWidth="1"/>
    <col min="7" max="7" width="22.140625" customWidth="1"/>
    <col min="8" max="8" width="9.140625" customWidth="1"/>
    <col min="9" max="9" width="2.7109375" customWidth="1"/>
    <col min="10" max="12" width="9.140625" hidden="1" customWidth="1"/>
    <col min="13" max="14" width="8.85546875" hidden="1" customWidth="1"/>
    <col min="15" max="16384" width="9.140625" hidden="1"/>
  </cols>
  <sheetData>
    <row r="1" spans="1:9" ht="13.5" hidden="1" customHeight="1" x14ac:dyDescent="0.25">
      <c r="A1" s="83" t="str">
        <f ca="1">RIGHT(B1,1)</f>
        <v>1</v>
      </c>
      <c r="B1" t="str">
        <f ca="1">MID(CELL("filename",A1),FIND("]",CELL("filename",A1))+1,255)</f>
        <v>Rekap-Pengawas-Thn-1</v>
      </c>
      <c r="C1" t="str">
        <f ca="1">MID(B1,7,LEN(B1)-7)</f>
        <v>Pengawas-Thn-</v>
      </c>
    </row>
    <row r="2" spans="1:9" ht="45" customHeight="1" x14ac:dyDescent="0.25">
      <c r="A2" s="55"/>
      <c r="B2" s="366" t="s">
        <v>348</v>
      </c>
      <c r="C2" s="367"/>
      <c r="D2" s="367"/>
      <c r="E2" s="367"/>
      <c r="F2" s="367"/>
      <c r="G2" s="367"/>
      <c r="H2" s="367"/>
      <c r="I2" s="290" t="str">
        <f>HYPERLINK("#Menu!A1","↖")</f>
        <v>↖</v>
      </c>
    </row>
    <row r="3" spans="1:9" ht="18" customHeight="1" x14ac:dyDescent="0.25"/>
    <row r="4" spans="1:9" x14ac:dyDescent="0.25">
      <c r="B4" t="s">
        <v>335</v>
      </c>
    </row>
    <row r="5" spans="1:9" x14ac:dyDescent="0.25">
      <c r="C5" s="58" t="s">
        <v>340</v>
      </c>
      <c r="D5" s="51" t="s">
        <v>24</v>
      </c>
      <c r="E5" s="368" t="str">
        <f>Data!E24</f>
        <v>Drs. Iskandar, M.Ak</v>
      </c>
      <c r="F5" s="369"/>
      <c r="G5" s="369"/>
      <c r="H5" s="369"/>
    </row>
    <row r="6" spans="1:9" x14ac:dyDescent="0.25">
      <c r="C6" s="58" t="s">
        <v>330</v>
      </c>
      <c r="D6" s="51" t="s">
        <v>24</v>
      </c>
      <c r="E6" s="57" t="str">
        <f>Data!E25</f>
        <v>196501161992031002</v>
      </c>
      <c r="F6" s="58"/>
      <c r="G6" s="57"/>
      <c r="H6" s="57"/>
    </row>
    <row r="7" spans="1:9" x14ac:dyDescent="0.25">
      <c r="C7" s="58" t="s">
        <v>341</v>
      </c>
      <c r="D7" s="51" t="s">
        <v>24</v>
      </c>
      <c r="E7" s="57" t="str">
        <f>Data!E26</f>
        <v>Guru Madya  Pembina, IV/a</v>
      </c>
      <c r="F7" s="58"/>
      <c r="G7" s="57"/>
      <c r="H7" s="57"/>
    </row>
    <row r="8" spans="1:9" x14ac:dyDescent="0.25">
      <c r="C8" s="58" t="s">
        <v>336</v>
      </c>
      <c r="D8" s="51" t="s">
        <v>24</v>
      </c>
      <c r="E8" s="57" t="str">
        <f>Data!E27</f>
        <v>Pengawas Manajemen Sekolah</v>
      </c>
      <c r="F8" s="58"/>
      <c r="G8" s="57"/>
      <c r="H8" s="57"/>
    </row>
    <row r="9" spans="1:9" x14ac:dyDescent="0.25">
      <c r="C9" s="58" t="s">
        <v>337</v>
      </c>
      <c r="D9" s="51" t="s">
        <v>24</v>
      </c>
      <c r="E9" s="57">
        <f>Data!E28</f>
        <v>0</v>
      </c>
      <c r="F9" s="58"/>
      <c r="G9" s="57"/>
      <c r="H9" s="57"/>
    </row>
    <row r="10" spans="1:9" ht="9" customHeight="1" x14ac:dyDescent="0.25">
      <c r="D10" s="51"/>
      <c r="E10" s="54"/>
      <c r="F10" s="58"/>
      <c r="G10" s="54"/>
      <c r="H10" s="54"/>
    </row>
    <row r="11" spans="1:9" x14ac:dyDescent="0.25">
      <c r="B11" t="s">
        <v>338</v>
      </c>
      <c r="D11" s="51"/>
      <c r="E11" s="54"/>
      <c r="F11" s="58"/>
      <c r="G11" s="54"/>
      <c r="H11" s="54"/>
    </row>
    <row r="12" spans="1:9" x14ac:dyDescent="0.25">
      <c r="C12" s="58" t="s">
        <v>340</v>
      </c>
      <c r="D12" s="51" t="s">
        <v>24</v>
      </c>
      <c r="E12" s="58" t="str">
        <f>Data!E3</f>
        <v>Hamba Allah</v>
      </c>
      <c r="F12" s="58"/>
      <c r="G12" s="58"/>
      <c r="H12" s="58"/>
    </row>
    <row r="13" spans="1:9" x14ac:dyDescent="0.25">
      <c r="C13" s="58" t="s">
        <v>330</v>
      </c>
      <c r="D13" s="51" t="s">
        <v>24</v>
      </c>
      <c r="E13" s="368" t="str">
        <f>Data!E4</f>
        <v>-</v>
      </c>
      <c r="F13" s="368"/>
      <c r="G13" s="368"/>
      <c r="H13" s="57"/>
    </row>
    <row r="14" spans="1:9" x14ac:dyDescent="0.25">
      <c r="C14" s="58" t="s">
        <v>341</v>
      </c>
      <c r="D14" s="51" t="s">
        <v>24</v>
      </c>
      <c r="E14" s="58" t="str">
        <f>Data!E6</f>
        <v>Non PNS</v>
      </c>
      <c r="F14" s="58"/>
      <c r="G14" s="58"/>
      <c r="H14" s="58"/>
    </row>
    <row r="15" spans="1:9" x14ac:dyDescent="0.25">
      <c r="C15" s="58" t="s">
        <v>336</v>
      </c>
      <c r="D15" s="51" t="s">
        <v>24</v>
      </c>
      <c r="E15" s="58" t="s">
        <v>347</v>
      </c>
      <c r="F15" s="58"/>
      <c r="G15" s="58"/>
      <c r="H15" s="58"/>
    </row>
    <row r="16" spans="1:9" x14ac:dyDescent="0.25">
      <c r="C16" s="58" t="s">
        <v>337</v>
      </c>
      <c r="D16" s="51" t="s">
        <v>24</v>
      </c>
      <c r="E16" s="57" t="str">
        <f>Data!E15</f>
        <v>MA Pragaan</v>
      </c>
      <c r="F16" s="58"/>
      <c r="G16" s="58"/>
      <c r="H16" s="58"/>
    </row>
    <row r="17" spans="2:8" ht="8.25" customHeight="1" x14ac:dyDescent="0.25">
      <c r="C17" s="58"/>
    </row>
    <row r="18" spans="2:8" ht="22.5" customHeight="1" x14ac:dyDescent="0.25">
      <c r="B18" s="49" t="s">
        <v>19</v>
      </c>
      <c r="C18" s="370" t="s">
        <v>21</v>
      </c>
      <c r="D18" s="371"/>
      <c r="E18" s="371"/>
      <c r="F18" s="371"/>
      <c r="G18" s="372"/>
      <c r="H18" s="50" t="s">
        <v>22</v>
      </c>
    </row>
    <row r="19" spans="2:8" ht="22.5" customHeight="1" x14ac:dyDescent="0.25">
      <c r="B19" s="9" t="s">
        <v>420</v>
      </c>
      <c r="C19" s="373" t="s">
        <v>343</v>
      </c>
      <c r="D19" s="373"/>
      <c r="E19" s="373"/>
      <c r="F19" s="373"/>
      <c r="G19" s="373"/>
      <c r="H19" s="10">
        <f ca="1">IF(ISERROR(INDIRECT("'"&amp;C1&amp;A1&amp;"'!E41")),"~",INDIRECT("'"&amp;C1&amp;A1&amp;"'!E41"))</f>
        <v>78</v>
      </c>
    </row>
    <row r="20" spans="2:8" ht="22.5" customHeight="1" x14ac:dyDescent="0.25">
      <c r="B20" s="9" t="s">
        <v>421</v>
      </c>
      <c r="C20" s="373" t="s">
        <v>344</v>
      </c>
      <c r="D20" s="373"/>
      <c r="E20" s="373"/>
      <c r="F20" s="373"/>
      <c r="G20" s="373"/>
      <c r="H20" s="10">
        <f ca="1">IF(ISERROR(INDIRECT("'"&amp;C1&amp;A1&amp;"'!E126")),"~",INDIRECT("'"&amp;C1&amp;A1&amp;"'!E126"))</f>
        <v>200</v>
      </c>
    </row>
    <row r="21" spans="2:8" ht="22.5" customHeight="1" x14ac:dyDescent="0.25">
      <c r="B21" s="9" t="s">
        <v>422</v>
      </c>
      <c r="C21" s="373" t="s">
        <v>345</v>
      </c>
      <c r="D21" s="373"/>
      <c r="E21" s="373"/>
      <c r="F21" s="373"/>
      <c r="G21" s="373"/>
      <c r="H21" s="10">
        <f ca="1">IF(ISERROR(INDIRECT("'"&amp;C1&amp;A1&amp;"'!E156")),"~",INDIRECT("'"&amp;C1&amp;A1&amp;"'!E156"))</f>
        <v>56</v>
      </c>
    </row>
    <row r="22" spans="2:8" ht="22.5" customHeight="1" x14ac:dyDescent="0.25">
      <c r="B22" s="9" t="s">
        <v>423</v>
      </c>
      <c r="C22" s="373" t="s">
        <v>346</v>
      </c>
      <c r="D22" s="373"/>
      <c r="E22" s="373"/>
      <c r="F22" s="373"/>
      <c r="G22" s="373"/>
      <c r="H22" s="10">
        <f ca="1">IF(ISERROR(INDIRECT("'"&amp;C1&amp;A1&amp;"'!E177")),"~",INDIRECT("'"&amp;C1&amp;A1&amp;"'!E177"))</f>
        <v>33</v>
      </c>
    </row>
    <row r="23" spans="2:8" ht="22.5" customHeight="1" x14ac:dyDescent="0.25">
      <c r="B23" s="374"/>
      <c r="C23" s="375" t="s">
        <v>342</v>
      </c>
      <c r="D23" s="375"/>
      <c r="E23" s="375"/>
      <c r="F23" s="375"/>
      <c r="G23" s="375"/>
      <c r="H23" s="10">
        <f ca="1">SUM(H19:H22)</f>
        <v>367</v>
      </c>
    </row>
    <row r="24" spans="2:8" ht="22.5" customHeight="1" x14ac:dyDescent="0.25">
      <c r="B24" s="374"/>
      <c r="C24" s="374" t="str">
        <f ca="1">"NKT " &amp; A1</f>
        <v>NKT 1</v>
      </c>
      <c r="D24" s="374"/>
      <c r="E24" s="374"/>
      <c r="F24" s="374"/>
      <c r="G24" s="374"/>
      <c r="H24" s="11">
        <f ca="1">(H23/(115*4))*100</f>
        <v>79.782608695652172</v>
      </c>
    </row>
    <row r="25" spans="2:8" ht="22.5" hidden="1" customHeight="1" x14ac:dyDescent="0.25">
      <c r="B25" s="365"/>
      <c r="C25" s="365"/>
      <c r="D25" s="365"/>
      <c r="E25" s="365"/>
      <c r="F25" s="365"/>
      <c r="G25" s="365"/>
      <c r="H25" s="12">
        <f ca="1">IF(H24&lt;=50,0.25,IF(H24&lt;=60,0.5,IF(H24&lt;=75,0.75,IF(H24&lt;=90,1,1.25))))</f>
        <v>1</v>
      </c>
    </row>
    <row r="26" spans="2:8" x14ac:dyDescent="0.25"/>
    <row r="27" spans="2:8" ht="37.5" customHeight="1" x14ac:dyDescent="0.25">
      <c r="C27" s="376" t="s">
        <v>349</v>
      </c>
      <c r="D27" s="377"/>
      <c r="E27" s="377"/>
      <c r="F27" s="377"/>
      <c r="G27" s="377" t="s">
        <v>350</v>
      </c>
      <c r="H27" s="377"/>
    </row>
    <row r="28" spans="2:8" ht="60" customHeight="1" x14ac:dyDescent="0.25"/>
    <row r="29" spans="2:8" ht="15.75" x14ac:dyDescent="0.25">
      <c r="C29" s="378" t="str">
        <f>Data!E3</f>
        <v>Hamba Allah</v>
      </c>
      <c r="D29" s="379"/>
      <c r="E29" s="379"/>
      <c r="F29" s="379"/>
      <c r="G29" s="380" t="str">
        <f>Data!E24</f>
        <v>Drs. Iskandar, M.Ak</v>
      </c>
      <c r="H29" s="380"/>
    </row>
    <row r="30" spans="2:8" x14ac:dyDescent="0.25">
      <c r="C30" s="381" t="str">
        <f>Data!E4</f>
        <v>-</v>
      </c>
      <c r="D30" s="382"/>
      <c r="E30" s="382"/>
      <c r="F30" s="382"/>
      <c r="G30" s="383" t="str">
        <f>Data!E25</f>
        <v>196501161992031002</v>
      </c>
      <c r="H30" s="383"/>
    </row>
    <row r="31" spans="2:8" x14ac:dyDescent="0.25"/>
  </sheetData>
  <sheetProtection sheet="1" selectLockedCells="1"/>
  <mergeCells count="18">
    <mergeCell ref="C27:F27"/>
    <mergeCell ref="G27:H27"/>
    <mergeCell ref="C29:F29"/>
    <mergeCell ref="G29:H29"/>
    <mergeCell ref="C30:F30"/>
    <mergeCell ref="G30:H30"/>
    <mergeCell ref="B25:G25"/>
    <mergeCell ref="B2:H2"/>
    <mergeCell ref="E5:H5"/>
    <mergeCell ref="E13:G13"/>
    <mergeCell ref="C18:G18"/>
    <mergeCell ref="C19:G19"/>
    <mergeCell ref="C20:G20"/>
    <mergeCell ref="C21:G21"/>
    <mergeCell ref="C22:G22"/>
    <mergeCell ref="B23:B24"/>
    <mergeCell ref="C23:G23"/>
    <mergeCell ref="C24:G24"/>
  </mergeCells>
  <pageMargins left="0.7" right="0.7" top="0.75" bottom="0.75" header="0.3" footer="0.3"/>
  <pageSetup paperSize="9" scale="82"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C00"/>
    <pageSetUpPr fitToPage="1"/>
  </sheetPr>
  <dimension ref="C1:K56"/>
  <sheetViews>
    <sheetView showGridLines="0" topLeftCell="A7" zoomScale="85" zoomScaleNormal="85" workbookViewId="0">
      <selection activeCell="K1" sqref="K1"/>
    </sheetView>
  </sheetViews>
  <sheetFormatPr defaultColWidth="0" defaultRowHeight="0" customHeight="1" zeroHeight="1" x14ac:dyDescent="0.45"/>
  <cols>
    <col min="1" max="1" width="3.140625" style="192" customWidth="1"/>
    <col min="2" max="2" width="1.5703125" style="192" customWidth="1"/>
    <col min="3" max="3" width="42.85546875" style="191" customWidth="1"/>
    <col min="4" max="4" width="2.5703125" style="192" customWidth="1"/>
    <col min="5" max="5" width="7" style="192" customWidth="1"/>
    <col min="6" max="6" width="4.42578125" style="192" customWidth="1"/>
    <col min="7" max="7" width="8.5703125" style="192" customWidth="1"/>
    <col min="8" max="8" width="7" style="192" customWidth="1"/>
    <col min="9" max="9" width="12.5703125" style="192" customWidth="1"/>
    <col min="10" max="10" width="18" style="192" customWidth="1"/>
    <col min="11" max="11" width="2.85546875" style="192" customWidth="1"/>
    <col min="12" max="16384" width="0" style="192" hidden="1"/>
  </cols>
  <sheetData>
    <row r="1" spans="3:11" s="185" customFormat="1" ht="21" customHeight="1" x14ac:dyDescent="0.25">
      <c r="C1" s="186"/>
      <c r="J1" s="182"/>
      <c r="K1" s="288" t="str">
        <f>HYPERLINK("#Menu!A1","↖")</f>
        <v>↖</v>
      </c>
    </row>
    <row r="2" spans="3:11" s="185" customFormat="1" ht="86.25" customHeight="1" x14ac:dyDescent="0.25">
      <c r="C2" s="186"/>
    </row>
    <row r="3" spans="3:11" s="193" customFormat="1" ht="59.25" customHeight="1" x14ac:dyDescent="0.25">
      <c r="C3" s="194"/>
    </row>
    <row r="4" spans="3:11" s="193" customFormat="1" ht="66.75" customHeight="1" x14ac:dyDescent="0.25">
      <c r="C4" s="315" t="s">
        <v>69</v>
      </c>
      <c r="D4" s="316"/>
      <c r="E4" s="316"/>
      <c r="F4" s="316"/>
      <c r="G4" s="316"/>
      <c r="H4" s="316"/>
      <c r="I4" s="316"/>
      <c r="J4" s="316"/>
    </row>
    <row r="5" spans="3:11" s="185" customFormat="1" ht="16.5" customHeight="1" x14ac:dyDescent="0.25">
      <c r="C5" s="317"/>
      <c r="D5" s="317"/>
      <c r="E5" s="317"/>
      <c r="F5" s="317"/>
      <c r="G5" s="317"/>
      <c r="H5" s="317"/>
      <c r="I5" s="317"/>
      <c r="J5" s="317"/>
    </row>
    <row r="6" spans="3:11" s="185" customFormat="1" ht="28.5" x14ac:dyDescent="0.25">
      <c r="C6" s="318" t="str">
        <f>Data!E34 &amp; " S/D " &amp;Data!G34 &amp;" " &amp;C22</f>
        <v xml:space="preserve"> S/D  2025</v>
      </c>
      <c r="D6" s="318"/>
      <c r="E6" s="318"/>
      <c r="F6" s="318"/>
      <c r="G6" s="318"/>
      <c r="H6" s="318"/>
      <c r="I6" s="318"/>
      <c r="J6" s="318"/>
    </row>
    <row r="7" spans="3:11" s="185" customFormat="1" ht="83.25" customHeight="1" x14ac:dyDescent="0.25">
      <c r="C7" s="187"/>
      <c r="D7" s="187"/>
      <c r="E7" s="187"/>
      <c r="F7" s="187"/>
      <c r="G7" s="187"/>
      <c r="H7" s="187"/>
      <c r="I7" s="187"/>
      <c r="J7" s="187"/>
    </row>
    <row r="8" spans="3:11" s="185" customFormat="1" ht="21.75" customHeight="1" x14ac:dyDescent="0.25">
      <c r="C8" s="195" t="s">
        <v>334</v>
      </c>
      <c r="D8" s="183" t="s">
        <v>24</v>
      </c>
      <c r="E8" s="183" t="str">
        <f>Data!E3</f>
        <v>Hamba Allah</v>
      </c>
      <c r="F8" s="183"/>
      <c r="G8" s="183"/>
      <c r="H8" s="183"/>
      <c r="I8" s="183"/>
      <c r="J8" s="183"/>
    </row>
    <row r="9" spans="3:11" s="185" customFormat="1" ht="21.75" customHeight="1" x14ac:dyDescent="0.25">
      <c r="C9" s="195" t="s">
        <v>330</v>
      </c>
      <c r="D9" s="183" t="s">
        <v>24</v>
      </c>
      <c r="E9" s="197" t="str">
        <f>Data!E4</f>
        <v>-</v>
      </c>
      <c r="F9" s="197"/>
      <c r="G9" s="197"/>
      <c r="H9" s="197"/>
      <c r="I9" s="197"/>
      <c r="J9" s="197"/>
    </row>
    <row r="10" spans="3:11" s="185" customFormat="1" ht="21.75" customHeight="1" x14ac:dyDescent="0.25">
      <c r="C10" s="195" t="s">
        <v>36</v>
      </c>
      <c r="D10" s="183" t="s">
        <v>24</v>
      </c>
      <c r="E10" s="320" t="str">
        <f>Data!E15</f>
        <v>MA Pragaan</v>
      </c>
      <c r="F10" s="320"/>
      <c r="G10" s="320"/>
      <c r="H10" s="320"/>
      <c r="I10" s="320"/>
      <c r="J10" s="183"/>
      <c r="K10" s="188"/>
    </row>
    <row r="11" spans="3:11" s="185" customFormat="1" ht="21.75" customHeight="1" x14ac:dyDescent="0.25">
      <c r="C11" s="195" t="s">
        <v>40</v>
      </c>
      <c r="D11" s="183" t="s">
        <v>24</v>
      </c>
      <c r="E11" s="320" t="str">
        <f>Data!E20</f>
        <v>Sumenep</v>
      </c>
      <c r="F11" s="320"/>
      <c r="G11" s="320"/>
      <c r="H11" s="320"/>
      <c r="I11" s="320"/>
      <c r="J11" s="183"/>
      <c r="K11" s="188"/>
    </row>
    <row r="12" spans="3:11" s="185" customFormat="1" ht="21.75" customHeight="1" x14ac:dyDescent="0.25">
      <c r="C12" s="195" t="s">
        <v>41</v>
      </c>
      <c r="D12" s="183" t="s">
        <v>24</v>
      </c>
      <c r="E12" s="320" t="str">
        <f>Data!E21</f>
        <v>Jawa Timur</v>
      </c>
      <c r="F12" s="320"/>
      <c r="G12" s="320"/>
      <c r="H12" s="320"/>
      <c r="I12" s="320"/>
      <c r="J12" s="183"/>
      <c r="K12" s="188"/>
    </row>
    <row r="13" spans="3:11" s="185" customFormat="1" ht="33.75" customHeight="1" x14ac:dyDescent="0.25">
      <c r="C13" s="195"/>
      <c r="D13" s="183"/>
      <c r="E13" s="184"/>
      <c r="F13" s="184"/>
      <c r="G13" s="184"/>
      <c r="H13" s="184"/>
      <c r="I13" s="184"/>
      <c r="J13" s="183"/>
      <c r="K13" s="188"/>
    </row>
    <row r="14" spans="3:11" s="185" customFormat="1" ht="21.75" customHeight="1" x14ac:dyDescent="0.25">
      <c r="C14" s="195" t="s">
        <v>396</v>
      </c>
      <c r="D14" s="183" t="s">
        <v>24</v>
      </c>
      <c r="E14" s="320" t="str">
        <f>Data!E24</f>
        <v>Drs. Iskandar, M.Ak</v>
      </c>
      <c r="F14" s="320"/>
      <c r="G14" s="320"/>
      <c r="H14" s="320"/>
      <c r="I14" s="320"/>
      <c r="J14" s="183"/>
      <c r="K14" s="188"/>
    </row>
    <row r="15" spans="3:11" s="185" customFormat="1" ht="21.75" customHeight="1" x14ac:dyDescent="0.25">
      <c r="C15" s="195" t="s">
        <v>330</v>
      </c>
      <c r="D15" s="183" t="s">
        <v>24</v>
      </c>
      <c r="E15" s="324" t="str">
        <f>Data!E25</f>
        <v>196501161992031002</v>
      </c>
      <c r="F15" s="325"/>
      <c r="G15" s="325"/>
      <c r="H15" s="325"/>
      <c r="I15" s="325"/>
      <c r="J15" s="183"/>
      <c r="K15" s="188"/>
    </row>
    <row r="16" spans="3:11" s="185" customFormat="1" ht="28.5" x14ac:dyDescent="0.25">
      <c r="C16" s="196" t="s">
        <v>551</v>
      </c>
      <c r="D16" s="183" t="s">
        <v>24</v>
      </c>
      <c r="E16" s="321">
        <v>43132</v>
      </c>
      <c r="F16" s="321"/>
      <c r="G16" s="321"/>
      <c r="H16" s="321"/>
      <c r="I16" s="321"/>
      <c r="J16" s="183"/>
      <c r="K16" s="188"/>
    </row>
    <row r="17" spans="3:11" s="185" customFormat="1" ht="139.5" customHeight="1" x14ac:dyDescent="0.25">
      <c r="C17" s="186"/>
      <c r="K17" s="188"/>
    </row>
    <row r="18" spans="3:11" s="185" customFormat="1" ht="28.5" x14ac:dyDescent="0.25">
      <c r="C18" s="317" t="s">
        <v>42</v>
      </c>
      <c r="D18" s="317"/>
      <c r="E18" s="317"/>
      <c r="F18" s="317"/>
      <c r="G18" s="317"/>
      <c r="H18" s="317"/>
      <c r="I18" s="317"/>
      <c r="J18" s="317"/>
    </row>
    <row r="19" spans="3:11" s="185" customFormat="1" ht="28.5" x14ac:dyDescent="0.25">
      <c r="C19" s="317" t="str">
        <f>UPPER(Data!E20)</f>
        <v>SUMENEP</v>
      </c>
      <c r="D19" s="317"/>
      <c r="E19" s="317"/>
      <c r="F19" s="317"/>
      <c r="G19" s="317"/>
      <c r="H19" s="317"/>
      <c r="I19" s="317"/>
      <c r="J19" s="317"/>
    </row>
    <row r="20" spans="3:11" s="185" customFormat="1" ht="28.5" x14ac:dyDescent="0.25">
      <c r="C20" s="323" t="s">
        <v>309</v>
      </c>
      <c r="D20" s="323"/>
      <c r="E20" s="323"/>
      <c r="F20" s="323"/>
      <c r="G20" s="323"/>
      <c r="H20" s="323"/>
      <c r="I20" s="323"/>
      <c r="J20" s="323"/>
    </row>
    <row r="21" spans="3:11" s="185" customFormat="1" ht="5.25" customHeight="1" x14ac:dyDescent="0.25">
      <c r="C21" s="189"/>
      <c r="D21" s="190"/>
      <c r="E21" s="190"/>
      <c r="G21" s="190"/>
    </row>
    <row r="22" spans="3:11" s="185" customFormat="1" ht="18" customHeight="1" x14ac:dyDescent="0.25">
      <c r="C22" s="322">
        <v>2025</v>
      </c>
      <c r="D22" s="322"/>
      <c r="E22" s="322"/>
      <c r="F22" s="322"/>
      <c r="G22" s="322"/>
      <c r="H22" s="322"/>
      <c r="I22" s="322"/>
      <c r="J22" s="322"/>
    </row>
    <row r="23" spans="3:11" s="185" customFormat="1" ht="6" customHeight="1" x14ac:dyDescent="0.25">
      <c r="C23" s="24"/>
      <c r="D23" s="17"/>
      <c r="E23" s="17"/>
      <c r="G23" s="17"/>
    </row>
    <row r="24" spans="3:11" ht="28.5" hidden="1" x14ac:dyDescent="0.45"/>
    <row r="25" spans="3:11" ht="28.5" hidden="1" x14ac:dyDescent="0.45"/>
    <row r="26" spans="3:11" ht="28.5" hidden="1" x14ac:dyDescent="0.45"/>
    <row r="27" spans="3:11" ht="28.5" hidden="1" x14ac:dyDescent="0.45"/>
    <row r="28" spans="3:11" ht="28.5" hidden="1" x14ac:dyDescent="0.45"/>
    <row r="29" spans="3:11" ht="28.5" hidden="1" x14ac:dyDescent="0.45"/>
    <row r="30" spans="3:11" ht="28.5" hidden="1" x14ac:dyDescent="0.45"/>
    <row r="31" spans="3:11" ht="28.5" hidden="1" x14ac:dyDescent="0.45"/>
    <row r="32" spans="3:11" ht="28.5" hidden="1" x14ac:dyDescent="0.45"/>
    <row r="33" ht="28.5" x14ac:dyDescent="0.45"/>
    <row r="34" ht="15" customHeight="1" x14ac:dyDescent="0.45"/>
    <row r="35" ht="15" customHeight="1" x14ac:dyDescent="0.45"/>
    <row r="36" ht="15" hidden="1" customHeight="1" x14ac:dyDescent="0.45"/>
    <row r="37" ht="15" hidden="1" customHeight="1" x14ac:dyDescent="0.45"/>
    <row r="38" ht="15" hidden="1" customHeight="1" x14ac:dyDescent="0.45"/>
    <row r="39" ht="15" hidden="1" customHeight="1" x14ac:dyDescent="0.45"/>
    <row r="40" ht="15" hidden="1" customHeight="1" x14ac:dyDescent="0.45"/>
    <row r="41" ht="15" hidden="1" customHeight="1" x14ac:dyDescent="0.45"/>
    <row r="42" ht="15" hidden="1" customHeight="1" x14ac:dyDescent="0.45"/>
    <row r="43" ht="15" hidden="1" customHeight="1" x14ac:dyDescent="0.45"/>
    <row r="44" ht="15" hidden="1" customHeight="1" x14ac:dyDescent="0.45"/>
    <row r="45" ht="15" hidden="1" customHeight="1" x14ac:dyDescent="0.45"/>
    <row r="46" ht="15" hidden="1" customHeight="1" x14ac:dyDescent="0.45"/>
    <row r="47" ht="15" hidden="1" customHeight="1" x14ac:dyDescent="0.45"/>
    <row r="48" ht="15" hidden="1" customHeight="1" x14ac:dyDescent="0.45"/>
    <row r="49" ht="15" hidden="1" customHeight="1" x14ac:dyDescent="0.45"/>
    <row r="50" ht="15" hidden="1" customHeight="1" x14ac:dyDescent="0.45"/>
    <row r="51" ht="15" hidden="1" customHeight="1" x14ac:dyDescent="0.45"/>
    <row r="52" ht="15" hidden="1" customHeight="1" x14ac:dyDescent="0.45"/>
    <row r="53" ht="15" hidden="1" customHeight="1" x14ac:dyDescent="0.45"/>
    <row r="54" ht="15" hidden="1" customHeight="1" x14ac:dyDescent="0.45"/>
    <row r="55" ht="15" hidden="1" customHeight="1" x14ac:dyDescent="0.45"/>
    <row r="56" ht="15" hidden="1" customHeight="1" x14ac:dyDescent="0.45"/>
  </sheetData>
  <sheetProtection sheet="1" selectLockedCells="1"/>
  <mergeCells count="13">
    <mergeCell ref="C20:J20"/>
    <mergeCell ref="C22:J22"/>
    <mergeCell ref="E12:I12"/>
    <mergeCell ref="E14:I14"/>
    <mergeCell ref="E15:I15"/>
    <mergeCell ref="E16:I16"/>
    <mergeCell ref="C18:J18"/>
    <mergeCell ref="C19:J19"/>
    <mergeCell ref="C4:J4"/>
    <mergeCell ref="C5:J5"/>
    <mergeCell ref="C6:J6"/>
    <mergeCell ref="E10:I10"/>
    <mergeCell ref="E11:I11"/>
  </mergeCells>
  <dataValidations count="1">
    <dataValidation operator="equal" allowBlank="1" showInputMessage="1" showErrorMessage="1" sqref="E15:I15" xr:uid="{00000000-0002-0000-0700-000000000000}"/>
  </dataValidations>
  <pageMargins left="1.0236220472440944" right="0.70866141732283472" top="0.74803149606299213" bottom="0.74803149606299213" header="0.31496062992125984" footer="0.31496062992125984"/>
  <pageSetup paperSize="9" scale="80"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9900"/>
    <pageSetUpPr fitToPage="1"/>
  </sheetPr>
  <dimension ref="A1:N244"/>
  <sheetViews>
    <sheetView showGridLines="0" showRowColHeaders="0" topLeftCell="A172" workbookViewId="0">
      <selection activeCell="F192" sqref="F192"/>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2</v>
      </c>
      <c r="B1" s="52" t="str">
        <f ca="1">MID(CELL("filename",B1),FIND("]",CELL("filename",B1))+1,255)</f>
        <v>Pengawas-Thn-2</v>
      </c>
      <c r="C1" s="52" t="str">
        <f ca="1">MID(B1,1,LEN(B1)-6)</f>
        <v>Pengawas</v>
      </c>
      <c r="D1" s="52" t="str">
        <f ca="1">INDIRECT("'Sampul-Thn-"&amp;A1&amp;"'!E14") &amp; "    ( " &amp;INDIRECT("'Sampul-Thn-"&amp;A1&amp;"'!E15") &amp; " )"</f>
        <v>Drs. Iskandar, M.Ak    ( 196501161992031002 )</v>
      </c>
      <c r="I1" s="288" t="str">
        <f>HYPERLINK("#Menu!A1","↖")</f>
        <v>↖</v>
      </c>
    </row>
    <row r="2" spans="1:9" ht="23.25" x14ac:dyDescent="0.35">
      <c r="B2" s="47" t="str">
        <f ca="1">"A. Instrumen Penilaian Kinerja Tahunan Kepala Madrasah ( Tahun ke " &amp;A1&amp;" )"</f>
        <v>A. Instrumen Penilaian Kinerja Tahunan Kepala Madrasah ( Tahun ke 2 )</v>
      </c>
    </row>
    <row r="3" spans="1:9" ht="15.75" x14ac:dyDescent="0.25">
      <c r="B3" s="48" t="str">
        <f ca="1">PROPER("Periode Penilaian : " &amp;INDIRECT("'Sampul-Thn-"&amp;A1&amp;"'!C6"))</f>
        <v>Periode Penilaian :  S/D  2025</v>
      </c>
    </row>
    <row r="4" spans="1:9" ht="15.75" x14ac:dyDescent="0.25">
      <c r="B4" s="48" t="str">
        <f ca="1">"Kamad yang dinilai : " &amp;INDIRECT("'Sampul-Thn-"&amp;A1&amp;"'!E8") &amp; "    (" &amp;INDIRECT("'Sampul-Thn-"&amp;A1&amp;"'!E10")&amp;" ) "</f>
        <v xml:space="preserve">Kamad yang dinilai : Hamba Allah    (MA Pragaan ) </v>
      </c>
    </row>
    <row r="5" spans="1:9" ht="15.75" x14ac:dyDescent="0.25">
      <c r="B5" s="48" t="str">
        <f ca="1">"Penilai : " &amp;IF(C1="Pengawas",D1,C1)</f>
        <v>Penilai : Drs. Iskandar, M.Ak    ( 196501161992031002 )</v>
      </c>
    </row>
    <row r="6" spans="1:9" ht="7.5" customHeight="1" x14ac:dyDescent="0.25"/>
    <row r="7" spans="1:9" ht="18" x14ac:dyDescent="0.25">
      <c r="B7" s="331" t="s">
        <v>412</v>
      </c>
      <c r="C7" s="332"/>
      <c r="D7" s="332"/>
      <c r="E7" s="332"/>
      <c r="F7" s="333"/>
      <c r="G7" s="45"/>
      <c r="H7" s="46"/>
    </row>
    <row r="8" spans="1:9" x14ac:dyDescent="0.25">
      <c r="B8" s="334" t="s">
        <v>19</v>
      </c>
      <c r="C8" s="335" t="s">
        <v>70</v>
      </c>
      <c r="D8" s="335"/>
      <c r="E8" s="336" t="s">
        <v>17</v>
      </c>
      <c r="F8" s="337"/>
      <c r="G8" s="326" t="s">
        <v>71</v>
      </c>
      <c r="H8" s="327" t="s">
        <v>72</v>
      </c>
    </row>
    <row r="9" spans="1:9" x14ac:dyDescent="0.25">
      <c r="B9" s="334"/>
      <c r="C9" s="335"/>
      <c r="D9" s="335"/>
      <c r="E9" s="37" t="s">
        <v>129</v>
      </c>
      <c r="F9" s="36" t="s">
        <v>392</v>
      </c>
      <c r="G9" s="326"/>
      <c r="H9" s="327"/>
    </row>
    <row r="10" spans="1:9" ht="27.75" customHeight="1" x14ac:dyDescent="0.25">
      <c r="B10" s="35" t="s">
        <v>14</v>
      </c>
      <c r="C10" s="328" t="s">
        <v>73</v>
      </c>
      <c r="D10" s="329"/>
      <c r="E10" s="330"/>
      <c r="F10" s="269">
        <f>(SUBTOTAL(9,F11:F13)/(4*3))*100</f>
        <v>91.666666666666657</v>
      </c>
      <c r="G10" s="42"/>
      <c r="H10" s="7"/>
    </row>
    <row r="11" spans="1:9" ht="38.25" x14ac:dyDescent="0.25">
      <c r="B11" s="6"/>
      <c r="C11" s="5" t="s">
        <v>74</v>
      </c>
      <c r="D11" s="41" t="s">
        <v>75</v>
      </c>
      <c r="E11" s="4"/>
      <c r="F11" s="38">
        <v>4</v>
      </c>
      <c r="G11" s="43" t="s">
        <v>76</v>
      </c>
      <c r="H11" s="3"/>
    </row>
    <row r="12" spans="1:9" ht="25.5" x14ac:dyDescent="0.25">
      <c r="B12" s="6"/>
      <c r="C12" s="5" t="s">
        <v>77</v>
      </c>
      <c r="D12" s="41" t="s">
        <v>78</v>
      </c>
      <c r="E12" s="4"/>
      <c r="F12" s="38">
        <v>3</v>
      </c>
      <c r="G12" s="43" t="s">
        <v>79</v>
      </c>
      <c r="H12" s="3"/>
    </row>
    <row r="13" spans="1:9" ht="38.25" x14ac:dyDescent="0.25">
      <c r="B13" s="6"/>
      <c r="C13" s="5" t="s">
        <v>80</v>
      </c>
      <c r="D13" s="41" t="s">
        <v>81</v>
      </c>
      <c r="E13" s="4"/>
      <c r="F13" s="38">
        <v>4</v>
      </c>
      <c r="G13" s="43" t="s">
        <v>319</v>
      </c>
      <c r="H13" s="3"/>
    </row>
    <row r="14" spans="1:9" x14ac:dyDescent="0.25">
      <c r="B14" s="35" t="s">
        <v>13</v>
      </c>
      <c r="C14" s="328" t="s">
        <v>82</v>
      </c>
      <c r="D14" s="329"/>
      <c r="E14" s="330"/>
      <c r="F14" s="269">
        <f>(SUBTOTAL(9,F15:F18)/(4*4))*100</f>
        <v>81.25</v>
      </c>
      <c r="G14" s="42"/>
      <c r="H14" s="7"/>
    </row>
    <row r="15" spans="1:9" ht="25.5" x14ac:dyDescent="0.25">
      <c r="B15" s="6"/>
      <c r="C15" s="5" t="s">
        <v>74</v>
      </c>
      <c r="D15" s="41" t="s">
        <v>83</v>
      </c>
      <c r="E15" s="4"/>
      <c r="F15" s="38">
        <v>3</v>
      </c>
      <c r="G15" s="43" t="s">
        <v>84</v>
      </c>
      <c r="H15" s="3"/>
    </row>
    <row r="16" spans="1:9" ht="21" customHeight="1" x14ac:dyDescent="0.25">
      <c r="B16" s="6"/>
      <c r="C16" s="5" t="s">
        <v>77</v>
      </c>
      <c r="D16" s="41" t="s">
        <v>393</v>
      </c>
      <c r="E16" s="4"/>
      <c r="F16" s="38">
        <v>4</v>
      </c>
      <c r="G16" s="43" t="s">
        <v>85</v>
      </c>
      <c r="H16" s="3"/>
    </row>
    <row r="17" spans="2:8" ht="25.5" x14ac:dyDescent="0.25">
      <c r="B17" s="6"/>
      <c r="C17" s="5" t="s">
        <v>80</v>
      </c>
      <c r="D17" s="41" t="s">
        <v>86</v>
      </c>
      <c r="E17" s="4"/>
      <c r="F17" s="38">
        <v>3</v>
      </c>
      <c r="G17" s="43" t="s">
        <v>87</v>
      </c>
      <c r="H17" s="3"/>
    </row>
    <row r="18" spans="2:8" ht="38.25" x14ac:dyDescent="0.25">
      <c r="B18" s="6"/>
      <c r="C18" s="5" t="s">
        <v>88</v>
      </c>
      <c r="D18" s="41" t="s">
        <v>89</v>
      </c>
      <c r="E18" s="4"/>
      <c r="F18" s="38">
        <v>3</v>
      </c>
      <c r="G18" s="43" t="s">
        <v>90</v>
      </c>
      <c r="H18" s="3"/>
    </row>
    <row r="19" spans="2:8" ht="27.75" customHeight="1" x14ac:dyDescent="0.25">
      <c r="B19" s="35" t="s">
        <v>91</v>
      </c>
      <c r="C19" s="328" t="s">
        <v>92</v>
      </c>
      <c r="D19" s="329"/>
      <c r="E19" s="330"/>
      <c r="F19" s="269">
        <f>(SUBTOTAL(9,F20:F21)/(4*2))*100</f>
        <v>87.5</v>
      </c>
      <c r="G19" s="42"/>
      <c r="H19" s="7"/>
    </row>
    <row r="20" spans="2:8" ht="38.25" x14ac:dyDescent="0.25">
      <c r="B20" s="6"/>
      <c r="C20" s="5" t="s">
        <v>74</v>
      </c>
      <c r="D20" s="41" t="s">
        <v>93</v>
      </c>
      <c r="E20" s="4"/>
      <c r="F20" s="38">
        <v>4</v>
      </c>
      <c r="G20" s="43" t="s">
        <v>94</v>
      </c>
      <c r="H20" s="3"/>
    </row>
    <row r="21" spans="2:8" ht="25.5" x14ac:dyDescent="0.25">
      <c r="B21" s="6"/>
      <c r="C21" s="5" t="s">
        <v>77</v>
      </c>
      <c r="D21" s="41" t="s">
        <v>95</v>
      </c>
      <c r="E21" s="4"/>
      <c r="F21" s="38">
        <v>3</v>
      </c>
      <c r="G21" s="43" t="s">
        <v>96</v>
      </c>
      <c r="H21" s="3"/>
    </row>
    <row r="22" spans="2:8" ht="27.75" customHeight="1" x14ac:dyDescent="0.25">
      <c r="B22" s="35" t="s">
        <v>97</v>
      </c>
      <c r="C22" s="328" t="s">
        <v>98</v>
      </c>
      <c r="D22" s="329"/>
      <c r="E22" s="330"/>
      <c r="F22" s="269">
        <f>(SUBTOTAL(9,F23:F26)/(4*4))*100</f>
        <v>100</v>
      </c>
      <c r="G22" s="42"/>
      <c r="H22" s="7"/>
    </row>
    <row r="23" spans="2:8" ht="51" x14ac:dyDescent="0.25">
      <c r="B23" s="6"/>
      <c r="C23" s="5" t="s">
        <v>74</v>
      </c>
      <c r="D23" s="41" t="s">
        <v>310</v>
      </c>
      <c r="E23" s="4"/>
      <c r="F23" s="38">
        <v>4</v>
      </c>
      <c r="G23" s="43" t="s">
        <v>99</v>
      </c>
      <c r="H23" s="3"/>
    </row>
    <row r="24" spans="2:8" ht="38.25" x14ac:dyDescent="0.25">
      <c r="B24" s="6"/>
      <c r="C24" s="5" t="s">
        <v>77</v>
      </c>
      <c r="D24" s="41" t="s">
        <v>311</v>
      </c>
      <c r="E24" s="4"/>
      <c r="F24" s="38">
        <v>4</v>
      </c>
      <c r="G24" s="43" t="s">
        <v>100</v>
      </c>
      <c r="H24" s="3"/>
    </row>
    <row r="25" spans="2:8" ht="25.5" x14ac:dyDescent="0.25">
      <c r="B25" s="6"/>
      <c r="C25" s="5" t="s">
        <v>80</v>
      </c>
      <c r="D25" s="41" t="s">
        <v>312</v>
      </c>
      <c r="E25" s="4"/>
      <c r="F25" s="38">
        <v>4</v>
      </c>
      <c r="G25" s="43" t="s">
        <v>101</v>
      </c>
      <c r="H25" s="3"/>
    </row>
    <row r="26" spans="2:8" ht="25.5" x14ac:dyDescent="0.25">
      <c r="B26" s="6"/>
      <c r="C26" s="5" t="s">
        <v>88</v>
      </c>
      <c r="D26" s="41" t="s">
        <v>313</v>
      </c>
      <c r="E26" s="4"/>
      <c r="F26" s="38">
        <v>4</v>
      </c>
      <c r="G26" s="43" t="s">
        <v>102</v>
      </c>
      <c r="H26" s="3"/>
    </row>
    <row r="27" spans="2:8" ht="27.75" customHeight="1" x14ac:dyDescent="0.25">
      <c r="B27" s="35" t="s">
        <v>103</v>
      </c>
      <c r="C27" s="328" t="s">
        <v>104</v>
      </c>
      <c r="D27" s="329"/>
      <c r="E27" s="330"/>
      <c r="F27" s="269">
        <f>(SUBTOTAL(9,F28:F30)/(4*3))*100</f>
        <v>75</v>
      </c>
      <c r="G27" s="42"/>
      <c r="H27" s="7"/>
    </row>
    <row r="28" spans="2:8" ht="38.25" x14ac:dyDescent="0.25">
      <c r="B28" s="6"/>
      <c r="C28" s="5" t="s">
        <v>74</v>
      </c>
      <c r="D28" s="41" t="s">
        <v>105</v>
      </c>
      <c r="E28" s="4"/>
      <c r="F28" s="38">
        <v>3</v>
      </c>
      <c r="G28" s="43" t="s">
        <v>106</v>
      </c>
      <c r="H28" s="3"/>
    </row>
    <row r="29" spans="2:8" ht="20.25" customHeight="1" x14ac:dyDescent="0.25">
      <c r="B29" s="6"/>
      <c r="C29" s="5" t="s">
        <v>77</v>
      </c>
      <c r="D29" s="41" t="s">
        <v>107</v>
      </c>
      <c r="E29" s="4"/>
      <c r="F29" s="38">
        <v>3</v>
      </c>
      <c r="G29" s="43" t="s">
        <v>108</v>
      </c>
      <c r="H29" s="3"/>
    </row>
    <row r="30" spans="2:8" ht="25.5" x14ac:dyDescent="0.25">
      <c r="B30" s="6"/>
      <c r="C30" s="5" t="s">
        <v>80</v>
      </c>
      <c r="D30" s="41" t="s">
        <v>109</v>
      </c>
      <c r="E30" s="4"/>
      <c r="F30" s="38">
        <v>3</v>
      </c>
      <c r="G30" s="43" t="s">
        <v>110</v>
      </c>
      <c r="H30" s="3"/>
    </row>
    <row r="31" spans="2:8" x14ac:dyDescent="0.25">
      <c r="B31" s="35" t="s">
        <v>111</v>
      </c>
      <c r="C31" s="328" t="s">
        <v>112</v>
      </c>
      <c r="D31" s="329"/>
      <c r="E31" s="330"/>
      <c r="F31" s="269">
        <f>(SUBTOTAL(9,F32:F35)/(4*4))*100</f>
        <v>75</v>
      </c>
      <c r="G31" s="42"/>
      <c r="H31" s="7"/>
    </row>
    <row r="32" spans="2:8" ht="25.5" x14ac:dyDescent="0.25">
      <c r="B32" s="6"/>
      <c r="C32" s="5" t="s">
        <v>74</v>
      </c>
      <c r="D32" s="41" t="s">
        <v>113</v>
      </c>
      <c r="E32" s="4"/>
      <c r="F32" s="38">
        <v>3</v>
      </c>
      <c r="G32" s="43" t="s">
        <v>114</v>
      </c>
      <c r="H32" s="3"/>
    </row>
    <row r="33" spans="2:8" ht="25.5" x14ac:dyDescent="0.25">
      <c r="B33" s="6"/>
      <c r="C33" s="5" t="s">
        <v>77</v>
      </c>
      <c r="D33" s="41" t="s">
        <v>394</v>
      </c>
      <c r="E33" s="4"/>
      <c r="F33" s="38">
        <v>3</v>
      </c>
      <c r="G33" s="43" t="s">
        <v>115</v>
      </c>
      <c r="H33" s="3"/>
    </row>
    <row r="34" spans="2:8" ht="25.5" x14ac:dyDescent="0.25">
      <c r="B34" s="6"/>
      <c r="C34" s="5" t="s">
        <v>80</v>
      </c>
      <c r="D34" s="41" t="s">
        <v>395</v>
      </c>
      <c r="E34" s="4"/>
      <c r="F34" s="38">
        <v>3</v>
      </c>
      <c r="G34" s="43" t="s">
        <v>116</v>
      </c>
      <c r="H34" s="3"/>
    </row>
    <row r="35" spans="2:8" ht="25.5" x14ac:dyDescent="0.25">
      <c r="B35" s="6"/>
      <c r="C35" s="5" t="s">
        <v>88</v>
      </c>
      <c r="D35" s="41" t="s">
        <v>117</v>
      </c>
      <c r="E35" s="4"/>
      <c r="F35" s="38">
        <v>3</v>
      </c>
      <c r="G35" s="43" t="s">
        <v>118</v>
      </c>
      <c r="H35" s="3"/>
    </row>
    <row r="36" spans="2:8" x14ac:dyDescent="0.25">
      <c r="B36" s="35" t="s">
        <v>119</v>
      </c>
      <c r="C36" s="328" t="s">
        <v>120</v>
      </c>
      <c r="D36" s="329"/>
      <c r="E36" s="330"/>
      <c r="F36" s="269">
        <f>(SUBTOTAL(9,F37:F40)/(4*4))*100</f>
        <v>75</v>
      </c>
      <c r="G36" s="42"/>
      <c r="H36" s="7"/>
    </row>
    <row r="37" spans="2:8" ht="51" x14ac:dyDescent="0.25">
      <c r="B37" s="6"/>
      <c r="C37" s="5" t="s">
        <v>74</v>
      </c>
      <c r="D37" s="41" t="s">
        <v>121</v>
      </c>
      <c r="E37" s="4"/>
      <c r="F37" s="38">
        <v>3</v>
      </c>
      <c r="G37" s="43" t="s">
        <v>122</v>
      </c>
      <c r="H37" s="3"/>
    </row>
    <row r="38" spans="2:8" ht="25.5" x14ac:dyDescent="0.25">
      <c r="B38" s="6"/>
      <c r="C38" s="5" t="s">
        <v>77</v>
      </c>
      <c r="D38" s="41" t="s">
        <v>123</v>
      </c>
      <c r="E38" s="4"/>
      <c r="F38" s="38">
        <v>3</v>
      </c>
      <c r="G38" s="43" t="s">
        <v>124</v>
      </c>
      <c r="H38" s="3"/>
    </row>
    <row r="39" spans="2:8" ht="25.5" x14ac:dyDescent="0.25">
      <c r="B39" s="6"/>
      <c r="C39" s="5" t="s">
        <v>80</v>
      </c>
      <c r="D39" s="41" t="s">
        <v>125</v>
      </c>
      <c r="E39" s="4"/>
      <c r="F39" s="38">
        <v>3</v>
      </c>
      <c r="G39" s="43" t="s">
        <v>126</v>
      </c>
      <c r="H39" s="3"/>
    </row>
    <row r="40" spans="2:8" ht="25.5" x14ac:dyDescent="0.25">
      <c r="B40" s="6"/>
      <c r="C40" s="5" t="s">
        <v>88</v>
      </c>
      <c r="D40" s="41" t="s">
        <v>127</v>
      </c>
      <c r="E40" s="4"/>
      <c r="F40" s="38">
        <v>3</v>
      </c>
      <c r="G40" s="43" t="s">
        <v>128</v>
      </c>
      <c r="H40" s="3"/>
    </row>
    <row r="41" spans="2:8" ht="15" customHeight="1" x14ac:dyDescent="0.25">
      <c r="B41" s="68">
        <f>COUNTIF(C11:C40,"?.")</f>
        <v>24</v>
      </c>
      <c r="C41" s="338" t="s">
        <v>0</v>
      </c>
      <c r="D41" s="339"/>
      <c r="E41" s="340">
        <f>SUBTOTAL(9,F10:F40)</f>
        <v>80</v>
      </c>
      <c r="F41" s="341"/>
      <c r="G41" s="69"/>
      <c r="H41" s="70"/>
    </row>
    <row r="42" spans="2:8" ht="15.75" x14ac:dyDescent="0.25">
      <c r="B42" s="342" t="str">
        <f>"NKT Pengembangan Madrasah (Nilai Kinerja Tahunan)"</f>
        <v>NKT Pengembangan Madrasah (Nilai Kinerja Tahunan)</v>
      </c>
      <c r="C42" s="343"/>
      <c r="D42" s="343"/>
      <c r="E42" s="344">
        <f>E41/(B41*4)*100</f>
        <v>83.333333333333343</v>
      </c>
      <c r="F42" s="345"/>
      <c r="G42" s="44"/>
      <c r="H42" s="2"/>
    </row>
    <row r="43" spans="2:8" x14ac:dyDescent="0.25"/>
    <row r="44" spans="2:8" x14ac:dyDescent="0.25"/>
    <row r="45" spans="2:8" ht="18" x14ac:dyDescent="0.25">
      <c r="B45" s="331" t="s">
        <v>413</v>
      </c>
      <c r="C45" s="332"/>
      <c r="D45" s="332"/>
      <c r="E45" s="332"/>
      <c r="F45" s="333"/>
      <c r="G45" s="45"/>
      <c r="H45" s="46"/>
    </row>
    <row r="46" spans="2:8" x14ac:dyDescent="0.25">
      <c r="B46" s="334" t="s">
        <v>19</v>
      </c>
      <c r="C46" s="335" t="s">
        <v>70</v>
      </c>
      <c r="D46" s="335"/>
      <c r="E46" s="336" t="s">
        <v>17</v>
      </c>
      <c r="F46" s="337"/>
      <c r="G46" s="326" t="s">
        <v>71</v>
      </c>
      <c r="H46" s="327" t="s">
        <v>72</v>
      </c>
    </row>
    <row r="47" spans="2:8" x14ac:dyDescent="0.25">
      <c r="B47" s="334"/>
      <c r="C47" s="335"/>
      <c r="D47" s="335"/>
      <c r="E47" s="37" t="s">
        <v>129</v>
      </c>
      <c r="F47" s="36" t="s">
        <v>392</v>
      </c>
      <c r="G47" s="326"/>
      <c r="H47" s="327"/>
    </row>
    <row r="48" spans="2:8" x14ac:dyDescent="0.25">
      <c r="B48" s="35" t="s">
        <v>11</v>
      </c>
      <c r="C48" s="328" t="s">
        <v>130</v>
      </c>
      <c r="D48" s="329"/>
      <c r="E48" s="330"/>
      <c r="F48" s="269">
        <f>(SUBTOTAL(9,F49:F52)/(4*4))*100</f>
        <v>81.25</v>
      </c>
      <c r="G48" s="42"/>
      <c r="H48" s="7"/>
    </row>
    <row r="49" spans="2:8" ht="25.5" x14ac:dyDescent="0.25">
      <c r="B49" s="6"/>
      <c r="C49" s="5" t="s">
        <v>74</v>
      </c>
      <c r="D49" s="41" t="s">
        <v>131</v>
      </c>
      <c r="E49" s="4"/>
      <c r="F49" s="38">
        <v>4</v>
      </c>
      <c r="G49" s="43" t="s">
        <v>132</v>
      </c>
      <c r="H49" s="3"/>
    </row>
    <row r="50" spans="2:8" ht="25.5" x14ac:dyDescent="0.25">
      <c r="B50" s="6"/>
      <c r="C50" s="5" t="s">
        <v>77</v>
      </c>
      <c r="D50" s="41" t="s">
        <v>133</v>
      </c>
      <c r="E50" s="4"/>
      <c r="F50" s="38">
        <v>3</v>
      </c>
      <c r="G50" s="43" t="s">
        <v>134</v>
      </c>
      <c r="H50" s="3"/>
    </row>
    <row r="51" spans="2:8" ht="25.5" x14ac:dyDescent="0.25">
      <c r="B51" s="6"/>
      <c r="C51" s="5" t="s">
        <v>80</v>
      </c>
      <c r="D51" s="41" t="s">
        <v>135</v>
      </c>
      <c r="E51" s="4"/>
      <c r="F51" s="38">
        <v>3</v>
      </c>
      <c r="G51" s="43" t="s">
        <v>136</v>
      </c>
      <c r="H51" s="3"/>
    </row>
    <row r="52" spans="2:8" ht="38.25" x14ac:dyDescent="0.25">
      <c r="B52" s="6"/>
      <c r="C52" s="5" t="s">
        <v>88</v>
      </c>
      <c r="D52" s="41" t="s">
        <v>391</v>
      </c>
      <c r="E52" s="4"/>
      <c r="F52" s="38">
        <v>3</v>
      </c>
      <c r="G52" s="43" t="s">
        <v>137</v>
      </c>
      <c r="H52" s="3"/>
    </row>
    <row r="53" spans="2:8" x14ac:dyDescent="0.25">
      <c r="B53" s="35" t="s">
        <v>9</v>
      </c>
      <c r="C53" s="328" t="s">
        <v>138</v>
      </c>
      <c r="D53" s="329"/>
      <c r="E53" s="330"/>
      <c r="F53" s="269">
        <f>(SUBTOTAL(9,F54:F56)/(4*3))*100</f>
        <v>83.333333333333343</v>
      </c>
      <c r="G53" s="42"/>
      <c r="H53" s="7"/>
    </row>
    <row r="54" spans="2:8" ht="25.5" x14ac:dyDescent="0.25">
      <c r="B54" s="6"/>
      <c r="C54" s="5" t="s">
        <v>74</v>
      </c>
      <c r="D54" s="41" t="s">
        <v>139</v>
      </c>
      <c r="E54" s="4"/>
      <c r="F54" s="38">
        <v>4</v>
      </c>
      <c r="G54" s="43" t="s">
        <v>140</v>
      </c>
      <c r="H54" s="3"/>
    </row>
    <row r="55" spans="2:8" ht="25.5" x14ac:dyDescent="0.25">
      <c r="B55" s="6"/>
      <c r="C55" s="5" t="s">
        <v>77</v>
      </c>
      <c r="D55" s="41" t="s">
        <v>141</v>
      </c>
      <c r="E55" s="4"/>
      <c r="F55" s="38">
        <v>3</v>
      </c>
      <c r="G55" s="43" t="s">
        <v>142</v>
      </c>
      <c r="H55" s="3"/>
    </row>
    <row r="56" spans="2:8" ht="25.5" x14ac:dyDescent="0.25">
      <c r="B56" s="6"/>
      <c r="C56" s="5" t="s">
        <v>80</v>
      </c>
      <c r="D56" s="41" t="s">
        <v>390</v>
      </c>
      <c r="E56" s="4"/>
      <c r="F56" s="38">
        <v>3</v>
      </c>
      <c r="G56" s="43" t="s">
        <v>143</v>
      </c>
      <c r="H56" s="3"/>
    </row>
    <row r="57" spans="2:8" x14ac:dyDescent="0.25">
      <c r="B57" s="35" t="s">
        <v>144</v>
      </c>
      <c r="C57" s="328" t="s">
        <v>145</v>
      </c>
      <c r="D57" s="329"/>
      <c r="E57" s="330"/>
      <c r="F57" s="269">
        <f>(SUBTOTAL(9,F58:F61)/(4*4))*100</f>
        <v>93.75</v>
      </c>
      <c r="G57" s="42"/>
      <c r="H57" s="7"/>
    </row>
    <row r="58" spans="2:8" ht="25.5" x14ac:dyDescent="0.25">
      <c r="B58" s="6"/>
      <c r="C58" s="5" t="s">
        <v>74</v>
      </c>
      <c r="D58" s="41" t="s">
        <v>314</v>
      </c>
      <c r="E58" s="4"/>
      <c r="F58" s="38">
        <v>4</v>
      </c>
      <c r="G58" s="43" t="s">
        <v>146</v>
      </c>
      <c r="H58" s="3"/>
    </row>
    <row r="59" spans="2:8" ht="51" x14ac:dyDescent="0.25">
      <c r="B59" s="6"/>
      <c r="C59" s="5" t="s">
        <v>77</v>
      </c>
      <c r="D59" s="41" t="s">
        <v>147</v>
      </c>
      <c r="E59" s="4"/>
      <c r="F59" s="38">
        <v>3</v>
      </c>
      <c r="G59" s="43" t="s">
        <v>148</v>
      </c>
      <c r="H59" s="3"/>
    </row>
    <row r="60" spans="2:8" ht="76.5" x14ac:dyDescent="0.25">
      <c r="B60" s="6"/>
      <c r="C60" s="5" t="s">
        <v>80</v>
      </c>
      <c r="D60" s="41" t="s">
        <v>149</v>
      </c>
      <c r="E60" s="4"/>
      <c r="F60" s="38">
        <v>4</v>
      </c>
      <c r="G60" s="43" t="s">
        <v>150</v>
      </c>
      <c r="H60" s="3"/>
    </row>
    <row r="61" spans="2:8" ht="76.5" x14ac:dyDescent="0.25">
      <c r="B61" s="6"/>
      <c r="C61" s="5" t="s">
        <v>88</v>
      </c>
      <c r="D61" s="41" t="s">
        <v>151</v>
      </c>
      <c r="E61" s="4"/>
      <c r="F61" s="38">
        <v>4</v>
      </c>
      <c r="G61" s="43" t="s">
        <v>152</v>
      </c>
      <c r="H61" s="3"/>
    </row>
    <row r="62" spans="2:8" x14ac:dyDescent="0.25">
      <c r="B62" s="35" t="s">
        <v>153</v>
      </c>
      <c r="C62" s="328" t="s">
        <v>154</v>
      </c>
      <c r="D62" s="329"/>
      <c r="E62" s="330"/>
      <c r="F62" s="269">
        <f>(SUBTOTAL(9,F63:F66)/(4*4))*100</f>
        <v>81.25</v>
      </c>
      <c r="G62" s="42"/>
      <c r="H62" s="7"/>
    </row>
    <row r="63" spans="2:8" ht="76.5" x14ac:dyDescent="0.25">
      <c r="B63" s="6"/>
      <c r="C63" s="5" t="s">
        <v>74</v>
      </c>
      <c r="D63" s="41" t="s">
        <v>155</v>
      </c>
      <c r="E63" s="4"/>
      <c r="F63" s="38">
        <v>3</v>
      </c>
      <c r="G63" s="43" t="s">
        <v>156</v>
      </c>
      <c r="H63" s="3"/>
    </row>
    <row r="64" spans="2:8" ht="25.5" x14ac:dyDescent="0.25">
      <c r="B64" s="6"/>
      <c r="C64" s="5" t="s">
        <v>77</v>
      </c>
      <c r="D64" s="41" t="s">
        <v>157</v>
      </c>
      <c r="E64" s="4"/>
      <c r="F64" s="38">
        <v>3</v>
      </c>
      <c r="G64" s="43" t="s">
        <v>158</v>
      </c>
      <c r="H64" s="3"/>
    </row>
    <row r="65" spans="2:8" ht="25.5" x14ac:dyDescent="0.25">
      <c r="B65" s="6"/>
      <c r="C65" s="5" t="s">
        <v>80</v>
      </c>
      <c r="D65" s="41" t="s">
        <v>159</v>
      </c>
      <c r="E65" s="4"/>
      <c r="F65" s="38">
        <v>3</v>
      </c>
      <c r="G65" s="43" t="s">
        <v>160</v>
      </c>
      <c r="H65" s="3"/>
    </row>
    <row r="66" spans="2:8" ht="38.25" x14ac:dyDescent="0.25">
      <c r="B66" s="6"/>
      <c r="C66" s="5" t="s">
        <v>88</v>
      </c>
      <c r="D66" s="41" t="s">
        <v>161</v>
      </c>
      <c r="E66" s="4"/>
      <c r="F66" s="38">
        <v>4</v>
      </c>
      <c r="G66" s="43" t="s">
        <v>162</v>
      </c>
      <c r="H66" s="3"/>
    </row>
    <row r="67" spans="2:8" x14ac:dyDescent="0.25">
      <c r="B67" s="35" t="s">
        <v>163</v>
      </c>
      <c r="C67" s="328" t="s">
        <v>164</v>
      </c>
      <c r="D67" s="329"/>
      <c r="E67" s="330"/>
      <c r="F67" s="269">
        <f>(SUBTOTAL(9,F68:F71)/(4*4))*100</f>
        <v>81.25</v>
      </c>
      <c r="G67" s="42"/>
      <c r="H67" s="7"/>
    </row>
    <row r="68" spans="2:8" ht="25.5" x14ac:dyDescent="0.25">
      <c r="B68" s="6"/>
      <c r="C68" s="5" t="s">
        <v>74</v>
      </c>
      <c r="D68" s="41" t="s">
        <v>165</v>
      </c>
      <c r="E68" s="4"/>
      <c r="F68" s="38">
        <v>3</v>
      </c>
      <c r="G68" s="43" t="s">
        <v>166</v>
      </c>
      <c r="H68" s="3"/>
    </row>
    <row r="69" spans="2:8" ht="38.25" x14ac:dyDescent="0.25">
      <c r="B69" s="6"/>
      <c r="C69" s="5" t="s">
        <v>77</v>
      </c>
      <c r="D69" s="41" t="s">
        <v>167</v>
      </c>
      <c r="E69" s="4"/>
      <c r="F69" s="38">
        <v>3</v>
      </c>
      <c r="G69" s="43" t="s">
        <v>168</v>
      </c>
      <c r="H69" s="3"/>
    </row>
    <row r="70" spans="2:8" ht="89.25" x14ac:dyDescent="0.25">
      <c r="B70" s="6"/>
      <c r="C70" s="5" t="s">
        <v>80</v>
      </c>
      <c r="D70" s="41" t="s">
        <v>169</v>
      </c>
      <c r="E70" s="4"/>
      <c r="F70" s="38">
        <v>3</v>
      </c>
      <c r="G70" s="43" t="s">
        <v>170</v>
      </c>
      <c r="H70" s="3"/>
    </row>
    <row r="71" spans="2:8" ht="63.75" x14ac:dyDescent="0.25">
      <c r="B71" s="6"/>
      <c r="C71" s="5" t="s">
        <v>88</v>
      </c>
      <c r="D71" s="41" t="s">
        <v>171</v>
      </c>
      <c r="E71" s="4"/>
      <c r="F71" s="38">
        <v>4</v>
      </c>
      <c r="G71" s="43" t="s">
        <v>172</v>
      </c>
      <c r="H71" s="3"/>
    </row>
    <row r="72" spans="2:8" x14ac:dyDescent="0.25">
      <c r="B72" s="35" t="s">
        <v>173</v>
      </c>
      <c r="C72" s="328" t="s">
        <v>174</v>
      </c>
      <c r="D72" s="329"/>
      <c r="E72" s="330"/>
      <c r="F72" s="269">
        <f>(SUBTOTAL(9,F73:F76)/(4*4))*100</f>
        <v>87.5</v>
      </c>
      <c r="G72" s="42"/>
      <c r="H72" s="7"/>
    </row>
    <row r="73" spans="2:8" ht="25.5" x14ac:dyDescent="0.25">
      <c r="B73" s="6"/>
      <c r="C73" s="5" t="s">
        <v>74</v>
      </c>
      <c r="D73" s="41" t="s">
        <v>175</v>
      </c>
      <c r="E73" s="4"/>
      <c r="F73" s="38">
        <v>3</v>
      </c>
      <c r="G73" s="43" t="s">
        <v>176</v>
      </c>
      <c r="H73" s="3"/>
    </row>
    <row r="74" spans="2:8" ht="25.5" x14ac:dyDescent="0.25">
      <c r="B74" s="6"/>
      <c r="C74" s="5" t="s">
        <v>77</v>
      </c>
      <c r="D74" s="41" t="s">
        <v>177</v>
      </c>
      <c r="E74" s="4"/>
      <c r="F74" s="38">
        <v>4</v>
      </c>
      <c r="G74" s="43" t="s">
        <v>178</v>
      </c>
      <c r="H74" s="3"/>
    </row>
    <row r="75" spans="2:8" ht="51" x14ac:dyDescent="0.25">
      <c r="B75" s="6"/>
      <c r="C75" s="5" t="s">
        <v>80</v>
      </c>
      <c r="D75" s="41" t="s">
        <v>179</v>
      </c>
      <c r="E75" s="4"/>
      <c r="F75" s="38">
        <v>4</v>
      </c>
      <c r="G75" s="43" t="s">
        <v>320</v>
      </c>
      <c r="H75" s="3"/>
    </row>
    <row r="76" spans="2:8" ht="25.5" x14ac:dyDescent="0.25">
      <c r="B76" s="6"/>
      <c r="C76" s="5" t="s">
        <v>88</v>
      </c>
      <c r="D76" s="41" t="s">
        <v>389</v>
      </c>
      <c r="E76" s="4"/>
      <c r="F76" s="38">
        <v>3</v>
      </c>
      <c r="G76" s="43" t="s">
        <v>180</v>
      </c>
      <c r="H76" s="3"/>
    </row>
    <row r="77" spans="2:8" x14ac:dyDescent="0.25">
      <c r="B77" s="35" t="s">
        <v>181</v>
      </c>
      <c r="C77" s="328" t="s">
        <v>182</v>
      </c>
      <c r="D77" s="329"/>
      <c r="E77" s="330"/>
      <c r="F77" s="269">
        <f>(SUBTOTAL(9,F78:F81)/(4*4))*100</f>
        <v>75</v>
      </c>
      <c r="G77" s="42"/>
      <c r="H77" s="7"/>
    </row>
    <row r="78" spans="2:8" ht="25.5" x14ac:dyDescent="0.25">
      <c r="B78" s="6"/>
      <c r="C78" s="5" t="s">
        <v>74</v>
      </c>
      <c r="D78" s="41" t="s">
        <v>183</v>
      </c>
      <c r="E78" s="4"/>
      <c r="F78" s="38">
        <v>3</v>
      </c>
      <c r="G78" s="43" t="s">
        <v>184</v>
      </c>
      <c r="H78" s="3"/>
    </row>
    <row r="79" spans="2:8" ht="25.5" x14ac:dyDescent="0.25">
      <c r="B79" s="6"/>
      <c r="C79" s="5" t="s">
        <v>77</v>
      </c>
      <c r="D79" s="41" t="s">
        <v>387</v>
      </c>
      <c r="E79" s="4"/>
      <c r="F79" s="38">
        <v>3</v>
      </c>
      <c r="G79" s="43" t="s">
        <v>185</v>
      </c>
      <c r="H79" s="3"/>
    </row>
    <row r="80" spans="2:8" ht="25.5" x14ac:dyDescent="0.25">
      <c r="B80" s="6"/>
      <c r="C80" s="5" t="s">
        <v>80</v>
      </c>
      <c r="D80" s="41" t="s">
        <v>388</v>
      </c>
      <c r="E80" s="4"/>
      <c r="F80" s="38">
        <v>3</v>
      </c>
      <c r="G80" s="43" t="s">
        <v>186</v>
      </c>
      <c r="H80" s="3"/>
    </row>
    <row r="81" spans="2:8" ht="25.5" x14ac:dyDescent="0.25">
      <c r="B81" s="6"/>
      <c r="C81" s="5" t="s">
        <v>88</v>
      </c>
      <c r="D81" s="41" t="s">
        <v>187</v>
      </c>
      <c r="E81" s="4"/>
      <c r="F81" s="38">
        <v>3</v>
      </c>
      <c r="G81" s="43" t="s">
        <v>188</v>
      </c>
      <c r="H81" s="3"/>
    </row>
    <row r="82" spans="2:8" x14ac:dyDescent="0.25">
      <c r="B82" s="35" t="s">
        <v>189</v>
      </c>
      <c r="C82" s="328" t="s">
        <v>190</v>
      </c>
      <c r="D82" s="329"/>
      <c r="E82" s="330"/>
      <c r="F82" s="269">
        <f>(SUBTOTAL(9,F83:F85)/(4*3))*100</f>
        <v>75</v>
      </c>
      <c r="G82" s="42"/>
      <c r="H82" s="7"/>
    </row>
    <row r="83" spans="2:8" ht="25.5" x14ac:dyDescent="0.25">
      <c r="B83" s="6"/>
      <c r="C83" s="5" t="s">
        <v>74</v>
      </c>
      <c r="D83" s="41" t="s">
        <v>315</v>
      </c>
      <c r="E83" s="4"/>
      <c r="F83" s="38">
        <v>3</v>
      </c>
      <c r="G83" s="43" t="s">
        <v>191</v>
      </c>
      <c r="H83" s="3"/>
    </row>
    <row r="84" spans="2:8" ht="25.5" x14ac:dyDescent="0.25">
      <c r="B84" s="6"/>
      <c r="C84" s="5" t="s">
        <v>77</v>
      </c>
      <c r="D84" s="41" t="s">
        <v>316</v>
      </c>
      <c r="E84" s="4"/>
      <c r="F84" s="38">
        <v>3</v>
      </c>
      <c r="G84" s="43" t="s">
        <v>192</v>
      </c>
      <c r="H84" s="3"/>
    </row>
    <row r="85" spans="2:8" ht="25.5" x14ac:dyDescent="0.25">
      <c r="B85" s="6"/>
      <c r="C85" s="5" t="s">
        <v>80</v>
      </c>
      <c r="D85" s="41" t="s">
        <v>193</v>
      </c>
      <c r="E85" s="4"/>
      <c r="F85" s="38">
        <v>3</v>
      </c>
      <c r="G85" s="43" t="s">
        <v>194</v>
      </c>
      <c r="H85" s="3"/>
    </row>
    <row r="86" spans="2:8" x14ac:dyDescent="0.25">
      <c r="B86" s="35" t="s">
        <v>195</v>
      </c>
      <c r="C86" s="328" t="s">
        <v>196</v>
      </c>
      <c r="D86" s="329"/>
      <c r="E86" s="330"/>
      <c r="F86" s="269">
        <f>(SUBTOTAL(9,F87:F90)/(4*4))*100</f>
        <v>75</v>
      </c>
      <c r="G86" s="42"/>
      <c r="H86" s="7"/>
    </row>
    <row r="87" spans="2:8" ht="51" x14ac:dyDescent="0.25">
      <c r="B87" s="6"/>
      <c r="C87" s="5" t="s">
        <v>74</v>
      </c>
      <c r="D87" s="41" t="s">
        <v>197</v>
      </c>
      <c r="E87" s="4"/>
      <c r="F87" s="38">
        <v>3</v>
      </c>
      <c r="G87" s="43" t="s">
        <v>198</v>
      </c>
      <c r="H87" s="3"/>
    </row>
    <row r="88" spans="2:8" ht="25.5" x14ac:dyDescent="0.25">
      <c r="B88" s="6"/>
      <c r="C88" s="5" t="s">
        <v>77</v>
      </c>
      <c r="D88" s="41" t="s">
        <v>199</v>
      </c>
      <c r="E88" s="4"/>
      <c r="F88" s="38">
        <v>3</v>
      </c>
      <c r="G88" s="43" t="s">
        <v>200</v>
      </c>
      <c r="H88" s="3"/>
    </row>
    <row r="89" spans="2:8" ht="38.25" x14ac:dyDescent="0.25">
      <c r="B89" s="6"/>
      <c r="C89" s="5" t="s">
        <v>80</v>
      </c>
      <c r="D89" s="41" t="s">
        <v>201</v>
      </c>
      <c r="E89" s="4"/>
      <c r="F89" s="38">
        <v>3</v>
      </c>
      <c r="G89" s="43" t="s">
        <v>321</v>
      </c>
      <c r="H89" s="3"/>
    </row>
    <row r="90" spans="2:8" ht="38.25" x14ac:dyDescent="0.25">
      <c r="B90" s="6"/>
      <c r="C90" s="5" t="s">
        <v>88</v>
      </c>
      <c r="D90" s="41" t="s">
        <v>202</v>
      </c>
      <c r="E90" s="4"/>
      <c r="F90" s="38">
        <v>3</v>
      </c>
      <c r="G90" s="43" t="s">
        <v>203</v>
      </c>
      <c r="H90" s="3"/>
    </row>
    <row r="91" spans="2:8" x14ac:dyDescent="0.25">
      <c r="B91" s="35" t="s">
        <v>204</v>
      </c>
      <c r="C91" s="328" t="s">
        <v>205</v>
      </c>
      <c r="D91" s="329"/>
      <c r="E91" s="330"/>
      <c r="F91" s="269">
        <f>(SUBTOTAL(9,F92:F96)/(4*5))*100</f>
        <v>75</v>
      </c>
      <c r="G91" s="42"/>
      <c r="H91" s="7"/>
    </row>
    <row r="92" spans="2:8" ht="51" x14ac:dyDescent="0.25">
      <c r="B92" s="6"/>
      <c r="C92" s="5" t="s">
        <v>74</v>
      </c>
      <c r="D92" s="41" t="s">
        <v>206</v>
      </c>
      <c r="E92" s="4"/>
      <c r="F92" s="38">
        <v>3</v>
      </c>
      <c r="G92" s="43" t="s">
        <v>322</v>
      </c>
      <c r="H92" s="3"/>
    </row>
    <row r="93" spans="2:8" ht="51" x14ac:dyDescent="0.25">
      <c r="B93" s="6"/>
      <c r="C93" s="5" t="s">
        <v>77</v>
      </c>
      <c r="D93" s="41" t="s">
        <v>207</v>
      </c>
      <c r="E93" s="4"/>
      <c r="F93" s="38">
        <v>3</v>
      </c>
      <c r="G93" s="43" t="s">
        <v>208</v>
      </c>
      <c r="H93" s="3"/>
    </row>
    <row r="94" spans="2:8" ht="51" x14ac:dyDescent="0.25">
      <c r="B94" s="6"/>
      <c r="C94" s="5" t="s">
        <v>80</v>
      </c>
      <c r="D94" s="41" t="s">
        <v>209</v>
      </c>
      <c r="E94" s="4"/>
      <c r="F94" s="38">
        <v>3</v>
      </c>
      <c r="G94" s="43" t="s">
        <v>210</v>
      </c>
      <c r="H94" s="3"/>
    </row>
    <row r="95" spans="2:8" ht="89.25" x14ac:dyDescent="0.25">
      <c r="B95" s="6"/>
      <c r="C95" s="5" t="s">
        <v>88</v>
      </c>
      <c r="D95" s="41" t="s">
        <v>211</v>
      </c>
      <c r="E95" s="4"/>
      <c r="F95" s="38">
        <v>3</v>
      </c>
      <c r="G95" s="43" t="s">
        <v>212</v>
      </c>
      <c r="H95" s="3"/>
    </row>
    <row r="96" spans="2:8" ht="38.25" x14ac:dyDescent="0.25">
      <c r="B96" s="6"/>
      <c r="C96" s="5" t="s">
        <v>213</v>
      </c>
      <c r="D96" s="41" t="s">
        <v>214</v>
      </c>
      <c r="E96" s="4"/>
      <c r="F96" s="38">
        <v>3</v>
      </c>
      <c r="G96" s="43" t="s">
        <v>215</v>
      </c>
      <c r="H96" s="3"/>
    </row>
    <row r="97" spans="2:8" x14ac:dyDescent="0.25">
      <c r="B97" s="35" t="s">
        <v>216</v>
      </c>
      <c r="C97" s="328" t="s">
        <v>217</v>
      </c>
      <c r="D97" s="329"/>
      <c r="E97" s="330"/>
      <c r="F97" s="269">
        <f>(SUBTOTAL(9,F98:F101)/(4*4))*100</f>
        <v>75</v>
      </c>
      <c r="G97" s="42"/>
      <c r="H97" s="7"/>
    </row>
    <row r="98" spans="2:8" ht="55.5" customHeight="1" x14ac:dyDescent="0.25">
      <c r="B98" s="6"/>
      <c r="C98" s="5" t="s">
        <v>74</v>
      </c>
      <c r="D98" s="41" t="s">
        <v>478</v>
      </c>
      <c r="E98" s="4"/>
      <c r="F98" s="38">
        <v>3</v>
      </c>
      <c r="G98" s="43" t="s">
        <v>494</v>
      </c>
      <c r="H98" s="3"/>
    </row>
    <row r="99" spans="2:8" ht="25.5" x14ac:dyDescent="0.25">
      <c r="B99" s="6"/>
      <c r="C99" s="5" t="s">
        <v>77</v>
      </c>
      <c r="D99" s="41" t="s">
        <v>477</v>
      </c>
      <c r="E99" s="4"/>
      <c r="F99" s="38">
        <v>3</v>
      </c>
      <c r="G99" s="43" t="s">
        <v>495</v>
      </c>
      <c r="H99" s="3"/>
    </row>
    <row r="100" spans="2:8" ht="38.25" x14ac:dyDescent="0.25">
      <c r="B100" s="6"/>
      <c r="C100" s="5" t="s">
        <v>80</v>
      </c>
      <c r="D100" s="41" t="s">
        <v>479</v>
      </c>
      <c r="E100" s="4"/>
      <c r="F100" s="38">
        <v>3</v>
      </c>
      <c r="G100" s="43" t="s">
        <v>496</v>
      </c>
      <c r="H100" s="3"/>
    </row>
    <row r="101" spans="2:8" ht="38.25" x14ac:dyDescent="0.25">
      <c r="B101" s="6"/>
      <c r="C101" s="5" t="s">
        <v>88</v>
      </c>
      <c r="D101" s="41" t="s">
        <v>480</v>
      </c>
      <c r="E101" s="4"/>
      <c r="F101" s="38">
        <v>3</v>
      </c>
      <c r="G101" s="43" t="s">
        <v>496</v>
      </c>
      <c r="H101" s="3"/>
    </row>
    <row r="102" spans="2:8" x14ac:dyDescent="0.25">
      <c r="B102" s="35" t="s">
        <v>218</v>
      </c>
      <c r="C102" s="328" t="s">
        <v>219</v>
      </c>
      <c r="D102" s="329"/>
      <c r="E102" s="330"/>
      <c r="F102" s="269">
        <f>(SUBTOTAL(9,F103:F106)/(4*4))*100</f>
        <v>87.5</v>
      </c>
      <c r="G102" s="42"/>
      <c r="H102" s="7"/>
    </row>
    <row r="103" spans="2:8" ht="25.5" x14ac:dyDescent="0.25">
      <c r="B103" s="6"/>
      <c r="C103" s="5" t="s">
        <v>74</v>
      </c>
      <c r="D103" s="41" t="s">
        <v>481</v>
      </c>
      <c r="E103" s="4"/>
      <c r="F103" s="38">
        <v>4</v>
      </c>
      <c r="G103" s="43" t="s">
        <v>497</v>
      </c>
      <c r="H103" s="3"/>
    </row>
    <row r="104" spans="2:8" ht="51" x14ac:dyDescent="0.25">
      <c r="B104" s="6"/>
      <c r="C104" s="5" t="s">
        <v>77</v>
      </c>
      <c r="D104" s="41" t="s">
        <v>482</v>
      </c>
      <c r="E104" s="4"/>
      <c r="F104" s="38">
        <v>4</v>
      </c>
      <c r="G104" s="43" t="s">
        <v>498</v>
      </c>
      <c r="H104" s="3"/>
    </row>
    <row r="105" spans="2:8" ht="25.5" x14ac:dyDescent="0.25">
      <c r="B105" s="6"/>
      <c r="C105" s="5" t="s">
        <v>80</v>
      </c>
      <c r="D105" s="41" t="s">
        <v>483</v>
      </c>
      <c r="E105" s="4"/>
      <c r="F105" s="38">
        <v>3</v>
      </c>
      <c r="G105" s="43" t="s">
        <v>497</v>
      </c>
      <c r="H105" s="3"/>
    </row>
    <row r="106" spans="2:8" ht="38.25" x14ac:dyDescent="0.25">
      <c r="B106" s="6"/>
      <c r="C106" s="5" t="s">
        <v>88</v>
      </c>
      <c r="D106" s="41" t="s">
        <v>484</v>
      </c>
      <c r="E106" s="4"/>
      <c r="F106" s="38">
        <v>3</v>
      </c>
      <c r="G106" s="43" t="s">
        <v>499</v>
      </c>
      <c r="H106" s="3"/>
    </row>
    <row r="107" spans="2:8" x14ac:dyDescent="0.25">
      <c r="B107" s="35" t="s">
        <v>220</v>
      </c>
      <c r="C107" s="328" t="s">
        <v>221</v>
      </c>
      <c r="D107" s="329"/>
      <c r="E107" s="330"/>
      <c r="F107" s="269">
        <f>(SUBTOTAL(9,F108:F111)/(4*4))*100</f>
        <v>81.25</v>
      </c>
      <c r="G107" s="42"/>
      <c r="H107" s="7"/>
    </row>
    <row r="108" spans="2:8" ht="25.5" x14ac:dyDescent="0.25">
      <c r="B108" s="6"/>
      <c r="C108" s="5" t="s">
        <v>74</v>
      </c>
      <c r="D108" s="41" t="s">
        <v>485</v>
      </c>
      <c r="E108" s="4"/>
      <c r="F108" s="38">
        <v>3</v>
      </c>
      <c r="G108" s="43" t="s">
        <v>500</v>
      </c>
      <c r="H108" s="3"/>
    </row>
    <row r="109" spans="2:8" ht="38.25" x14ac:dyDescent="0.25">
      <c r="B109" s="6"/>
      <c r="C109" s="5" t="s">
        <v>77</v>
      </c>
      <c r="D109" s="41" t="s">
        <v>486</v>
      </c>
      <c r="E109" s="4"/>
      <c r="F109" s="38">
        <v>3</v>
      </c>
      <c r="G109" s="43" t="s">
        <v>501</v>
      </c>
      <c r="H109" s="3"/>
    </row>
    <row r="110" spans="2:8" ht="38.25" x14ac:dyDescent="0.25">
      <c r="B110" s="6"/>
      <c r="C110" s="5" t="s">
        <v>80</v>
      </c>
      <c r="D110" s="41" t="s">
        <v>487</v>
      </c>
      <c r="E110" s="4"/>
      <c r="F110" s="38">
        <v>4</v>
      </c>
      <c r="G110" s="43" t="s">
        <v>502</v>
      </c>
      <c r="H110" s="3"/>
    </row>
    <row r="111" spans="2:8" ht="38.25" x14ac:dyDescent="0.25">
      <c r="B111" s="6"/>
      <c r="C111" s="5" t="s">
        <v>88</v>
      </c>
      <c r="D111" s="41" t="s">
        <v>488</v>
      </c>
      <c r="E111" s="4"/>
      <c r="F111" s="38">
        <v>3</v>
      </c>
      <c r="G111" s="43" t="s">
        <v>503</v>
      </c>
      <c r="H111" s="3"/>
    </row>
    <row r="112" spans="2:8" x14ac:dyDescent="0.25">
      <c r="B112" s="35" t="s">
        <v>222</v>
      </c>
      <c r="C112" s="328" t="s">
        <v>223</v>
      </c>
      <c r="D112" s="329"/>
      <c r="E112" s="330"/>
      <c r="F112" s="269">
        <f>(SUBTOTAL(9,F113:F116)/(4*4))*100</f>
        <v>81.25</v>
      </c>
      <c r="G112" s="42"/>
      <c r="H112" s="7"/>
    </row>
    <row r="113" spans="2:8" ht="38.25" x14ac:dyDescent="0.25">
      <c r="B113" s="6"/>
      <c r="C113" s="5" t="s">
        <v>74</v>
      </c>
      <c r="D113" s="41" t="s">
        <v>224</v>
      </c>
      <c r="E113" s="4"/>
      <c r="F113" s="38">
        <v>3</v>
      </c>
      <c r="G113" s="43" t="s">
        <v>225</v>
      </c>
      <c r="H113" s="3"/>
    </row>
    <row r="114" spans="2:8" ht="38.25" x14ac:dyDescent="0.25">
      <c r="B114" s="6"/>
      <c r="C114" s="5" t="s">
        <v>77</v>
      </c>
      <c r="D114" s="41" t="s">
        <v>226</v>
      </c>
      <c r="E114" s="4"/>
      <c r="F114" s="38">
        <v>4</v>
      </c>
      <c r="G114" s="43" t="s">
        <v>227</v>
      </c>
      <c r="H114" s="3"/>
    </row>
    <row r="115" spans="2:8" ht="38.25" x14ac:dyDescent="0.25">
      <c r="B115" s="6"/>
      <c r="C115" s="5" t="s">
        <v>80</v>
      </c>
      <c r="D115" s="41" t="s">
        <v>228</v>
      </c>
      <c r="E115" s="4"/>
      <c r="F115" s="38">
        <v>3</v>
      </c>
      <c r="G115" s="43" t="s">
        <v>229</v>
      </c>
      <c r="H115" s="3"/>
    </row>
    <row r="116" spans="2:8" ht="51" x14ac:dyDescent="0.25">
      <c r="B116" s="6"/>
      <c r="C116" s="5" t="s">
        <v>88</v>
      </c>
      <c r="D116" s="41" t="s">
        <v>230</v>
      </c>
      <c r="E116" s="4"/>
      <c r="F116" s="38">
        <v>3</v>
      </c>
      <c r="G116" s="43" t="s">
        <v>231</v>
      </c>
      <c r="H116" s="3"/>
    </row>
    <row r="117" spans="2:8" x14ac:dyDescent="0.25">
      <c r="B117" s="35" t="s">
        <v>232</v>
      </c>
      <c r="C117" s="328" t="s">
        <v>233</v>
      </c>
      <c r="D117" s="329"/>
      <c r="E117" s="330"/>
      <c r="F117" s="269">
        <f>(SUBTOTAL(9,F118:F120)/(4*3))*100</f>
        <v>75</v>
      </c>
      <c r="G117" s="42"/>
      <c r="H117" s="7"/>
    </row>
    <row r="118" spans="2:8" ht="76.5" x14ac:dyDescent="0.25">
      <c r="B118" s="6"/>
      <c r="C118" s="5" t="s">
        <v>74</v>
      </c>
      <c r="D118" s="41" t="s">
        <v>234</v>
      </c>
      <c r="E118" s="4"/>
      <c r="F118" s="38">
        <v>3</v>
      </c>
      <c r="G118" s="43" t="s">
        <v>235</v>
      </c>
      <c r="H118" s="3"/>
    </row>
    <row r="119" spans="2:8" ht="63.75" x14ac:dyDescent="0.25">
      <c r="B119" s="6"/>
      <c r="C119" s="5" t="s">
        <v>77</v>
      </c>
      <c r="D119" s="41" t="s">
        <v>236</v>
      </c>
      <c r="E119" s="4"/>
      <c r="F119" s="38">
        <v>3</v>
      </c>
      <c r="G119" s="43" t="s">
        <v>237</v>
      </c>
      <c r="H119" s="3"/>
    </row>
    <row r="120" spans="2:8" ht="38.25" x14ac:dyDescent="0.25">
      <c r="B120" s="6"/>
      <c r="C120" s="5" t="s">
        <v>80</v>
      </c>
      <c r="D120" s="41" t="s">
        <v>238</v>
      </c>
      <c r="E120" s="4"/>
      <c r="F120" s="38">
        <v>3</v>
      </c>
      <c r="G120" s="43" t="s">
        <v>239</v>
      </c>
      <c r="H120" s="3"/>
    </row>
    <row r="121" spans="2:8" x14ac:dyDescent="0.25">
      <c r="B121" s="35" t="s">
        <v>240</v>
      </c>
      <c r="C121" s="328" t="s">
        <v>241</v>
      </c>
      <c r="D121" s="329"/>
      <c r="E121" s="330"/>
      <c r="F121" s="269">
        <f>(SUBTOTAL(9,F122:F125)/(4*4))*100</f>
        <v>75</v>
      </c>
      <c r="G121" s="42"/>
      <c r="H121" s="7"/>
    </row>
    <row r="122" spans="2:8" ht="25.5" x14ac:dyDescent="0.25">
      <c r="B122" s="6"/>
      <c r="C122" s="5" t="s">
        <v>74</v>
      </c>
      <c r="D122" s="41" t="s">
        <v>383</v>
      </c>
      <c r="E122" s="4"/>
      <c r="F122" s="38">
        <v>3</v>
      </c>
      <c r="G122" s="43" t="s">
        <v>242</v>
      </c>
      <c r="H122" s="3"/>
    </row>
    <row r="123" spans="2:8" ht="25.5" x14ac:dyDescent="0.25">
      <c r="B123" s="6"/>
      <c r="C123" s="5" t="s">
        <v>77</v>
      </c>
      <c r="D123" s="41" t="s">
        <v>243</v>
      </c>
      <c r="E123" s="4"/>
      <c r="F123" s="38">
        <v>3</v>
      </c>
      <c r="G123" s="43" t="s">
        <v>244</v>
      </c>
      <c r="H123" s="3"/>
    </row>
    <row r="124" spans="2:8" ht="25.5" x14ac:dyDescent="0.25">
      <c r="B124" s="6"/>
      <c r="C124" s="5" t="s">
        <v>80</v>
      </c>
      <c r="D124" s="41" t="s">
        <v>245</v>
      </c>
      <c r="E124" s="4"/>
      <c r="F124" s="38">
        <v>3</v>
      </c>
      <c r="G124" s="43" t="s">
        <v>246</v>
      </c>
      <c r="H124" s="3"/>
    </row>
    <row r="125" spans="2:8" ht="38.25" x14ac:dyDescent="0.25">
      <c r="B125" s="6"/>
      <c r="C125" s="5" t="s">
        <v>88</v>
      </c>
      <c r="D125" s="41" t="s">
        <v>247</v>
      </c>
      <c r="E125" s="4"/>
      <c r="F125" s="38">
        <v>3</v>
      </c>
      <c r="G125" s="43" t="s">
        <v>323</v>
      </c>
      <c r="H125" s="3"/>
    </row>
    <row r="126" spans="2:8" ht="15" customHeight="1" x14ac:dyDescent="0.25">
      <c r="B126" s="68">
        <f>COUNTIF(C49:C125,"?.")</f>
        <v>62</v>
      </c>
      <c r="C126" s="338" t="s">
        <v>0</v>
      </c>
      <c r="D126" s="339"/>
      <c r="E126" s="340">
        <f>SUBTOTAL(9,F49:F125)</f>
        <v>199</v>
      </c>
      <c r="F126" s="341"/>
      <c r="G126" s="69"/>
      <c r="H126" s="70"/>
    </row>
    <row r="127" spans="2:8" ht="15.75" x14ac:dyDescent="0.25">
      <c r="B127" s="342" t="str">
        <f>"NKT (Nilai Kinerja Tahunan)"</f>
        <v>NKT (Nilai Kinerja Tahunan)</v>
      </c>
      <c r="C127" s="343"/>
      <c r="D127" s="343"/>
      <c r="E127" s="344">
        <f>E126/(B126*4)*100</f>
        <v>80.241935483870961</v>
      </c>
      <c r="F127" s="345"/>
      <c r="G127" s="44"/>
      <c r="H127" s="2"/>
    </row>
    <row r="128" spans="2:8" x14ac:dyDescent="0.25"/>
    <row r="129" spans="2:8" x14ac:dyDescent="0.25"/>
    <row r="130" spans="2:8" ht="18" x14ac:dyDescent="0.25">
      <c r="B130" s="331" t="s">
        <v>414</v>
      </c>
      <c r="C130" s="332"/>
      <c r="D130" s="332"/>
      <c r="E130" s="332"/>
      <c r="F130" s="333"/>
      <c r="G130" s="45"/>
      <c r="H130" s="46"/>
    </row>
    <row r="131" spans="2:8" x14ac:dyDescent="0.25">
      <c r="B131" s="334" t="s">
        <v>19</v>
      </c>
      <c r="C131" s="335" t="s">
        <v>70</v>
      </c>
      <c r="D131" s="335"/>
      <c r="E131" s="336" t="s">
        <v>17</v>
      </c>
      <c r="F131" s="337"/>
      <c r="G131" s="326" t="s">
        <v>71</v>
      </c>
      <c r="H131" s="327" t="s">
        <v>72</v>
      </c>
    </row>
    <row r="132" spans="2:8" x14ac:dyDescent="0.25">
      <c r="B132" s="334"/>
      <c r="C132" s="335"/>
      <c r="D132" s="335"/>
      <c r="E132" s="37" t="s">
        <v>129</v>
      </c>
      <c r="F132" s="36" t="s">
        <v>392</v>
      </c>
      <c r="G132" s="326"/>
      <c r="H132" s="327"/>
    </row>
    <row r="133" spans="2:8" x14ac:dyDescent="0.25">
      <c r="B133" s="35" t="s">
        <v>7</v>
      </c>
      <c r="C133" s="328" t="s">
        <v>248</v>
      </c>
      <c r="D133" s="329"/>
      <c r="E133" s="330"/>
      <c r="F133" s="269">
        <f>(SUBTOTAL(9,F134:F137)/(4*4))*100</f>
        <v>75</v>
      </c>
      <c r="G133" s="42"/>
      <c r="H133" s="7"/>
    </row>
    <row r="134" spans="2:8" ht="25.5" x14ac:dyDescent="0.25">
      <c r="B134" s="6"/>
      <c r="C134" s="5" t="s">
        <v>74</v>
      </c>
      <c r="D134" s="41" t="s">
        <v>249</v>
      </c>
      <c r="E134" s="4"/>
      <c r="F134" s="38">
        <v>3</v>
      </c>
      <c r="G134" s="43" t="s">
        <v>250</v>
      </c>
      <c r="H134" s="3"/>
    </row>
    <row r="135" spans="2:8" ht="25.5" x14ac:dyDescent="0.25">
      <c r="B135" s="6"/>
      <c r="C135" s="5" t="s">
        <v>77</v>
      </c>
      <c r="D135" s="41" t="s">
        <v>251</v>
      </c>
      <c r="E135" s="4"/>
      <c r="F135" s="38">
        <v>3</v>
      </c>
      <c r="G135" s="43" t="s">
        <v>324</v>
      </c>
      <c r="H135" s="3"/>
    </row>
    <row r="136" spans="2:8" ht="51" x14ac:dyDescent="0.25">
      <c r="B136" s="6"/>
      <c r="C136" s="5" t="s">
        <v>80</v>
      </c>
      <c r="D136" s="41" t="s">
        <v>252</v>
      </c>
      <c r="E136" s="4"/>
      <c r="F136" s="38">
        <v>3</v>
      </c>
      <c r="G136" s="43" t="s">
        <v>253</v>
      </c>
      <c r="H136" s="3"/>
    </row>
    <row r="137" spans="2:8" ht="51" x14ac:dyDescent="0.25">
      <c r="B137" s="6"/>
      <c r="C137" s="5" t="s">
        <v>88</v>
      </c>
      <c r="D137" s="41" t="s">
        <v>254</v>
      </c>
      <c r="E137" s="4"/>
      <c r="F137" s="38">
        <v>3</v>
      </c>
      <c r="G137" s="43" t="s">
        <v>255</v>
      </c>
      <c r="H137" s="3"/>
    </row>
    <row r="138" spans="2:8" x14ac:dyDescent="0.25">
      <c r="B138" s="35" t="s">
        <v>6</v>
      </c>
      <c r="C138" s="328" t="s">
        <v>256</v>
      </c>
      <c r="D138" s="329"/>
      <c r="E138" s="330"/>
      <c r="F138" s="269">
        <f>(SUBTOTAL(9,F139:F142)/(4*4))*100</f>
        <v>75</v>
      </c>
      <c r="G138" s="42"/>
      <c r="H138" s="7"/>
    </row>
    <row r="139" spans="2:8" ht="25.5" x14ac:dyDescent="0.25">
      <c r="B139" s="6"/>
      <c r="C139" s="5" t="s">
        <v>74</v>
      </c>
      <c r="D139" s="41" t="s">
        <v>257</v>
      </c>
      <c r="E139" s="4"/>
      <c r="F139" s="38">
        <v>3</v>
      </c>
      <c r="G139" s="43" t="s">
        <v>258</v>
      </c>
      <c r="H139" s="3"/>
    </row>
    <row r="140" spans="2:8" ht="38.25" x14ac:dyDescent="0.25">
      <c r="B140" s="6"/>
      <c r="C140" s="5" t="s">
        <v>77</v>
      </c>
      <c r="D140" s="41" t="s">
        <v>259</v>
      </c>
      <c r="E140" s="4"/>
      <c r="F140" s="38">
        <v>3</v>
      </c>
      <c r="G140" s="43" t="s">
        <v>260</v>
      </c>
      <c r="H140" s="3"/>
    </row>
    <row r="141" spans="2:8" ht="38.25" x14ac:dyDescent="0.25">
      <c r="B141" s="6"/>
      <c r="C141" s="5" t="s">
        <v>80</v>
      </c>
      <c r="D141" s="41" t="s">
        <v>261</v>
      </c>
      <c r="E141" s="4"/>
      <c r="F141" s="38">
        <v>3</v>
      </c>
      <c r="G141" s="43" t="s">
        <v>262</v>
      </c>
      <c r="H141" s="3"/>
    </row>
    <row r="142" spans="2:8" ht="25.5" x14ac:dyDescent="0.25">
      <c r="B142" s="6"/>
      <c r="C142" s="5" t="s">
        <v>88</v>
      </c>
      <c r="D142" s="41" t="s">
        <v>263</v>
      </c>
      <c r="E142" s="4"/>
      <c r="F142" s="38">
        <v>3</v>
      </c>
      <c r="G142" s="43" t="s">
        <v>264</v>
      </c>
      <c r="H142" s="3"/>
    </row>
    <row r="143" spans="2:8" x14ac:dyDescent="0.25">
      <c r="B143" s="35" t="s">
        <v>5</v>
      </c>
      <c r="C143" s="328" t="s">
        <v>265</v>
      </c>
      <c r="D143" s="329"/>
      <c r="E143" s="330"/>
      <c r="F143" s="269">
        <f>(SUBTOTAL(9,F144:F146)/(4*3))*100</f>
        <v>75</v>
      </c>
      <c r="G143" s="42"/>
      <c r="H143" s="7"/>
    </row>
    <row r="144" spans="2:8" ht="38.25" x14ac:dyDescent="0.25">
      <c r="B144" s="6"/>
      <c r="C144" s="5" t="s">
        <v>74</v>
      </c>
      <c r="D144" s="41" t="s">
        <v>266</v>
      </c>
      <c r="E144" s="4"/>
      <c r="F144" s="38">
        <v>3</v>
      </c>
      <c r="G144" s="43" t="s">
        <v>267</v>
      </c>
      <c r="H144" s="3"/>
    </row>
    <row r="145" spans="2:8" ht="25.5" x14ac:dyDescent="0.25">
      <c r="B145" s="6"/>
      <c r="C145" s="5" t="s">
        <v>77</v>
      </c>
      <c r="D145" s="41" t="s">
        <v>268</v>
      </c>
      <c r="E145" s="4"/>
      <c r="F145" s="38">
        <v>3</v>
      </c>
      <c r="G145" s="43" t="s">
        <v>269</v>
      </c>
      <c r="H145" s="3"/>
    </row>
    <row r="146" spans="2:8" ht="25.5" x14ac:dyDescent="0.25">
      <c r="B146" s="6"/>
      <c r="C146" s="5" t="s">
        <v>80</v>
      </c>
      <c r="D146" s="41" t="s">
        <v>386</v>
      </c>
      <c r="E146" s="4"/>
      <c r="F146" s="38">
        <v>3</v>
      </c>
      <c r="G146" s="43" t="s">
        <v>270</v>
      </c>
      <c r="H146" s="3"/>
    </row>
    <row r="147" spans="2:8" x14ac:dyDescent="0.25">
      <c r="B147" s="35" t="s">
        <v>271</v>
      </c>
      <c r="C147" s="328" t="s">
        <v>272</v>
      </c>
      <c r="D147" s="329"/>
      <c r="E147" s="330"/>
      <c r="F147" s="269">
        <f>(SUBTOTAL(9,F148:F150)/(4*3))*100</f>
        <v>75</v>
      </c>
      <c r="G147" s="42"/>
      <c r="H147" s="7"/>
    </row>
    <row r="148" spans="2:8" ht="25.5" x14ac:dyDescent="0.25">
      <c r="B148" s="6"/>
      <c r="C148" s="5" t="s">
        <v>74</v>
      </c>
      <c r="D148" s="41" t="s">
        <v>273</v>
      </c>
      <c r="E148" s="4"/>
      <c r="F148" s="38">
        <v>3</v>
      </c>
      <c r="G148" s="43" t="s">
        <v>274</v>
      </c>
      <c r="H148" s="3"/>
    </row>
    <row r="149" spans="2:8" ht="21.75" customHeight="1" x14ac:dyDescent="0.25">
      <c r="B149" s="6"/>
      <c r="C149" s="5" t="s">
        <v>77</v>
      </c>
      <c r="D149" s="41" t="s">
        <v>384</v>
      </c>
      <c r="E149" s="4"/>
      <c r="F149" s="38">
        <v>3</v>
      </c>
      <c r="G149" s="43" t="s">
        <v>275</v>
      </c>
      <c r="H149" s="3"/>
    </row>
    <row r="150" spans="2:8" ht="25.5" x14ac:dyDescent="0.25">
      <c r="B150" s="6"/>
      <c r="C150" s="5" t="s">
        <v>80</v>
      </c>
      <c r="D150" s="41" t="s">
        <v>385</v>
      </c>
      <c r="E150" s="4"/>
      <c r="F150" s="38">
        <v>3</v>
      </c>
      <c r="G150" s="43" t="s">
        <v>276</v>
      </c>
      <c r="H150" s="3"/>
    </row>
    <row r="151" spans="2:8" x14ac:dyDescent="0.25">
      <c r="B151" s="35" t="s">
        <v>277</v>
      </c>
      <c r="C151" s="328" t="s">
        <v>278</v>
      </c>
      <c r="D151" s="329"/>
      <c r="E151" s="330"/>
      <c r="F151" s="269">
        <f>(SUBTOTAL(9,F152:F155)/(4*4))*100</f>
        <v>87.5</v>
      </c>
      <c r="G151" s="42"/>
      <c r="H151" s="7"/>
    </row>
    <row r="152" spans="2:8" ht="25.5" x14ac:dyDescent="0.25">
      <c r="B152" s="6"/>
      <c r="C152" s="5" t="s">
        <v>74</v>
      </c>
      <c r="D152" s="41" t="s">
        <v>279</v>
      </c>
      <c r="E152" s="4"/>
      <c r="F152" s="38">
        <v>4</v>
      </c>
      <c r="G152" s="43" t="s">
        <v>280</v>
      </c>
      <c r="H152" s="3"/>
    </row>
    <row r="153" spans="2:8" ht="38.25" x14ac:dyDescent="0.25">
      <c r="B153" s="6"/>
      <c r="C153" s="5" t="s">
        <v>77</v>
      </c>
      <c r="D153" s="41" t="s">
        <v>281</v>
      </c>
      <c r="E153" s="4"/>
      <c r="F153" s="38">
        <v>4</v>
      </c>
      <c r="G153" s="43" t="s">
        <v>282</v>
      </c>
      <c r="H153" s="3"/>
    </row>
    <row r="154" spans="2:8" ht="38.25" x14ac:dyDescent="0.25">
      <c r="B154" s="6"/>
      <c r="C154" s="5" t="s">
        <v>80</v>
      </c>
      <c r="D154" s="41" t="s">
        <v>283</v>
      </c>
      <c r="E154" s="4"/>
      <c r="F154" s="38">
        <v>3</v>
      </c>
      <c r="G154" s="43" t="s">
        <v>284</v>
      </c>
      <c r="H154" s="3"/>
    </row>
    <row r="155" spans="2:8" ht="22.5" customHeight="1" x14ac:dyDescent="0.25">
      <c r="B155" s="6"/>
      <c r="C155" s="5" t="s">
        <v>88</v>
      </c>
      <c r="D155" s="41" t="s">
        <v>285</v>
      </c>
      <c r="E155" s="4"/>
      <c r="F155" s="38">
        <v>3</v>
      </c>
      <c r="G155" s="43" t="s">
        <v>286</v>
      </c>
      <c r="H155" s="3"/>
    </row>
    <row r="156" spans="2:8" ht="15" customHeight="1" x14ac:dyDescent="0.25">
      <c r="B156" s="68">
        <f>COUNTIF(C134:C155,"?.")</f>
        <v>18</v>
      </c>
      <c r="C156" s="338" t="s">
        <v>0</v>
      </c>
      <c r="D156" s="339"/>
      <c r="E156" s="340">
        <f>SUBTOTAL(9,F134:F155)</f>
        <v>56</v>
      </c>
      <c r="F156" s="341"/>
      <c r="G156" s="69"/>
      <c r="H156" s="70"/>
    </row>
    <row r="157" spans="2:8" ht="15.75" x14ac:dyDescent="0.25">
      <c r="B157" s="342" t="str">
        <f>"NKT Manajerial (Nilai Kinerja Tahunan)"</f>
        <v>NKT Manajerial (Nilai Kinerja Tahunan)</v>
      </c>
      <c r="C157" s="343"/>
      <c r="D157" s="343"/>
      <c r="E157" s="344">
        <f>E156/(B156*4)*100</f>
        <v>77.777777777777786</v>
      </c>
      <c r="F157" s="345"/>
      <c r="G157" s="44"/>
      <c r="H157" s="2"/>
    </row>
    <row r="158" spans="2:8" x14ac:dyDescent="0.25"/>
    <row r="159" spans="2:8" x14ac:dyDescent="0.25"/>
    <row r="160" spans="2:8" ht="18" x14ac:dyDescent="0.25">
      <c r="B160" s="331" t="s">
        <v>415</v>
      </c>
      <c r="C160" s="332"/>
      <c r="D160" s="332"/>
      <c r="E160" s="332"/>
      <c r="F160" s="333"/>
      <c r="G160" s="45"/>
      <c r="H160" s="46"/>
    </row>
    <row r="161" spans="2:8" x14ac:dyDescent="0.25">
      <c r="B161" s="334" t="s">
        <v>19</v>
      </c>
      <c r="C161" s="335" t="s">
        <v>70</v>
      </c>
      <c r="D161" s="335"/>
      <c r="E161" s="336" t="s">
        <v>17</v>
      </c>
      <c r="F161" s="337"/>
      <c r="G161" s="326" t="s">
        <v>71</v>
      </c>
      <c r="H161" s="327" t="s">
        <v>72</v>
      </c>
    </row>
    <row r="162" spans="2:8" x14ac:dyDescent="0.25">
      <c r="B162" s="334"/>
      <c r="C162" s="335"/>
      <c r="D162" s="335"/>
      <c r="E162" s="37" t="s">
        <v>129</v>
      </c>
      <c r="F162" s="36" t="s">
        <v>392</v>
      </c>
      <c r="G162" s="326"/>
      <c r="H162" s="327"/>
    </row>
    <row r="163" spans="2:8" x14ac:dyDescent="0.25">
      <c r="B163" s="35" t="s">
        <v>3</v>
      </c>
      <c r="C163" s="328" t="s">
        <v>287</v>
      </c>
      <c r="D163" s="329"/>
      <c r="E163" s="330"/>
      <c r="F163" s="269">
        <f>(SUBTOTAL(9,F164:F166)/(4*3))*100</f>
        <v>91.666666666666657</v>
      </c>
      <c r="G163" s="42"/>
      <c r="H163" s="7"/>
    </row>
    <row r="164" spans="2:8" ht="51" customHeight="1" x14ac:dyDescent="0.25">
      <c r="B164" s="6"/>
      <c r="C164" s="5" t="s">
        <v>74</v>
      </c>
      <c r="D164" s="41" t="s">
        <v>288</v>
      </c>
      <c r="E164" s="4"/>
      <c r="F164" s="38">
        <v>4</v>
      </c>
      <c r="G164" s="43" t="s">
        <v>308</v>
      </c>
      <c r="H164" s="3"/>
    </row>
    <row r="165" spans="2:8" ht="42" customHeight="1" x14ac:dyDescent="0.25">
      <c r="B165" s="6"/>
      <c r="C165" s="5" t="s">
        <v>77</v>
      </c>
      <c r="D165" s="41" t="s">
        <v>317</v>
      </c>
      <c r="E165" s="4"/>
      <c r="F165" s="38">
        <v>3</v>
      </c>
      <c r="G165" s="43" t="s">
        <v>289</v>
      </c>
      <c r="H165" s="3"/>
    </row>
    <row r="166" spans="2:8" ht="38.25" x14ac:dyDescent="0.25">
      <c r="B166" s="6"/>
      <c r="C166" s="5" t="s">
        <v>80</v>
      </c>
      <c r="D166" s="41" t="s">
        <v>290</v>
      </c>
      <c r="E166" s="4"/>
      <c r="F166" s="38">
        <v>4</v>
      </c>
      <c r="G166" s="43" t="s">
        <v>291</v>
      </c>
      <c r="H166" s="3"/>
    </row>
    <row r="167" spans="2:8" x14ac:dyDescent="0.25">
      <c r="B167" s="35" t="s">
        <v>2</v>
      </c>
      <c r="C167" s="328" t="s">
        <v>292</v>
      </c>
      <c r="D167" s="329"/>
      <c r="E167" s="330"/>
      <c r="F167" s="269">
        <f>(SUBTOTAL(9,F168:F171)/(4*4))*100</f>
        <v>75</v>
      </c>
      <c r="G167" s="42"/>
      <c r="H167" s="7"/>
    </row>
    <row r="168" spans="2:8" ht="38.25" x14ac:dyDescent="0.25">
      <c r="B168" s="6"/>
      <c r="C168" s="5" t="s">
        <v>74</v>
      </c>
      <c r="D168" s="41" t="s">
        <v>293</v>
      </c>
      <c r="E168" s="4"/>
      <c r="F168" s="38">
        <v>3</v>
      </c>
      <c r="G168" s="43" t="s">
        <v>294</v>
      </c>
      <c r="H168" s="3"/>
    </row>
    <row r="169" spans="2:8" ht="51" x14ac:dyDescent="0.25">
      <c r="B169" s="6"/>
      <c r="C169" s="5" t="s">
        <v>77</v>
      </c>
      <c r="D169" s="41" t="s">
        <v>295</v>
      </c>
      <c r="E169" s="4"/>
      <c r="F169" s="38">
        <v>3</v>
      </c>
      <c r="G169" s="43" t="s">
        <v>296</v>
      </c>
      <c r="H169" s="3"/>
    </row>
    <row r="170" spans="2:8" ht="66.75" customHeight="1" x14ac:dyDescent="0.25">
      <c r="B170" s="6"/>
      <c r="C170" s="5" t="s">
        <v>80</v>
      </c>
      <c r="D170" s="41" t="s">
        <v>297</v>
      </c>
      <c r="E170" s="4"/>
      <c r="F170" s="38">
        <v>3</v>
      </c>
      <c r="G170" s="43" t="s">
        <v>325</v>
      </c>
      <c r="H170" s="3"/>
    </row>
    <row r="171" spans="2:8" ht="38.25" x14ac:dyDescent="0.25">
      <c r="B171" s="6"/>
      <c r="C171" s="5" t="s">
        <v>88</v>
      </c>
      <c r="D171" s="41" t="s">
        <v>318</v>
      </c>
      <c r="E171" s="4"/>
      <c r="F171" s="38">
        <v>3</v>
      </c>
      <c r="G171" s="43" t="s">
        <v>298</v>
      </c>
      <c r="H171" s="3"/>
    </row>
    <row r="172" spans="2:8" x14ac:dyDescent="0.25">
      <c r="B172" s="35" t="s">
        <v>1</v>
      </c>
      <c r="C172" s="328" t="s">
        <v>299</v>
      </c>
      <c r="D172" s="329"/>
      <c r="E172" s="330"/>
      <c r="F172" s="269">
        <f>(SUBTOTAL(9,F173:F176)/(4*4))*100</f>
        <v>75</v>
      </c>
      <c r="G172" s="42"/>
      <c r="H172" s="7"/>
    </row>
    <row r="173" spans="2:8" ht="25.5" x14ac:dyDescent="0.25">
      <c r="B173" s="6"/>
      <c r="C173" s="5" t="s">
        <v>74</v>
      </c>
      <c r="D173" s="41" t="s">
        <v>300</v>
      </c>
      <c r="E173" s="4"/>
      <c r="F173" s="38">
        <v>3</v>
      </c>
      <c r="G173" s="43" t="s">
        <v>301</v>
      </c>
      <c r="H173" s="3"/>
    </row>
    <row r="174" spans="2:8" ht="27" customHeight="1" x14ac:dyDescent="0.25">
      <c r="B174" s="6"/>
      <c r="C174" s="5" t="s">
        <v>77</v>
      </c>
      <c r="D174" s="41" t="s">
        <v>302</v>
      </c>
      <c r="E174" s="4"/>
      <c r="F174" s="38">
        <v>3</v>
      </c>
      <c r="G174" s="43" t="s">
        <v>303</v>
      </c>
      <c r="H174" s="3"/>
    </row>
    <row r="175" spans="2:8" ht="38.25" x14ac:dyDescent="0.25">
      <c r="B175" s="6"/>
      <c r="C175" s="5" t="s">
        <v>80</v>
      </c>
      <c r="D175" s="41" t="s">
        <v>304</v>
      </c>
      <c r="E175" s="4"/>
      <c r="F175" s="38">
        <v>3</v>
      </c>
      <c r="G175" s="43" t="s">
        <v>305</v>
      </c>
      <c r="H175" s="3"/>
    </row>
    <row r="176" spans="2:8" ht="63.75" x14ac:dyDescent="0.25">
      <c r="B176" s="6"/>
      <c r="C176" s="63" t="s">
        <v>88</v>
      </c>
      <c r="D176" s="64" t="s">
        <v>306</v>
      </c>
      <c r="E176" s="65"/>
      <c r="F176" s="38">
        <v>3</v>
      </c>
      <c r="G176" s="66" t="s">
        <v>307</v>
      </c>
      <c r="H176" s="67"/>
    </row>
    <row r="177" spans="1:8" ht="15" customHeight="1" x14ac:dyDescent="0.25">
      <c r="B177" s="68">
        <f>COUNTIF(C164:C176,"?.")</f>
        <v>11</v>
      </c>
      <c r="C177" s="338" t="s">
        <v>0</v>
      </c>
      <c r="D177" s="339"/>
      <c r="E177" s="340">
        <f>SUBTOTAL(9,F164:F176)</f>
        <v>35</v>
      </c>
      <c r="F177" s="341"/>
      <c r="G177" s="69"/>
      <c r="H177" s="70"/>
    </row>
    <row r="178" spans="1:8" ht="15.75" x14ac:dyDescent="0.25">
      <c r="B178" s="342" t="str">
        <f>"NKT Supervisi (Nilai Kinerja Tahunan)"</f>
        <v>NKT Supervisi (Nilai Kinerja Tahunan)</v>
      </c>
      <c r="C178" s="343"/>
      <c r="D178" s="343"/>
      <c r="E178" s="344">
        <f>E177/(B177*4)*100</f>
        <v>79.545454545454547</v>
      </c>
      <c r="F178" s="345"/>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31" t="s">
        <v>416</v>
      </c>
      <c r="C186" s="332"/>
      <c r="D186" s="332"/>
      <c r="E186" s="332"/>
      <c r="F186" s="333"/>
      <c r="G186" s="45"/>
      <c r="H186" s="46"/>
    </row>
    <row r="187" spans="1:8" s="1" customFormat="1" ht="17.25" customHeight="1" x14ac:dyDescent="0.2">
      <c r="B187" s="355" t="s">
        <v>19</v>
      </c>
      <c r="C187" s="357" t="s">
        <v>18</v>
      </c>
      <c r="D187" s="358"/>
      <c r="E187" s="361" t="s">
        <v>17</v>
      </c>
      <c r="F187" s="362"/>
      <c r="G187" s="346" t="s">
        <v>16</v>
      </c>
      <c r="H187" s="347"/>
    </row>
    <row r="188" spans="1:8" x14ac:dyDescent="0.25">
      <c r="B188" s="356"/>
      <c r="C188" s="359"/>
      <c r="D188" s="360"/>
      <c r="E188" s="37" t="s">
        <v>129</v>
      </c>
      <c r="F188" s="36" t="s">
        <v>392</v>
      </c>
      <c r="G188" s="348"/>
      <c r="H188" s="349"/>
    </row>
    <row r="189" spans="1:8" s="1" customFormat="1" ht="14.25" x14ac:dyDescent="0.2">
      <c r="B189" s="8" t="s">
        <v>352</v>
      </c>
      <c r="C189" s="350" t="s">
        <v>351</v>
      </c>
      <c r="D189" s="350"/>
      <c r="E189" s="350"/>
      <c r="F189" s="270" t="str">
        <f ca="1">IF(INT($A$1)&gt;3,(SUBTOTAL(9,F190:F190)/(4*1))*100,"")</f>
        <v/>
      </c>
      <c r="G189" s="351"/>
      <c r="H189" s="352"/>
    </row>
    <row r="190" spans="1:8" s="1" customFormat="1" ht="57.75" customHeight="1" x14ac:dyDescent="0.2">
      <c r="B190" s="6"/>
      <c r="C190" s="5"/>
      <c r="D190" s="61" t="s">
        <v>354</v>
      </c>
      <c r="E190" s="4"/>
      <c r="F190" s="38">
        <v>1</v>
      </c>
      <c r="G190" s="353"/>
      <c r="H190" s="354"/>
    </row>
    <row r="191" spans="1:8" s="1" customFormat="1" ht="14.25" x14ac:dyDescent="0.2">
      <c r="B191" s="8" t="s">
        <v>355</v>
      </c>
      <c r="C191" s="350" t="s">
        <v>353</v>
      </c>
      <c r="D191" s="350"/>
      <c r="E191" s="350"/>
      <c r="F191" s="270" t="str">
        <f ca="1">IF(INT($A$1)&gt;3,(SUBTOTAL(9,F192:F192)/(4*1))*100,"")</f>
        <v/>
      </c>
      <c r="G191" s="351"/>
      <c r="H191" s="352"/>
    </row>
    <row r="192" spans="1:8" s="1" customFormat="1" ht="57.75" customHeight="1" x14ac:dyDescent="0.2">
      <c r="B192" s="6"/>
      <c r="C192" s="5"/>
      <c r="D192" s="61" t="s">
        <v>354</v>
      </c>
      <c r="E192" s="4"/>
      <c r="F192" s="38"/>
      <c r="G192" s="353"/>
      <c r="H192" s="354"/>
    </row>
    <row r="193" spans="2:14" ht="15" customHeight="1" x14ac:dyDescent="0.25">
      <c r="B193" s="68">
        <v>2</v>
      </c>
      <c r="C193" s="338" t="s">
        <v>0</v>
      </c>
      <c r="D193" s="339"/>
      <c r="E193" s="340">
        <f ca="1">IF(INT($A$1)&gt;3,SUBTOTAL(9,F190:F192),0)</f>
        <v>0</v>
      </c>
      <c r="F193" s="341"/>
      <c r="G193" s="69"/>
      <c r="H193" s="70"/>
    </row>
    <row r="194" spans="2:14" ht="15.75" customHeight="1" x14ac:dyDescent="0.25">
      <c r="B194" s="342" t="s">
        <v>398</v>
      </c>
      <c r="C194" s="343"/>
      <c r="D194" s="343"/>
      <c r="E194" s="344">
        <f ca="1">E193/(B193*4)*100</f>
        <v>0</v>
      </c>
      <c r="F194" s="345"/>
      <c r="G194" s="44"/>
      <c r="H194" s="2"/>
    </row>
    <row r="195" spans="2:14" x14ac:dyDescent="0.25"/>
    <row r="196" spans="2:14" x14ac:dyDescent="0.25"/>
    <row r="197" spans="2:14" ht="18" x14ac:dyDescent="0.25">
      <c r="B197" s="331" t="s">
        <v>417</v>
      </c>
      <c r="C197" s="332"/>
      <c r="D197" s="332"/>
      <c r="E197" s="332"/>
      <c r="F197" s="333"/>
      <c r="G197" s="45"/>
      <c r="H197" s="46"/>
    </row>
    <row r="198" spans="2:14" s="1" customFormat="1" ht="17.25" customHeight="1" x14ac:dyDescent="0.2">
      <c r="B198" s="355" t="s">
        <v>19</v>
      </c>
      <c r="C198" s="357" t="s">
        <v>18</v>
      </c>
      <c r="D198" s="358"/>
      <c r="E198" s="361" t="s">
        <v>17</v>
      </c>
      <c r="F198" s="362"/>
      <c r="G198" s="346" t="s">
        <v>16</v>
      </c>
      <c r="H198" s="347"/>
    </row>
    <row r="199" spans="2:14" x14ac:dyDescent="0.25">
      <c r="B199" s="356"/>
      <c r="C199" s="359"/>
      <c r="D199" s="360"/>
      <c r="E199" s="37" t="s">
        <v>129</v>
      </c>
      <c r="F199" s="36" t="s">
        <v>392</v>
      </c>
      <c r="G199" s="348"/>
      <c r="H199" s="349"/>
    </row>
    <row r="200" spans="2:14" s="1" customFormat="1" ht="14.25" x14ac:dyDescent="0.2">
      <c r="B200" s="8" t="s">
        <v>356</v>
      </c>
      <c r="C200" s="350" t="s">
        <v>357</v>
      </c>
      <c r="D200" s="350"/>
      <c r="E200" s="350"/>
      <c r="F200" s="270" t="str">
        <f ca="1">IF(INT($A$1)&gt;3,(SUBTOTAL(9,F201:F201)/(4*1))*100,"")</f>
        <v/>
      </c>
      <c r="G200" s="351"/>
      <c r="H200" s="352"/>
    </row>
    <row r="201" spans="2:14" s="1" customFormat="1" ht="57.75" customHeight="1" x14ac:dyDescent="0.2">
      <c r="B201" s="6"/>
      <c r="C201" s="5"/>
      <c r="D201" s="61" t="s">
        <v>354</v>
      </c>
      <c r="E201" s="4"/>
      <c r="F201" s="38"/>
      <c r="G201" s="353"/>
      <c r="H201" s="354"/>
      <c r="N201" s="1" t="s">
        <v>10</v>
      </c>
    </row>
    <row r="202" spans="2:14" s="1" customFormat="1" ht="14.25" x14ac:dyDescent="0.2">
      <c r="B202" s="8" t="s">
        <v>360</v>
      </c>
      <c r="C202" s="350" t="s">
        <v>358</v>
      </c>
      <c r="D202" s="350"/>
      <c r="E202" s="350"/>
      <c r="F202" s="270" t="str">
        <f ca="1">IF(INT($A$1)&gt;3,(SUBTOTAL(9,F203:F203)/(4*1))*100,"")</f>
        <v/>
      </c>
      <c r="G202" s="351"/>
      <c r="H202" s="352"/>
    </row>
    <row r="203" spans="2:14" s="1" customFormat="1" ht="57.75" customHeight="1" x14ac:dyDescent="0.2">
      <c r="B203" s="6"/>
      <c r="C203" s="5"/>
      <c r="D203" s="61" t="s">
        <v>359</v>
      </c>
      <c r="E203" s="4"/>
      <c r="F203" s="38"/>
      <c r="G203" s="353"/>
      <c r="H203" s="354"/>
    </row>
    <row r="204" spans="2:14" ht="15" customHeight="1" x14ac:dyDescent="0.25">
      <c r="B204" s="68">
        <v>2</v>
      </c>
      <c r="C204" s="338" t="s">
        <v>0</v>
      </c>
      <c r="D204" s="339"/>
      <c r="E204" s="340">
        <f ca="1">IF(INT($A$1)&gt;3,SUBTOTAL(9,F201:F203),0)</f>
        <v>0</v>
      </c>
      <c r="F204" s="341"/>
      <c r="G204" s="69"/>
      <c r="H204" s="70"/>
    </row>
    <row r="205" spans="2:14" ht="15.75" customHeight="1" x14ac:dyDescent="0.25">
      <c r="B205" s="342" t="s">
        <v>397</v>
      </c>
      <c r="C205" s="343"/>
      <c r="D205" s="343"/>
      <c r="E205" s="344">
        <f ca="1">E204/(B204*4)*100</f>
        <v>0</v>
      </c>
      <c r="F205" s="345"/>
      <c r="G205" s="44"/>
      <c r="H205" s="2"/>
    </row>
    <row r="206" spans="2:14" x14ac:dyDescent="0.25"/>
    <row r="207" spans="2:14" x14ac:dyDescent="0.25"/>
    <row r="208" spans="2:14" ht="18" x14ac:dyDescent="0.25">
      <c r="B208" s="331" t="s">
        <v>418</v>
      </c>
      <c r="C208" s="332"/>
      <c r="D208" s="332"/>
      <c r="E208" s="332"/>
      <c r="F208" s="333"/>
      <c r="G208" s="45"/>
      <c r="H208" s="46"/>
    </row>
    <row r="209" spans="2:8" s="1" customFormat="1" ht="17.25" customHeight="1" x14ac:dyDescent="0.2">
      <c r="B209" s="355" t="s">
        <v>19</v>
      </c>
      <c r="C209" s="357" t="s">
        <v>18</v>
      </c>
      <c r="D209" s="358"/>
      <c r="E209" s="361" t="s">
        <v>17</v>
      </c>
      <c r="F209" s="362"/>
      <c r="G209" s="346" t="s">
        <v>16</v>
      </c>
      <c r="H209" s="347"/>
    </row>
    <row r="210" spans="2:8" x14ac:dyDescent="0.25">
      <c r="B210" s="356"/>
      <c r="C210" s="359"/>
      <c r="D210" s="360"/>
      <c r="E210" s="37" t="s">
        <v>129</v>
      </c>
      <c r="F210" s="36" t="s">
        <v>392</v>
      </c>
      <c r="G210" s="348"/>
      <c r="H210" s="349"/>
    </row>
    <row r="211" spans="2:8" s="1" customFormat="1" ht="14.25" x14ac:dyDescent="0.2">
      <c r="B211" s="8" t="s">
        <v>363</v>
      </c>
      <c r="C211" s="350" t="s">
        <v>361</v>
      </c>
      <c r="D211" s="350"/>
      <c r="E211" s="350"/>
      <c r="F211" s="270" t="str">
        <f ca="1">IF(INT($A$1)&gt;3,(SUBTOTAL(9,F212:F212)/(4*1))*100,"")</f>
        <v/>
      </c>
      <c r="G211" s="351"/>
      <c r="H211" s="352"/>
    </row>
    <row r="212" spans="2:8" s="1" customFormat="1" ht="57.75" customHeight="1" x14ac:dyDescent="0.2">
      <c r="B212" s="6"/>
      <c r="C212" s="5"/>
      <c r="D212" s="61" t="s">
        <v>362</v>
      </c>
      <c r="E212" s="4"/>
      <c r="F212" s="38"/>
      <c r="G212" s="353"/>
      <c r="H212" s="354"/>
    </row>
    <row r="213" spans="2:8" s="1" customFormat="1" ht="14.25" x14ac:dyDescent="0.2">
      <c r="B213" s="8" t="s">
        <v>364</v>
      </c>
      <c r="C213" s="350" t="s">
        <v>366</v>
      </c>
      <c r="D213" s="350"/>
      <c r="E213" s="350"/>
      <c r="F213" s="270" t="str">
        <f ca="1">IF(INT($A$1)&gt;3,(SUBTOTAL(9,F214:F214)/(4*1))*100,"")</f>
        <v/>
      </c>
      <c r="G213" s="351"/>
      <c r="H213" s="352"/>
    </row>
    <row r="214" spans="2:8" s="1" customFormat="1" ht="57.75" customHeight="1" x14ac:dyDescent="0.2">
      <c r="B214" s="6"/>
      <c r="C214" s="5"/>
      <c r="D214" s="61" t="s">
        <v>365</v>
      </c>
      <c r="E214" s="4"/>
      <c r="F214" s="38"/>
      <c r="G214" s="353"/>
      <c r="H214" s="354"/>
    </row>
    <row r="215" spans="2:8" s="1" customFormat="1" ht="14.25" x14ac:dyDescent="0.2">
      <c r="B215" s="8" t="s">
        <v>364</v>
      </c>
      <c r="C215" s="350" t="s">
        <v>367</v>
      </c>
      <c r="D215" s="350"/>
      <c r="E215" s="350"/>
      <c r="F215" s="270" t="str">
        <f ca="1">IF(INT($A$1)&gt;3,(SUBTOTAL(9,F216:F216)/(4*1))*100,"")</f>
        <v/>
      </c>
      <c r="G215" s="351"/>
      <c r="H215" s="352"/>
    </row>
    <row r="216" spans="2:8" s="1" customFormat="1" ht="57.75" customHeight="1" x14ac:dyDescent="0.2">
      <c r="B216" s="6"/>
      <c r="C216" s="5"/>
      <c r="D216" s="61" t="s">
        <v>362</v>
      </c>
      <c r="E216" s="4"/>
      <c r="F216" s="38"/>
      <c r="G216" s="353"/>
      <c r="H216" s="354"/>
    </row>
    <row r="217" spans="2:8" ht="15" customHeight="1" x14ac:dyDescent="0.25">
      <c r="B217" s="68">
        <v>3</v>
      </c>
      <c r="C217" s="338" t="s">
        <v>0</v>
      </c>
      <c r="D217" s="339"/>
      <c r="E217" s="340">
        <f ca="1">IF(INT($A$1)&gt;3,SUBTOTAL(9,F212:F216),0)</f>
        <v>0</v>
      </c>
      <c r="F217" s="341"/>
      <c r="G217" s="69"/>
      <c r="H217" s="70"/>
    </row>
    <row r="218" spans="2:8" ht="15.75" customHeight="1" x14ac:dyDescent="0.25">
      <c r="B218" s="342" t="s">
        <v>399</v>
      </c>
      <c r="C218" s="343"/>
      <c r="D218" s="343"/>
      <c r="E218" s="344">
        <f ca="1">E217/(B217*4)*100</f>
        <v>0</v>
      </c>
      <c r="F218" s="345"/>
      <c r="G218" s="44"/>
      <c r="H218" s="2"/>
    </row>
    <row r="219" spans="2:8" x14ac:dyDescent="0.25"/>
    <row r="220" spans="2:8" x14ac:dyDescent="0.25"/>
    <row r="221" spans="2:8" ht="18" x14ac:dyDescent="0.25">
      <c r="B221" s="331" t="s">
        <v>419</v>
      </c>
      <c r="C221" s="332"/>
      <c r="D221" s="332"/>
      <c r="E221" s="332"/>
      <c r="F221" s="333"/>
      <c r="G221" s="45"/>
      <c r="H221" s="46"/>
    </row>
    <row r="222" spans="2:8" s="1" customFormat="1" ht="17.25" customHeight="1" x14ac:dyDescent="0.2">
      <c r="B222" s="355" t="s">
        <v>19</v>
      </c>
      <c r="C222" s="357" t="s">
        <v>18</v>
      </c>
      <c r="D222" s="358"/>
      <c r="E222" s="361" t="s">
        <v>17</v>
      </c>
      <c r="F222" s="362"/>
      <c r="G222" s="346" t="s">
        <v>16</v>
      </c>
      <c r="H222" s="347"/>
    </row>
    <row r="223" spans="2:8" x14ac:dyDescent="0.25">
      <c r="B223" s="356"/>
      <c r="C223" s="359"/>
      <c r="D223" s="360"/>
      <c r="E223" s="37" t="s">
        <v>129</v>
      </c>
      <c r="F223" s="36" t="s">
        <v>392</v>
      </c>
      <c r="G223" s="348"/>
      <c r="H223" s="349"/>
    </row>
    <row r="224" spans="2:8" s="1" customFormat="1" ht="14.25" x14ac:dyDescent="0.2">
      <c r="B224" s="8" t="s">
        <v>371</v>
      </c>
      <c r="C224" s="350" t="s">
        <v>368</v>
      </c>
      <c r="D224" s="350"/>
      <c r="E224" s="350"/>
      <c r="F224" s="270" t="str">
        <f ca="1">IF(INT($A$1)&gt;3,(SUBTOTAL(9,F225:F225)/(4*1))*100,"")</f>
        <v/>
      </c>
      <c r="G224" s="351"/>
      <c r="H224" s="352"/>
    </row>
    <row r="225" spans="2:8" s="1" customFormat="1" ht="57.75" customHeight="1" x14ac:dyDescent="0.2">
      <c r="B225" s="6"/>
      <c r="C225" s="5"/>
      <c r="D225" s="61" t="s">
        <v>369</v>
      </c>
      <c r="E225" s="4"/>
      <c r="F225" s="38"/>
      <c r="G225" s="353"/>
      <c r="H225" s="354"/>
    </row>
    <row r="226" spans="2:8" s="1" customFormat="1" ht="14.25" x14ac:dyDescent="0.2">
      <c r="B226" s="8" t="s">
        <v>372</v>
      </c>
      <c r="C226" s="350" t="s">
        <v>370</v>
      </c>
      <c r="D226" s="350"/>
      <c r="E226" s="350"/>
      <c r="F226" s="270" t="str">
        <f ca="1">IF(INT($A$1)&gt;3,(SUBTOTAL(9,F227:F227)/(4*1))*100,"")</f>
        <v/>
      </c>
      <c r="G226" s="351"/>
      <c r="H226" s="352"/>
    </row>
    <row r="227" spans="2:8" s="1" customFormat="1" ht="57.75" customHeight="1" x14ac:dyDescent="0.2">
      <c r="B227" s="6"/>
      <c r="C227" s="5"/>
      <c r="D227" s="61" t="s">
        <v>373</v>
      </c>
      <c r="E227" s="4"/>
      <c r="F227" s="38"/>
      <c r="G227" s="353"/>
      <c r="H227" s="354"/>
    </row>
    <row r="228" spans="2:8" s="1" customFormat="1" ht="14.25" x14ac:dyDescent="0.2">
      <c r="B228" s="8" t="s">
        <v>376</v>
      </c>
      <c r="C228" s="350" t="s">
        <v>375</v>
      </c>
      <c r="D228" s="350"/>
      <c r="E228" s="350"/>
      <c r="F228" s="270" t="str">
        <f ca="1">IF(INT($A$1)&gt;3,(SUBTOTAL(9,F229:F229)/(4*1))*100,"")</f>
        <v/>
      </c>
      <c r="G228" s="351"/>
      <c r="H228" s="352"/>
    </row>
    <row r="229" spans="2:8" s="1" customFormat="1" ht="57.75" customHeight="1" x14ac:dyDescent="0.2">
      <c r="B229" s="6"/>
      <c r="C229" s="5"/>
      <c r="D229" s="61" t="s">
        <v>374</v>
      </c>
      <c r="E229" s="4"/>
      <c r="F229" s="38"/>
      <c r="G229" s="353"/>
      <c r="H229" s="354"/>
    </row>
    <row r="230" spans="2:8" s="1" customFormat="1" ht="14.25" x14ac:dyDescent="0.2">
      <c r="B230" s="8" t="s">
        <v>377</v>
      </c>
      <c r="C230" s="350" t="s">
        <v>380</v>
      </c>
      <c r="D230" s="350"/>
      <c r="E230" s="350"/>
      <c r="F230" s="270" t="str">
        <f ca="1">IF(INT($A$1)&gt;3,(SUBTOTAL(9,F231:F231)/(4*1))*100,"")</f>
        <v/>
      </c>
      <c r="G230" s="351"/>
      <c r="H230" s="352"/>
    </row>
    <row r="231" spans="2:8" s="1" customFormat="1" ht="57.75" customHeight="1" x14ac:dyDescent="0.2">
      <c r="B231" s="6"/>
      <c r="C231" s="5"/>
      <c r="D231" s="61" t="s">
        <v>379</v>
      </c>
      <c r="E231" s="4"/>
      <c r="F231" s="38"/>
      <c r="G231" s="353"/>
      <c r="H231" s="354"/>
    </row>
    <row r="232" spans="2:8" s="1" customFormat="1" ht="14.25" x14ac:dyDescent="0.2">
      <c r="B232" s="8" t="s">
        <v>378</v>
      </c>
      <c r="C232" s="350" t="s">
        <v>382</v>
      </c>
      <c r="D232" s="350"/>
      <c r="E232" s="350"/>
      <c r="F232" s="270" t="str">
        <f ca="1">IF(INT($A$1)&gt;3,(SUBTOTAL(9,F233:F233)/(4*1))*100,"")</f>
        <v/>
      </c>
      <c r="G232" s="351"/>
      <c r="H232" s="352"/>
    </row>
    <row r="233" spans="2:8" s="1" customFormat="1" ht="57.75" customHeight="1" x14ac:dyDescent="0.2">
      <c r="B233" s="6"/>
      <c r="C233" s="5"/>
      <c r="D233" s="61" t="s">
        <v>381</v>
      </c>
      <c r="E233" s="4"/>
      <c r="F233" s="38"/>
      <c r="G233" s="353"/>
      <c r="H233" s="354"/>
    </row>
    <row r="234" spans="2:8" s="1" customFormat="1" ht="14.25" x14ac:dyDescent="0.2">
      <c r="B234" s="8" t="s">
        <v>470</v>
      </c>
      <c r="C234" s="350" t="s">
        <v>472</v>
      </c>
      <c r="D234" s="350"/>
      <c r="E234" s="350"/>
      <c r="F234" s="270" t="str">
        <f ca="1">IF(INT($A$1)&gt;3,(SUBTOTAL(9,F235:F235)/(4*1))*100,"")</f>
        <v/>
      </c>
      <c r="G234" s="351"/>
      <c r="H234" s="352"/>
    </row>
    <row r="235" spans="2:8" s="1" customFormat="1" ht="89.25" x14ac:dyDescent="0.2">
      <c r="B235" s="6"/>
      <c r="C235" s="5"/>
      <c r="D235" s="61" t="s">
        <v>475</v>
      </c>
      <c r="E235" s="4"/>
      <c r="F235" s="38"/>
      <c r="G235" s="353"/>
      <c r="H235" s="354"/>
    </row>
    <row r="236" spans="2:8" s="1" customFormat="1" ht="14.25" x14ac:dyDescent="0.2">
      <c r="B236" s="8" t="s">
        <v>471</v>
      </c>
      <c r="C236" s="350" t="s">
        <v>473</v>
      </c>
      <c r="D236" s="350"/>
      <c r="E236" s="350"/>
      <c r="F236" s="270" t="str">
        <f ca="1">IF(INT($A$1)&gt;3,(SUBTOTAL(9,F237:F237)/(4*1))*100,"")</f>
        <v/>
      </c>
      <c r="G236" s="351"/>
      <c r="H236" s="352"/>
    </row>
    <row r="237" spans="2:8" s="1" customFormat="1" ht="140.25" x14ac:dyDescent="0.2">
      <c r="B237" s="6"/>
      <c r="C237" s="5"/>
      <c r="D237" s="61" t="s">
        <v>476</v>
      </c>
      <c r="E237" s="4"/>
      <c r="F237" s="38"/>
      <c r="G237" s="353"/>
      <c r="H237" s="354"/>
    </row>
    <row r="238" spans="2:8" ht="15" customHeight="1" x14ac:dyDescent="0.25">
      <c r="B238" s="68">
        <v>7</v>
      </c>
      <c r="C238" s="338" t="s">
        <v>0</v>
      </c>
      <c r="D238" s="339"/>
      <c r="E238" s="340">
        <f ca="1">IF(INT($A$1)&gt;3,SUBTOTAL(9,F225:F237),0)</f>
        <v>0</v>
      </c>
      <c r="F238" s="341"/>
      <c r="G238" s="69"/>
      <c r="H238" s="70"/>
    </row>
    <row r="239" spans="2:8" ht="15.75" customHeight="1" x14ac:dyDescent="0.25">
      <c r="B239" s="342" t="s">
        <v>400</v>
      </c>
      <c r="C239" s="343"/>
      <c r="D239" s="343"/>
      <c r="E239" s="344">
        <f ca="1">E238/(B238*4)*100</f>
        <v>0</v>
      </c>
      <c r="F239" s="345"/>
      <c r="G239" s="44"/>
      <c r="H239" s="2"/>
    </row>
    <row r="240" spans="2:8" ht="15.75" customHeight="1" x14ac:dyDescent="0.25"/>
    <row r="241" spans="2:8" ht="15" customHeight="1" x14ac:dyDescent="0.25"/>
    <row r="242" spans="2:8" ht="15" customHeight="1" x14ac:dyDescent="0.25">
      <c r="B242" s="68">
        <f>SUM(B10:B177)</f>
        <v>115</v>
      </c>
      <c r="C242" s="338" t="s">
        <v>436</v>
      </c>
      <c r="D242" s="339"/>
      <c r="E242" s="340">
        <f ca="1">IF(A1=4,SUBTOTAL(9,F1:F237),SUBTOTAL(9,F1:F176))</f>
        <v>370</v>
      </c>
      <c r="F242" s="341"/>
      <c r="G242" s="69"/>
      <c r="H242" s="70"/>
    </row>
    <row r="243" spans="2:8" ht="15.75" customHeight="1" x14ac:dyDescent="0.25">
      <c r="B243" s="84">
        <f>B242+SUM(B192:B238)</f>
        <v>129</v>
      </c>
      <c r="C243" s="363" t="str">
        <f ca="1">IF(A1="4","Total NKET (Nilai Kinerja 4 Tahunan)","Total NKT (Nilai Kinerja Tahunan)"&amp;" Tahun Ke : " &amp; A1)</f>
        <v>Total NKT (Nilai Kinerja Tahunan) Tahun Ke : 2</v>
      </c>
      <c r="D243" s="364"/>
      <c r="E243" s="344">
        <f ca="1">IF(A1="4",E242/(B243*4)*100,E242/(B242*4)*100)</f>
        <v>80.434782608695656</v>
      </c>
      <c r="F243" s="345"/>
      <c r="G243" s="44"/>
      <c r="H243" s="2"/>
    </row>
    <row r="244" spans="2:8" ht="15" customHeight="1" x14ac:dyDescent="0.25"/>
  </sheetData>
  <sheetProtection sheet="1" selectLockedCells="1"/>
  <mergeCells count="153">
    <mergeCell ref="G8:G9"/>
    <mergeCell ref="H8:H9"/>
    <mergeCell ref="C10:E10"/>
    <mergeCell ref="C14:E14"/>
    <mergeCell ref="C19:E19"/>
    <mergeCell ref="C22:E22"/>
    <mergeCell ref="C27:E27"/>
    <mergeCell ref="C31:E31"/>
    <mergeCell ref="B7:F7"/>
    <mergeCell ref="B8:B9"/>
    <mergeCell ref="C8:D9"/>
    <mergeCell ref="E8:F8"/>
    <mergeCell ref="B46:B47"/>
    <mergeCell ref="C46:D47"/>
    <mergeCell ref="E46:F46"/>
    <mergeCell ref="G46:G47"/>
    <mergeCell ref="H46:H47"/>
    <mergeCell ref="C48:E48"/>
    <mergeCell ref="C36:E36"/>
    <mergeCell ref="C41:D41"/>
    <mergeCell ref="E41:F41"/>
    <mergeCell ref="B42:D42"/>
    <mergeCell ref="E42:F42"/>
    <mergeCell ref="B45:F45"/>
    <mergeCell ref="C82:E82"/>
    <mergeCell ref="C86:E86"/>
    <mergeCell ref="C91:E91"/>
    <mergeCell ref="C97:E97"/>
    <mergeCell ref="C102:E102"/>
    <mergeCell ref="C107:E107"/>
    <mergeCell ref="C53:E53"/>
    <mergeCell ref="C57:E57"/>
    <mergeCell ref="C62:E62"/>
    <mergeCell ref="C67:E67"/>
    <mergeCell ref="C72:E72"/>
    <mergeCell ref="C77:E77"/>
    <mergeCell ref="G131:G132"/>
    <mergeCell ref="H131:H132"/>
    <mergeCell ref="C112:E112"/>
    <mergeCell ref="C117:E117"/>
    <mergeCell ref="C121:E121"/>
    <mergeCell ref="C126:D126"/>
    <mergeCell ref="E126:F126"/>
    <mergeCell ref="B127:D127"/>
    <mergeCell ref="E127:F127"/>
    <mergeCell ref="C133:E133"/>
    <mergeCell ref="C138:E138"/>
    <mergeCell ref="C143:E143"/>
    <mergeCell ref="C147:E147"/>
    <mergeCell ref="C151:E151"/>
    <mergeCell ref="C156:D156"/>
    <mergeCell ref="E156:F156"/>
    <mergeCell ref="B130:F130"/>
    <mergeCell ref="B131:B132"/>
    <mergeCell ref="C131:D132"/>
    <mergeCell ref="E131:F131"/>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G187:H188"/>
    <mergeCell ref="C189:E189"/>
    <mergeCell ref="G189:H189"/>
    <mergeCell ref="G190:H190"/>
    <mergeCell ref="C191:E191"/>
    <mergeCell ref="G191:H191"/>
    <mergeCell ref="B178:D178"/>
    <mergeCell ref="E178:F178"/>
    <mergeCell ref="B186:F186"/>
    <mergeCell ref="B187:B188"/>
    <mergeCell ref="C187:D188"/>
    <mergeCell ref="E187:F187"/>
    <mergeCell ref="B198:B199"/>
    <mergeCell ref="C198:D199"/>
    <mergeCell ref="E198:F198"/>
    <mergeCell ref="G198:H199"/>
    <mergeCell ref="C200:E200"/>
    <mergeCell ref="G200:H200"/>
    <mergeCell ref="G192:H192"/>
    <mergeCell ref="C193:D193"/>
    <mergeCell ref="E193:F193"/>
    <mergeCell ref="B194:D194"/>
    <mergeCell ref="E194:F194"/>
    <mergeCell ref="B197:F197"/>
    <mergeCell ref="B205:D205"/>
    <mergeCell ref="E205:F205"/>
    <mergeCell ref="B208:F208"/>
    <mergeCell ref="B209:B210"/>
    <mergeCell ref="C209:D210"/>
    <mergeCell ref="E209:F209"/>
    <mergeCell ref="G201:H201"/>
    <mergeCell ref="C202:E202"/>
    <mergeCell ref="G202:H202"/>
    <mergeCell ref="G203:H203"/>
    <mergeCell ref="C204:D204"/>
    <mergeCell ref="E204:F204"/>
    <mergeCell ref="G214:H214"/>
    <mergeCell ref="C215:E215"/>
    <mergeCell ref="G215:H215"/>
    <mergeCell ref="G216:H216"/>
    <mergeCell ref="C217:D217"/>
    <mergeCell ref="E217:F217"/>
    <mergeCell ref="G209:H210"/>
    <mergeCell ref="C211:E211"/>
    <mergeCell ref="G211:H211"/>
    <mergeCell ref="G212:H212"/>
    <mergeCell ref="C213:E213"/>
    <mergeCell ref="G213:H213"/>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31:H231"/>
    <mergeCell ref="C232:E232"/>
    <mergeCell ref="G232:H232"/>
    <mergeCell ref="G233:H233"/>
    <mergeCell ref="C234:E234"/>
    <mergeCell ref="G234:H234"/>
    <mergeCell ref="G227:H227"/>
    <mergeCell ref="C228:E228"/>
    <mergeCell ref="G228:H228"/>
    <mergeCell ref="G229:H229"/>
    <mergeCell ref="C230:E230"/>
    <mergeCell ref="G230:H230"/>
    <mergeCell ref="B239:D239"/>
    <mergeCell ref="E239:F239"/>
    <mergeCell ref="C242:D242"/>
    <mergeCell ref="E242:F242"/>
    <mergeCell ref="C243:D243"/>
    <mergeCell ref="E243:F243"/>
    <mergeCell ref="G235:H235"/>
    <mergeCell ref="C236:E236"/>
    <mergeCell ref="G236:H236"/>
    <mergeCell ref="G237:H237"/>
    <mergeCell ref="C238:D238"/>
    <mergeCell ref="E238:F238"/>
  </mergeCells>
  <conditionalFormatting sqref="A180:I240">
    <cfRule type="expression" dxfId="394" priority="2">
      <formula>IF($A$1="4",FALSE,TRUE)</formula>
    </cfRule>
  </conditionalFormatting>
  <conditionalFormatting sqref="A234:XFD234 A235:E235 G235:XFD235 A236:XFD236 A237:E237 G237:XFD237">
    <cfRule type="expression" dxfId="393"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08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825"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05826"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05827"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05828"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05829"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05830"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05831"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05832"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05833"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05834"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05835"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05836"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05837"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05838"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05839"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05840"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05841"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05842"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05843"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05844"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05845"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05846"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05847"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05848"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05849"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05850"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05851"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05852"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05853"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05854"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05855"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05856"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05857"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05858"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05859"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05860"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05861"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05862"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05863"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05864"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05865"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05866"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05867"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05868"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05869"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05870"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05871"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05872"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05873"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05874"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05875"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05876"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05877"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05878"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05879"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05880"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05881"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05882"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05883"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05884"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05885"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05886"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05887"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05888"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05889"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05890"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05891"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05892"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05893"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05894"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05895"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05896"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05897"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05898"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05899"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05900"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05901"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05902"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05903"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05904"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05905"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05906"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05907"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05908"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05909"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05910"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05911"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05912"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05913"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05914"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05915"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05916"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05917"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05918"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05919"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05920"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05921"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05922"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05923"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05924"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05925"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05926"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05927"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05928"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05929"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05930"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05931"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05932"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05933"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05934"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05935"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05936"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05937"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05938"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05939"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05940"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05941"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05942"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05943"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05944"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05945"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05946"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05947"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05948"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05949"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05950"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05951"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05952"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05953"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05954"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05955"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05956"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05957"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05958"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05959"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05960"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05961"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05962"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05963"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05964"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05965"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05966"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05967"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05968"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05969"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05970"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05971"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05972"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05973"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05974"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05975"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05976"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05977"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05978"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05979"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05980"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05981"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05982"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05983"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05984"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05985"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05986"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05987"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05988"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05989"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05990"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05991"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05992"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05993"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05994"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05995"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05996"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05997"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05998"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05999"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06000"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06001"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06002"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06003"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06004"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06005"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06006"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06007"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06008"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06009"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06010"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06011"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06012"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06013"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06014"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06015"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06016"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06017"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06018"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06019"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06020"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06021"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06022"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06023"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06024"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06025"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06026"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06027"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06028"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06029"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06030"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06031"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06032"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06033"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06034"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06035"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06036"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06037"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06038"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06039"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06040"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06041"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06042"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06043"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06044"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06045"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06046"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06047"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06048"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06049"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06050"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06051"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06052"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06053"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06054"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06055"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06056"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06057"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06058"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06059"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06060"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06061"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06062"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06063"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06064"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06065"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06066"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06067"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06068"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06069"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06070"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06071"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06072"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06073"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06074"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06075"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06076"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06077"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06078"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06079"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06080"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06081"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06082"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06083"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06084"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06085"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06086"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06087"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06088"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06089"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06090"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06091"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06092"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06093"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06094"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06095"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06096"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06097"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06098"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06099"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06100"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06101"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06102"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06103"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06104"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06105"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06106"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06107"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06108"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06109"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06110"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06111"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06112"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06113"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06114"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06115"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06116"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06117"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06118"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06119"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06120"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06121"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06122"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06123"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06124"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06125"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06126"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06127"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06128"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06129"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06130"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06131"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06132"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06133"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06134"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06135"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06136"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06137"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06138"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06139"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06140"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06141"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06142"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06143"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06144"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06145"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06146"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06147"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06148"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06149"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06150"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06151"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06152"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06153"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06154"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06155"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06156"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06157"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06158"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06159"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06160"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06161"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06162"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06163"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06164"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06165"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06166"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06167"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06168"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06169"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06170"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06171"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06172"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06173"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06174"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06175"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06176"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06177"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06178"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06179"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06180"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06181"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06182"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06183"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06184"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06185"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06186"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06187"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06188"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06189"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06190"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06191"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06192"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06193"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06194"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06195"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06196"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06197"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06198"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06199"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06200"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06201"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06202"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06203"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06204"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06205"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06206"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06207"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06208"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06209"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06210"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06211"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06212"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06213"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06214"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06215"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06216"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06217"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06218"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06219"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06220"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06221"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06222"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06223"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06224"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06225"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06226"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06227"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06228"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06229"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06230"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06231"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06232"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06233"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06234"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06235"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06236"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06237"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06238"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06239"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06240"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06241"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06242"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06243"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06244"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06245"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06246"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06247"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06248"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06249"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06250"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06251"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06252"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06253"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06254"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06255"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06256"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06257"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06258"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06259"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06260"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06261"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06262"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06263"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06264"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06265"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06266"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06267"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06268"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06269"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06270"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06271"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06272"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06273"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06274"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06275"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06276"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06277"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06278"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06279"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06280"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06281"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06282"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06283"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06284"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06285"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06286"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06287"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06288"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06289"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06290"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06291"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06292"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06293"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06294"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06295"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06296"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06297"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06298"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06299"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06300"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06301"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06302"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06303"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06304"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06305"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06306"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06307"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06308"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06309"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06310"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06311"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06312"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06313"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06314"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06315"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06316"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06317"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06318"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06319"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06320"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06321"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06322"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06323"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06324"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06325"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06326"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06327"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06328"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06329"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06330"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06331"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06332"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06333"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06334"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06335"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06336"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06337"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06338"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06339"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06340"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06341"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06342"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06343"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06344"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06345"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06346"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06347"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06348"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06349"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06350"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06351"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06352"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06353"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06354"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06355"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06356"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06357"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06358"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06359"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06360"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06361"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06362"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06363"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06364"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06365"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06366"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06367"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06368"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06369"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06370"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06371"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06372"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06373"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06374"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06375"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06376"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06377"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06378"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06379"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06380"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06381"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06382"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06383"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06384"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06385"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06386"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06387"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06388"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06389"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06390"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06391"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06392"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06393"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06394"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06395"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06396"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06397"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06398"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06399"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06400"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06401"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06402"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06403"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06404"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06405"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06406"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06407"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06408"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06409"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06410"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06411"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06412"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06413"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06414"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06415"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06416"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06417"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06418"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06419"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06420"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06421"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06422"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06423"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06424"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06425"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06426"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06427"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06428"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06429"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06430"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06431"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06432"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06433"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06434"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06435"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06436"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06437"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06438"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06439"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06440"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06441"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06442"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06443"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06444"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06445"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06446"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06447"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06448"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06449"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06450"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06451"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06452"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06453"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06454"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06455"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06456"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06457"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06458"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06459"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06460" r:id="rId639" name="Option Button 636">
              <controlPr defaultSize="0" autoFill="0" autoLine="0" autoPict="0">
                <anchor moveWithCells="1" sizeWithCells="1">
                  <from>
                    <xdr:col>4</xdr:col>
                    <xdr:colOff>66675</xdr:colOff>
                    <xdr:row>104</xdr:row>
                    <xdr:rowOff>66675</xdr:rowOff>
                  </from>
                  <to>
                    <xdr:col>4</xdr:col>
                    <xdr:colOff>333375</xdr:colOff>
                    <xdr:row>104</xdr:row>
                    <xdr:rowOff>285750</xdr:rowOff>
                  </to>
                </anchor>
              </controlPr>
            </control>
          </mc:Choice>
        </mc:AlternateContent>
        <mc:AlternateContent xmlns:mc="http://schemas.openxmlformats.org/markup-compatibility/2006">
          <mc:Choice Requires="x14">
            <control shapeId="206461"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285750</xdr:rowOff>
                  </to>
                </anchor>
              </controlPr>
            </control>
          </mc:Choice>
        </mc:AlternateContent>
        <mc:AlternateContent xmlns:mc="http://schemas.openxmlformats.org/markup-compatibility/2006">
          <mc:Choice Requires="x14">
            <control shapeId="206462"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285750</xdr:rowOff>
                  </to>
                </anchor>
              </controlPr>
            </control>
          </mc:Choice>
        </mc:AlternateContent>
        <mc:AlternateContent xmlns:mc="http://schemas.openxmlformats.org/markup-compatibility/2006">
          <mc:Choice Requires="x14">
            <control shapeId="206463"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285750</xdr:rowOff>
                  </to>
                </anchor>
              </controlPr>
            </control>
          </mc:Choice>
        </mc:AlternateContent>
        <mc:AlternateContent xmlns:mc="http://schemas.openxmlformats.org/markup-compatibility/2006">
          <mc:Choice Requires="x14">
            <control shapeId="206464"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06465"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06466"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06467"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06468"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06469"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pageSetUpPr fitToPage="1"/>
  </sheetPr>
  <dimension ref="A1:X101"/>
  <sheetViews>
    <sheetView showGridLines="0" topLeftCell="A89" workbookViewId="0"/>
  </sheetViews>
  <sheetFormatPr defaultColWidth="0" defaultRowHeight="0" customHeight="1" zeroHeight="1" x14ac:dyDescent="0.25"/>
  <cols>
    <col min="1" max="1" width="2.140625" style="144" bestFit="1" customWidth="1"/>
    <col min="2" max="2" width="3" style="144" customWidth="1"/>
    <col min="3" max="3" width="4.85546875" style="144" customWidth="1"/>
    <col min="4" max="4" width="36.5703125" style="158" bestFit="1" customWidth="1"/>
    <col min="5" max="5" width="54.85546875" style="144" customWidth="1"/>
    <col min="6" max="6" width="6.140625" style="144" bestFit="1" customWidth="1"/>
    <col min="7" max="7" width="10.85546875" style="144" customWidth="1"/>
    <col min="8" max="9" width="2.28515625" style="144" customWidth="1"/>
    <col min="10" max="11" width="2.28515625" style="144" hidden="1" customWidth="1"/>
    <col min="12" max="13" width="8.42578125" style="144" hidden="1" customWidth="1"/>
    <col min="14" max="14" width="7" style="144" hidden="1" customWidth="1"/>
    <col min="15" max="15" width="9.5703125" style="144" hidden="1" customWidth="1"/>
    <col min="16" max="16" width="7.85546875" style="265" hidden="1" customWidth="1"/>
    <col min="17" max="17" width="6.7109375" style="144" hidden="1" customWidth="1"/>
    <col min="18" max="18" width="11.5703125" style="144" hidden="1" customWidth="1"/>
    <col min="19" max="19" width="6.42578125" style="144" hidden="1" customWidth="1"/>
    <col min="20" max="20" width="6.28515625" style="144" hidden="1" customWidth="1"/>
    <col min="21" max="16384" width="9.140625" style="144" hidden="1"/>
  </cols>
  <sheetData>
    <row r="1" spans="1:16" s="159" customFormat="1" ht="15.75" hidden="1" x14ac:dyDescent="0.25">
      <c r="A1" s="158" t="str">
        <f ca="1">RIGHT(MID(CELL("filename",A1),FIND("]",CELL("filename",A1))+1,255),1)</f>
        <v>2</v>
      </c>
      <c r="B1" s="158" t="str">
        <f ca="1">MID(CELL("filename",B1),FIND("]",CELL("filename",B1))+1,255)</f>
        <v>Form1-Pengawas-Thn-2</v>
      </c>
      <c r="C1" s="158" t="str">
        <f ca="1">MID(B1,7,LEN(B1)-6)</f>
        <v>Pengawas-Thn-2</v>
      </c>
      <c r="D1" s="158" t="str">
        <f ca="1">LEFT(C1,LEN(C1)-6)</f>
        <v>Pengawas</v>
      </c>
      <c r="E1" s="159" t="str">
        <f ca="1">A1</f>
        <v>2</v>
      </c>
      <c r="F1" s="159">
        <v>2</v>
      </c>
      <c r="G1" s="159">
        <v>3</v>
      </c>
      <c r="H1" s="159">
        <v>4</v>
      </c>
      <c r="I1" s="159">
        <v>4</v>
      </c>
      <c r="J1" s="159">
        <v>4</v>
      </c>
      <c r="K1" s="159">
        <v>4</v>
      </c>
      <c r="N1" s="159">
        <v>4</v>
      </c>
      <c r="O1" s="159">
        <v>4</v>
      </c>
      <c r="P1" s="264"/>
    </row>
    <row r="2" spans="1:16" s="159" customFormat="1" ht="15.75" hidden="1" x14ac:dyDescent="0.25">
      <c r="A2" s="158"/>
      <c r="B2" s="158"/>
      <c r="C2" s="158"/>
      <c r="D2" s="158"/>
      <c r="P2" s="264"/>
    </row>
    <row r="3" spans="1:16" ht="15.75" hidden="1" x14ac:dyDescent="0.25">
      <c r="C3" s="144" t="s">
        <v>59</v>
      </c>
      <c r="D3" s="144" t="s">
        <v>537</v>
      </c>
      <c r="E3" s="144" t="s">
        <v>504</v>
      </c>
      <c r="F3" s="158" t="s">
        <v>528</v>
      </c>
      <c r="G3" s="161" t="s">
        <v>531</v>
      </c>
    </row>
    <row r="4" spans="1:16" ht="15.75" hidden="1" x14ac:dyDescent="0.25">
      <c r="C4" s="144" t="s">
        <v>14</v>
      </c>
      <c r="D4" s="144" t="str">
        <f t="shared" ref="D4:D34" si="0">VLOOKUP($C4,Tabel_IK,13,FALSE)</f>
        <v>USAHA PENGEMBANGAN MADRASAH</v>
      </c>
      <c r="E4" s="144" t="str">
        <f t="shared" ref="E4:E34" si="1">VLOOKUP($C4,Tabel_IK,14,FALSE)</f>
        <v>RKJM dan RKAM</v>
      </c>
      <c r="F4" s="162">
        <f t="shared" ref="F4:F34" ca="1" si="2">VLOOKUP($C4,Tabel_IK,3+INT($A$1),FALSE)</f>
        <v>91.666666666666657</v>
      </c>
      <c r="G4" s="163">
        <f ca="1">RANK(F4,F$4:F$34,1)+COUNTIF(F$4:F4,F4)-1</f>
        <v>28</v>
      </c>
    </row>
    <row r="5" spans="1:16" ht="15.75" hidden="1" x14ac:dyDescent="0.25">
      <c r="C5" s="144" t="s">
        <v>13</v>
      </c>
      <c r="D5" s="144" t="str">
        <f t="shared" si="0"/>
        <v>USAHA PENGEMBANGAN MADRASAH</v>
      </c>
      <c r="E5" s="144" t="str">
        <f t="shared" si="1"/>
        <v>Pemberdayaan Organisasi Madrasah</v>
      </c>
      <c r="F5" s="162">
        <f t="shared" ca="1" si="2"/>
        <v>81.25</v>
      </c>
      <c r="G5" s="163">
        <f ca="1">RANK(F5,F$4:F$34,1)+COUNTIF(F$4:F5,F5)-1</f>
        <v>17</v>
      </c>
    </row>
    <row r="6" spans="1:16" ht="15.75" hidden="1" x14ac:dyDescent="0.25">
      <c r="C6" s="144" t="s">
        <v>91</v>
      </c>
      <c r="D6" s="144" t="str">
        <f t="shared" si="0"/>
        <v>USAHA PENGEMBANGAN MADRASAH</v>
      </c>
      <c r="E6" s="144" t="str">
        <f t="shared" si="1"/>
        <v>Perencanaan dan Pengembangan Madrasah</v>
      </c>
      <c r="F6" s="162">
        <f t="shared" ca="1" si="2"/>
        <v>87.5</v>
      </c>
      <c r="G6" s="163">
        <f ca="1">RANK(F6,F$4:F$34,1)+COUNTIF(F$4:F6,F6)-1</f>
        <v>24</v>
      </c>
    </row>
    <row r="7" spans="1:16" ht="15.75" hidden="1" x14ac:dyDescent="0.25">
      <c r="C7" s="144" t="s">
        <v>97</v>
      </c>
      <c r="D7" s="144" t="str">
        <f t="shared" si="0"/>
        <v>USAHA PENGEMBANGAN MADRASAH</v>
      </c>
      <c r="E7" s="144" t="str">
        <f t="shared" si="1"/>
        <v>Peningkatan Kualitas Pembelajaran</v>
      </c>
      <c r="F7" s="162">
        <f t="shared" ca="1" si="2"/>
        <v>100</v>
      </c>
      <c r="G7" s="163">
        <f ca="1">RANK(F7,F$4:F$34,1)+COUNTIF(F$4:F7,F7)-1</f>
        <v>31</v>
      </c>
    </row>
    <row r="8" spans="1:16" ht="15.75" hidden="1" x14ac:dyDescent="0.25">
      <c r="C8" s="144" t="s">
        <v>103</v>
      </c>
      <c r="D8" s="144" t="str">
        <f t="shared" si="0"/>
        <v>USAHA PENGEMBANGAN MADRASAH</v>
      </c>
      <c r="E8" s="144" t="str">
        <f t="shared" si="1"/>
        <v>Monitoring dan Evaluasi</v>
      </c>
      <c r="F8" s="162">
        <f t="shared" ca="1" si="2"/>
        <v>75</v>
      </c>
      <c r="G8" s="163">
        <f ca="1">RANK(F8,F$4:F$34,1)+COUNTIF(F$4:F8,F8)-1</f>
        <v>1</v>
      </c>
    </row>
    <row r="9" spans="1:16" ht="15.75" hidden="1" x14ac:dyDescent="0.25">
      <c r="C9" s="144" t="s">
        <v>111</v>
      </c>
      <c r="D9" s="144" t="str">
        <f t="shared" si="0"/>
        <v>USAHA PENGEMBANGAN MADRASAH</v>
      </c>
      <c r="E9" s="144" t="str">
        <f t="shared" si="1"/>
        <v>Monitoring dan Evaluasi</v>
      </c>
      <c r="F9" s="162">
        <f t="shared" ca="1" si="2"/>
        <v>75</v>
      </c>
      <c r="G9" s="163">
        <f ca="1">RANK(F9,F$4:F$34,1)+COUNTIF(F$4:F9,F9)-1</f>
        <v>2</v>
      </c>
    </row>
    <row r="10" spans="1:16" ht="15.75" hidden="1" x14ac:dyDescent="0.25">
      <c r="C10" s="144" t="s">
        <v>119</v>
      </c>
      <c r="D10" s="144" t="str">
        <f t="shared" si="0"/>
        <v>USAHA PENGEMBANGAN MADRASAH</v>
      </c>
      <c r="E10" s="144" t="str">
        <f t="shared" si="1"/>
        <v>Penelitian Tindakan</v>
      </c>
      <c r="F10" s="162">
        <f t="shared" ca="1" si="2"/>
        <v>75</v>
      </c>
      <c r="G10" s="163">
        <f ca="1">RANK(F10,F$4:F$34,1)+COUNTIF(F$4:F10,F10)-1</f>
        <v>3</v>
      </c>
    </row>
    <row r="11" spans="1:16" ht="15.75" hidden="1" x14ac:dyDescent="0.25">
      <c r="C11" s="144" t="s">
        <v>11</v>
      </c>
      <c r="D11" s="144" t="str">
        <f t="shared" si="0"/>
        <v>MANAJERIAL</v>
      </c>
      <c r="E11" s="144" t="str">
        <f t="shared" si="1"/>
        <v>RKJM dan RKAM</v>
      </c>
      <c r="F11" s="162">
        <f t="shared" ca="1" si="2"/>
        <v>81.25</v>
      </c>
      <c r="G11" s="163">
        <f ca="1">RANK(F11,F$4:F$34,1)+COUNTIF(F$4:F11,F11)-1</f>
        <v>18</v>
      </c>
    </row>
    <row r="12" spans="1:16" ht="15.75" hidden="1" x14ac:dyDescent="0.25">
      <c r="C12" s="144" t="s">
        <v>9</v>
      </c>
      <c r="D12" s="144" t="str">
        <f t="shared" si="0"/>
        <v>MANAJERIAL</v>
      </c>
      <c r="E12" s="144" t="str">
        <f t="shared" si="1"/>
        <v>Perencanaan dan Pengembangan Madrasah</v>
      </c>
      <c r="F12" s="162">
        <f t="shared" ca="1" si="2"/>
        <v>83.333333333333343</v>
      </c>
      <c r="G12" s="163">
        <f ca="1">RANK(F12,F$4:F$34,1)+COUNTIF(F$4:F12,F12)-1</f>
        <v>23</v>
      </c>
    </row>
    <row r="13" spans="1:16" ht="15.75" hidden="1" x14ac:dyDescent="0.25">
      <c r="C13" s="144" t="s">
        <v>144</v>
      </c>
      <c r="D13" s="144" t="str">
        <f t="shared" si="0"/>
        <v>MANAJERIAL</v>
      </c>
      <c r="E13" s="144" t="str">
        <f t="shared" si="1"/>
        <v>Kepemimpinan dalam Pengelolaan Sumberdaya Madrasah</v>
      </c>
      <c r="F13" s="162">
        <f t="shared" ca="1" si="2"/>
        <v>93.75</v>
      </c>
      <c r="G13" s="163">
        <f ca="1">RANK(F13,F$4:F$34,1)+COUNTIF(F$4:F13,F13)-1</f>
        <v>30</v>
      </c>
    </row>
    <row r="14" spans="1:16" ht="15.75" hidden="1" x14ac:dyDescent="0.25">
      <c r="C14" s="144" t="s">
        <v>153</v>
      </c>
      <c r="D14" s="144" t="str">
        <f t="shared" si="0"/>
        <v>MANAJERIAL</v>
      </c>
      <c r="E14" s="144" t="str">
        <f t="shared" si="1"/>
        <v>Pengelolaan Sarana dan Prasarana</v>
      </c>
      <c r="F14" s="162">
        <f t="shared" ca="1" si="2"/>
        <v>81.25</v>
      </c>
      <c r="G14" s="163">
        <f ca="1">RANK(F14,F$4:F$34,1)+COUNTIF(F$4:F14,F14)-1</f>
        <v>19</v>
      </c>
    </row>
    <row r="15" spans="1:16" ht="15.75" hidden="1" x14ac:dyDescent="0.25">
      <c r="C15" s="144" t="s">
        <v>163</v>
      </c>
      <c r="D15" s="144" t="str">
        <f t="shared" si="0"/>
        <v>MANAJERIAL</v>
      </c>
      <c r="E15" s="144" t="str">
        <f t="shared" si="1"/>
        <v>Madrasah Berwawasan Lingkungan</v>
      </c>
      <c r="F15" s="162">
        <f t="shared" ca="1" si="2"/>
        <v>81.25</v>
      </c>
      <c r="G15" s="163">
        <f ca="1">RANK(F15,F$4:F$34,1)+COUNTIF(F$4:F15,F15)-1</f>
        <v>20</v>
      </c>
    </row>
    <row r="16" spans="1:16" ht="15.75" hidden="1" x14ac:dyDescent="0.25">
      <c r="C16" s="144" t="s">
        <v>173</v>
      </c>
      <c r="D16" s="144" t="str">
        <f t="shared" si="0"/>
        <v>MANAJERIAL</v>
      </c>
      <c r="E16" s="144" t="str">
        <f t="shared" si="1"/>
        <v>Pengelolaan Pendidikan dan Tenaga Kependidikan</v>
      </c>
      <c r="F16" s="162">
        <f t="shared" ca="1" si="2"/>
        <v>87.5</v>
      </c>
      <c r="G16" s="163">
        <f ca="1">RANK(F16,F$4:F$34,1)+COUNTIF(F$4:F16,F16)-1</f>
        <v>25</v>
      </c>
    </row>
    <row r="17" spans="3:7" ht="15.75" hidden="1" x14ac:dyDescent="0.25">
      <c r="C17" s="144" t="s">
        <v>181</v>
      </c>
      <c r="D17" s="144" t="str">
        <f t="shared" si="0"/>
        <v>MANAJERIAL</v>
      </c>
      <c r="E17" s="144" t="str">
        <f t="shared" si="1"/>
        <v>Pengelolaan Sarana dan Prasarana</v>
      </c>
      <c r="F17" s="162">
        <f t="shared" ca="1" si="2"/>
        <v>75</v>
      </c>
      <c r="G17" s="163">
        <f ca="1">RANK(F17,F$4:F$34,1)+COUNTIF(F$4:F17,F17)-1</f>
        <v>4</v>
      </c>
    </row>
    <row r="18" spans="3:7" ht="15.75" hidden="1" x14ac:dyDescent="0.25">
      <c r="C18" s="144" t="s">
        <v>189</v>
      </c>
      <c r="D18" s="144" t="str">
        <f t="shared" si="0"/>
        <v>MANAJERIAL</v>
      </c>
      <c r="E18" s="144" t="str">
        <f t="shared" si="1"/>
        <v>Kepemimpinan dalam Pengelolaan Sumberdaya Madrasah</v>
      </c>
      <c r="F18" s="162">
        <f t="shared" ca="1" si="2"/>
        <v>75</v>
      </c>
      <c r="G18" s="163">
        <f ca="1">RANK(F18,F$4:F$34,1)+COUNTIF(F$4:F18,F18)-1</f>
        <v>5</v>
      </c>
    </row>
    <row r="19" spans="3:7" ht="15.75" hidden="1" x14ac:dyDescent="0.25">
      <c r="C19" s="144" t="s">
        <v>195</v>
      </c>
      <c r="D19" s="144" t="str">
        <f t="shared" si="0"/>
        <v>MANAJERIAL</v>
      </c>
      <c r="E19" s="144" t="str">
        <f t="shared" si="1"/>
        <v>Pengelolaan Peserta Didik Baru</v>
      </c>
      <c r="F19" s="162">
        <f t="shared" ca="1" si="2"/>
        <v>75</v>
      </c>
      <c r="G19" s="163">
        <f ca="1">RANK(F19,F$4:F$34,1)+COUNTIF(F$4:F19,F19)-1</f>
        <v>6</v>
      </c>
    </row>
    <row r="20" spans="3:7" ht="15.75" hidden="1" x14ac:dyDescent="0.25">
      <c r="C20" s="144" t="s">
        <v>204</v>
      </c>
      <c r="D20" s="144" t="str">
        <f t="shared" si="0"/>
        <v>MANAJERIAL</v>
      </c>
      <c r="E20" s="144" t="str">
        <f t="shared" si="1"/>
        <v>Pengelolaan Kurikulum</v>
      </c>
      <c r="F20" s="162">
        <f t="shared" ca="1" si="2"/>
        <v>75</v>
      </c>
      <c r="G20" s="163">
        <f ca="1">RANK(F20,F$4:F$34,1)+COUNTIF(F$4:F20,F20)-1</f>
        <v>7</v>
      </c>
    </row>
    <row r="21" spans="3:7" ht="15.75" hidden="1" x14ac:dyDescent="0.25">
      <c r="C21" s="144" t="s">
        <v>216</v>
      </c>
      <c r="D21" s="144" t="str">
        <f t="shared" si="0"/>
        <v>MANAJERIAL</v>
      </c>
      <c r="E21" s="144" t="str">
        <f t="shared" si="1"/>
        <v>Pengelolaan Keuangan</v>
      </c>
      <c r="F21" s="162">
        <f t="shared" ca="1" si="2"/>
        <v>75</v>
      </c>
      <c r="G21" s="163">
        <f ca="1">RANK(F21,F$4:F$34,1)+COUNTIF(F$4:F21,F21)-1</f>
        <v>8</v>
      </c>
    </row>
    <row r="22" spans="3:7" ht="15.75" hidden="1" x14ac:dyDescent="0.25">
      <c r="C22" s="144" t="s">
        <v>218</v>
      </c>
      <c r="D22" s="144" t="str">
        <f t="shared" si="0"/>
        <v>MANAJERIAL</v>
      </c>
      <c r="E22" s="144" t="str">
        <f t="shared" si="1"/>
        <v>Kepemimpinan dalam Pengelolaan Sistem Administrasi</v>
      </c>
      <c r="F22" s="162">
        <f t="shared" ca="1" si="2"/>
        <v>87.5</v>
      </c>
      <c r="G22" s="163">
        <f ca="1">RANK(F22,F$4:F$34,1)+COUNTIF(F$4:F22,F22)-1</f>
        <v>26</v>
      </c>
    </row>
    <row r="23" spans="3:7" ht="15.75" hidden="1" x14ac:dyDescent="0.25">
      <c r="C23" s="144" t="s">
        <v>220</v>
      </c>
      <c r="D23" s="144" t="str">
        <f t="shared" si="0"/>
        <v>MANAJERIAL</v>
      </c>
      <c r="E23" s="144" t="str">
        <f t="shared" si="1"/>
        <v>Pengelolaan Layanan Khusus</v>
      </c>
      <c r="F23" s="162">
        <f t="shared" ca="1" si="2"/>
        <v>81.25</v>
      </c>
      <c r="G23" s="163">
        <f ca="1">RANK(F23,F$4:F$34,1)+COUNTIF(F$4:F23,F23)-1</f>
        <v>21</v>
      </c>
    </row>
    <row r="24" spans="3:7" ht="15.75" hidden="1" x14ac:dyDescent="0.25">
      <c r="C24" s="144" t="s">
        <v>222</v>
      </c>
      <c r="D24" s="144" t="str">
        <f t="shared" si="0"/>
        <v>MANAJERIAL</v>
      </c>
      <c r="E24" s="144" t="str">
        <f t="shared" si="1"/>
        <v>Sistem Informasi Manajemen (SIM)</v>
      </c>
      <c r="F24" s="162">
        <f t="shared" ca="1" si="2"/>
        <v>81.25</v>
      </c>
      <c r="G24" s="163">
        <f ca="1">RANK(F24,F$4:F$34,1)+COUNTIF(F$4:F24,F24)-1</f>
        <v>22</v>
      </c>
    </row>
    <row r="25" spans="3:7" ht="15.75" hidden="1" x14ac:dyDescent="0.25">
      <c r="C25" s="144" t="s">
        <v>232</v>
      </c>
      <c r="D25" s="144" t="str">
        <f t="shared" si="0"/>
        <v>MANAJERIAL</v>
      </c>
      <c r="E25" s="144" t="str">
        <f t="shared" si="1"/>
        <v>Pembelajaran Berbasis TIK</v>
      </c>
      <c r="F25" s="162">
        <f t="shared" ca="1" si="2"/>
        <v>75</v>
      </c>
      <c r="G25" s="163">
        <f ca="1">RANK(F25,F$4:F$34,1)+COUNTIF(F$4:F25,F25)-1</f>
        <v>9</v>
      </c>
    </row>
    <row r="26" spans="3:7" ht="15.75" hidden="1" x14ac:dyDescent="0.25">
      <c r="C26" s="144" t="s">
        <v>240</v>
      </c>
      <c r="D26" s="144" t="str">
        <f t="shared" si="0"/>
        <v>MANAJERIAL</v>
      </c>
      <c r="E26" s="144" t="str">
        <f t="shared" si="1"/>
        <v>Monitoring dan Evaluasi</v>
      </c>
      <c r="F26" s="162">
        <f t="shared" ca="1" si="2"/>
        <v>75</v>
      </c>
      <c r="G26" s="163">
        <f ca="1">RANK(F26,F$4:F$34,1)+COUNTIF(F$4:F26,F26)-1</f>
        <v>10</v>
      </c>
    </row>
    <row r="27" spans="3:7" ht="15.75" hidden="1" x14ac:dyDescent="0.25">
      <c r="C27" s="144" t="s">
        <v>7</v>
      </c>
      <c r="D27" s="144" t="str">
        <f t="shared" si="0"/>
        <v>KEWIRAUSAHAAN</v>
      </c>
      <c r="E27" s="144" t="str">
        <f t="shared" si="1"/>
        <v>Perencanaan dan Pengembangan Madrasah</v>
      </c>
      <c r="F27" s="162">
        <f t="shared" ca="1" si="2"/>
        <v>75</v>
      </c>
      <c r="G27" s="163">
        <f ca="1">RANK(F27,F$4:F$34,1)+COUNTIF(F$4:F27,F27)-1</f>
        <v>11</v>
      </c>
    </row>
    <row r="28" spans="3:7" ht="15.75" hidden="1" x14ac:dyDescent="0.25">
      <c r="C28" s="144" t="s">
        <v>6</v>
      </c>
      <c r="D28" s="144" t="str">
        <f t="shared" si="0"/>
        <v>KEWIRAUSAHAAN</v>
      </c>
      <c r="E28" s="144" t="str">
        <f t="shared" si="1"/>
        <v>Peningkatan Kualitas Pembelajaran</v>
      </c>
      <c r="F28" s="162">
        <f t="shared" ca="1" si="2"/>
        <v>75</v>
      </c>
      <c r="G28" s="163">
        <f ca="1">RANK(F28,F$4:F$34,1)+COUNTIF(F$4:F28,F28)-1</f>
        <v>12</v>
      </c>
    </row>
    <row r="29" spans="3:7" ht="15.75" hidden="1" x14ac:dyDescent="0.25">
      <c r="C29" s="144" t="s">
        <v>5</v>
      </c>
      <c r="D29" s="144" t="str">
        <f t="shared" si="0"/>
        <v>KEWIRAUSAHAAN</v>
      </c>
      <c r="E29" s="144" t="str">
        <f t="shared" si="1"/>
        <v>Kepemimpinan Madrasah</v>
      </c>
      <c r="F29" s="162">
        <f t="shared" ca="1" si="2"/>
        <v>75</v>
      </c>
      <c r="G29" s="163">
        <f ca="1">RANK(F29,F$4:F$34,1)+COUNTIF(F$4:F29,F29)-1</f>
        <v>13</v>
      </c>
    </row>
    <row r="30" spans="3:7" ht="15.75" hidden="1" x14ac:dyDescent="0.25">
      <c r="C30" s="144" t="s">
        <v>271</v>
      </c>
      <c r="D30" s="144" t="str">
        <f t="shared" si="0"/>
        <v>KEWIRAUSAHAAN</v>
      </c>
      <c r="E30" s="144" t="str">
        <f t="shared" si="1"/>
        <v>Kepemimpinan Madrasah</v>
      </c>
      <c r="F30" s="162">
        <f t="shared" ca="1" si="2"/>
        <v>75</v>
      </c>
      <c r="G30" s="163">
        <f ca="1">RANK(F30,F$4:F$34,1)+COUNTIF(F$4:F30,F30)-1</f>
        <v>14</v>
      </c>
    </row>
    <row r="31" spans="3:7" ht="15.75" hidden="1" x14ac:dyDescent="0.25">
      <c r="C31" s="144" t="s">
        <v>277</v>
      </c>
      <c r="D31" s="144" t="str">
        <f t="shared" si="0"/>
        <v>KEWIRAUSAHAAN</v>
      </c>
      <c r="E31" s="144" t="str">
        <f t="shared" si="1"/>
        <v>Kewirausahaan</v>
      </c>
      <c r="F31" s="162">
        <f t="shared" ca="1" si="2"/>
        <v>87.5</v>
      </c>
      <c r="G31" s="163">
        <f ca="1">RANK(F31,F$4:F$34,1)+COUNTIF(F$4:F31,F31)-1</f>
        <v>27</v>
      </c>
    </row>
    <row r="32" spans="3:7" ht="15.75" hidden="1" x14ac:dyDescent="0.25">
      <c r="C32" s="144" t="s">
        <v>3</v>
      </c>
      <c r="D32" s="144" t="str">
        <f t="shared" si="0"/>
        <v>SUPERVISI</v>
      </c>
      <c r="E32" s="144" t="str">
        <f t="shared" si="1"/>
        <v>Supervisi Akademik</v>
      </c>
      <c r="F32" s="162">
        <f t="shared" ca="1" si="2"/>
        <v>91.666666666666657</v>
      </c>
      <c r="G32" s="163">
        <f ca="1">RANK(F32,F$4:F$34,1)+COUNTIF(F$4:F32,F32)-1</f>
        <v>29</v>
      </c>
    </row>
    <row r="33" spans="2:24" ht="15.75" hidden="1" x14ac:dyDescent="0.25">
      <c r="C33" s="144" t="s">
        <v>2</v>
      </c>
      <c r="D33" s="144" t="str">
        <f t="shared" si="0"/>
        <v>SUPERVISI</v>
      </c>
      <c r="E33" s="144" t="str">
        <f t="shared" si="1"/>
        <v>Supervisi Akademik</v>
      </c>
      <c r="F33" s="162">
        <f t="shared" ca="1" si="2"/>
        <v>75</v>
      </c>
      <c r="G33" s="163">
        <f ca="1">RANK(F33,F$4:F$34,1)+COUNTIF(F$4:F33,F33)-1</f>
        <v>15</v>
      </c>
    </row>
    <row r="34" spans="2:24" ht="15.75" hidden="1" x14ac:dyDescent="0.25">
      <c r="C34" s="144" t="s">
        <v>1</v>
      </c>
      <c r="D34" s="144" t="str">
        <f t="shared" si="0"/>
        <v>SUPERVISI</v>
      </c>
      <c r="E34" s="144" t="str">
        <f t="shared" si="1"/>
        <v>Supervisi Akademik</v>
      </c>
      <c r="F34" s="162">
        <f t="shared" ca="1" si="2"/>
        <v>75</v>
      </c>
      <c r="G34" s="163">
        <f ca="1">RANK(F34,F$4:F$34,1)+COUNTIF(F$4:F34,F34)-1</f>
        <v>16</v>
      </c>
    </row>
    <row r="35" spans="2:24" ht="15" hidden="1" customHeight="1" x14ac:dyDescent="0.25"/>
    <row r="36" spans="2:24" ht="15" hidden="1" customHeight="1" thickBot="1" x14ac:dyDescent="0.3">
      <c r="B36" s="144" t="s">
        <v>59</v>
      </c>
      <c r="C36" s="144" t="s">
        <v>526</v>
      </c>
      <c r="D36" s="144" t="s">
        <v>537</v>
      </c>
      <c r="E36" s="158" t="s">
        <v>534</v>
      </c>
      <c r="F36" s="144" t="s">
        <v>528</v>
      </c>
      <c r="G36" s="144" t="s">
        <v>538</v>
      </c>
      <c r="L36" s="144" t="s">
        <v>539</v>
      </c>
      <c r="M36" s="144" t="s">
        <v>541</v>
      </c>
      <c r="N36" s="144" t="s">
        <v>522</v>
      </c>
      <c r="O36" s="144" t="s">
        <v>540</v>
      </c>
      <c r="P36" s="265" t="s">
        <v>530</v>
      </c>
      <c r="Q36" s="144" t="s">
        <v>523</v>
      </c>
      <c r="S36" s="164" t="s">
        <v>535</v>
      </c>
      <c r="T36" s="267" t="s">
        <v>559</v>
      </c>
    </row>
    <row r="37" spans="2:24" ht="15" hidden="1" customHeight="1" thickBot="1" x14ac:dyDescent="0.3">
      <c r="B37" s="144">
        <v>1</v>
      </c>
      <c r="C37" s="144" t="str">
        <f t="shared" ref="C37:C67" ca="1" si="3">INDEX($C$4:$C$34,MATCH(B37,$G$4:$G$34,0))</f>
        <v>1.5.</v>
      </c>
      <c r="D37" s="144" t="str">
        <f ca="1">INDEX($D$4:$D$34,MATCH(B37,$G$4:$G$34,0))</f>
        <v>USAHA PENGEMBANGAN MADRASAH</v>
      </c>
      <c r="E37" s="158" t="str">
        <f t="shared" ref="E37:E67" ca="1" si="4">INDEX($E$4:$E$34,MATCH(B37,$G$4:$G$34,0))</f>
        <v>Monitoring dan Evaluasi</v>
      </c>
      <c r="F37" s="162">
        <f ca="1">INDEX($F$4:$F$34,MATCH(B37,$G$4:$G$34,0))</f>
        <v>75</v>
      </c>
      <c r="G37" s="162" t="str">
        <f ca="1">PROPER(D37) &amp; " / " &amp;E37</f>
        <v>Usaha Pengembangan Madrasah / Monitoring dan Evaluasi</v>
      </c>
      <c r="H37" s="162"/>
      <c r="I37" s="162"/>
      <c r="J37" s="162"/>
      <c r="K37" s="162"/>
      <c r="L37" s="158">
        <f ca="1">COUNTIF($G$37:G37,G37)</f>
        <v>1</v>
      </c>
      <c r="M37" s="165">
        <f ca="1">IF(L37&gt;1,100,F37)</f>
        <v>75</v>
      </c>
      <c r="N37" s="166">
        <f ca="1">IF(M37&gt;$S$37,0,RANK(M37,$M$37:$M$67,1)+COUNTIF($M$37:M37,M37)-1)</f>
        <v>1</v>
      </c>
      <c r="O37" s="144">
        <f ca="1">COUNTIF($E$37:E37,E37)</f>
        <v>1</v>
      </c>
      <c r="P37" s="265">
        <f t="shared" ref="P37:P67" ca="1" si="5">IF(O37&gt;1,100,F37)</f>
        <v>75</v>
      </c>
      <c r="Q37" s="166">
        <f ca="1">IF(P37&gt;$S$37,0,RANK(P37,$P$37:$P$67,1)+COUNTIF($P$37:P37,P37)-1)</f>
        <v>1</v>
      </c>
      <c r="S37" s="156">
        <v>91</v>
      </c>
      <c r="T37" s="268">
        <f ca="1">MAX(N37:N67)</f>
        <v>23</v>
      </c>
      <c r="W37" s="140" t="s">
        <v>524</v>
      </c>
      <c r="X37" s="141" t="s">
        <v>525</v>
      </c>
    </row>
    <row r="38" spans="2:24" ht="15" hidden="1" customHeight="1" thickBot="1" x14ac:dyDescent="0.3">
      <c r="B38" s="144">
        <v>2</v>
      </c>
      <c r="C38" s="144" t="str">
        <f t="shared" ca="1" si="3"/>
        <v>1.6.</v>
      </c>
      <c r="D38" s="144" t="str">
        <f t="shared" ref="D38:D67" ca="1" si="6">INDEX($D$4:$D$34,MATCH(B38,$G$4:$G$34,0))</f>
        <v>USAHA PENGEMBANGAN MADRASAH</v>
      </c>
      <c r="E38" s="158" t="str">
        <f t="shared" ca="1" si="4"/>
        <v>Monitoring dan Evaluasi</v>
      </c>
      <c r="F38" s="162">
        <f t="shared" ref="F38:F67" ca="1" si="7">INDEX($F$4:$F$34,MATCH(B38,$G$4:$G$34,0))</f>
        <v>75</v>
      </c>
      <c r="G38" s="162" t="str">
        <f t="shared" ref="G38:G67" ca="1" si="8">PROPER(D38) &amp; " / " &amp;E38</f>
        <v>Usaha Pengembangan Madrasah / Monitoring dan Evaluasi</v>
      </c>
      <c r="H38" s="162"/>
      <c r="I38" s="162"/>
      <c r="J38" s="162"/>
      <c r="K38" s="162"/>
      <c r="L38" s="158">
        <f ca="1">COUNTIF($G$37:G38,G38)</f>
        <v>2</v>
      </c>
      <c r="M38" s="165">
        <f t="shared" ref="M38:M67" ca="1" si="9">IF(L38&gt;1,100,F38)</f>
        <v>100</v>
      </c>
      <c r="N38" s="166">
        <f ca="1">IF(M38&gt;$S$37,0,RANK(M38,$M$37:$M$67,1)+COUNTIF($M$37:M38,M38)-1)</f>
        <v>0</v>
      </c>
      <c r="O38" s="144">
        <f ca="1">COUNTIF($E$37:E38,E38)</f>
        <v>2</v>
      </c>
      <c r="P38" s="265">
        <f t="shared" ca="1" si="5"/>
        <v>100</v>
      </c>
      <c r="Q38" s="166">
        <f ca="1">IF(P38&gt;$S$37,0,RANK(P38,$P$37:$P$67,1)+COUNTIF($P$37:P38,P38)-1)</f>
        <v>0</v>
      </c>
      <c r="W38" s="142">
        <v>0</v>
      </c>
      <c r="X38" s="143" t="s">
        <v>44</v>
      </c>
    </row>
    <row r="39" spans="2:24" ht="15" hidden="1" customHeight="1" thickBot="1" x14ac:dyDescent="0.3">
      <c r="B39" s="144">
        <v>3</v>
      </c>
      <c r="C39" s="144" t="str">
        <f t="shared" ca="1" si="3"/>
        <v>1.7.</v>
      </c>
      <c r="D39" s="144" t="str">
        <f t="shared" ca="1" si="6"/>
        <v>USAHA PENGEMBANGAN MADRASAH</v>
      </c>
      <c r="E39" s="158" t="str">
        <f t="shared" ca="1" si="4"/>
        <v>Penelitian Tindakan</v>
      </c>
      <c r="F39" s="162">
        <f t="shared" ca="1" si="7"/>
        <v>75</v>
      </c>
      <c r="G39" s="162" t="str">
        <f t="shared" ca="1" si="8"/>
        <v>Usaha Pengembangan Madrasah / Penelitian Tindakan</v>
      </c>
      <c r="H39" s="162"/>
      <c r="I39" s="162"/>
      <c r="J39" s="162"/>
      <c r="K39" s="162"/>
      <c r="L39" s="158">
        <f ca="1">COUNTIF($G$37:G39,G39)</f>
        <v>1</v>
      </c>
      <c r="M39" s="165">
        <f t="shared" ca="1" si="9"/>
        <v>75</v>
      </c>
      <c r="N39" s="166">
        <f ca="1">IF(M39&gt;$S$37,0,RANK(M39,$M$37:$M$67,1)+COUNTIF($M$37:M39,M39)-1)</f>
        <v>2</v>
      </c>
      <c r="O39" s="144">
        <f ca="1">COUNTIF($E$37:E39,E39)</f>
        <v>1</v>
      </c>
      <c r="P39" s="265">
        <f t="shared" ca="1" si="5"/>
        <v>75</v>
      </c>
      <c r="Q39" s="166">
        <f ca="1">IF(P39&gt;$S$37,0,RANK(P39,$P$37:$P$67,1)+COUNTIF($P$37:P39,P39)-1)</f>
        <v>2</v>
      </c>
      <c r="W39" s="142">
        <v>51</v>
      </c>
      <c r="X39" s="143" t="s">
        <v>45</v>
      </c>
    </row>
    <row r="40" spans="2:24" ht="15" hidden="1" customHeight="1" thickBot="1" x14ac:dyDescent="0.3">
      <c r="B40" s="144">
        <v>4</v>
      </c>
      <c r="C40" s="144" t="str">
        <f t="shared" ca="1" si="3"/>
        <v>2.7.</v>
      </c>
      <c r="D40" s="144" t="str">
        <f t="shared" ca="1" si="6"/>
        <v>MANAJERIAL</v>
      </c>
      <c r="E40" s="158" t="str">
        <f t="shared" ca="1" si="4"/>
        <v>Pengelolaan Sarana dan Prasarana</v>
      </c>
      <c r="F40" s="162">
        <f t="shared" ca="1" si="7"/>
        <v>75</v>
      </c>
      <c r="G40" s="162" t="str">
        <f t="shared" ca="1" si="8"/>
        <v>Manajerial / Pengelolaan Sarana dan Prasarana</v>
      </c>
      <c r="H40" s="162"/>
      <c r="I40" s="162"/>
      <c r="J40" s="162"/>
      <c r="K40" s="162"/>
      <c r="L40" s="158">
        <f ca="1">COUNTIF($G$37:G40,G40)</f>
        <v>1</v>
      </c>
      <c r="M40" s="165">
        <f t="shared" ca="1" si="9"/>
        <v>75</v>
      </c>
      <c r="N40" s="166">
        <f ca="1">IF(M40&gt;$S$37,0,RANK(M40,$M$37:$M$67,1)+COUNTIF($M$37:M40,M40)-1)</f>
        <v>3</v>
      </c>
      <c r="O40" s="144">
        <f ca="1">COUNTIF($E$37:E40,E40)</f>
        <v>1</v>
      </c>
      <c r="P40" s="265">
        <f t="shared" ca="1" si="5"/>
        <v>75</v>
      </c>
      <c r="Q40" s="166">
        <f ca="1">IF(P40&gt;$S$37,0,RANK(P40,$P$37:$P$67,1)+COUNTIF($P$37:P40,P40)-1)</f>
        <v>3</v>
      </c>
      <c r="W40" s="142">
        <v>61</v>
      </c>
      <c r="X40" s="143" t="s">
        <v>46</v>
      </c>
    </row>
    <row r="41" spans="2:24" ht="15" hidden="1" customHeight="1" thickBot="1" x14ac:dyDescent="0.3">
      <c r="B41" s="144">
        <v>5</v>
      </c>
      <c r="C41" s="144" t="str">
        <f t="shared" ca="1" si="3"/>
        <v>2.8.</v>
      </c>
      <c r="D41" s="144" t="str">
        <f t="shared" ca="1" si="6"/>
        <v>MANAJERIAL</v>
      </c>
      <c r="E41" s="158" t="str">
        <f t="shared" ca="1" si="4"/>
        <v>Kepemimpinan dalam Pengelolaan Sumberdaya Madrasah</v>
      </c>
      <c r="F41" s="162">
        <f t="shared" ca="1" si="7"/>
        <v>75</v>
      </c>
      <c r="G41" s="162" t="str">
        <f t="shared" ca="1" si="8"/>
        <v>Manajerial / Kepemimpinan dalam Pengelolaan Sumberdaya Madrasah</v>
      </c>
      <c r="H41" s="162"/>
      <c r="I41" s="162"/>
      <c r="J41" s="162"/>
      <c r="K41" s="162"/>
      <c r="L41" s="158">
        <f ca="1">COUNTIF($G$37:G41,G41)</f>
        <v>1</v>
      </c>
      <c r="M41" s="165">
        <f t="shared" ca="1" si="9"/>
        <v>75</v>
      </c>
      <c r="N41" s="166">
        <f ca="1">IF(M41&gt;$S$37,0,RANK(M41,$M$37:$M$67,1)+COUNTIF($M$37:M41,M41)-1)</f>
        <v>4</v>
      </c>
      <c r="O41" s="144">
        <f ca="1">COUNTIF($E$37:E41,E41)</f>
        <v>1</v>
      </c>
      <c r="P41" s="265">
        <f t="shared" ca="1" si="5"/>
        <v>75</v>
      </c>
      <c r="Q41" s="166">
        <f ca="1">IF(P41&gt;$S$37,0,RANK(P41,$P$37:$P$67,1)+COUNTIF($P$37:P41,P41)-1)</f>
        <v>4</v>
      </c>
      <c r="W41" s="142">
        <v>76</v>
      </c>
      <c r="X41" s="143" t="s">
        <v>47</v>
      </c>
    </row>
    <row r="42" spans="2:24" ht="15" hidden="1" customHeight="1" thickBot="1" x14ac:dyDescent="0.3">
      <c r="B42" s="144">
        <v>6</v>
      </c>
      <c r="C42" s="144" t="str">
        <f t="shared" ca="1" si="3"/>
        <v>2.9.</v>
      </c>
      <c r="D42" s="144" t="str">
        <f t="shared" ca="1" si="6"/>
        <v>MANAJERIAL</v>
      </c>
      <c r="E42" s="158" t="str">
        <f t="shared" ca="1" si="4"/>
        <v>Pengelolaan Peserta Didik Baru</v>
      </c>
      <c r="F42" s="162">
        <f t="shared" ca="1" si="7"/>
        <v>75</v>
      </c>
      <c r="G42" s="162" t="str">
        <f t="shared" ca="1" si="8"/>
        <v>Manajerial / Pengelolaan Peserta Didik Baru</v>
      </c>
      <c r="H42" s="162"/>
      <c r="I42" s="162"/>
      <c r="J42" s="162"/>
      <c r="K42" s="162"/>
      <c r="L42" s="158">
        <f ca="1">COUNTIF($G$37:G42,G42)</f>
        <v>1</v>
      </c>
      <c r="M42" s="165">
        <f t="shared" ca="1" si="9"/>
        <v>75</v>
      </c>
      <c r="N42" s="166">
        <f ca="1">IF(M42&gt;$S$37,0,RANK(M42,$M$37:$M$67,1)+COUNTIF($M$37:M42,M42)-1)</f>
        <v>5</v>
      </c>
      <c r="O42" s="144">
        <f ca="1">COUNTIF($E$37:E42,E42)</f>
        <v>1</v>
      </c>
      <c r="P42" s="265">
        <f t="shared" ca="1" si="5"/>
        <v>75</v>
      </c>
      <c r="Q42" s="166">
        <f ca="1">IF(P42&gt;$S$37,0,RANK(P42,$P$37:$P$67,1)+COUNTIF($P$37:P42,P42)-1)</f>
        <v>5</v>
      </c>
      <c r="W42" s="142">
        <v>91</v>
      </c>
      <c r="X42" s="143" t="s">
        <v>459</v>
      </c>
    </row>
    <row r="43" spans="2:24" ht="15" hidden="1" customHeight="1" x14ac:dyDescent="0.25">
      <c r="B43" s="144">
        <v>7</v>
      </c>
      <c r="C43" s="144" t="str">
        <f t="shared" ca="1" si="3"/>
        <v>2.10.</v>
      </c>
      <c r="D43" s="144" t="str">
        <f t="shared" ca="1" si="6"/>
        <v>MANAJERIAL</v>
      </c>
      <c r="E43" s="158" t="str">
        <f t="shared" ca="1" si="4"/>
        <v>Pengelolaan Kurikulum</v>
      </c>
      <c r="F43" s="162">
        <f t="shared" ca="1" si="7"/>
        <v>75</v>
      </c>
      <c r="G43" s="162" t="str">
        <f t="shared" ca="1" si="8"/>
        <v>Manajerial / Pengelolaan Kurikulum</v>
      </c>
      <c r="H43" s="162"/>
      <c r="I43" s="162"/>
      <c r="J43" s="162"/>
      <c r="K43" s="162"/>
      <c r="L43" s="158">
        <f ca="1">COUNTIF($G$37:G43,G43)</f>
        <v>1</v>
      </c>
      <c r="M43" s="165">
        <f t="shared" ca="1" si="9"/>
        <v>75</v>
      </c>
      <c r="N43" s="166">
        <f ca="1">IF(M43&gt;$S$37,0,RANK(M43,$M$37:$M$67,1)+COUNTIF($M$37:M43,M43)-1)</f>
        <v>6</v>
      </c>
      <c r="O43" s="144">
        <f ca="1">COUNTIF($E$37:E43,E43)</f>
        <v>1</v>
      </c>
      <c r="P43" s="265">
        <f t="shared" ca="1" si="5"/>
        <v>75</v>
      </c>
      <c r="Q43" s="166">
        <f ca="1">IF(P43&gt;$S$37,0,RANK(P43,$P$37:$P$67,1)+COUNTIF($P$37:P43,P43)-1)</f>
        <v>6</v>
      </c>
    </row>
    <row r="44" spans="2:24" ht="15" hidden="1" customHeight="1" x14ac:dyDescent="0.25">
      <c r="B44" s="144">
        <v>8</v>
      </c>
      <c r="C44" s="144" t="str">
        <f t="shared" ca="1" si="3"/>
        <v>2.11.</v>
      </c>
      <c r="D44" s="144" t="str">
        <f t="shared" ca="1" si="6"/>
        <v>MANAJERIAL</v>
      </c>
      <c r="E44" s="158" t="str">
        <f t="shared" ca="1" si="4"/>
        <v>Pengelolaan Keuangan</v>
      </c>
      <c r="F44" s="162">
        <f t="shared" ca="1" si="7"/>
        <v>75</v>
      </c>
      <c r="G44" s="162" t="str">
        <f t="shared" ca="1" si="8"/>
        <v>Manajerial / Pengelolaan Keuangan</v>
      </c>
      <c r="H44" s="162"/>
      <c r="I44" s="162"/>
      <c r="J44" s="162"/>
      <c r="K44" s="162"/>
      <c r="L44" s="158">
        <f ca="1">COUNTIF($G$37:G44,G44)</f>
        <v>1</v>
      </c>
      <c r="M44" s="165">
        <f t="shared" ca="1" si="9"/>
        <v>75</v>
      </c>
      <c r="N44" s="166">
        <f ca="1">IF(M44&gt;$S$37,0,RANK(M44,$M$37:$M$67,1)+COUNTIF($M$37:M44,M44)-1)</f>
        <v>7</v>
      </c>
      <c r="O44" s="144">
        <f ca="1">COUNTIF($E$37:E44,E44)</f>
        <v>1</v>
      </c>
      <c r="P44" s="265">
        <f t="shared" ca="1" si="5"/>
        <v>75</v>
      </c>
      <c r="Q44" s="166">
        <f ca="1">IF(P44&gt;$S$37,0,RANK(P44,$P$37:$P$67,1)+COUNTIF($P$37:P44,P44)-1)</f>
        <v>7</v>
      </c>
    </row>
    <row r="45" spans="2:24" ht="15" hidden="1" customHeight="1" x14ac:dyDescent="0.25">
      <c r="B45" s="144">
        <v>9</v>
      </c>
      <c r="C45" s="144" t="str">
        <f t="shared" ca="1" si="3"/>
        <v>2.15.</v>
      </c>
      <c r="D45" s="144" t="str">
        <f t="shared" ca="1" si="6"/>
        <v>MANAJERIAL</v>
      </c>
      <c r="E45" s="158" t="str">
        <f t="shared" ca="1" si="4"/>
        <v>Pembelajaran Berbasis TIK</v>
      </c>
      <c r="F45" s="162">
        <f t="shared" ca="1" si="7"/>
        <v>75</v>
      </c>
      <c r="G45" s="162" t="str">
        <f t="shared" ca="1" si="8"/>
        <v>Manajerial / Pembelajaran Berbasis TIK</v>
      </c>
      <c r="H45" s="162"/>
      <c r="I45" s="162"/>
      <c r="J45" s="162"/>
      <c r="K45" s="162"/>
      <c r="L45" s="158">
        <f ca="1">COUNTIF($G$37:G45,G45)</f>
        <v>1</v>
      </c>
      <c r="M45" s="165">
        <f t="shared" ca="1" si="9"/>
        <v>75</v>
      </c>
      <c r="N45" s="166">
        <f ca="1">IF(M45&gt;$S$37,0,RANK(M45,$M$37:$M$67,1)+COUNTIF($M$37:M45,M45)-1)</f>
        <v>8</v>
      </c>
      <c r="O45" s="144">
        <f ca="1">COUNTIF($E$37:E45,E45)</f>
        <v>1</v>
      </c>
      <c r="P45" s="265">
        <f t="shared" ca="1" si="5"/>
        <v>75</v>
      </c>
      <c r="Q45" s="166">
        <f ca="1">IF(P45&gt;$S$37,0,RANK(P45,$P$37:$P$67,1)+COUNTIF($P$37:P45,P45)-1)</f>
        <v>8</v>
      </c>
    </row>
    <row r="46" spans="2:24" ht="15" hidden="1" customHeight="1" x14ac:dyDescent="0.25">
      <c r="B46" s="144">
        <v>10</v>
      </c>
      <c r="C46" s="144" t="str">
        <f t="shared" ca="1" si="3"/>
        <v>2.16.</v>
      </c>
      <c r="D46" s="144" t="str">
        <f t="shared" ca="1" si="6"/>
        <v>MANAJERIAL</v>
      </c>
      <c r="E46" s="158" t="str">
        <f t="shared" ca="1" si="4"/>
        <v>Monitoring dan Evaluasi</v>
      </c>
      <c r="F46" s="162">
        <f t="shared" ca="1" si="7"/>
        <v>75</v>
      </c>
      <c r="G46" s="162" t="str">
        <f t="shared" ca="1" si="8"/>
        <v>Manajerial / Monitoring dan Evaluasi</v>
      </c>
      <c r="H46" s="162"/>
      <c r="I46" s="162"/>
      <c r="J46" s="162"/>
      <c r="K46" s="162"/>
      <c r="L46" s="158">
        <f ca="1">COUNTIF($G$37:G46,G46)</f>
        <v>1</v>
      </c>
      <c r="M46" s="165">
        <f t="shared" ca="1" si="9"/>
        <v>75</v>
      </c>
      <c r="N46" s="166">
        <f ca="1">IF(M46&gt;$S$37,0,RANK(M46,$M$37:$M$67,1)+COUNTIF($M$37:M46,M46)-1)</f>
        <v>9</v>
      </c>
      <c r="O46" s="144">
        <f ca="1">COUNTIF($E$37:E46,E46)</f>
        <v>3</v>
      </c>
      <c r="P46" s="265">
        <f t="shared" ca="1" si="5"/>
        <v>100</v>
      </c>
      <c r="Q46" s="166">
        <f ca="1">IF(P46&gt;$S$37,0,RANK(P46,$P$37:$P$67,1)+COUNTIF($P$37:P46,P46)-1)</f>
        <v>0</v>
      </c>
    </row>
    <row r="47" spans="2:24" ht="15" hidden="1" customHeight="1" x14ac:dyDescent="0.25">
      <c r="B47" s="144">
        <v>11</v>
      </c>
      <c r="C47" s="144" t="str">
        <f t="shared" ca="1" si="3"/>
        <v>3.1.</v>
      </c>
      <c r="D47" s="144" t="str">
        <f t="shared" ca="1" si="6"/>
        <v>KEWIRAUSAHAAN</v>
      </c>
      <c r="E47" s="158" t="str">
        <f t="shared" ca="1" si="4"/>
        <v>Perencanaan dan Pengembangan Madrasah</v>
      </c>
      <c r="F47" s="162">
        <f t="shared" ca="1" si="7"/>
        <v>75</v>
      </c>
      <c r="G47" s="162" t="str">
        <f t="shared" ca="1" si="8"/>
        <v>Kewirausahaan / Perencanaan dan Pengembangan Madrasah</v>
      </c>
      <c r="H47" s="162"/>
      <c r="I47" s="162"/>
      <c r="J47" s="162"/>
      <c r="K47" s="162"/>
      <c r="L47" s="158">
        <f ca="1">COUNTIF($G$37:G47,G47)</f>
        <v>1</v>
      </c>
      <c r="M47" s="165">
        <f t="shared" ca="1" si="9"/>
        <v>75</v>
      </c>
      <c r="N47" s="166">
        <f ca="1">IF(M47&gt;$S$37,0,RANK(M47,$M$37:$M$67,1)+COUNTIF($M$37:M47,M47)-1)</f>
        <v>10</v>
      </c>
      <c r="O47" s="144">
        <f ca="1">COUNTIF($E$37:E47,E47)</f>
        <v>1</v>
      </c>
      <c r="P47" s="265">
        <f t="shared" ca="1" si="5"/>
        <v>75</v>
      </c>
      <c r="Q47" s="166">
        <f ca="1">IF(P47&gt;$S$37,0,RANK(P47,$P$37:$P$67,1)+COUNTIF($P$37:P47,P47)-1)</f>
        <v>9</v>
      </c>
    </row>
    <row r="48" spans="2:24" ht="15" hidden="1" customHeight="1" x14ac:dyDescent="0.25">
      <c r="B48" s="144">
        <v>12</v>
      </c>
      <c r="C48" s="144" t="str">
        <f t="shared" ca="1" si="3"/>
        <v>3.2.</v>
      </c>
      <c r="D48" s="144" t="str">
        <f t="shared" ca="1" si="6"/>
        <v>KEWIRAUSAHAAN</v>
      </c>
      <c r="E48" s="158" t="str">
        <f t="shared" ca="1" si="4"/>
        <v>Peningkatan Kualitas Pembelajaran</v>
      </c>
      <c r="F48" s="162">
        <f t="shared" ca="1" si="7"/>
        <v>75</v>
      </c>
      <c r="G48" s="162" t="str">
        <f t="shared" ca="1" si="8"/>
        <v>Kewirausahaan / Peningkatan Kualitas Pembelajaran</v>
      </c>
      <c r="H48" s="162"/>
      <c r="I48" s="162"/>
      <c r="J48" s="162"/>
      <c r="K48" s="162"/>
      <c r="L48" s="158">
        <f ca="1">COUNTIF($G$37:G48,G48)</f>
        <v>1</v>
      </c>
      <c r="M48" s="165">
        <f t="shared" ca="1" si="9"/>
        <v>75</v>
      </c>
      <c r="N48" s="166">
        <f ca="1">IF(M48&gt;$S$37,0,RANK(M48,$M$37:$M$67,1)+COUNTIF($M$37:M48,M48)-1)</f>
        <v>11</v>
      </c>
      <c r="O48" s="144">
        <f ca="1">COUNTIF($E$37:E48,E48)</f>
        <v>1</v>
      </c>
      <c r="P48" s="265">
        <f t="shared" ca="1" si="5"/>
        <v>75</v>
      </c>
      <c r="Q48" s="166">
        <f ca="1">IF(P48&gt;$S$37,0,RANK(P48,$P$37:$P$67,1)+COUNTIF($P$37:P48,P48)-1)</f>
        <v>10</v>
      </c>
    </row>
    <row r="49" spans="2:17" ht="15" hidden="1" customHeight="1" x14ac:dyDescent="0.25">
      <c r="B49" s="144">
        <v>13</v>
      </c>
      <c r="C49" s="144" t="str">
        <f t="shared" ca="1" si="3"/>
        <v>3.3.</v>
      </c>
      <c r="D49" s="144" t="str">
        <f t="shared" ca="1" si="6"/>
        <v>KEWIRAUSAHAAN</v>
      </c>
      <c r="E49" s="158" t="str">
        <f t="shared" ca="1" si="4"/>
        <v>Kepemimpinan Madrasah</v>
      </c>
      <c r="F49" s="162">
        <f t="shared" ca="1" si="7"/>
        <v>75</v>
      </c>
      <c r="G49" s="162" t="str">
        <f t="shared" ca="1" si="8"/>
        <v>Kewirausahaan / Kepemimpinan Madrasah</v>
      </c>
      <c r="H49" s="162"/>
      <c r="I49" s="162"/>
      <c r="J49" s="162"/>
      <c r="K49" s="162"/>
      <c r="L49" s="158">
        <f ca="1">COUNTIF($G$37:G49,G49)</f>
        <v>1</v>
      </c>
      <c r="M49" s="165">
        <f t="shared" ca="1" si="9"/>
        <v>75</v>
      </c>
      <c r="N49" s="166">
        <f ca="1">IF(M49&gt;$S$37,0,RANK(M49,$M$37:$M$67,1)+COUNTIF($M$37:M49,M49)-1)</f>
        <v>12</v>
      </c>
      <c r="O49" s="144">
        <f ca="1">COUNTIF($E$37:E49,E49)</f>
        <v>1</v>
      </c>
      <c r="P49" s="265">
        <f t="shared" ca="1" si="5"/>
        <v>75</v>
      </c>
      <c r="Q49" s="166">
        <f ca="1">IF(P49&gt;$S$37,0,RANK(P49,$P$37:$P$67,1)+COUNTIF($P$37:P49,P49)-1)</f>
        <v>11</v>
      </c>
    </row>
    <row r="50" spans="2:17" ht="15" hidden="1" customHeight="1" x14ac:dyDescent="0.25">
      <c r="B50" s="144">
        <v>14</v>
      </c>
      <c r="C50" s="144" t="str">
        <f t="shared" ca="1" si="3"/>
        <v>3.4.</v>
      </c>
      <c r="D50" s="144" t="str">
        <f t="shared" ca="1" si="6"/>
        <v>KEWIRAUSAHAAN</v>
      </c>
      <c r="E50" s="158" t="str">
        <f t="shared" ca="1" si="4"/>
        <v>Kepemimpinan Madrasah</v>
      </c>
      <c r="F50" s="162">
        <f t="shared" ca="1" si="7"/>
        <v>75</v>
      </c>
      <c r="G50" s="162" t="str">
        <f t="shared" ca="1" si="8"/>
        <v>Kewirausahaan / Kepemimpinan Madrasah</v>
      </c>
      <c r="H50" s="162"/>
      <c r="I50" s="162"/>
      <c r="J50" s="162"/>
      <c r="K50" s="162"/>
      <c r="L50" s="158">
        <f ca="1">COUNTIF($G$37:G50,G50)</f>
        <v>2</v>
      </c>
      <c r="M50" s="165">
        <f t="shared" ca="1" si="9"/>
        <v>100</v>
      </c>
      <c r="N50" s="166">
        <f ca="1">IF(M50&gt;$S$37,0,RANK(M50,$M$37:$M$67,1)+COUNTIF($M$37:M50,M50)-1)</f>
        <v>0</v>
      </c>
      <c r="O50" s="144">
        <f ca="1">COUNTIF($E$37:E50,E50)</f>
        <v>2</v>
      </c>
      <c r="P50" s="265">
        <f t="shared" ca="1" si="5"/>
        <v>100</v>
      </c>
      <c r="Q50" s="166">
        <f ca="1">IF(P50&gt;$S$37,0,RANK(P50,$P$37:$P$67,1)+COUNTIF($P$37:P50,P50)-1)</f>
        <v>0</v>
      </c>
    </row>
    <row r="51" spans="2:17" ht="15" hidden="1" customHeight="1" x14ac:dyDescent="0.25">
      <c r="B51" s="144">
        <v>15</v>
      </c>
      <c r="C51" s="144" t="str">
        <f t="shared" ca="1" si="3"/>
        <v>4.2.</v>
      </c>
      <c r="D51" s="144" t="str">
        <f t="shared" ca="1" si="6"/>
        <v>SUPERVISI</v>
      </c>
      <c r="E51" s="158" t="str">
        <f t="shared" ca="1" si="4"/>
        <v>Supervisi Akademik</v>
      </c>
      <c r="F51" s="162">
        <f t="shared" ca="1" si="7"/>
        <v>75</v>
      </c>
      <c r="G51" s="162" t="str">
        <f t="shared" ca="1" si="8"/>
        <v>Supervisi / Supervisi Akademik</v>
      </c>
      <c r="H51" s="162"/>
      <c r="I51" s="162"/>
      <c r="J51" s="162"/>
      <c r="K51" s="162"/>
      <c r="L51" s="158">
        <f ca="1">COUNTIF($G$37:G51,G51)</f>
        <v>1</v>
      </c>
      <c r="M51" s="165">
        <f t="shared" ca="1" si="9"/>
        <v>75</v>
      </c>
      <c r="N51" s="166">
        <f ca="1">IF(M51&gt;$S$37,0,RANK(M51,$M$37:$M$67,1)+COUNTIF($M$37:M51,M51)-1)</f>
        <v>13</v>
      </c>
      <c r="O51" s="144">
        <f ca="1">COUNTIF($E$37:E51,E51)</f>
        <v>1</v>
      </c>
      <c r="P51" s="265">
        <f t="shared" ca="1" si="5"/>
        <v>75</v>
      </c>
      <c r="Q51" s="166">
        <f ca="1">IF(P51&gt;$S$37,0,RANK(P51,$P$37:$P$67,1)+COUNTIF($P$37:P51,P51)-1)</f>
        <v>12</v>
      </c>
    </row>
    <row r="52" spans="2:17" ht="15" hidden="1" customHeight="1" x14ac:dyDescent="0.25">
      <c r="B52" s="144">
        <v>16</v>
      </c>
      <c r="C52" s="144" t="str">
        <f t="shared" ca="1" si="3"/>
        <v>4.3.</v>
      </c>
      <c r="D52" s="144" t="str">
        <f t="shared" ca="1" si="6"/>
        <v>SUPERVISI</v>
      </c>
      <c r="E52" s="158" t="str">
        <f t="shared" ca="1" si="4"/>
        <v>Supervisi Akademik</v>
      </c>
      <c r="F52" s="162">
        <f t="shared" ca="1" si="7"/>
        <v>75</v>
      </c>
      <c r="G52" s="162" t="str">
        <f t="shared" ca="1" si="8"/>
        <v>Supervisi / Supervisi Akademik</v>
      </c>
      <c r="H52" s="162"/>
      <c r="I52" s="162"/>
      <c r="J52" s="162"/>
      <c r="K52" s="162"/>
      <c r="L52" s="158">
        <f ca="1">COUNTIF($G$37:G52,G52)</f>
        <v>2</v>
      </c>
      <c r="M52" s="165">
        <f t="shared" ca="1" si="9"/>
        <v>100</v>
      </c>
      <c r="N52" s="166">
        <f ca="1">IF(M52&gt;$S$37,0,RANK(M52,$M$37:$M$67,1)+COUNTIF($M$37:M52,M52)-1)</f>
        <v>0</v>
      </c>
      <c r="O52" s="144">
        <f ca="1">COUNTIF($E$37:E52,E52)</f>
        <v>2</v>
      </c>
      <c r="P52" s="265">
        <f t="shared" ca="1" si="5"/>
        <v>100</v>
      </c>
      <c r="Q52" s="166">
        <f ca="1">IF(P52&gt;$S$37,0,RANK(P52,$P$37:$P$67,1)+COUNTIF($P$37:P52,P52)-1)</f>
        <v>0</v>
      </c>
    </row>
    <row r="53" spans="2:17" ht="15" hidden="1" customHeight="1" x14ac:dyDescent="0.25">
      <c r="B53" s="144">
        <v>17</v>
      </c>
      <c r="C53" s="144" t="str">
        <f t="shared" ca="1" si="3"/>
        <v>1.2.</v>
      </c>
      <c r="D53" s="144" t="str">
        <f t="shared" ca="1" si="6"/>
        <v>USAHA PENGEMBANGAN MADRASAH</v>
      </c>
      <c r="E53" s="158" t="str">
        <f t="shared" ca="1" si="4"/>
        <v>Pemberdayaan Organisasi Madrasah</v>
      </c>
      <c r="F53" s="162">
        <f t="shared" ca="1" si="7"/>
        <v>81.25</v>
      </c>
      <c r="G53" s="162" t="str">
        <f t="shared" ca="1" si="8"/>
        <v>Usaha Pengembangan Madrasah / Pemberdayaan Organisasi Madrasah</v>
      </c>
      <c r="H53" s="162"/>
      <c r="I53" s="162"/>
      <c r="J53" s="162"/>
      <c r="K53" s="162"/>
      <c r="L53" s="158">
        <f ca="1">COUNTIF($G$37:G53,G53)</f>
        <v>1</v>
      </c>
      <c r="M53" s="165">
        <f t="shared" ca="1" si="9"/>
        <v>81.25</v>
      </c>
      <c r="N53" s="166">
        <f ca="1">IF(M53&gt;$S$37,0,RANK(M53,$M$37:$M$67,1)+COUNTIF($M$37:M53,M53)-1)</f>
        <v>14</v>
      </c>
      <c r="O53" s="144">
        <f ca="1">COUNTIF($E$37:E53,E53)</f>
        <v>1</v>
      </c>
      <c r="P53" s="265">
        <f t="shared" ca="1" si="5"/>
        <v>81.25</v>
      </c>
      <c r="Q53" s="166">
        <f ca="1">IF(P53&gt;$S$37,0,RANK(P53,$P$37:$P$67,1)+COUNTIF($P$37:P53,P53)-1)</f>
        <v>13</v>
      </c>
    </row>
    <row r="54" spans="2:17" ht="15" hidden="1" customHeight="1" x14ac:dyDescent="0.25">
      <c r="B54" s="144">
        <v>18</v>
      </c>
      <c r="C54" s="144" t="str">
        <f t="shared" ca="1" si="3"/>
        <v>2.1.</v>
      </c>
      <c r="D54" s="144" t="str">
        <f t="shared" ca="1" si="6"/>
        <v>MANAJERIAL</v>
      </c>
      <c r="E54" s="158" t="str">
        <f t="shared" ca="1" si="4"/>
        <v>RKJM dan RKAM</v>
      </c>
      <c r="F54" s="162">
        <f t="shared" ca="1" si="7"/>
        <v>81.25</v>
      </c>
      <c r="G54" s="162" t="str">
        <f t="shared" ca="1" si="8"/>
        <v>Manajerial / RKJM dan RKAM</v>
      </c>
      <c r="H54" s="162"/>
      <c r="I54" s="162"/>
      <c r="J54" s="162"/>
      <c r="K54" s="162"/>
      <c r="L54" s="158">
        <f ca="1">COUNTIF($G$37:G54,G54)</f>
        <v>1</v>
      </c>
      <c r="M54" s="165">
        <f t="shared" ca="1" si="9"/>
        <v>81.25</v>
      </c>
      <c r="N54" s="166">
        <f ca="1">IF(M54&gt;$S$37,0,RANK(M54,$M$37:$M$67,1)+COUNTIF($M$37:M54,M54)-1)</f>
        <v>15</v>
      </c>
      <c r="O54" s="144">
        <f ca="1">COUNTIF($E$37:E54,E54)</f>
        <v>1</v>
      </c>
      <c r="P54" s="265">
        <f t="shared" ca="1" si="5"/>
        <v>81.25</v>
      </c>
      <c r="Q54" s="166">
        <f ca="1">IF(P54&gt;$S$37,0,RANK(P54,$P$37:$P$67,1)+COUNTIF($P$37:P54,P54)-1)</f>
        <v>14</v>
      </c>
    </row>
    <row r="55" spans="2:17" ht="15" hidden="1" customHeight="1" x14ac:dyDescent="0.25">
      <c r="B55" s="144">
        <v>19</v>
      </c>
      <c r="C55" s="144" t="str">
        <f t="shared" ca="1" si="3"/>
        <v>2.4.</v>
      </c>
      <c r="D55" s="144" t="str">
        <f t="shared" ca="1" si="6"/>
        <v>MANAJERIAL</v>
      </c>
      <c r="E55" s="158" t="str">
        <f t="shared" ca="1" si="4"/>
        <v>Pengelolaan Sarana dan Prasarana</v>
      </c>
      <c r="F55" s="162">
        <f t="shared" ca="1" si="7"/>
        <v>81.25</v>
      </c>
      <c r="G55" s="162" t="str">
        <f t="shared" ca="1" si="8"/>
        <v>Manajerial / Pengelolaan Sarana dan Prasarana</v>
      </c>
      <c r="H55" s="162"/>
      <c r="I55" s="162"/>
      <c r="J55" s="162"/>
      <c r="K55" s="162"/>
      <c r="L55" s="158">
        <f ca="1">COUNTIF($G$37:G55,G55)</f>
        <v>2</v>
      </c>
      <c r="M55" s="165">
        <f t="shared" ca="1" si="9"/>
        <v>100</v>
      </c>
      <c r="N55" s="166">
        <f ca="1">IF(M55&gt;$S$37,0,RANK(M55,$M$37:$M$67,1)+COUNTIF($M$37:M55,M55)-1)</f>
        <v>0</v>
      </c>
      <c r="O55" s="144">
        <f ca="1">COUNTIF($E$37:E55,E55)</f>
        <v>2</v>
      </c>
      <c r="P55" s="265">
        <f t="shared" ca="1" si="5"/>
        <v>100</v>
      </c>
      <c r="Q55" s="166">
        <f ca="1">IF(P55&gt;$S$37,0,RANK(P55,$P$37:$P$67,1)+COUNTIF($P$37:P55,P55)-1)</f>
        <v>0</v>
      </c>
    </row>
    <row r="56" spans="2:17" ht="15" hidden="1" customHeight="1" x14ac:dyDescent="0.25">
      <c r="B56" s="144">
        <v>20</v>
      </c>
      <c r="C56" s="144" t="str">
        <f t="shared" ca="1" si="3"/>
        <v>2.5.</v>
      </c>
      <c r="D56" s="144" t="str">
        <f t="shared" ca="1" si="6"/>
        <v>MANAJERIAL</v>
      </c>
      <c r="E56" s="158" t="str">
        <f t="shared" ca="1" si="4"/>
        <v>Madrasah Berwawasan Lingkungan</v>
      </c>
      <c r="F56" s="162">
        <f t="shared" ca="1" si="7"/>
        <v>81.25</v>
      </c>
      <c r="G56" s="162" t="str">
        <f t="shared" ca="1" si="8"/>
        <v>Manajerial / Madrasah Berwawasan Lingkungan</v>
      </c>
      <c r="H56" s="162"/>
      <c r="I56" s="162"/>
      <c r="J56" s="162"/>
      <c r="K56" s="162"/>
      <c r="L56" s="158">
        <f ca="1">COUNTIF($G$37:G56,G56)</f>
        <v>1</v>
      </c>
      <c r="M56" s="165">
        <f t="shared" ca="1" si="9"/>
        <v>81.25</v>
      </c>
      <c r="N56" s="166">
        <f ca="1">IF(M56&gt;$S$37,0,RANK(M56,$M$37:$M$67,1)+COUNTIF($M$37:M56,M56)-1)</f>
        <v>16</v>
      </c>
      <c r="O56" s="144">
        <f ca="1">COUNTIF($E$37:E56,E56)</f>
        <v>1</v>
      </c>
      <c r="P56" s="265">
        <f t="shared" ca="1" si="5"/>
        <v>81.25</v>
      </c>
      <c r="Q56" s="166">
        <f ca="1">IF(P56&gt;$S$37,0,RANK(P56,$P$37:$P$67,1)+COUNTIF($P$37:P56,P56)-1)</f>
        <v>15</v>
      </c>
    </row>
    <row r="57" spans="2:17" ht="15" hidden="1" customHeight="1" x14ac:dyDescent="0.25">
      <c r="B57" s="144">
        <v>21</v>
      </c>
      <c r="C57" s="144" t="str">
        <f t="shared" ca="1" si="3"/>
        <v>2.13.</v>
      </c>
      <c r="D57" s="144" t="str">
        <f t="shared" ca="1" si="6"/>
        <v>MANAJERIAL</v>
      </c>
      <c r="E57" s="158" t="str">
        <f t="shared" ca="1" si="4"/>
        <v>Pengelolaan Layanan Khusus</v>
      </c>
      <c r="F57" s="162">
        <f t="shared" ca="1" si="7"/>
        <v>81.25</v>
      </c>
      <c r="G57" s="162" t="str">
        <f t="shared" ca="1" si="8"/>
        <v>Manajerial / Pengelolaan Layanan Khusus</v>
      </c>
      <c r="H57" s="162"/>
      <c r="I57" s="162"/>
      <c r="J57" s="162"/>
      <c r="K57" s="162"/>
      <c r="L57" s="158">
        <f ca="1">COUNTIF($G$37:G57,G57)</f>
        <v>1</v>
      </c>
      <c r="M57" s="165">
        <f t="shared" ca="1" si="9"/>
        <v>81.25</v>
      </c>
      <c r="N57" s="166">
        <f ca="1">IF(M57&gt;$S$37,0,RANK(M57,$M$37:$M$67,1)+COUNTIF($M$37:M57,M57)-1)</f>
        <v>17</v>
      </c>
      <c r="O57" s="144">
        <f ca="1">COUNTIF($E$37:E57,E57)</f>
        <v>1</v>
      </c>
      <c r="P57" s="265">
        <f t="shared" ca="1" si="5"/>
        <v>81.25</v>
      </c>
      <c r="Q57" s="166">
        <f ca="1">IF(P57&gt;$S$37,0,RANK(P57,$P$37:$P$67,1)+COUNTIF($P$37:P57,P57)-1)</f>
        <v>16</v>
      </c>
    </row>
    <row r="58" spans="2:17" ht="15" hidden="1" customHeight="1" x14ac:dyDescent="0.25">
      <c r="B58" s="144">
        <v>22</v>
      </c>
      <c r="C58" s="144" t="str">
        <f t="shared" ca="1" si="3"/>
        <v>2.14</v>
      </c>
      <c r="D58" s="144" t="str">
        <f t="shared" ca="1" si="6"/>
        <v>MANAJERIAL</v>
      </c>
      <c r="E58" s="158" t="str">
        <f t="shared" ca="1" si="4"/>
        <v>Sistem Informasi Manajemen (SIM)</v>
      </c>
      <c r="F58" s="162">
        <f t="shared" ca="1" si="7"/>
        <v>81.25</v>
      </c>
      <c r="G58" s="162" t="str">
        <f t="shared" ca="1" si="8"/>
        <v>Manajerial / Sistem Informasi Manajemen (SIM)</v>
      </c>
      <c r="H58" s="162"/>
      <c r="I58" s="162"/>
      <c r="J58" s="162"/>
      <c r="K58" s="162"/>
      <c r="L58" s="158">
        <f ca="1">COUNTIF($G$37:G58,G58)</f>
        <v>1</v>
      </c>
      <c r="M58" s="165">
        <f t="shared" ca="1" si="9"/>
        <v>81.25</v>
      </c>
      <c r="N58" s="166">
        <f ca="1">IF(M58&gt;$S$37,0,RANK(M58,$M$37:$M$67,1)+COUNTIF($M$37:M58,M58)-1)</f>
        <v>18</v>
      </c>
      <c r="O58" s="144">
        <f ca="1">COUNTIF($E$37:E58,E58)</f>
        <v>1</v>
      </c>
      <c r="P58" s="265">
        <f t="shared" ca="1" si="5"/>
        <v>81.25</v>
      </c>
      <c r="Q58" s="166">
        <f ca="1">IF(P58&gt;$S$37,0,RANK(P58,$P$37:$P$67,1)+COUNTIF($P$37:P58,P58)-1)</f>
        <v>17</v>
      </c>
    </row>
    <row r="59" spans="2:17" ht="15" hidden="1" customHeight="1" x14ac:dyDescent="0.25">
      <c r="B59" s="144">
        <v>23</v>
      </c>
      <c r="C59" s="144" t="str">
        <f t="shared" ca="1" si="3"/>
        <v>2.2.</v>
      </c>
      <c r="D59" s="144" t="str">
        <f t="shared" ca="1" si="6"/>
        <v>MANAJERIAL</v>
      </c>
      <c r="E59" s="158" t="str">
        <f t="shared" ca="1" si="4"/>
        <v>Perencanaan dan Pengembangan Madrasah</v>
      </c>
      <c r="F59" s="162">
        <f t="shared" ca="1" si="7"/>
        <v>83.333333333333343</v>
      </c>
      <c r="G59" s="162" t="str">
        <f t="shared" ca="1" si="8"/>
        <v>Manajerial / Perencanaan dan Pengembangan Madrasah</v>
      </c>
      <c r="H59" s="162"/>
      <c r="I59" s="162"/>
      <c r="J59" s="162"/>
      <c r="K59" s="162"/>
      <c r="L59" s="158">
        <f ca="1">COUNTIF($G$37:G59,G59)</f>
        <v>1</v>
      </c>
      <c r="M59" s="165">
        <f t="shared" ca="1" si="9"/>
        <v>83.333333333333343</v>
      </c>
      <c r="N59" s="166">
        <f ca="1">IF(M59&gt;$S$37,0,RANK(M59,$M$37:$M$67,1)+COUNTIF($M$37:M59,M59)-1)</f>
        <v>19</v>
      </c>
      <c r="O59" s="144">
        <f ca="1">COUNTIF($E$37:E59,E59)</f>
        <v>2</v>
      </c>
      <c r="P59" s="265">
        <f t="shared" ca="1" si="5"/>
        <v>100</v>
      </c>
      <c r="Q59" s="166">
        <f ca="1">IF(P59&gt;$S$37,0,RANK(P59,$P$37:$P$67,1)+COUNTIF($P$37:P59,P59)-1)</f>
        <v>0</v>
      </c>
    </row>
    <row r="60" spans="2:17" ht="15" hidden="1" customHeight="1" x14ac:dyDescent="0.25">
      <c r="B60" s="144">
        <v>24</v>
      </c>
      <c r="C60" s="144" t="str">
        <f t="shared" ca="1" si="3"/>
        <v>1.3.</v>
      </c>
      <c r="D60" s="144" t="str">
        <f t="shared" ca="1" si="6"/>
        <v>USAHA PENGEMBANGAN MADRASAH</v>
      </c>
      <c r="E60" s="158" t="str">
        <f t="shared" ca="1" si="4"/>
        <v>Perencanaan dan Pengembangan Madrasah</v>
      </c>
      <c r="F60" s="162">
        <f t="shared" ca="1" si="7"/>
        <v>87.5</v>
      </c>
      <c r="G60" s="162" t="str">
        <f t="shared" ca="1" si="8"/>
        <v>Usaha Pengembangan Madrasah / Perencanaan dan Pengembangan Madrasah</v>
      </c>
      <c r="H60" s="162"/>
      <c r="I60" s="162"/>
      <c r="J60" s="162"/>
      <c r="K60" s="162"/>
      <c r="L60" s="158">
        <f ca="1">COUNTIF($G$37:G60,G60)</f>
        <v>1</v>
      </c>
      <c r="M60" s="165">
        <f t="shared" ca="1" si="9"/>
        <v>87.5</v>
      </c>
      <c r="N60" s="166">
        <f ca="1">IF(M60&gt;$S$37,0,RANK(M60,$M$37:$M$67,1)+COUNTIF($M$37:M60,M60)-1)</f>
        <v>20</v>
      </c>
      <c r="O60" s="144">
        <f ca="1">COUNTIF($E$37:E60,E60)</f>
        <v>3</v>
      </c>
      <c r="P60" s="265">
        <f t="shared" ca="1" si="5"/>
        <v>100</v>
      </c>
      <c r="Q60" s="166">
        <f ca="1">IF(P60&gt;$S$37,0,RANK(P60,$P$37:$P$67,1)+COUNTIF($P$37:P60,P60)-1)</f>
        <v>0</v>
      </c>
    </row>
    <row r="61" spans="2:17" ht="15" hidden="1" customHeight="1" x14ac:dyDescent="0.25">
      <c r="B61" s="144">
        <v>25</v>
      </c>
      <c r="C61" s="144" t="str">
        <f t="shared" ca="1" si="3"/>
        <v>2.6.</v>
      </c>
      <c r="D61" s="144" t="str">
        <f t="shared" ca="1" si="6"/>
        <v>MANAJERIAL</v>
      </c>
      <c r="E61" s="158" t="str">
        <f t="shared" ca="1" si="4"/>
        <v>Pengelolaan Pendidikan dan Tenaga Kependidikan</v>
      </c>
      <c r="F61" s="162">
        <f t="shared" ca="1" si="7"/>
        <v>87.5</v>
      </c>
      <c r="G61" s="162" t="str">
        <f t="shared" ca="1" si="8"/>
        <v>Manajerial / Pengelolaan Pendidikan dan Tenaga Kependidikan</v>
      </c>
      <c r="H61" s="162"/>
      <c r="I61" s="162"/>
      <c r="J61" s="162"/>
      <c r="K61" s="162"/>
      <c r="L61" s="158">
        <f ca="1">COUNTIF($G$37:G61,G61)</f>
        <v>1</v>
      </c>
      <c r="M61" s="165">
        <f t="shared" ca="1" si="9"/>
        <v>87.5</v>
      </c>
      <c r="N61" s="166">
        <f ca="1">IF(M61&gt;$S$37,0,RANK(M61,$M$37:$M$67,1)+COUNTIF($M$37:M61,M61)-1)</f>
        <v>21</v>
      </c>
      <c r="O61" s="144">
        <f ca="1">COUNTIF($E$37:E61,E61)</f>
        <v>1</v>
      </c>
      <c r="P61" s="265">
        <f t="shared" ca="1" si="5"/>
        <v>87.5</v>
      </c>
      <c r="Q61" s="166">
        <f ca="1">IF(P61&gt;$S$37,0,RANK(P61,$P$37:$P$67,1)+COUNTIF($P$37:P61,P61)-1)</f>
        <v>18</v>
      </c>
    </row>
    <row r="62" spans="2:17" ht="15" hidden="1" customHeight="1" x14ac:dyDescent="0.25">
      <c r="B62" s="144">
        <v>26</v>
      </c>
      <c r="C62" s="144" t="str">
        <f t="shared" ca="1" si="3"/>
        <v>2.12</v>
      </c>
      <c r="D62" s="144" t="str">
        <f t="shared" ca="1" si="6"/>
        <v>MANAJERIAL</v>
      </c>
      <c r="E62" s="158" t="str">
        <f t="shared" ca="1" si="4"/>
        <v>Kepemimpinan dalam Pengelolaan Sistem Administrasi</v>
      </c>
      <c r="F62" s="162">
        <f t="shared" ca="1" si="7"/>
        <v>87.5</v>
      </c>
      <c r="G62" s="162" t="str">
        <f t="shared" ca="1" si="8"/>
        <v>Manajerial / Kepemimpinan dalam Pengelolaan Sistem Administrasi</v>
      </c>
      <c r="H62" s="162"/>
      <c r="I62" s="162"/>
      <c r="J62" s="162"/>
      <c r="K62" s="162"/>
      <c r="L62" s="158">
        <f ca="1">COUNTIF($G$37:G62,G62)</f>
        <v>1</v>
      </c>
      <c r="M62" s="165">
        <f t="shared" ca="1" si="9"/>
        <v>87.5</v>
      </c>
      <c r="N62" s="166">
        <f ca="1">IF(M62&gt;$S$37,0,RANK(M62,$M$37:$M$67,1)+COUNTIF($M$37:M62,M62)-1)</f>
        <v>22</v>
      </c>
      <c r="O62" s="144">
        <f ca="1">COUNTIF($E$37:E62,E62)</f>
        <v>1</v>
      </c>
      <c r="P62" s="265">
        <f t="shared" ca="1" si="5"/>
        <v>87.5</v>
      </c>
      <c r="Q62" s="166">
        <f ca="1">IF(P62&gt;$S$37,0,RANK(P62,$P$37:$P$67,1)+COUNTIF($P$37:P62,P62)-1)</f>
        <v>19</v>
      </c>
    </row>
    <row r="63" spans="2:17" ht="15" hidden="1" customHeight="1" x14ac:dyDescent="0.25">
      <c r="B63" s="144">
        <v>27</v>
      </c>
      <c r="C63" s="144" t="str">
        <f t="shared" ca="1" si="3"/>
        <v>3.5.</v>
      </c>
      <c r="D63" s="144" t="str">
        <f t="shared" ca="1" si="6"/>
        <v>KEWIRAUSAHAAN</v>
      </c>
      <c r="E63" s="158" t="str">
        <f t="shared" ca="1" si="4"/>
        <v>Kewirausahaan</v>
      </c>
      <c r="F63" s="162">
        <f t="shared" ca="1" si="7"/>
        <v>87.5</v>
      </c>
      <c r="G63" s="162" t="str">
        <f t="shared" ca="1" si="8"/>
        <v>Kewirausahaan / Kewirausahaan</v>
      </c>
      <c r="H63" s="162"/>
      <c r="I63" s="162"/>
      <c r="J63" s="162"/>
      <c r="K63" s="162"/>
      <c r="L63" s="158">
        <f ca="1">COUNTIF($G$37:G63,G63)</f>
        <v>1</v>
      </c>
      <c r="M63" s="165">
        <f t="shared" ca="1" si="9"/>
        <v>87.5</v>
      </c>
      <c r="N63" s="166">
        <f ca="1">IF(M63&gt;$S$37,0,RANK(M63,$M$37:$M$67,1)+COUNTIF($M$37:M63,M63)-1)</f>
        <v>23</v>
      </c>
      <c r="O63" s="144">
        <f ca="1">COUNTIF($E$37:E63,E63)</f>
        <v>1</v>
      </c>
      <c r="P63" s="265">
        <f t="shared" ca="1" si="5"/>
        <v>87.5</v>
      </c>
      <c r="Q63" s="166">
        <f ca="1">IF(P63&gt;$S$37,0,RANK(P63,$P$37:$P$67,1)+COUNTIF($P$37:P63,P63)-1)</f>
        <v>20</v>
      </c>
    </row>
    <row r="64" spans="2:17" ht="15" hidden="1" customHeight="1" x14ac:dyDescent="0.25">
      <c r="B64" s="144">
        <v>28</v>
      </c>
      <c r="C64" s="144" t="str">
        <f t="shared" ca="1" si="3"/>
        <v>1.1.</v>
      </c>
      <c r="D64" s="144" t="str">
        <f t="shared" ca="1" si="6"/>
        <v>USAHA PENGEMBANGAN MADRASAH</v>
      </c>
      <c r="E64" s="158" t="str">
        <f t="shared" ca="1" si="4"/>
        <v>RKJM dan RKAM</v>
      </c>
      <c r="F64" s="162">
        <f t="shared" ca="1" si="7"/>
        <v>91.666666666666657</v>
      </c>
      <c r="G64" s="162" t="str">
        <f t="shared" ca="1" si="8"/>
        <v>Usaha Pengembangan Madrasah / RKJM dan RKAM</v>
      </c>
      <c r="H64" s="162"/>
      <c r="I64" s="162"/>
      <c r="J64" s="162"/>
      <c r="K64" s="162"/>
      <c r="L64" s="158">
        <f ca="1">COUNTIF($G$37:G64,G64)</f>
        <v>1</v>
      </c>
      <c r="M64" s="165">
        <f t="shared" ca="1" si="9"/>
        <v>91.666666666666657</v>
      </c>
      <c r="N64" s="166">
        <f ca="1">IF(M64&gt;$S$37,0,RANK(M64,$M$37:$M$67,1)+COUNTIF($M$37:M64,M64)-1)</f>
        <v>0</v>
      </c>
      <c r="O64" s="144">
        <f ca="1">COUNTIF($E$37:E64,E64)</f>
        <v>2</v>
      </c>
      <c r="P64" s="265">
        <f t="shared" ca="1" si="5"/>
        <v>100</v>
      </c>
      <c r="Q64" s="166">
        <f ca="1">IF(P64&gt;$S$37,0,RANK(P64,$P$37:$P$67,1)+COUNTIF($P$37:P64,P64)-1)</f>
        <v>0</v>
      </c>
    </row>
    <row r="65" spans="2:17" ht="15" hidden="1" customHeight="1" x14ac:dyDescent="0.25">
      <c r="B65" s="144">
        <v>29</v>
      </c>
      <c r="C65" s="144" t="str">
        <f t="shared" ca="1" si="3"/>
        <v>4.1.</v>
      </c>
      <c r="D65" s="144" t="str">
        <f t="shared" ca="1" si="6"/>
        <v>SUPERVISI</v>
      </c>
      <c r="E65" s="158" t="str">
        <f t="shared" ca="1" si="4"/>
        <v>Supervisi Akademik</v>
      </c>
      <c r="F65" s="162">
        <f t="shared" ca="1" si="7"/>
        <v>91.666666666666657</v>
      </c>
      <c r="G65" s="162" t="str">
        <f t="shared" ca="1" si="8"/>
        <v>Supervisi / Supervisi Akademik</v>
      </c>
      <c r="H65" s="162"/>
      <c r="I65" s="162"/>
      <c r="J65" s="162"/>
      <c r="K65" s="162"/>
      <c r="L65" s="158">
        <f ca="1">COUNTIF($G$37:G65,G65)</f>
        <v>3</v>
      </c>
      <c r="M65" s="165">
        <f t="shared" ca="1" si="9"/>
        <v>100</v>
      </c>
      <c r="N65" s="166">
        <f ca="1">IF(M65&gt;$S$37,0,RANK(M65,$M$37:$M$67,1)+COUNTIF($M$37:M65,M65)-1)</f>
        <v>0</v>
      </c>
      <c r="O65" s="144">
        <f ca="1">COUNTIF($E$37:E65,E65)</f>
        <v>3</v>
      </c>
      <c r="P65" s="265">
        <f t="shared" ca="1" si="5"/>
        <v>100</v>
      </c>
      <c r="Q65" s="166">
        <f ca="1">IF(P65&gt;$S$37,0,RANK(P65,$P$37:$P$67,1)+COUNTIF($P$37:P65,P65)-1)</f>
        <v>0</v>
      </c>
    </row>
    <row r="66" spans="2:17" ht="15" hidden="1" customHeight="1" x14ac:dyDescent="0.25">
      <c r="B66" s="144">
        <v>30</v>
      </c>
      <c r="C66" s="144" t="str">
        <f t="shared" ca="1" si="3"/>
        <v>2.3.</v>
      </c>
      <c r="D66" s="144" t="str">
        <f t="shared" ca="1" si="6"/>
        <v>MANAJERIAL</v>
      </c>
      <c r="E66" s="158" t="str">
        <f t="shared" ca="1" si="4"/>
        <v>Kepemimpinan dalam Pengelolaan Sumberdaya Madrasah</v>
      </c>
      <c r="F66" s="162">
        <f t="shared" ca="1" si="7"/>
        <v>93.75</v>
      </c>
      <c r="G66" s="162" t="str">
        <f t="shared" ca="1" si="8"/>
        <v>Manajerial / Kepemimpinan dalam Pengelolaan Sumberdaya Madrasah</v>
      </c>
      <c r="H66" s="162"/>
      <c r="I66" s="162"/>
      <c r="J66" s="162"/>
      <c r="K66" s="162"/>
      <c r="L66" s="158">
        <f ca="1">COUNTIF($G$37:G66,G66)</f>
        <v>2</v>
      </c>
      <c r="M66" s="165">
        <f t="shared" ca="1" si="9"/>
        <v>100</v>
      </c>
      <c r="N66" s="166">
        <f ca="1">IF(M66&gt;$S$37,0,RANK(M66,$M$37:$M$67,1)+COUNTIF($M$37:M66,M66)-1)</f>
        <v>0</v>
      </c>
      <c r="O66" s="144">
        <f ca="1">COUNTIF($E$37:E66,E66)</f>
        <v>2</v>
      </c>
      <c r="P66" s="265">
        <f t="shared" ca="1" si="5"/>
        <v>100</v>
      </c>
      <c r="Q66" s="166">
        <f ca="1">IF(P66&gt;$S$37,0,RANK(P66,$P$37:$P$67,1)+COUNTIF($P$37:P66,P66)-1)</f>
        <v>0</v>
      </c>
    </row>
    <row r="67" spans="2:17" ht="15" hidden="1" customHeight="1" x14ac:dyDescent="0.25">
      <c r="B67" s="144">
        <v>31</v>
      </c>
      <c r="C67" s="144" t="str">
        <f t="shared" ca="1" si="3"/>
        <v>1.4.</v>
      </c>
      <c r="D67" s="144" t="str">
        <f t="shared" ca="1" si="6"/>
        <v>USAHA PENGEMBANGAN MADRASAH</v>
      </c>
      <c r="E67" s="158" t="str">
        <f t="shared" ca="1" si="4"/>
        <v>Peningkatan Kualitas Pembelajaran</v>
      </c>
      <c r="F67" s="162">
        <f t="shared" ca="1" si="7"/>
        <v>100</v>
      </c>
      <c r="G67" s="162" t="str">
        <f t="shared" ca="1" si="8"/>
        <v>Usaha Pengembangan Madrasah / Peningkatan Kualitas Pembelajaran</v>
      </c>
      <c r="H67" s="162"/>
      <c r="I67" s="162"/>
      <c r="J67" s="162"/>
      <c r="K67" s="162"/>
      <c r="L67" s="158">
        <f ca="1">COUNTIF($G$37:G67,G67)</f>
        <v>1</v>
      </c>
      <c r="M67" s="165">
        <f t="shared" ca="1" si="9"/>
        <v>100</v>
      </c>
      <c r="N67" s="166">
        <f ca="1">IF(M67&gt;$S$37,0,RANK(M67,$M$37:$M$67,1)+COUNTIF($M$37:M67,M67)-1)</f>
        <v>0</v>
      </c>
      <c r="O67" s="144">
        <f ca="1">COUNTIF($E$37:E67,E67)</f>
        <v>2</v>
      </c>
      <c r="P67" s="265">
        <f t="shared" ca="1" si="5"/>
        <v>100</v>
      </c>
      <c r="Q67" s="166">
        <f ca="1">IF(P67&gt;$S$37,0,RANK(P67,$P$37:$P$67,1)+COUNTIF($P$37:P67,P67)-1)</f>
        <v>0</v>
      </c>
    </row>
    <row r="68" spans="2:17" ht="13.5" customHeight="1" x14ac:dyDescent="0.25">
      <c r="D68" s="144"/>
      <c r="E68" s="158"/>
      <c r="F68" s="162"/>
      <c r="G68" s="162"/>
      <c r="H68" s="162"/>
      <c r="I68" s="288" t="str">
        <f>HYPERLINK("#Menu!A1","↖")</f>
        <v>↖</v>
      </c>
      <c r="J68" s="162"/>
      <c r="K68" s="162"/>
      <c r="L68" s="158"/>
      <c r="M68" s="165"/>
      <c r="N68" s="166"/>
      <c r="Q68" s="166"/>
    </row>
    <row r="69" spans="2:17" s="147" customFormat="1" ht="15" customHeight="1" x14ac:dyDescent="0.25">
      <c r="C69" s="150" t="s">
        <v>536</v>
      </c>
      <c r="D69" s="175"/>
      <c r="P69" s="266"/>
    </row>
    <row r="70" spans="2:17" ht="15" customHeight="1" x14ac:dyDescent="0.25"/>
    <row r="71" spans="2:17" ht="15" customHeight="1" x14ac:dyDescent="0.25">
      <c r="C71" s="167" t="str">
        <f ca="1">"Periode : Tahun ke " &amp;A1</f>
        <v>Periode : Tahun ke 2</v>
      </c>
    </row>
    <row r="72" spans="2:17" ht="15" customHeight="1" x14ac:dyDescent="0.25">
      <c r="C72" s="148" t="str">
        <f>"Nama Kepala Madrasah : " &amp; Data!E3</f>
        <v>Nama Kepala Madrasah : Hamba Allah</v>
      </c>
    </row>
    <row r="73" spans="2:17" ht="15" customHeight="1" x14ac:dyDescent="0.25">
      <c r="C73" s="144" t="str">
        <f>"Unit Kerja : " &amp; Data!E15</f>
        <v>Unit Kerja : MA Pragaan</v>
      </c>
    </row>
    <row r="74" spans="2:17" ht="15" customHeight="1" x14ac:dyDescent="0.25">
      <c r="C74" s="144" t="str">
        <f>"Kecamatan : " &amp; Data!E19</f>
        <v>Kecamatan : Pragaan</v>
      </c>
    </row>
    <row r="75" spans="2:17" ht="15" customHeight="1" x14ac:dyDescent="0.25">
      <c r="C75" s="144" t="str">
        <f>"Kabupaten/Kota : " &amp; Data!E20 &amp; " - "  &amp; Data!E21</f>
        <v>Kabupaten/Kota : Sumenep - Jawa Timur</v>
      </c>
    </row>
    <row r="76" spans="2:17" ht="15" customHeight="1" x14ac:dyDescent="0.25"/>
    <row r="77" spans="2:17" ht="24.75" customHeight="1" x14ac:dyDescent="0.25">
      <c r="C77" s="168" t="s">
        <v>59</v>
      </c>
      <c r="D77" s="168" t="s">
        <v>537</v>
      </c>
      <c r="E77" s="169" t="s">
        <v>534</v>
      </c>
      <c r="F77" s="168" t="s">
        <v>528</v>
      </c>
      <c r="G77" s="168" t="s">
        <v>529</v>
      </c>
    </row>
    <row r="78" spans="2:17" ht="38.25" customHeight="1" x14ac:dyDescent="0.25">
      <c r="C78" s="170">
        <v>1</v>
      </c>
      <c r="D78" s="171" t="str">
        <f ca="1">PROPER(IF($C78&gt;$T$37,"",INDEX($D$37:$D$67,MATCH(C78,$N$37:$N$67,0))))</f>
        <v>Usaha Pengembangan Madrasah</v>
      </c>
      <c r="E78" s="172" t="str">
        <f ca="1">IF($C78&gt;$T$37,"",INDEX($E$37:$E$67,MATCH(C78,$N$37:$N$67,0)))</f>
        <v>Monitoring dan Evaluasi</v>
      </c>
      <c r="F78" s="173">
        <f ca="1">IF($C78&gt;$T$37,"",INDEX($F$37:$F$67,MATCH(C78,$N$37:$N$67,0)))</f>
        <v>75</v>
      </c>
      <c r="G78" s="170" t="str">
        <f ca="1">IF(F78="","",VLOOKUP(F78,$W$38:$X$42,2,TRUE))</f>
        <v>Cukup</v>
      </c>
    </row>
    <row r="79" spans="2:17" ht="38.25" customHeight="1" x14ac:dyDescent="0.25">
      <c r="C79" s="170">
        <v>2</v>
      </c>
      <c r="D79" s="171" t="str">
        <f t="shared" ref="D79:D92" ca="1" si="10">PROPER(IF($C79&gt;$T$37,"",INDEX($D$37:$D$67,MATCH(C79,$N$37:$N$67,0))))</f>
        <v>Usaha Pengembangan Madrasah</v>
      </c>
      <c r="E79" s="172" t="str">
        <f t="shared" ref="E79:E92" ca="1" si="11">IF($C79&gt;$T$37,"",INDEX($E$37:$E$67,MATCH(C79,$N$37:$N$67,0)))</f>
        <v>Penelitian Tindakan</v>
      </c>
      <c r="F79" s="173">
        <f t="shared" ref="F79:F92" ca="1" si="12">IF($C79&gt;$T$37,"",INDEX($F$37:$F$67,MATCH(C79,$N$37:$N$67,0)))</f>
        <v>75</v>
      </c>
      <c r="G79" s="170" t="str">
        <f t="shared" ref="G79:G92" ca="1" si="13">IF(F79="","",VLOOKUP(F79,$W$38:$X$42,2,TRUE))</f>
        <v>Cukup</v>
      </c>
    </row>
    <row r="80" spans="2:17" ht="38.25" customHeight="1" x14ac:dyDescent="0.25">
      <c r="C80" s="170">
        <v>3</v>
      </c>
      <c r="D80" s="171" t="str">
        <f t="shared" ca="1" si="10"/>
        <v>Manajerial</v>
      </c>
      <c r="E80" s="172" t="str">
        <f t="shared" ca="1" si="11"/>
        <v>Pengelolaan Sarana dan Prasarana</v>
      </c>
      <c r="F80" s="173">
        <f t="shared" ca="1" si="12"/>
        <v>75</v>
      </c>
      <c r="G80" s="170" t="str">
        <f t="shared" ca="1" si="13"/>
        <v>Cukup</v>
      </c>
    </row>
    <row r="81" spans="3:7" ht="38.25" customHeight="1" x14ac:dyDescent="0.25">
      <c r="C81" s="170">
        <v>4</v>
      </c>
      <c r="D81" s="171" t="str">
        <f t="shared" ca="1" si="10"/>
        <v>Manajerial</v>
      </c>
      <c r="E81" s="172" t="str">
        <f t="shared" ca="1" si="11"/>
        <v>Kepemimpinan dalam Pengelolaan Sumberdaya Madrasah</v>
      </c>
      <c r="F81" s="173">
        <f t="shared" ca="1" si="12"/>
        <v>75</v>
      </c>
      <c r="G81" s="170" t="str">
        <f t="shared" ca="1" si="13"/>
        <v>Cukup</v>
      </c>
    </row>
    <row r="82" spans="3:7" ht="38.25" customHeight="1" x14ac:dyDescent="0.25">
      <c r="C82" s="170">
        <v>5</v>
      </c>
      <c r="D82" s="171" t="str">
        <f t="shared" ca="1" si="10"/>
        <v>Manajerial</v>
      </c>
      <c r="E82" s="172" t="str">
        <f t="shared" ca="1" si="11"/>
        <v>Pengelolaan Peserta Didik Baru</v>
      </c>
      <c r="F82" s="173">
        <f t="shared" ca="1" si="12"/>
        <v>75</v>
      </c>
      <c r="G82" s="170" t="str">
        <f t="shared" ca="1" si="13"/>
        <v>Cukup</v>
      </c>
    </row>
    <row r="83" spans="3:7" ht="38.25" customHeight="1" x14ac:dyDescent="0.25">
      <c r="C83" s="170">
        <v>6</v>
      </c>
      <c r="D83" s="171" t="str">
        <f t="shared" ca="1" si="10"/>
        <v>Manajerial</v>
      </c>
      <c r="E83" s="172" t="str">
        <f t="shared" ca="1" si="11"/>
        <v>Pengelolaan Kurikulum</v>
      </c>
      <c r="F83" s="173">
        <f t="shared" ca="1" si="12"/>
        <v>75</v>
      </c>
      <c r="G83" s="170" t="str">
        <f t="shared" ca="1" si="13"/>
        <v>Cukup</v>
      </c>
    </row>
    <row r="84" spans="3:7" ht="38.25" customHeight="1" x14ac:dyDescent="0.25">
      <c r="C84" s="170">
        <v>7</v>
      </c>
      <c r="D84" s="171" t="str">
        <f t="shared" ca="1" si="10"/>
        <v>Manajerial</v>
      </c>
      <c r="E84" s="172" t="str">
        <f t="shared" ca="1" si="11"/>
        <v>Pengelolaan Keuangan</v>
      </c>
      <c r="F84" s="173">
        <f t="shared" ca="1" si="12"/>
        <v>75</v>
      </c>
      <c r="G84" s="170" t="str">
        <f t="shared" ca="1" si="13"/>
        <v>Cukup</v>
      </c>
    </row>
    <row r="85" spans="3:7" ht="38.25" customHeight="1" x14ac:dyDescent="0.25">
      <c r="C85" s="170">
        <v>8</v>
      </c>
      <c r="D85" s="171" t="str">
        <f t="shared" ca="1" si="10"/>
        <v>Manajerial</v>
      </c>
      <c r="E85" s="172" t="str">
        <f t="shared" ca="1" si="11"/>
        <v>Pembelajaran Berbasis TIK</v>
      </c>
      <c r="F85" s="173">
        <f t="shared" ca="1" si="12"/>
        <v>75</v>
      </c>
      <c r="G85" s="170" t="str">
        <f t="shared" ca="1" si="13"/>
        <v>Cukup</v>
      </c>
    </row>
    <row r="86" spans="3:7" ht="38.25" customHeight="1" x14ac:dyDescent="0.25">
      <c r="C86" s="170">
        <v>9</v>
      </c>
      <c r="D86" s="171" t="str">
        <f t="shared" ca="1" si="10"/>
        <v>Manajerial</v>
      </c>
      <c r="E86" s="172" t="str">
        <f t="shared" ca="1" si="11"/>
        <v>Monitoring dan Evaluasi</v>
      </c>
      <c r="F86" s="173">
        <f t="shared" ca="1" si="12"/>
        <v>75</v>
      </c>
      <c r="G86" s="170" t="str">
        <f t="shared" ca="1" si="13"/>
        <v>Cukup</v>
      </c>
    </row>
    <row r="87" spans="3:7" ht="38.25" customHeight="1" x14ac:dyDescent="0.25">
      <c r="C87" s="170">
        <v>10</v>
      </c>
      <c r="D87" s="171" t="str">
        <f t="shared" ca="1" si="10"/>
        <v>Kewirausahaan</v>
      </c>
      <c r="E87" s="172" t="str">
        <f t="shared" ca="1" si="11"/>
        <v>Perencanaan dan Pengembangan Madrasah</v>
      </c>
      <c r="F87" s="173">
        <f t="shared" ca="1" si="12"/>
        <v>75</v>
      </c>
      <c r="G87" s="170" t="str">
        <f t="shared" ca="1" si="13"/>
        <v>Cukup</v>
      </c>
    </row>
    <row r="88" spans="3:7" ht="38.25" customHeight="1" x14ac:dyDescent="0.25">
      <c r="C88" s="170">
        <v>11</v>
      </c>
      <c r="D88" s="171" t="str">
        <f t="shared" ca="1" si="10"/>
        <v>Kewirausahaan</v>
      </c>
      <c r="E88" s="172" t="str">
        <f t="shared" ca="1" si="11"/>
        <v>Peningkatan Kualitas Pembelajaran</v>
      </c>
      <c r="F88" s="173">
        <f t="shared" ca="1" si="12"/>
        <v>75</v>
      </c>
      <c r="G88" s="170" t="str">
        <f t="shared" ca="1" si="13"/>
        <v>Cukup</v>
      </c>
    </row>
    <row r="89" spans="3:7" ht="38.25" customHeight="1" x14ac:dyDescent="0.25">
      <c r="C89" s="170">
        <v>12</v>
      </c>
      <c r="D89" s="171" t="str">
        <f t="shared" ca="1" si="10"/>
        <v>Kewirausahaan</v>
      </c>
      <c r="E89" s="172" t="str">
        <f t="shared" ca="1" si="11"/>
        <v>Kepemimpinan Madrasah</v>
      </c>
      <c r="F89" s="173">
        <f t="shared" ca="1" si="12"/>
        <v>75</v>
      </c>
      <c r="G89" s="170" t="str">
        <f t="shared" ca="1" si="13"/>
        <v>Cukup</v>
      </c>
    </row>
    <row r="90" spans="3:7" ht="38.25" customHeight="1" x14ac:dyDescent="0.25">
      <c r="C90" s="170">
        <v>13</v>
      </c>
      <c r="D90" s="171" t="str">
        <f t="shared" ca="1" si="10"/>
        <v>Supervisi</v>
      </c>
      <c r="E90" s="172" t="str">
        <f t="shared" ca="1" si="11"/>
        <v>Supervisi Akademik</v>
      </c>
      <c r="F90" s="173">
        <f t="shared" ca="1" si="12"/>
        <v>75</v>
      </c>
      <c r="G90" s="170" t="str">
        <f t="shared" ca="1" si="13"/>
        <v>Cukup</v>
      </c>
    </row>
    <row r="91" spans="3:7" ht="38.25" customHeight="1" x14ac:dyDescent="0.25">
      <c r="C91" s="170">
        <v>14</v>
      </c>
      <c r="D91" s="171" t="str">
        <f t="shared" ca="1" si="10"/>
        <v>Usaha Pengembangan Madrasah</v>
      </c>
      <c r="E91" s="172" t="str">
        <f t="shared" ca="1" si="11"/>
        <v>Pemberdayaan Organisasi Madrasah</v>
      </c>
      <c r="F91" s="173">
        <f t="shared" ca="1" si="12"/>
        <v>81.25</v>
      </c>
      <c r="G91" s="170" t="str">
        <f t="shared" ca="1" si="13"/>
        <v>Baik</v>
      </c>
    </row>
    <row r="92" spans="3:7" ht="38.25" customHeight="1" x14ac:dyDescent="0.25">
      <c r="C92" s="170">
        <v>15</v>
      </c>
      <c r="D92" s="171" t="str">
        <f t="shared" ca="1" si="10"/>
        <v>Manajerial</v>
      </c>
      <c r="E92" s="172" t="str">
        <f t="shared" ca="1" si="11"/>
        <v>RKJM dan RKAM</v>
      </c>
      <c r="F92" s="173">
        <f t="shared" ca="1" si="12"/>
        <v>81.25</v>
      </c>
      <c r="G92" s="170" t="str">
        <f t="shared" ca="1" si="13"/>
        <v>Baik</v>
      </c>
    </row>
    <row r="93" spans="3:7" ht="16.5" customHeight="1" x14ac:dyDescent="0.25"/>
    <row r="94" spans="3:7" ht="15" customHeight="1" x14ac:dyDescent="0.25">
      <c r="E94" s="174" t="str">
        <f>Data!E20 &amp;", "&amp; TEXT(Data!E33,"dd mmmm yyyy")</f>
        <v>Sumenep, 26 September 2025</v>
      </c>
    </row>
    <row r="95" spans="3:7" ht="15" customHeight="1" x14ac:dyDescent="0.25">
      <c r="E95" s="174" t="s">
        <v>533</v>
      </c>
    </row>
    <row r="96" spans="3:7" ht="15" customHeight="1" x14ac:dyDescent="0.25">
      <c r="E96" s="174"/>
    </row>
    <row r="97" spans="5:5" ht="15" customHeight="1" x14ac:dyDescent="0.25">
      <c r="E97" s="174"/>
    </row>
    <row r="98" spans="5:5" ht="15" customHeight="1" x14ac:dyDescent="0.25">
      <c r="E98" s="174"/>
    </row>
    <row r="99" spans="5:5" ht="15" customHeight="1" x14ac:dyDescent="0.25">
      <c r="E99" s="200" t="str">
        <f>Data!E24</f>
        <v>Drs. Iskandar, M.Ak</v>
      </c>
    </row>
    <row r="100" spans="5:5" ht="15" customHeight="1" x14ac:dyDescent="0.25">
      <c r="E100" s="181" t="str">
        <f>"NIP" &amp; Data!E25</f>
        <v>NIP196501161992031002</v>
      </c>
    </row>
    <row r="101" spans="5:5" ht="15" customHeight="1" x14ac:dyDescent="0.25"/>
  </sheetData>
  <sheetProtection sheet="1" objects="1" scenarios="1"/>
  <pageMargins left="0.70866141732283472" right="0.70866141732283472" top="0.74803149606299213" bottom="0.74803149606299213" header="0.31496062992125984" footer="0.31496062992125984"/>
  <pageSetup paperSize="9" scale="74" fitToHeight="15"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9900"/>
  </sheetPr>
  <dimension ref="A1:V23"/>
  <sheetViews>
    <sheetView showGridLines="0" topLeftCell="A2" workbookViewId="0">
      <selection activeCell="D12" sqref="D12:F16"/>
    </sheetView>
  </sheetViews>
  <sheetFormatPr defaultColWidth="0" defaultRowHeight="15.75" zeroHeight="1" x14ac:dyDescent="0.25"/>
  <cols>
    <col min="1" max="1" width="3.7109375" style="18" customWidth="1"/>
    <col min="2" max="2" width="3.5703125" style="18" customWidth="1"/>
    <col min="3" max="3" width="5.85546875" style="18" customWidth="1"/>
    <col min="4" max="4" width="36.5703125" style="18" customWidth="1"/>
    <col min="5" max="5" width="21.7109375" style="18" customWidth="1"/>
    <col min="6" max="6" width="33" style="18" customWidth="1"/>
    <col min="7" max="7" width="34.85546875" style="18" customWidth="1"/>
    <col min="8" max="8" width="4.85546875" style="18" customWidth="1"/>
    <col min="9" max="9" width="3.5703125" style="18" bestFit="1" customWidth="1"/>
    <col min="10" max="11" width="9.140625" style="18" hidden="1" customWidth="1"/>
    <col min="12" max="12" width="21.140625" style="18" hidden="1" customWidth="1"/>
    <col min="13" max="13" width="55.28515625" style="18" hidden="1" customWidth="1"/>
    <col min="14" max="14" width="5.85546875" style="280" hidden="1" customWidth="1"/>
    <col min="15" max="15" width="40.28515625" style="18" hidden="1" customWidth="1"/>
    <col min="16" max="16" width="12" style="154" hidden="1" customWidth="1"/>
    <col min="17" max="17" width="9.85546875" style="18" hidden="1" customWidth="1"/>
    <col min="18" max="18" width="6.42578125" style="154" hidden="1" customWidth="1"/>
    <col min="19" max="19" width="3.5703125" style="18" hidden="1" customWidth="1"/>
    <col min="20" max="20" width="9.140625" style="18" hidden="1" customWidth="1"/>
    <col min="21" max="21" width="8.5703125" style="18" hidden="1" customWidth="1"/>
    <col min="22" max="22" width="10.140625" style="18" hidden="1" customWidth="1"/>
    <col min="23" max="16384" width="9.140625" style="18" hidden="1"/>
  </cols>
  <sheetData>
    <row r="1" spans="1:22" hidden="1" x14ac:dyDescent="0.25">
      <c r="A1" s="153" t="str">
        <f ca="1">RIGHT(MID(CELL("filename",A1),FIND("]",CELL("filename",A1))+1,255),1)</f>
        <v>2</v>
      </c>
      <c r="B1" s="153" t="str">
        <f ca="1">MID(CELL("filename",B1),FIND("]",CELL("filename",B1))+1,255)</f>
        <v>Form2-Pengawas-Thn-2</v>
      </c>
      <c r="C1" s="153" t="str">
        <f ca="1">MID(B1,7,LEN(B1)-6)</f>
        <v>Pengawas-Thn-2</v>
      </c>
      <c r="D1" s="153" t="str">
        <f ca="1">LEFT(C1,LEN(C1)-6)</f>
        <v>Pengawas</v>
      </c>
    </row>
    <row r="2" spans="1:22" ht="13.5" customHeight="1" x14ac:dyDescent="0.25">
      <c r="A2" s="153"/>
      <c r="B2" s="153"/>
      <c r="C2" s="153"/>
      <c r="D2" s="153"/>
      <c r="I2" s="288" t="str">
        <f>HYPERLINK("#Menu!A1","↖")</f>
        <v>↖</v>
      </c>
      <c r="L2" s="271" t="s">
        <v>561</v>
      </c>
      <c r="M2" s="271" t="s">
        <v>564</v>
      </c>
      <c r="N2" s="157" t="s">
        <v>577</v>
      </c>
      <c r="O2" s="271" t="s">
        <v>544</v>
      </c>
      <c r="P2" s="272" t="s">
        <v>528</v>
      </c>
      <c r="Q2" s="271" t="s">
        <v>545</v>
      </c>
      <c r="R2" s="272" t="s">
        <v>546</v>
      </c>
      <c r="S2" s="271"/>
      <c r="U2" s="155" t="s">
        <v>535</v>
      </c>
      <c r="V2" s="271" t="s">
        <v>559</v>
      </c>
    </row>
    <row r="3" spans="1:22" s="151" customFormat="1" ht="11.25" customHeight="1" x14ac:dyDescent="0.25">
      <c r="C3" s="150" t="s">
        <v>542</v>
      </c>
      <c r="L3" s="271" t="s">
        <v>561</v>
      </c>
      <c r="M3" s="278" t="s">
        <v>565</v>
      </c>
      <c r="N3" s="281">
        <v>78</v>
      </c>
      <c r="O3" s="273" t="str">
        <f ca="1">INDIRECT("'Form1-Pengawas-Thn-"&amp;$A$1&amp;"'!E" &amp;$N3)</f>
        <v>Monitoring dan Evaluasi</v>
      </c>
      <c r="P3" s="273">
        <f ca="1">INDIRECT("'Form1-Pengawas-Thn-"&amp;$A$1&amp;"'!F" &amp;$N3)</f>
        <v>75</v>
      </c>
      <c r="Q3" s="273">
        <f ca="1">COUNTIF($O$3:O3,O3)</f>
        <v>1</v>
      </c>
      <c r="R3" s="274">
        <f ca="1">IF(Q3&gt;1,100,P3)</f>
        <v>75</v>
      </c>
      <c r="S3" s="275">
        <f ca="1">IF(R3&gt;$U$3,0,RANK(R3,$R$3:$R$17,1)+COUNTIF($R3:R$17,R3)-1)</f>
        <v>12</v>
      </c>
      <c r="U3" s="149">
        <v>91</v>
      </c>
      <c r="V3" s="279">
        <f ca="1">MAX(S3:S17)</f>
        <v>14</v>
      </c>
    </row>
    <row r="4" spans="1:22" x14ac:dyDescent="0.25">
      <c r="L4" s="271" t="s">
        <v>561</v>
      </c>
      <c r="M4" s="271" t="s">
        <v>566</v>
      </c>
      <c r="N4" s="157">
        <v>79</v>
      </c>
      <c r="O4" s="273" t="str">
        <f t="shared" ref="O4:O17" ca="1" si="0">INDIRECT("'Form1-Pengawas-Thn-"&amp;$A$1&amp;"'!E" &amp;$N4)</f>
        <v>Penelitian Tindakan</v>
      </c>
      <c r="P4" s="273">
        <f t="shared" ref="P4:P17" ca="1" si="1">INDIRECT("'Form1-Pengawas-Thn-"&amp;$A$1&amp;"'!F" &amp;$N4)</f>
        <v>75</v>
      </c>
      <c r="Q4" s="271">
        <f ca="1">COUNTIF($O$3:O4,O4)</f>
        <v>1</v>
      </c>
      <c r="R4" s="276">
        <f t="shared" ref="R4:R17" ca="1" si="2">IF(Q4&gt;1,100,P4)</f>
        <v>75</v>
      </c>
      <c r="S4" s="277">
        <f ca="1">IF(R4&gt;$U$3,0,RANK(R4,$R$3:$R$17,1)+COUNTIF($R4:R$17,R4)-1)</f>
        <v>11</v>
      </c>
    </row>
    <row r="5" spans="1:22" x14ac:dyDescent="0.25">
      <c r="C5" s="18" t="str">
        <f ca="1">"Periode : Tahun ke " &amp;A1</f>
        <v>Periode : Tahun ke 2</v>
      </c>
      <c r="L5" s="271" t="s">
        <v>561</v>
      </c>
      <c r="M5" s="271" t="s">
        <v>567</v>
      </c>
      <c r="N5" s="281">
        <v>80</v>
      </c>
      <c r="O5" s="273" t="str">
        <f t="shared" ca="1" si="0"/>
        <v>Pengelolaan Sarana dan Prasarana</v>
      </c>
      <c r="P5" s="273">
        <f t="shared" ca="1" si="1"/>
        <v>75</v>
      </c>
      <c r="Q5" s="271">
        <f ca="1">COUNTIF($O$3:O5,O5)</f>
        <v>1</v>
      </c>
      <c r="R5" s="276">
        <f t="shared" ca="1" si="2"/>
        <v>75</v>
      </c>
      <c r="S5" s="277">
        <f ca="1">IF(R5&gt;$U$3,0,RANK(R5,$R$3:$R$17,1)+COUNTIF($R5:R$17,R5)-1)</f>
        <v>10</v>
      </c>
    </row>
    <row r="6" spans="1:22" x14ac:dyDescent="0.25">
      <c r="C6" s="152" t="str">
        <f>"Nama Kepala Madrasah : " &amp; Data!E3</f>
        <v>Nama Kepala Madrasah : Hamba Allah</v>
      </c>
      <c r="L6" s="271" t="s">
        <v>561</v>
      </c>
      <c r="M6" s="271" t="s">
        <v>568</v>
      </c>
      <c r="N6" s="157">
        <v>81</v>
      </c>
      <c r="O6" s="273" t="str">
        <f t="shared" ca="1" si="0"/>
        <v>Kepemimpinan dalam Pengelolaan Sumberdaya Madrasah</v>
      </c>
      <c r="P6" s="273">
        <f t="shared" ca="1" si="1"/>
        <v>75</v>
      </c>
      <c r="Q6" s="271">
        <f ca="1">COUNTIF($O$3:O6,O6)</f>
        <v>1</v>
      </c>
      <c r="R6" s="276">
        <f t="shared" ca="1" si="2"/>
        <v>75</v>
      </c>
      <c r="S6" s="277">
        <f ca="1">IF(R6&gt;$U$3,0,RANK(R6,$R$3:$R$17,1)+COUNTIF($R6:R$17,R6)-1)</f>
        <v>9</v>
      </c>
    </row>
    <row r="7" spans="1:22" x14ac:dyDescent="0.25">
      <c r="C7" s="18" t="str">
        <f>"Unit Kerja : " &amp; Data!E15</f>
        <v>Unit Kerja : MA Pragaan</v>
      </c>
      <c r="L7" s="271" t="s">
        <v>561</v>
      </c>
      <c r="M7" s="271" t="s">
        <v>569</v>
      </c>
      <c r="N7" s="281">
        <v>82</v>
      </c>
      <c r="O7" s="273" t="str">
        <f t="shared" ca="1" si="0"/>
        <v>Pengelolaan Peserta Didik Baru</v>
      </c>
      <c r="P7" s="273">
        <f t="shared" ca="1" si="1"/>
        <v>75</v>
      </c>
      <c r="Q7" s="271">
        <f ca="1">COUNTIF($O$3:O7,O7)</f>
        <v>1</v>
      </c>
      <c r="R7" s="276">
        <f t="shared" ca="1" si="2"/>
        <v>75</v>
      </c>
      <c r="S7" s="277">
        <f ca="1">IF(R7&gt;$U$3,0,RANK(R7,$R$3:$R$17,1)+COUNTIF($R7:R$17,R7)-1)</f>
        <v>8</v>
      </c>
    </row>
    <row r="8" spans="1:22" x14ac:dyDescent="0.25">
      <c r="C8" s="18" t="str">
        <f>"Kecamatan : " &amp; Data!E19</f>
        <v>Kecamatan : Pragaan</v>
      </c>
      <c r="L8" s="271" t="s">
        <v>561</v>
      </c>
      <c r="M8" s="271" t="s">
        <v>570</v>
      </c>
      <c r="N8" s="157">
        <v>83</v>
      </c>
      <c r="O8" s="273" t="str">
        <f t="shared" ca="1" si="0"/>
        <v>Pengelolaan Kurikulum</v>
      </c>
      <c r="P8" s="273">
        <f t="shared" ca="1" si="1"/>
        <v>75</v>
      </c>
      <c r="Q8" s="271">
        <f ca="1">COUNTIF($O$3:O8,O8)</f>
        <v>1</v>
      </c>
      <c r="R8" s="276">
        <f t="shared" ca="1" si="2"/>
        <v>75</v>
      </c>
      <c r="S8" s="277">
        <f ca="1">IF(R8&gt;$U$3,0,RANK(R8,$R$3:$R$17,1)+COUNTIF($R8:R$17,R8)-1)</f>
        <v>7</v>
      </c>
    </row>
    <row r="9" spans="1:22" x14ac:dyDescent="0.25">
      <c r="C9" s="18" t="str">
        <f>"Kabupaten/Kota : " &amp; Data!E20 &amp; " - "  &amp; Data!E21</f>
        <v>Kabupaten/Kota : Sumenep - Jawa Timur</v>
      </c>
      <c r="L9" s="271" t="s">
        <v>562</v>
      </c>
      <c r="M9" s="271" t="s">
        <v>571</v>
      </c>
      <c r="N9" s="281">
        <v>84</v>
      </c>
      <c r="O9" s="273" t="str">
        <f t="shared" ca="1" si="0"/>
        <v>Pengelolaan Keuangan</v>
      </c>
      <c r="P9" s="273">
        <f t="shared" ca="1" si="1"/>
        <v>75</v>
      </c>
      <c r="Q9" s="271">
        <f ca="1">COUNTIF($O$3:O9,O9)</f>
        <v>1</v>
      </c>
      <c r="R9" s="276">
        <f t="shared" ca="1" si="2"/>
        <v>75</v>
      </c>
      <c r="S9" s="277">
        <f ca="1">IF(R9&gt;$U$3,0,RANK(R9,$R$3:$R$17,1)+COUNTIF($R9:R$17,R9)-1)</f>
        <v>6</v>
      </c>
    </row>
    <row r="10" spans="1:22" x14ac:dyDescent="0.25">
      <c r="L10" s="271" t="s">
        <v>562</v>
      </c>
      <c r="M10" s="271" t="s">
        <v>572</v>
      </c>
      <c r="N10" s="157">
        <v>85</v>
      </c>
      <c r="O10" s="273" t="str">
        <f t="shared" ca="1" si="0"/>
        <v>Pembelajaran Berbasis TIK</v>
      </c>
      <c r="P10" s="273">
        <f t="shared" ca="1" si="1"/>
        <v>75</v>
      </c>
      <c r="Q10" s="271">
        <f ca="1">COUNTIF($O$3:O10,O10)</f>
        <v>1</v>
      </c>
      <c r="R10" s="276">
        <f t="shared" ca="1" si="2"/>
        <v>75</v>
      </c>
      <c r="S10" s="277">
        <f ca="1">IF(R10&gt;$U$3,0,RANK(R10,$R$3:$R$17,1)+COUNTIF($R10:R$17,R10)-1)</f>
        <v>5</v>
      </c>
    </row>
    <row r="11" spans="1:22" ht="24.75" customHeight="1" x14ac:dyDescent="0.25">
      <c r="C11" s="157" t="s">
        <v>59</v>
      </c>
      <c r="D11" s="157" t="s">
        <v>547</v>
      </c>
      <c r="E11" s="157" t="s">
        <v>543</v>
      </c>
      <c r="F11" s="157" t="s">
        <v>548</v>
      </c>
      <c r="G11" s="157" t="s">
        <v>527</v>
      </c>
      <c r="L11" s="271" t="s">
        <v>562</v>
      </c>
      <c r="M11" s="271" t="s">
        <v>573</v>
      </c>
      <c r="N11" s="281">
        <v>86</v>
      </c>
      <c r="O11" s="273" t="str">
        <f t="shared" ca="1" si="0"/>
        <v>Monitoring dan Evaluasi</v>
      </c>
      <c r="P11" s="273">
        <f t="shared" ca="1" si="1"/>
        <v>75</v>
      </c>
      <c r="Q11" s="271">
        <f ca="1">COUNTIF($O$3:O11,O11)</f>
        <v>2</v>
      </c>
      <c r="R11" s="276">
        <f t="shared" ca="1" si="2"/>
        <v>100</v>
      </c>
      <c r="S11" s="277">
        <f ca="1">IF(R11&gt;$U$3,0,RANK(R11,$R$3:$R$17,1)+COUNTIF($R11:R$17,R11)-1)</f>
        <v>0</v>
      </c>
    </row>
    <row r="12" spans="1:22" ht="33" customHeight="1" x14ac:dyDescent="0.25">
      <c r="C12" s="157">
        <v>1</v>
      </c>
      <c r="D12" s="176"/>
      <c r="E12" s="176"/>
      <c r="F12" s="176"/>
      <c r="G12" s="176"/>
      <c r="L12" s="271" t="s">
        <v>563</v>
      </c>
      <c r="M12" s="271" t="s">
        <v>574</v>
      </c>
      <c r="N12" s="157">
        <v>87</v>
      </c>
      <c r="O12" s="273" t="str">
        <f t="shared" ca="1" si="0"/>
        <v>Perencanaan dan Pengembangan Madrasah</v>
      </c>
      <c r="P12" s="273">
        <f t="shared" ca="1" si="1"/>
        <v>75</v>
      </c>
      <c r="Q12" s="271">
        <f ca="1">COUNTIF($O$3:O12,O12)</f>
        <v>1</v>
      </c>
      <c r="R12" s="276">
        <f t="shared" ca="1" si="2"/>
        <v>75</v>
      </c>
      <c r="S12" s="277">
        <f ca="1">IF(R12&gt;$U$3,0,RANK(R12,$R$3:$R$17,1)+COUNTIF($R12:R$17,R12)-1)</f>
        <v>4</v>
      </c>
    </row>
    <row r="13" spans="1:22" ht="33" customHeight="1" x14ac:dyDescent="0.25">
      <c r="C13" s="157">
        <v>2</v>
      </c>
      <c r="D13" s="176"/>
      <c r="E13" s="176"/>
      <c r="F13" s="176"/>
      <c r="G13" s="176"/>
      <c r="L13" s="271" t="s">
        <v>563</v>
      </c>
      <c r="M13" s="271" t="s">
        <v>575</v>
      </c>
      <c r="N13" s="281">
        <v>88</v>
      </c>
      <c r="O13" s="273" t="str">
        <f t="shared" ca="1" si="0"/>
        <v>Peningkatan Kualitas Pembelajaran</v>
      </c>
      <c r="P13" s="273">
        <f t="shared" ca="1" si="1"/>
        <v>75</v>
      </c>
      <c r="Q13" s="271">
        <f ca="1">COUNTIF($O$3:O13,O13)</f>
        <v>1</v>
      </c>
      <c r="R13" s="276">
        <f t="shared" ca="1" si="2"/>
        <v>75</v>
      </c>
      <c r="S13" s="277">
        <f ca="1">IF(R13&gt;$U$3,0,RANK(R13,$R$3:$R$17,1)+COUNTIF($R13:R$17,R13)-1)</f>
        <v>3</v>
      </c>
    </row>
    <row r="14" spans="1:22" ht="33" customHeight="1" x14ac:dyDescent="0.25">
      <c r="C14" s="157">
        <v>3</v>
      </c>
      <c r="D14" s="176"/>
      <c r="E14" s="176"/>
      <c r="F14" s="176"/>
      <c r="G14" s="176"/>
      <c r="L14" s="271" t="s">
        <v>563</v>
      </c>
      <c r="M14" s="271" t="s">
        <v>576</v>
      </c>
      <c r="N14" s="157">
        <v>89</v>
      </c>
      <c r="O14" s="273" t="str">
        <f t="shared" ca="1" si="0"/>
        <v>Kepemimpinan Madrasah</v>
      </c>
      <c r="P14" s="273">
        <f t="shared" ca="1" si="1"/>
        <v>75</v>
      </c>
      <c r="Q14" s="271">
        <f ca="1">COUNTIF($O$3:O14,O14)</f>
        <v>1</v>
      </c>
      <c r="R14" s="276">
        <f t="shared" ca="1" si="2"/>
        <v>75</v>
      </c>
      <c r="S14" s="277">
        <f ca="1">IF(R14&gt;$U$3,0,RANK(R14,$R$3:$R$17,1)+COUNTIF($R14:R$17,R14)-1)</f>
        <v>2</v>
      </c>
    </row>
    <row r="15" spans="1:22" ht="33" customHeight="1" x14ac:dyDescent="0.25">
      <c r="C15" s="157">
        <v>4</v>
      </c>
      <c r="D15" s="176"/>
      <c r="E15" s="176"/>
      <c r="F15" s="176"/>
      <c r="G15" s="176"/>
      <c r="N15" s="281">
        <v>90</v>
      </c>
      <c r="O15" s="273" t="str">
        <f t="shared" ca="1" si="0"/>
        <v>Supervisi Akademik</v>
      </c>
      <c r="P15" s="273">
        <f t="shared" ca="1" si="1"/>
        <v>75</v>
      </c>
      <c r="Q15" s="271">
        <f ca="1">COUNTIF($O$3:O15,O15)</f>
        <v>1</v>
      </c>
      <c r="R15" s="276">
        <f t="shared" ca="1" si="2"/>
        <v>75</v>
      </c>
      <c r="S15" s="277">
        <f ca="1">IF(R15&gt;$U$3,0,RANK(R15,$R$3:$R$17,1)+COUNTIF($R15:R$17,R15)-1)</f>
        <v>1</v>
      </c>
    </row>
    <row r="16" spans="1:22" ht="33" customHeight="1" x14ac:dyDescent="0.25">
      <c r="C16" s="157">
        <v>5</v>
      </c>
      <c r="D16" s="176"/>
      <c r="E16" s="176"/>
      <c r="F16" s="176"/>
      <c r="G16" s="176"/>
      <c r="N16" s="157">
        <v>91</v>
      </c>
      <c r="O16" s="273" t="str">
        <f t="shared" ca="1" si="0"/>
        <v>Pemberdayaan Organisasi Madrasah</v>
      </c>
      <c r="P16" s="273">
        <f t="shared" ca="1" si="1"/>
        <v>81.25</v>
      </c>
      <c r="Q16" s="271">
        <f ca="1">COUNTIF($O$3:O16,O16)</f>
        <v>1</v>
      </c>
      <c r="R16" s="276">
        <f t="shared" ca="1" si="2"/>
        <v>81.25</v>
      </c>
      <c r="S16" s="277">
        <f ca="1">IF(R16&gt;$U$3,0,RANK(R16,$R$3:$R$17,1)+COUNTIF($R16:R$17,R16)-1)</f>
        <v>14</v>
      </c>
    </row>
    <row r="17" spans="4:19" ht="28.5" customHeight="1" x14ac:dyDescent="0.25">
      <c r="N17" s="281">
        <v>92</v>
      </c>
      <c r="O17" s="273" t="str">
        <f t="shared" ca="1" si="0"/>
        <v>RKJM dan RKAM</v>
      </c>
      <c r="P17" s="273">
        <f t="shared" ca="1" si="1"/>
        <v>81.25</v>
      </c>
      <c r="Q17" s="271">
        <f ca="1">COUNTIF($O$3:O17,O17)</f>
        <v>1</v>
      </c>
      <c r="R17" s="276">
        <f t="shared" ca="1" si="2"/>
        <v>81.25</v>
      </c>
      <c r="S17" s="277">
        <f ca="1">IF(R17&gt;$U$3,0,RANK(R17,$R$3:$R$17,1)+COUNTIF($R17:R$17,R17)-1)</f>
        <v>13</v>
      </c>
    </row>
    <row r="18" spans="4:19" ht="28.5" customHeight="1" x14ac:dyDescent="0.25">
      <c r="G18" s="177" t="str">
        <f>Data!E20 &amp;", "&amp; TEXT(Data!E33,"dd mmmm yyyy")</f>
        <v>Sumenep, 26 September 2025</v>
      </c>
    </row>
    <row r="19" spans="4:19" ht="28.5" customHeight="1" x14ac:dyDescent="0.25">
      <c r="D19" s="18" t="s">
        <v>533</v>
      </c>
      <c r="G19" s="18" t="s">
        <v>549</v>
      </c>
    </row>
    <row r="20" spans="4:19" ht="28.5" customHeight="1" x14ac:dyDescent="0.25"/>
    <row r="21" spans="4:19" s="167" customFormat="1" ht="28.5" customHeight="1" x14ac:dyDescent="0.25">
      <c r="D21" s="198" t="str">
        <f>Data!E24</f>
        <v>Drs. Iskandar, M.Ak</v>
      </c>
      <c r="G21" s="199" t="str">
        <f>Data!E3</f>
        <v>Hamba Allah</v>
      </c>
      <c r="N21" s="282"/>
      <c r="P21" s="180"/>
      <c r="R21" s="180"/>
    </row>
    <row r="22" spans="4:19" s="178" customFormat="1" ht="15.75" customHeight="1" x14ac:dyDescent="0.25">
      <c r="D22" s="178" t="str">
        <f>"NIP" &amp; Data!E25</f>
        <v>NIP196501161992031002</v>
      </c>
      <c r="G22" s="178" t="str">
        <f>"NIP" &amp; Data!E4</f>
        <v>NIP-</v>
      </c>
      <c r="N22" s="283"/>
      <c r="P22" s="179"/>
      <c r="R22" s="179"/>
    </row>
    <row r="23" spans="4:19" ht="28.5" customHeight="1" x14ac:dyDescent="0.25"/>
  </sheetData>
  <sheetProtection sheet="1" objects="1" scenarios="1"/>
  <dataValidations count="3">
    <dataValidation type="list" allowBlank="1" showInputMessage="1" showErrorMessage="1" sqref="E12:E16" xr:uid="{00000000-0002-0000-0A00-000000000000}">
      <formula1>"1.Pengembangan Diri,2.Publikasi Ilmiah,3.Karya Inovatif"</formula1>
    </dataValidation>
    <dataValidation type="list" allowBlank="1" showInputMessage="1" showErrorMessage="1" sqref="F12:F16" xr:uid="{00000000-0002-0000-0A00-000001000000}">
      <formula1>OFFSET(INDIRECT("$L$2"),MATCH(E12,INDIRECT("L:L"),0)-2,1, COUNTIF(INDIRECT("L:L"),E12),1)</formula1>
    </dataValidation>
    <dataValidation type="list" allowBlank="1" showInputMessage="1" showErrorMessage="1" sqref="D12:D16" xr:uid="{00000000-0002-0000-0A00-000002000000}">
      <formula1>OFFSET(INDIRECT("$O$3"),0,0,$V$3)</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C00"/>
    <pageSetUpPr fitToPage="1"/>
  </sheetPr>
  <dimension ref="C1:K56"/>
  <sheetViews>
    <sheetView showGridLines="0" tabSelected="1" topLeftCell="C7" zoomScale="85" zoomScaleNormal="85" workbookViewId="0">
      <selection activeCell="C22" sqref="C22:J22"/>
    </sheetView>
  </sheetViews>
  <sheetFormatPr defaultColWidth="0" defaultRowHeight="0" customHeight="1" zeroHeight="1" x14ac:dyDescent="0.45"/>
  <cols>
    <col min="1" max="1" width="3.140625" style="192" customWidth="1"/>
    <col min="2" max="2" width="1.5703125" style="192" customWidth="1"/>
    <col min="3" max="3" width="42.85546875" style="191" customWidth="1"/>
    <col min="4" max="4" width="2.5703125" style="192" customWidth="1"/>
    <col min="5" max="5" width="7" style="192" customWidth="1"/>
    <col min="6" max="6" width="4.42578125" style="192" customWidth="1"/>
    <col min="7" max="7" width="8.5703125" style="192" customWidth="1"/>
    <col min="8" max="8" width="7" style="192" customWidth="1"/>
    <col min="9" max="9" width="12.5703125" style="192" customWidth="1"/>
    <col min="10" max="10" width="18" style="192" customWidth="1"/>
    <col min="11" max="11" width="2.85546875" style="192" customWidth="1"/>
    <col min="12" max="16384" width="0" style="192" hidden="1"/>
  </cols>
  <sheetData>
    <row r="1" spans="3:11" s="185" customFormat="1" ht="21" customHeight="1" x14ac:dyDescent="0.25">
      <c r="C1" s="186"/>
      <c r="J1" s="182"/>
      <c r="K1" s="288" t="str">
        <f>HYPERLINK("#Menu!A1","↖")</f>
        <v>↖</v>
      </c>
    </row>
    <row r="2" spans="3:11" s="185" customFormat="1" ht="86.25" customHeight="1" x14ac:dyDescent="0.25">
      <c r="C2" s="186"/>
    </row>
    <row r="3" spans="3:11" s="193" customFormat="1" ht="59.25" customHeight="1" x14ac:dyDescent="0.25">
      <c r="C3" s="194"/>
    </row>
    <row r="4" spans="3:11" s="193" customFormat="1" ht="66.75" customHeight="1" x14ac:dyDescent="0.25">
      <c r="C4" s="315" t="s">
        <v>69</v>
      </c>
      <c r="D4" s="316"/>
      <c r="E4" s="316"/>
      <c r="F4" s="316"/>
      <c r="G4" s="316"/>
      <c r="H4" s="316"/>
      <c r="I4" s="316"/>
      <c r="J4" s="316"/>
    </row>
    <row r="5" spans="3:11" s="185" customFormat="1" ht="16.5" customHeight="1" x14ac:dyDescent="0.25">
      <c r="C5" s="317"/>
      <c r="D5" s="317"/>
      <c r="E5" s="317"/>
      <c r="F5" s="317"/>
      <c r="G5" s="317"/>
      <c r="H5" s="317"/>
      <c r="I5" s="317"/>
      <c r="J5" s="317"/>
    </row>
    <row r="6" spans="3:11" s="185" customFormat="1" ht="28.5" x14ac:dyDescent="0.25">
      <c r="C6" s="318" t="str">
        <f>Data!E34 &amp; " S/D " &amp;Data!G34 &amp;" " &amp;C22</f>
        <v xml:space="preserve"> S/D  2025</v>
      </c>
      <c r="D6" s="318"/>
      <c r="E6" s="318"/>
      <c r="F6" s="318"/>
      <c r="G6" s="318"/>
      <c r="H6" s="318"/>
      <c r="I6" s="318"/>
      <c r="J6" s="318"/>
    </row>
    <row r="7" spans="3:11" s="185" customFormat="1" ht="83.25" customHeight="1" x14ac:dyDescent="0.25">
      <c r="C7" s="187"/>
      <c r="D7" s="187"/>
      <c r="E7" s="187"/>
      <c r="F7" s="187"/>
      <c r="G7" s="187"/>
      <c r="H7" s="187"/>
      <c r="I7" s="187"/>
      <c r="J7" s="187"/>
    </row>
    <row r="8" spans="3:11" s="185" customFormat="1" ht="21.75" customHeight="1" x14ac:dyDescent="0.25">
      <c r="C8" s="195" t="s">
        <v>334</v>
      </c>
      <c r="D8" s="183" t="s">
        <v>24</v>
      </c>
      <c r="E8" s="183" t="str">
        <f>Data!E3</f>
        <v>Hamba Allah</v>
      </c>
      <c r="F8" s="183"/>
      <c r="G8" s="183"/>
      <c r="H8" s="183"/>
      <c r="I8" s="183"/>
      <c r="J8" s="183"/>
    </row>
    <row r="9" spans="3:11" s="185" customFormat="1" ht="21.75" customHeight="1" x14ac:dyDescent="0.25">
      <c r="C9" s="195" t="s">
        <v>330</v>
      </c>
      <c r="D9" s="183" t="s">
        <v>24</v>
      </c>
      <c r="E9" s="197" t="str">
        <f>Data!E4</f>
        <v>-</v>
      </c>
      <c r="F9" s="197"/>
      <c r="G9" s="197"/>
      <c r="H9" s="197"/>
      <c r="I9" s="197"/>
      <c r="J9" s="197"/>
    </row>
    <row r="10" spans="3:11" s="185" customFormat="1" ht="21.75" customHeight="1" x14ac:dyDescent="0.25">
      <c r="C10" s="195" t="s">
        <v>36</v>
      </c>
      <c r="D10" s="183" t="s">
        <v>24</v>
      </c>
      <c r="E10" s="320" t="str">
        <f>Data!E15</f>
        <v>MA Pragaan</v>
      </c>
      <c r="F10" s="320"/>
      <c r="G10" s="320"/>
      <c r="H10" s="320"/>
      <c r="I10" s="320"/>
      <c r="J10" s="183"/>
      <c r="K10" s="188"/>
    </row>
    <row r="11" spans="3:11" s="185" customFormat="1" ht="21.75" customHeight="1" x14ac:dyDescent="0.25">
      <c r="C11" s="195" t="s">
        <v>40</v>
      </c>
      <c r="D11" s="183" t="s">
        <v>24</v>
      </c>
      <c r="E11" s="320" t="str">
        <f>Data!E20</f>
        <v>Sumenep</v>
      </c>
      <c r="F11" s="320"/>
      <c r="G11" s="320"/>
      <c r="H11" s="320"/>
      <c r="I11" s="320"/>
      <c r="J11" s="183"/>
      <c r="K11" s="188"/>
    </row>
    <row r="12" spans="3:11" s="185" customFormat="1" ht="21.75" customHeight="1" x14ac:dyDescent="0.25">
      <c r="C12" s="195" t="s">
        <v>41</v>
      </c>
      <c r="D12" s="183" t="s">
        <v>24</v>
      </c>
      <c r="E12" s="320" t="str">
        <f>Data!E21</f>
        <v>Jawa Timur</v>
      </c>
      <c r="F12" s="320"/>
      <c r="G12" s="320"/>
      <c r="H12" s="320"/>
      <c r="I12" s="320"/>
      <c r="J12" s="183"/>
      <c r="K12" s="188"/>
    </row>
    <row r="13" spans="3:11" s="185" customFormat="1" ht="33.75" customHeight="1" x14ac:dyDescent="0.25">
      <c r="C13" s="195"/>
      <c r="D13" s="183"/>
      <c r="E13" s="184"/>
      <c r="F13" s="184"/>
      <c r="G13" s="184"/>
      <c r="H13" s="184"/>
      <c r="I13" s="184"/>
      <c r="J13" s="183"/>
      <c r="K13" s="188"/>
    </row>
    <row r="14" spans="3:11" s="185" customFormat="1" ht="21.75" customHeight="1" x14ac:dyDescent="0.25">
      <c r="C14" s="195" t="s">
        <v>396</v>
      </c>
      <c r="D14" s="183" t="s">
        <v>24</v>
      </c>
      <c r="E14" s="320" t="str">
        <f>Data!E24</f>
        <v>Drs. Iskandar, M.Ak</v>
      </c>
      <c r="F14" s="320"/>
      <c r="G14" s="320"/>
      <c r="H14" s="320"/>
      <c r="I14" s="320"/>
      <c r="J14" s="183"/>
      <c r="K14" s="188"/>
    </row>
    <row r="15" spans="3:11" s="185" customFormat="1" ht="21.75" customHeight="1" x14ac:dyDescent="0.25">
      <c r="C15" s="195" t="s">
        <v>330</v>
      </c>
      <c r="D15" s="183" t="s">
        <v>24</v>
      </c>
      <c r="E15" s="324" t="str">
        <f>Data!E25</f>
        <v>196501161992031002</v>
      </c>
      <c r="F15" s="325"/>
      <c r="G15" s="325"/>
      <c r="H15" s="325"/>
      <c r="I15" s="325"/>
      <c r="J15" s="183"/>
      <c r="K15" s="188"/>
    </row>
    <row r="16" spans="3:11" s="185" customFormat="1" ht="28.5" x14ac:dyDescent="0.25">
      <c r="C16" s="196" t="s">
        <v>551</v>
      </c>
      <c r="D16" s="183" t="s">
        <v>24</v>
      </c>
      <c r="E16" s="321">
        <v>43132</v>
      </c>
      <c r="F16" s="321"/>
      <c r="G16" s="321"/>
      <c r="H16" s="321"/>
      <c r="I16" s="321"/>
      <c r="J16" s="183"/>
      <c r="K16" s="188"/>
    </row>
    <row r="17" spans="3:11" s="185" customFormat="1" ht="139.5" customHeight="1" x14ac:dyDescent="0.25">
      <c r="C17" s="186"/>
      <c r="K17" s="188"/>
    </row>
    <row r="18" spans="3:11" s="185" customFormat="1" ht="28.5" x14ac:dyDescent="0.25">
      <c r="C18" s="317" t="s">
        <v>42</v>
      </c>
      <c r="D18" s="317"/>
      <c r="E18" s="317"/>
      <c r="F18" s="317"/>
      <c r="G18" s="317"/>
      <c r="H18" s="317"/>
      <c r="I18" s="317"/>
      <c r="J18" s="317"/>
    </row>
    <row r="19" spans="3:11" s="185" customFormat="1" ht="28.5" x14ac:dyDescent="0.25">
      <c r="C19" s="317" t="str">
        <f>UPPER(Data!E20)</f>
        <v>SUMENEP</v>
      </c>
      <c r="D19" s="317"/>
      <c r="E19" s="317"/>
      <c r="F19" s="317"/>
      <c r="G19" s="317"/>
      <c r="H19" s="317"/>
      <c r="I19" s="317"/>
      <c r="J19" s="317"/>
    </row>
    <row r="20" spans="3:11" s="185" customFormat="1" ht="28.5" x14ac:dyDescent="0.25">
      <c r="C20" s="323" t="s">
        <v>309</v>
      </c>
      <c r="D20" s="323"/>
      <c r="E20" s="323"/>
      <c r="F20" s="323"/>
      <c r="G20" s="323"/>
      <c r="H20" s="323"/>
      <c r="I20" s="323"/>
      <c r="J20" s="323"/>
    </row>
    <row r="21" spans="3:11" s="185" customFormat="1" ht="5.25" customHeight="1" x14ac:dyDescent="0.25">
      <c r="C21" s="189"/>
      <c r="D21" s="190"/>
      <c r="E21" s="190"/>
      <c r="G21" s="190"/>
    </row>
    <row r="22" spans="3:11" s="185" customFormat="1" ht="18" customHeight="1" x14ac:dyDescent="0.25">
      <c r="C22" s="322">
        <v>2025</v>
      </c>
      <c r="D22" s="322"/>
      <c r="E22" s="322"/>
      <c r="F22" s="322"/>
      <c r="G22" s="322"/>
      <c r="H22" s="322"/>
      <c r="I22" s="322"/>
      <c r="J22" s="322"/>
    </row>
    <row r="23" spans="3:11" s="185" customFormat="1" ht="6" customHeight="1" x14ac:dyDescent="0.25">
      <c r="C23" s="24"/>
      <c r="D23" s="17"/>
      <c r="E23" s="17"/>
      <c r="G23" s="17"/>
    </row>
    <row r="24" spans="3:11" ht="28.5" hidden="1" x14ac:dyDescent="0.45"/>
    <row r="25" spans="3:11" ht="28.5" hidden="1" x14ac:dyDescent="0.45"/>
    <row r="26" spans="3:11" ht="28.5" hidden="1" x14ac:dyDescent="0.45"/>
    <row r="27" spans="3:11" ht="28.5" hidden="1" x14ac:dyDescent="0.45"/>
    <row r="28" spans="3:11" ht="28.5" hidden="1" x14ac:dyDescent="0.45"/>
    <row r="29" spans="3:11" ht="28.5" hidden="1" x14ac:dyDescent="0.45"/>
    <row r="30" spans="3:11" ht="28.5" hidden="1" x14ac:dyDescent="0.45"/>
    <row r="31" spans="3:11" ht="28.5" hidden="1" x14ac:dyDescent="0.45"/>
    <row r="32" spans="3:11" ht="28.5" hidden="1" x14ac:dyDescent="0.45"/>
    <row r="33" ht="28.5" x14ac:dyDescent="0.45"/>
    <row r="34" ht="15" customHeight="1" x14ac:dyDescent="0.45"/>
    <row r="35" ht="15" customHeight="1" x14ac:dyDescent="0.45"/>
    <row r="36" ht="15" hidden="1" customHeight="1" x14ac:dyDescent="0.45"/>
    <row r="37" ht="15" hidden="1" customHeight="1" x14ac:dyDescent="0.45"/>
    <row r="38" ht="15" hidden="1" customHeight="1" x14ac:dyDescent="0.45"/>
    <row r="39" ht="15" hidden="1" customHeight="1" x14ac:dyDescent="0.45"/>
    <row r="40" ht="15" hidden="1" customHeight="1" x14ac:dyDescent="0.45"/>
    <row r="41" ht="15" hidden="1" customHeight="1" x14ac:dyDescent="0.45"/>
    <row r="42" ht="15" hidden="1" customHeight="1" x14ac:dyDescent="0.45"/>
    <row r="43" ht="15" hidden="1" customHeight="1" x14ac:dyDescent="0.45"/>
    <row r="44" ht="15" hidden="1" customHeight="1" x14ac:dyDescent="0.45"/>
    <row r="45" ht="15" hidden="1" customHeight="1" x14ac:dyDescent="0.45"/>
    <row r="46" ht="15" hidden="1" customHeight="1" x14ac:dyDescent="0.45"/>
    <row r="47" ht="15" hidden="1" customHeight="1" x14ac:dyDescent="0.45"/>
    <row r="48" ht="15" hidden="1" customHeight="1" x14ac:dyDescent="0.45"/>
    <row r="49" ht="15" hidden="1" customHeight="1" x14ac:dyDescent="0.45"/>
    <row r="50" ht="15" hidden="1" customHeight="1" x14ac:dyDescent="0.45"/>
    <row r="51" ht="15" hidden="1" customHeight="1" x14ac:dyDescent="0.45"/>
    <row r="52" ht="15" hidden="1" customHeight="1" x14ac:dyDescent="0.45"/>
    <row r="53" ht="15" hidden="1" customHeight="1" x14ac:dyDescent="0.45"/>
    <row r="54" ht="15" hidden="1" customHeight="1" x14ac:dyDescent="0.45"/>
    <row r="55" ht="15" hidden="1" customHeight="1" x14ac:dyDescent="0.45"/>
    <row r="56" ht="15" hidden="1" customHeight="1" x14ac:dyDescent="0.45"/>
  </sheetData>
  <sheetProtection sheet="1" selectLockedCells="1"/>
  <mergeCells count="13">
    <mergeCell ref="C22:J22"/>
    <mergeCell ref="E14:I14"/>
    <mergeCell ref="E15:I15"/>
    <mergeCell ref="E16:I16"/>
    <mergeCell ref="C18:J18"/>
    <mergeCell ref="C19:J19"/>
    <mergeCell ref="C20:J20"/>
    <mergeCell ref="E12:I12"/>
    <mergeCell ref="C4:J4"/>
    <mergeCell ref="C5:J5"/>
    <mergeCell ref="C6:J6"/>
    <mergeCell ref="E10:I10"/>
    <mergeCell ref="E11:I11"/>
  </mergeCells>
  <dataValidations count="1">
    <dataValidation operator="equal" allowBlank="1" showInputMessage="1" showErrorMessage="1" sqref="E15:I15" xr:uid="{00000000-0002-0000-0B00-000000000000}"/>
  </dataValidations>
  <pageMargins left="1.0236220472440944"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9900"/>
    <pageSetUpPr fitToPage="1"/>
  </sheetPr>
  <dimension ref="A1:N244"/>
  <sheetViews>
    <sheetView showGridLines="0" showRowColHeaders="0" topLeftCell="C122" workbookViewId="0">
      <selection activeCell="F192" sqref="F192"/>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3</v>
      </c>
      <c r="B1" s="52" t="str">
        <f ca="1">MID(CELL("filename",B1),FIND("]",CELL("filename",B1))+1,255)</f>
        <v>Pengawas-Thn-3</v>
      </c>
      <c r="C1" s="52" t="str">
        <f ca="1">MID(B1,1,LEN(B1)-6)</f>
        <v>Pengawas</v>
      </c>
      <c r="D1" s="52" t="str">
        <f ca="1">INDIRECT("'Sampul-Thn-"&amp;A1&amp;"'!E14") &amp; "    ( " &amp;INDIRECT("'Sampul-Thn-"&amp;A1&amp;"'!E15") &amp; " )"</f>
        <v>Drs. Iskandar, M.Ak    ( 196501161992031002 )</v>
      </c>
      <c r="I1" s="288" t="str">
        <f>HYPERLINK("#Menu!A1","↖")</f>
        <v>↖</v>
      </c>
    </row>
    <row r="2" spans="1:9" ht="23.25" x14ac:dyDescent="0.35">
      <c r="B2" s="47" t="str">
        <f ca="1">"A. Instrumen Penilaian Kinerja Tahunan Kepala Madrasah ( Tahun ke " &amp;A1&amp;" )"</f>
        <v>A. Instrumen Penilaian Kinerja Tahunan Kepala Madrasah ( Tahun ke 3 )</v>
      </c>
    </row>
    <row r="3" spans="1:9" ht="15.75" x14ac:dyDescent="0.25">
      <c r="B3" s="48" t="str">
        <f ca="1">PROPER("Periode Penilaian : " &amp;INDIRECT("'Sampul-Thn-"&amp;A1&amp;"'!C6"))</f>
        <v>Periode Penilaian :  S/D  2025</v>
      </c>
    </row>
    <row r="4" spans="1:9" ht="15.75" x14ac:dyDescent="0.25">
      <c r="B4" s="48" t="str">
        <f ca="1">"Kamad yang dinilai : " &amp;INDIRECT("'Sampul-Thn-"&amp;A1&amp;"'!E8") &amp; "    (" &amp;INDIRECT("'Sampul-Thn-"&amp;A1&amp;"'!E10")&amp;" ) "</f>
        <v xml:space="preserve">Kamad yang dinilai : Hamba Allah    (MA Pragaan ) </v>
      </c>
    </row>
    <row r="5" spans="1:9" ht="15.75" x14ac:dyDescent="0.25">
      <c r="B5" s="48" t="str">
        <f ca="1">"Penilai : " &amp;IF(C1="Pengawas",D1,C1)</f>
        <v>Penilai : Drs. Iskandar, M.Ak    ( 196501161992031002 )</v>
      </c>
    </row>
    <row r="6" spans="1:9" ht="7.5" customHeight="1" x14ac:dyDescent="0.25"/>
    <row r="7" spans="1:9" ht="18" x14ac:dyDescent="0.25">
      <c r="B7" s="331" t="s">
        <v>412</v>
      </c>
      <c r="C7" s="332"/>
      <c r="D7" s="332"/>
      <c r="E7" s="332"/>
      <c r="F7" s="333"/>
      <c r="G7" s="45"/>
      <c r="H7" s="46"/>
    </row>
    <row r="8" spans="1:9" x14ac:dyDescent="0.25">
      <c r="B8" s="334" t="s">
        <v>19</v>
      </c>
      <c r="C8" s="335" t="s">
        <v>70</v>
      </c>
      <c r="D8" s="335"/>
      <c r="E8" s="336" t="s">
        <v>17</v>
      </c>
      <c r="F8" s="337"/>
      <c r="G8" s="326" t="s">
        <v>71</v>
      </c>
      <c r="H8" s="327" t="s">
        <v>72</v>
      </c>
    </row>
    <row r="9" spans="1:9" x14ac:dyDescent="0.25">
      <c r="B9" s="334"/>
      <c r="C9" s="335"/>
      <c r="D9" s="335"/>
      <c r="E9" s="37" t="s">
        <v>129</v>
      </c>
      <c r="F9" s="36" t="s">
        <v>392</v>
      </c>
      <c r="G9" s="326"/>
      <c r="H9" s="327"/>
    </row>
    <row r="10" spans="1:9" ht="27.75" customHeight="1" x14ac:dyDescent="0.25">
      <c r="B10" s="35" t="s">
        <v>14</v>
      </c>
      <c r="C10" s="328" t="s">
        <v>73</v>
      </c>
      <c r="D10" s="329"/>
      <c r="E10" s="33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28" t="s">
        <v>82</v>
      </c>
      <c r="D14" s="329"/>
      <c r="E14" s="33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28" t="s">
        <v>92</v>
      </c>
      <c r="D19" s="329"/>
      <c r="E19" s="33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28" t="s">
        <v>98</v>
      </c>
      <c r="D22" s="329"/>
      <c r="E22" s="33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28" t="s">
        <v>104</v>
      </c>
      <c r="D27" s="329"/>
      <c r="E27" s="33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28" t="s">
        <v>112</v>
      </c>
      <c r="D31" s="329"/>
      <c r="E31" s="33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28" t="s">
        <v>120</v>
      </c>
      <c r="D36" s="329"/>
      <c r="E36" s="33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8" t="s">
        <v>0</v>
      </c>
      <c r="D41" s="339"/>
      <c r="E41" s="340">
        <f>SUBTOTAL(9,F10:F40)</f>
        <v>0</v>
      </c>
      <c r="F41" s="341"/>
      <c r="G41" s="69"/>
      <c r="H41" s="70"/>
    </row>
    <row r="42" spans="2:8" ht="15.75" x14ac:dyDescent="0.25">
      <c r="B42" s="342" t="str">
        <f>"NKT Pengembangan Madrasah (Nilai Kinerja Tahunan)"</f>
        <v>NKT Pengembangan Madrasah (Nilai Kinerja Tahunan)</v>
      </c>
      <c r="C42" s="343"/>
      <c r="D42" s="343"/>
      <c r="E42" s="344">
        <f>E41/(B41*4)*100</f>
        <v>0</v>
      </c>
      <c r="F42" s="345"/>
      <c r="G42" s="44"/>
      <c r="H42" s="2"/>
    </row>
    <row r="43" spans="2:8" x14ac:dyDescent="0.25"/>
    <row r="44" spans="2:8" x14ac:dyDescent="0.25"/>
    <row r="45" spans="2:8" ht="18" x14ac:dyDescent="0.25">
      <c r="B45" s="331" t="s">
        <v>413</v>
      </c>
      <c r="C45" s="332"/>
      <c r="D45" s="332"/>
      <c r="E45" s="332"/>
      <c r="F45" s="333"/>
      <c r="G45" s="45"/>
      <c r="H45" s="46"/>
    </row>
    <row r="46" spans="2:8" x14ac:dyDescent="0.25">
      <c r="B46" s="334" t="s">
        <v>19</v>
      </c>
      <c r="C46" s="335" t="s">
        <v>70</v>
      </c>
      <c r="D46" s="335"/>
      <c r="E46" s="336" t="s">
        <v>17</v>
      </c>
      <c r="F46" s="337"/>
      <c r="G46" s="326" t="s">
        <v>71</v>
      </c>
      <c r="H46" s="327" t="s">
        <v>72</v>
      </c>
    </row>
    <row r="47" spans="2:8" x14ac:dyDescent="0.25">
      <c r="B47" s="334"/>
      <c r="C47" s="335"/>
      <c r="D47" s="335"/>
      <c r="E47" s="37" t="s">
        <v>129</v>
      </c>
      <c r="F47" s="36" t="s">
        <v>392</v>
      </c>
      <c r="G47" s="326"/>
      <c r="H47" s="327"/>
    </row>
    <row r="48" spans="2:8" x14ac:dyDescent="0.25">
      <c r="B48" s="35" t="s">
        <v>11</v>
      </c>
      <c r="C48" s="328" t="s">
        <v>130</v>
      </c>
      <c r="D48" s="329"/>
      <c r="E48" s="33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28" t="s">
        <v>138</v>
      </c>
      <c r="D53" s="329"/>
      <c r="E53" s="33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28" t="s">
        <v>145</v>
      </c>
      <c r="D57" s="329"/>
      <c r="E57" s="33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28" t="s">
        <v>154</v>
      </c>
      <c r="D62" s="329"/>
      <c r="E62" s="33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28" t="s">
        <v>164</v>
      </c>
      <c r="D67" s="329"/>
      <c r="E67" s="33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28" t="s">
        <v>174</v>
      </c>
      <c r="D72" s="329"/>
      <c r="E72" s="33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28" t="s">
        <v>182</v>
      </c>
      <c r="D77" s="329"/>
      <c r="E77" s="33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28" t="s">
        <v>190</v>
      </c>
      <c r="D82" s="329"/>
      <c r="E82" s="33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28" t="s">
        <v>196</v>
      </c>
      <c r="D86" s="329"/>
      <c r="E86" s="33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28" t="s">
        <v>205</v>
      </c>
      <c r="D91" s="329"/>
      <c r="E91" s="33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28" t="s">
        <v>217</v>
      </c>
      <c r="D97" s="329"/>
      <c r="E97" s="33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28" t="s">
        <v>219</v>
      </c>
      <c r="D102" s="329"/>
      <c r="E102" s="33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28" t="s">
        <v>221</v>
      </c>
      <c r="D107" s="329"/>
      <c r="E107" s="33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28" t="s">
        <v>223</v>
      </c>
      <c r="D112" s="329"/>
      <c r="E112" s="33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28" t="s">
        <v>233</v>
      </c>
      <c r="D117" s="329"/>
      <c r="E117" s="33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28" t="s">
        <v>241</v>
      </c>
      <c r="D121" s="329"/>
      <c r="E121" s="33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8" t="s">
        <v>0</v>
      </c>
      <c r="D126" s="339"/>
      <c r="E126" s="340">
        <f>SUBTOTAL(9,F49:F125)</f>
        <v>0</v>
      </c>
      <c r="F126" s="341"/>
      <c r="G126" s="69"/>
      <c r="H126" s="70"/>
    </row>
    <row r="127" spans="2:8" ht="15.75" x14ac:dyDescent="0.25">
      <c r="B127" s="342" t="str">
        <f>"NKT (Nilai Kinerja Tahunan)"</f>
        <v>NKT (Nilai Kinerja Tahunan)</v>
      </c>
      <c r="C127" s="343"/>
      <c r="D127" s="343"/>
      <c r="E127" s="344">
        <f>E126/(B126*4)*100</f>
        <v>0</v>
      </c>
      <c r="F127" s="345"/>
      <c r="G127" s="44"/>
      <c r="H127" s="2"/>
    </row>
    <row r="128" spans="2:8" x14ac:dyDescent="0.25"/>
    <row r="129" spans="2:8" x14ac:dyDescent="0.25"/>
    <row r="130" spans="2:8" ht="18" x14ac:dyDescent="0.25">
      <c r="B130" s="331" t="s">
        <v>414</v>
      </c>
      <c r="C130" s="332"/>
      <c r="D130" s="332"/>
      <c r="E130" s="332"/>
      <c r="F130" s="333"/>
      <c r="G130" s="45"/>
      <c r="H130" s="46"/>
    </row>
    <row r="131" spans="2:8" x14ac:dyDescent="0.25">
      <c r="B131" s="334" t="s">
        <v>19</v>
      </c>
      <c r="C131" s="335" t="s">
        <v>70</v>
      </c>
      <c r="D131" s="335"/>
      <c r="E131" s="336" t="s">
        <v>17</v>
      </c>
      <c r="F131" s="337"/>
      <c r="G131" s="326" t="s">
        <v>71</v>
      </c>
      <c r="H131" s="327" t="s">
        <v>72</v>
      </c>
    </row>
    <row r="132" spans="2:8" x14ac:dyDescent="0.25">
      <c r="B132" s="334"/>
      <c r="C132" s="335"/>
      <c r="D132" s="335"/>
      <c r="E132" s="37" t="s">
        <v>129</v>
      </c>
      <c r="F132" s="36" t="s">
        <v>392</v>
      </c>
      <c r="G132" s="326"/>
      <c r="H132" s="327"/>
    </row>
    <row r="133" spans="2:8" x14ac:dyDescent="0.25">
      <c r="B133" s="35" t="s">
        <v>7</v>
      </c>
      <c r="C133" s="328" t="s">
        <v>248</v>
      </c>
      <c r="D133" s="329"/>
      <c r="E133" s="33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28" t="s">
        <v>256</v>
      </c>
      <c r="D138" s="329"/>
      <c r="E138" s="33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28" t="s">
        <v>265</v>
      </c>
      <c r="D143" s="329"/>
      <c r="E143" s="33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28" t="s">
        <v>272</v>
      </c>
      <c r="D147" s="329"/>
      <c r="E147" s="33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28" t="s">
        <v>278</v>
      </c>
      <c r="D151" s="329"/>
      <c r="E151" s="33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8" t="s">
        <v>0</v>
      </c>
      <c r="D156" s="339"/>
      <c r="E156" s="340">
        <f>SUBTOTAL(9,F134:F155)</f>
        <v>0</v>
      </c>
      <c r="F156" s="341"/>
      <c r="G156" s="69"/>
      <c r="H156" s="70"/>
    </row>
    <row r="157" spans="2:8" ht="15.75" x14ac:dyDescent="0.25">
      <c r="B157" s="342" t="str">
        <f>"NKT Manajerial (Nilai Kinerja Tahunan)"</f>
        <v>NKT Manajerial (Nilai Kinerja Tahunan)</v>
      </c>
      <c r="C157" s="343"/>
      <c r="D157" s="343"/>
      <c r="E157" s="344">
        <f>E156/(B156*4)*100</f>
        <v>0</v>
      </c>
      <c r="F157" s="345"/>
      <c r="G157" s="44"/>
      <c r="H157" s="2"/>
    </row>
    <row r="158" spans="2:8" x14ac:dyDescent="0.25"/>
    <row r="159" spans="2:8" x14ac:dyDescent="0.25"/>
    <row r="160" spans="2:8" ht="18" x14ac:dyDescent="0.25">
      <c r="B160" s="331" t="s">
        <v>415</v>
      </c>
      <c r="C160" s="332"/>
      <c r="D160" s="332"/>
      <c r="E160" s="332"/>
      <c r="F160" s="333"/>
      <c r="G160" s="45"/>
      <c r="H160" s="46"/>
    </row>
    <row r="161" spans="2:8" x14ac:dyDescent="0.25">
      <c r="B161" s="334" t="s">
        <v>19</v>
      </c>
      <c r="C161" s="335" t="s">
        <v>70</v>
      </c>
      <c r="D161" s="335"/>
      <c r="E161" s="336" t="s">
        <v>17</v>
      </c>
      <c r="F161" s="337"/>
      <c r="G161" s="326" t="s">
        <v>71</v>
      </c>
      <c r="H161" s="327" t="s">
        <v>72</v>
      </c>
    </row>
    <row r="162" spans="2:8" x14ac:dyDescent="0.25">
      <c r="B162" s="334"/>
      <c r="C162" s="335"/>
      <c r="D162" s="335"/>
      <c r="E162" s="37" t="s">
        <v>129</v>
      </c>
      <c r="F162" s="36" t="s">
        <v>392</v>
      </c>
      <c r="G162" s="326"/>
      <c r="H162" s="327"/>
    </row>
    <row r="163" spans="2:8" x14ac:dyDescent="0.25">
      <c r="B163" s="35" t="s">
        <v>3</v>
      </c>
      <c r="C163" s="328" t="s">
        <v>287</v>
      </c>
      <c r="D163" s="329"/>
      <c r="E163" s="33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28" t="s">
        <v>292</v>
      </c>
      <c r="D167" s="329"/>
      <c r="E167" s="33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28" t="s">
        <v>299</v>
      </c>
      <c r="D172" s="329"/>
      <c r="E172" s="33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8" t="s">
        <v>0</v>
      </c>
      <c r="D177" s="339"/>
      <c r="E177" s="340">
        <f>SUBTOTAL(9,F164:F176)</f>
        <v>0</v>
      </c>
      <c r="F177" s="341"/>
      <c r="G177" s="69"/>
      <c r="H177" s="70"/>
    </row>
    <row r="178" spans="1:8" ht="15.75" x14ac:dyDescent="0.25">
      <c r="B178" s="342" t="str">
        <f>"NKT Supervisi (Nilai Kinerja Tahunan)"</f>
        <v>NKT Supervisi (Nilai Kinerja Tahunan)</v>
      </c>
      <c r="C178" s="343"/>
      <c r="D178" s="343"/>
      <c r="E178" s="344">
        <f>E177/(B177*4)*100</f>
        <v>0</v>
      </c>
      <c r="F178" s="345"/>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31" t="s">
        <v>416</v>
      </c>
      <c r="C186" s="332"/>
      <c r="D186" s="332"/>
      <c r="E186" s="332"/>
      <c r="F186" s="333"/>
      <c r="G186" s="45"/>
      <c r="H186" s="46"/>
    </row>
    <row r="187" spans="1:8" s="1" customFormat="1" ht="17.25" customHeight="1" x14ac:dyDescent="0.2">
      <c r="B187" s="355" t="s">
        <v>19</v>
      </c>
      <c r="C187" s="357" t="s">
        <v>18</v>
      </c>
      <c r="D187" s="358"/>
      <c r="E187" s="361" t="s">
        <v>17</v>
      </c>
      <c r="F187" s="362"/>
      <c r="G187" s="346" t="s">
        <v>16</v>
      </c>
      <c r="H187" s="347"/>
    </row>
    <row r="188" spans="1:8" x14ac:dyDescent="0.25">
      <c r="B188" s="356"/>
      <c r="C188" s="359"/>
      <c r="D188" s="360"/>
      <c r="E188" s="37" t="s">
        <v>129</v>
      </c>
      <c r="F188" s="36" t="s">
        <v>392</v>
      </c>
      <c r="G188" s="348"/>
      <c r="H188" s="349"/>
    </row>
    <row r="189" spans="1:8" s="1" customFormat="1" ht="14.25" x14ac:dyDescent="0.2">
      <c r="B189" s="8" t="s">
        <v>352</v>
      </c>
      <c r="C189" s="350" t="s">
        <v>351</v>
      </c>
      <c r="D189" s="350"/>
      <c r="E189" s="350"/>
      <c r="F189" s="270" t="str">
        <f ca="1">IF(INT($A$1)&gt;3,(SUBTOTAL(9,F190:F190)/(4*1))*100,"")</f>
        <v/>
      </c>
      <c r="G189" s="351"/>
      <c r="H189" s="352"/>
    </row>
    <row r="190" spans="1:8" s="1" customFormat="1" ht="57.75" customHeight="1" x14ac:dyDescent="0.2">
      <c r="B190" s="6"/>
      <c r="C190" s="5"/>
      <c r="D190" s="61" t="s">
        <v>354</v>
      </c>
      <c r="E190" s="4"/>
      <c r="F190" s="38"/>
      <c r="G190" s="353"/>
      <c r="H190" s="354"/>
    </row>
    <row r="191" spans="1:8" s="1" customFormat="1" ht="14.25" x14ac:dyDescent="0.2">
      <c r="B191" s="8" t="s">
        <v>355</v>
      </c>
      <c r="C191" s="350" t="s">
        <v>353</v>
      </c>
      <c r="D191" s="350"/>
      <c r="E191" s="350"/>
      <c r="F191" s="270" t="str">
        <f ca="1">IF(INT($A$1)&gt;3,(SUBTOTAL(9,F192:F192)/(4*1))*100,"")</f>
        <v/>
      </c>
      <c r="G191" s="351"/>
      <c r="H191" s="352"/>
    </row>
    <row r="192" spans="1:8" s="1" customFormat="1" ht="57.75" customHeight="1" x14ac:dyDescent="0.2">
      <c r="B192" s="6"/>
      <c r="C192" s="5"/>
      <c r="D192" s="61" t="s">
        <v>354</v>
      </c>
      <c r="E192" s="4"/>
      <c r="F192" s="38"/>
      <c r="G192" s="353"/>
      <c r="H192" s="354"/>
    </row>
    <row r="193" spans="2:14" ht="15" customHeight="1" x14ac:dyDescent="0.25">
      <c r="B193" s="68">
        <v>2</v>
      </c>
      <c r="C193" s="338" t="s">
        <v>0</v>
      </c>
      <c r="D193" s="339"/>
      <c r="E193" s="340">
        <f ca="1">IF(INT($A$1)&gt;3,SUBTOTAL(9,F190:F192),0)</f>
        <v>0</v>
      </c>
      <c r="F193" s="341"/>
      <c r="G193" s="69"/>
      <c r="H193" s="70"/>
    </row>
    <row r="194" spans="2:14" ht="15.75" customHeight="1" x14ac:dyDescent="0.25">
      <c r="B194" s="342" t="s">
        <v>398</v>
      </c>
      <c r="C194" s="343"/>
      <c r="D194" s="343"/>
      <c r="E194" s="344">
        <f ca="1">E193/(B193*4)*100</f>
        <v>0</v>
      </c>
      <c r="F194" s="345"/>
      <c r="G194" s="44"/>
      <c r="H194" s="2"/>
    </row>
    <row r="195" spans="2:14" x14ac:dyDescent="0.25"/>
    <row r="196" spans="2:14" x14ac:dyDescent="0.25"/>
    <row r="197" spans="2:14" ht="18" x14ac:dyDescent="0.25">
      <c r="B197" s="331" t="s">
        <v>417</v>
      </c>
      <c r="C197" s="332"/>
      <c r="D197" s="332"/>
      <c r="E197" s="332"/>
      <c r="F197" s="333"/>
      <c r="G197" s="45"/>
      <c r="H197" s="46"/>
    </row>
    <row r="198" spans="2:14" s="1" customFormat="1" ht="17.25" customHeight="1" x14ac:dyDescent="0.2">
      <c r="B198" s="355" t="s">
        <v>19</v>
      </c>
      <c r="C198" s="357" t="s">
        <v>18</v>
      </c>
      <c r="D198" s="358"/>
      <c r="E198" s="361" t="s">
        <v>17</v>
      </c>
      <c r="F198" s="362"/>
      <c r="G198" s="346" t="s">
        <v>16</v>
      </c>
      <c r="H198" s="347"/>
    </row>
    <row r="199" spans="2:14" x14ac:dyDescent="0.25">
      <c r="B199" s="356"/>
      <c r="C199" s="359"/>
      <c r="D199" s="360"/>
      <c r="E199" s="37" t="s">
        <v>129</v>
      </c>
      <c r="F199" s="36" t="s">
        <v>392</v>
      </c>
      <c r="G199" s="348"/>
      <c r="H199" s="349"/>
    </row>
    <row r="200" spans="2:14" s="1" customFormat="1" ht="14.25" x14ac:dyDescent="0.2">
      <c r="B200" s="8" t="s">
        <v>356</v>
      </c>
      <c r="C200" s="350" t="s">
        <v>357</v>
      </c>
      <c r="D200" s="350"/>
      <c r="E200" s="350"/>
      <c r="F200" s="270" t="str">
        <f ca="1">IF(INT($A$1)&gt;3,(SUBTOTAL(9,F201:F201)/(4*1))*100,"")</f>
        <v/>
      </c>
      <c r="G200" s="351"/>
      <c r="H200" s="352"/>
    </row>
    <row r="201" spans="2:14" s="1" customFormat="1" ht="57.75" customHeight="1" x14ac:dyDescent="0.2">
      <c r="B201" s="6"/>
      <c r="C201" s="5"/>
      <c r="D201" s="61" t="s">
        <v>354</v>
      </c>
      <c r="E201" s="4"/>
      <c r="F201" s="38"/>
      <c r="G201" s="353"/>
      <c r="H201" s="354"/>
      <c r="N201" s="1" t="s">
        <v>10</v>
      </c>
    </row>
    <row r="202" spans="2:14" s="1" customFormat="1" ht="14.25" x14ac:dyDescent="0.2">
      <c r="B202" s="8" t="s">
        <v>360</v>
      </c>
      <c r="C202" s="350" t="s">
        <v>358</v>
      </c>
      <c r="D202" s="350"/>
      <c r="E202" s="350"/>
      <c r="F202" s="270" t="str">
        <f ca="1">IF(INT($A$1)&gt;3,(SUBTOTAL(9,F203:F203)/(4*1))*100,"")</f>
        <v/>
      </c>
      <c r="G202" s="351"/>
      <c r="H202" s="352"/>
    </row>
    <row r="203" spans="2:14" s="1" customFormat="1" ht="57.75" customHeight="1" x14ac:dyDescent="0.2">
      <c r="B203" s="6"/>
      <c r="C203" s="5"/>
      <c r="D203" s="61" t="s">
        <v>359</v>
      </c>
      <c r="E203" s="4"/>
      <c r="F203" s="38"/>
      <c r="G203" s="353"/>
      <c r="H203" s="354"/>
    </row>
    <row r="204" spans="2:14" ht="15" customHeight="1" x14ac:dyDescent="0.25">
      <c r="B204" s="68">
        <v>2</v>
      </c>
      <c r="C204" s="338" t="s">
        <v>0</v>
      </c>
      <c r="D204" s="339"/>
      <c r="E204" s="340">
        <f ca="1">IF(INT($A$1)&gt;3,SUBTOTAL(9,F201:F203),0)</f>
        <v>0</v>
      </c>
      <c r="F204" s="341"/>
      <c r="G204" s="69"/>
      <c r="H204" s="70"/>
    </row>
    <row r="205" spans="2:14" ht="15.75" customHeight="1" x14ac:dyDescent="0.25">
      <c r="B205" s="342" t="s">
        <v>397</v>
      </c>
      <c r="C205" s="343"/>
      <c r="D205" s="343"/>
      <c r="E205" s="344">
        <f ca="1">E204/(B204*4)*100</f>
        <v>0</v>
      </c>
      <c r="F205" s="345"/>
      <c r="G205" s="44"/>
      <c r="H205" s="2"/>
    </row>
    <row r="206" spans="2:14" x14ac:dyDescent="0.25"/>
    <row r="207" spans="2:14" x14ac:dyDescent="0.25"/>
    <row r="208" spans="2:14" ht="18" x14ac:dyDescent="0.25">
      <c r="B208" s="331" t="s">
        <v>418</v>
      </c>
      <c r="C208" s="332"/>
      <c r="D208" s="332"/>
      <c r="E208" s="332"/>
      <c r="F208" s="333"/>
      <c r="G208" s="45"/>
      <c r="H208" s="46"/>
    </row>
    <row r="209" spans="2:8" s="1" customFormat="1" ht="17.25" customHeight="1" x14ac:dyDescent="0.2">
      <c r="B209" s="355" t="s">
        <v>19</v>
      </c>
      <c r="C209" s="357" t="s">
        <v>18</v>
      </c>
      <c r="D209" s="358"/>
      <c r="E209" s="361" t="s">
        <v>17</v>
      </c>
      <c r="F209" s="362"/>
      <c r="G209" s="346" t="s">
        <v>16</v>
      </c>
      <c r="H209" s="347"/>
    </row>
    <row r="210" spans="2:8" x14ac:dyDescent="0.25">
      <c r="B210" s="356"/>
      <c r="C210" s="359"/>
      <c r="D210" s="360"/>
      <c r="E210" s="37" t="s">
        <v>129</v>
      </c>
      <c r="F210" s="36" t="s">
        <v>392</v>
      </c>
      <c r="G210" s="348"/>
      <c r="H210" s="349"/>
    </row>
    <row r="211" spans="2:8" s="1" customFormat="1" ht="14.25" x14ac:dyDescent="0.2">
      <c r="B211" s="8" t="s">
        <v>363</v>
      </c>
      <c r="C211" s="350" t="s">
        <v>361</v>
      </c>
      <c r="D211" s="350"/>
      <c r="E211" s="350"/>
      <c r="F211" s="270" t="str">
        <f ca="1">IF(INT($A$1)&gt;3,(SUBTOTAL(9,F212:F212)/(4*1))*100,"")</f>
        <v/>
      </c>
      <c r="G211" s="351"/>
      <c r="H211" s="352"/>
    </row>
    <row r="212" spans="2:8" s="1" customFormat="1" ht="57.75" customHeight="1" x14ac:dyDescent="0.2">
      <c r="B212" s="6"/>
      <c r="C212" s="5"/>
      <c r="D212" s="61" t="s">
        <v>362</v>
      </c>
      <c r="E212" s="4"/>
      <c r="F212" s="38"/>
      <c r="G212" s="353"/>
      <c r="H212" s="354"/>
    </row>
    <row r="213" spans="2:8" s="1" customFormat="1" ht="14.25" x14ac:dyDescent="0.2">
      <c r="B213" s="8" t="s">
        <v>364</v>
      </c>
      <c r="C213" s="350" t="s">
        <v>366</v>
      </c>
      <c r="D213" s="350"/>
      <c r="E213" s="350"/>
      <c r="F213" s="270" t="str">
        <f ca="1">IF(INT($A$1)&gt;3,(SUBTOTAL(9,F214:F214)/(4*1))*100,"")</f>
        <v/>
      </c>
      <c r="G213" s="351"/>
      <c r="H213" s="352"/>
    </row>
    <row r="214" spans="2:8" s="1" customFormat="1" ht="57.75" customHeight="1" x14ac:dyDescent="0.2">
      <c r="B214" s="6"/>
      <c r="C214" s="5"/>
      <c r="D214" s="61" t="s">
        <v>365</v>
      </c>
      <c r="E214" s="4"/>
      <c r="F214" s="38"/>
      <c r="G214" s="353"/>
      <c r="H214" s="354"/>
    </row>
    <row r="215" spans="2:8" s="1" customFormat="1" ht="14.25" x14ac:dyDescent="0.2">
      <c r="B215" s="8" t="s">
        <v>364</v>
      </c>
      <c r="C215" s="350" t="s">
        <v>367</v>
      </c>
      <c r="D215" s="350"/>
      <c r="E215" s="350"/>
      <c r="F215" s="270" t="str">
        <f ca="1">IF(INT($A$1)&gt;3,(SUBTOTAL(9,F216:F216)/(4*1))*100,"")</f>
        <v/>
      </c>
      <c r="G215" s="351"/>
      <c r="H215" s="352"/>
    </row>
    <row r="216" spans="2:8" s="1" customFormat="1" ht="57.75" customHeight="1" x14ac:dyDescent="0.2">
      <c r="B216" s="6"/>
      <c r="C216" s="5"/>
      <c r="D216" s="61" t="s">
        <v>362</v>
      </c>
      <c r="E216" s="4"/>
      <c r="F216" s="38"/>
      <c r="G216" s="353"/>
      <c r="H216" s="354"/>
    </row>
    <row r="217" spans="2:8" ht="15" customHeight="1" x14ac:dyDescent="0.25">
      <c r="B217" s="68">
        <v>3</v>
      </c>
      <c r="C217" s="338" t="s">
        <v>0</v>
      </c>
      <c r="D217" s="339"/>
      <c r="E217" s="340">
        <f ca="1">IF(INT($A$1)&gt;3,SUBTOTAL(9,F212:F216),0)</f>
        <v>0</v>
      </c>
      <c r="F217" s="341"/>
      <c r="G217" s="69"/>
      <c r="H217" s="70"/>
    </row>
    <row r="218" spans="2:8" ht="15.75" customHeight="1" x14ac:dyDescent="0.25">
      <c r="B218" s="342" t="s">
        <v>399</v>
      </c>
      <c r="C218" s="343"/>
      <c r="D218" s="343"/>
      <c r="E218" s="344">
        <f ca="1">E217/(B217*4)*100</f>
        <v>0</v>
      </c>
      <c r="F218" s="345"/>
      <c r="G218" s="44"/>
      <c r="H218" s="2"/>
    </row>
    <row r="219" spans="2:8" x14ac:dyDescent="0.25"/>
    <row r="220" spans="2:8" x14ac:dyDescent="0.25"/>
    <row r="221" spans="2:8" ht="18" x14ac:dyDescent="0.25">
      <c r="B221" s="331" t="s">
        <v>419</v>
      </c>
      <c r="C221" s="332"/>
      <c r="D221" s="332"/>
      <c r="E221" s="332"/>
      <c r="F221" s="333"/>
      <c r="G221" s="45"/>
      <c r="H221" s="46"/>
    </row>
    <row r="222" spans="2:8" s="1" customFormat="1" ht="17.25" customHeight="1" x14ac:dyDescent="0.2">
      <c r="B222" s="355" t="s">
        <v>19</v>
      </c>
      <c r="C222" s="357" t="s">
        <v>18</v>
      </c>
      <c r="D222" s="358"/>
      <c r="E222" s="361" t="s">
        <v>17</v>
      </c>
      <c r="F222" s="362"/>
      <c r="G222" s="346" t="s">
        <v>16</v>
      </c>
      <c r="H222" s="347"/>
    </row>
    <row r="223" spans="2:8" x14ac:dyDescent="0.25">
      <c r="B223" s="356"/>
      <c r="C223" s="359"/>
      <c r="D223" s="360"/>
      <c r="E223" s="37" t="s">
        <v>129</v>
      </c>
      <c r="F223" s="36" t="s">
        <v>392</v>
      </c>
      <c r="G223" s="348"/>
      <c r="H223" s="349"/>
    </row>
    <row r="224" spans="2:8" s="1" customFormat="1" ht="14.25" x14ac:dyDescent="0.2">
      <c r="B224" s="8" t="s">
        <v>371</v>
      </c>
      <c r="C224" s="350" t="s">
        <v>368</v>
      </c>
      <c r="D224" s="350"/>
      <c r="E224" s="350"/>
      <c r="F224" s="270" t="str">
        <f ca="1">IF(INT($A$1)&gt;3,(SUBTOTAL(9,F225:F225)/(4*1))*100,"")</f>
        <v/>
      </c>
      <c r="G224" s="351"/>
      <c r="H224" s="352"/>
    </row>
    <row r="225" spans="2:8" s="1" customFormat="1" ht="57.75" customHeight="1" x14ac:dyDescent="0.2">
      <c r="B225" s="6"/>
      <c r="C225" s="5"/>
      <c r="D225" s="61" t="s">
        <v>369</v>
      </c>
      <c r="E225" s="4"/>
      <c r="F225" s="38"/>
      <c r="G225" s="353"/>
      <c r="H225" s="354"/>
    </row>
    <row r="226" spans="2:8" s="1" customFormat="1" ht="14.25" x14ac:dyDescent="0.2">
      <c r="B226" s="8" t="s">
        <v>372</v>
      </c>
      <c r="C226" s="350" t="s">
        <v>370</v>
      </c>
      <c r="D226" s="350"/>
      <c r="E226" s="350"/>
      <c r="F226" s="270" t="str">
        <f ca="1">IF(INT($A$1)&gt;3,(SUBTOTAL(9,F227:F227)/(4*1))*100,"")</f>
        <v/>
      </c>
      <c r="G226" s="351"/>
      <c r="H226" s="352"/>
    </row>
    <row r="227" spans="2:8" s="1" customFormat="1" ht="57.75" customHeight="1" x14ac:dyDescent="0.2">
      <c r="B227" s="6"/>
      <c r="C227" s="5"/>
      <c r="D227" s="61" t="s">
        <v>373</v>
      </c>
      <c r="E227" s="4"/>
      <c r="F227" s="38"/>
      <c r="G227" s="353"/>
      <c r="H227" s="354"/>
    </row>
    <row r="228" spans="2:8" s="1" customFormat="1" ht="14.25" x14ac:dyDescent="0.2">
      <c r="B228" s="8" t="s">
        <v>376</v>
      </c>
      <c r="C228" s="350" t="s">
        <v>375</v>
      </c>
      <c r="D228" s="350"/>
      <c r="E228" s="350"/>
      <c r="F228" s="270" t="str">
        <f ca="1">IF(INT($A$1)&gt;3,(SUBTOTAL(9,F229:F229)/(4*1))*100,"")</f>
        <v/>
      </c>
      <c r="G228" s="351"/>
      <c r="H228" s="352"/>
    </row>
    <row r="229" spans="2:8" s="1" customFormat="1" ht="57.75" customHeight="1" x14ac:dyDescent="0.2">
      <c r="B229" s="6"/>
      <c r="C229" s="5"/>
      <c r="D229" s="61" t="s">
        <v>374</v>
      </c>
      <c r="E229" s="4"/>
      <c r="F229" s="38"/>
      <c r="G229" s="353"/>
      <c r="H229" s="354"/>
    </row>
    <row r="230" spans="2:8" s="1" customFormat="1" ht="14.25" x14ac:dyDescent="0.2">
      <c r="B230" s="8" t="s">
        <v>377</v>
      </c>
      <c r="C230" s="350" t="s">
        <v>380</v>
      </c>
      <c r="D230" s="350"/>
      <c r="E230" s="350"/>
      <c r="F230" s="270" t="str">
        <f ca="1">IF(INT($A$1)&gt;3,(SUBTOTAL(9,F231:F231)/(4*1))*100,"")</f>
        <v/>
      </c>
      <c r="G230" s="351"/>
      <c r="H230" s="352"/>
    </row>
    <row r="231" spans="2:8" s="1" customFormat="1" ht="57.75" customHeight="1" x14ac:dyDescent="0.2">
      <c r="B231" s="6"/>
      <c r="C231" s="5"/>
      <c r="D231" s="61" t="s">
        <v>379</v>
      </c>
      <c r="E231" s="4"/>
      <c r="F231" s="38"/>
      <c r="G231" s="353"/>
      <c r="H231" s="354"/>
    </row>
    <row r="232" spans="2:8" s="1" customFormat="1" ht="14.25" x14ac:dyDescent="0.2">
      <c r="B232" s="8" t="s">
        <v>378</v>
      </c>
      <c r="C232" s="350" t="s">
        <v>382</v>
      </c>
      <c r="D232" s="350"/>
      <c r="E232" s="350"/>
      <c r="F232" s="270" t="str">
        <f ca="1">IF(INT($A$1)&gt;3,(SUBTOTAL(9,F233:F233)/(4*1))*100,"")</f>
        <v/>
      </c>
      <c r="G232" s="351"/>
      <c r="H232" s="352"/>
    </row>
    <row r="233" spans="2:8" s="1" customFormat="1" ht="57.75" customHeight="1" x14ac:dyDescent="0.2">
      <c r="B233" s="6"/>
      <c r="C233" s="5"/>
      <c r="D233" s="61" t="s">
        <v>381</v>
      </c>
      <c r="E233" s="4"/>
      <c r="F233" s="38"/>
      <c r="G233" s="353"/>
      <c r="H233" s="354"/>
    </row>
    <row r="234" spans="2:8" s="1" customFormat="1" ht="14.25" x14ac:dyDescent="0.2">
      <c r="B234" s="8" t="s">
        <v>470</v>
      </c>
      <c r="C234" s="350" t="s">
        <v>472</v>
      </c>
      <c r="D234" s="350"/>
      <c r="E234" s="350"/>
      <c r="F234" s="270" t="str">
        <f ca="1">IF(INT($A$1)&gt;3,(SUBTOTAL(9,F235:F235)/(4*1))*100,"")</f>
        <v/>
      </c>
      <c r="G234" s="351"/>
      <c r="H234" s="352"/>
    </row>
    <row r="235" spans="2:8" s="1" customFormat="1" ht="89.25" x14ac:dyDescent="0.2">
      <c r="B235" s="6"/>
      <c r="C235" s="5"/>
      <c r="D235" s="61" t="s">
        <v>475</v>
      </c>
      <c r="E235" s="4"/>
      <c r="F235" s="38"/>
      <c r="G235" s="353"/>
      <c r="H235" s="354"/>
    </row>
    <row r="236" spans="2:8" s="1" customFormat="1" ht="14.25" x14ac:dyDescent="0.2">
      <c r="B236" s="8" t="s">
        <v>471</v>
      </c>
      <c r="C236" s="350" t="s">
        <v>473</v>
      </c>
      <c r="D236" s="350"/>
      <c r="E236" s="350"/>
      <c r="F236" s="270" t="str">
        <f ca="1">IF(INT($A$1)&gt;3,(SUBTOTAL(9,F237:F237)/(4*1))*100,"")</f>
        <v/>
      </c>
      <c r="G236" s="351"/>
      <c r="H236" s="352"/>
    </row>
    <row r="237" spans="2:8" s="1" customFormat="1" ht="140.25" x14ac:dyDescent="0.2">
      <c r="B237" s="6"/>
      <c r="C237" s="5"/>
      <c r="D237" s="61" t="s">
        <v>476</v>
      </c>
      <c r="E237" s="4"/>
      <c r="F237" s="38"/>
      <c r="G237" s="353"/>
      <c r="H237" s="354"/>
    </row>
    <row r="238" spans="2:8" ht="15" customHeight="1" x14ac:dyDescent="0.25">
      <c r="B238" s="68">
        <v>7</v>
      </c>
      <c r="C238" s="338" t="s">
        <v>0</v>
      </c>
      <c r="D238" s="339"/>
      <c r="E238" s="340">
        <f ca="1">IF(INT($A$1)&gt;3,SUBTOTAL(9,F225:F237),0)</f>
        <v>0</v>
      </c>
      <c r="F238" s="341"/>
      <c r="G238" s="69"/>
      <c r="H238" s="70"/>
    </row>
    <row r="239" spans="2:8" ht="15.75" customHeight="1" x14ac:dyDescent="0.25">
      <c r="B239" s="342" t="s">
        <v>400</v>
      </c>
      <c r="C239" s="343"/>
      <c r="D239" s="343"/>
      <c r="E239" s="344">
        <f ca="1">E238/(B238*4)*100</f>
        <v>0</v>
      </c>
      <c r="F239" s="345"/>
      <c r="G239" s="44"/>
      <c r="H239" s="2"/>
    </row>
    <row r="240" spans="2:8" ht="15.75" customHeight="1" x14ac:dyDescent="0.25"/>
    <row r="241" spans="2:8" ht="15" customHeight="1" x14ac:dyDescent="0.25"/>
    <row r="242" spans="2:8" ht="15" customHeight="1" x14ac:dyDescent="0.25">
      <c r="B242" s="68">
        <f>SUM(B10:B177)</f>
        <v>115</v>
      </c>
      <c r="C242" s="338" t="s">
        <v>436</v>
      </c>
      <c r="D242" s="339"/>
      <c r="E242" s="340">
        <f ca="1">IF(A1=4,SUBTOTAL(9,F1:F237),SUBTOTAL(9,F1:F176))</f>
        <v>0</v>
      </c>
      <c r="F242" s="341"/>
      <c r="G242" s="69"/>
      <c r="H242" s="70"/>
    </row>
    <row r="243" spans="2:8" ht="15.75" customHeight="1" x14ac:dyDescent="0.25">
      <c r="B243" s="84">
        <f>B242+SUM(B192:B238)</f>
        <v>129</v>
      </c>
      <c r="C243" s="363" t="str">
        <f ca="1">IF(A1="4","Total NKET (Nilai Kinerja 4 Tahunan)","Total NKT (Nilai Kinerja Tahunan)"&amp;" Tahun Ke : " &amp; A1)</f>
        <v>Total NKT (Nilai Kinerja Tahunan) Tahun Ke : 3</v>
      </c>
      <c r="D243" s="364"/>
      <c r="E243" s="344">
        <f ca="1">IF(A1="4",E242/(B243*4)*100,E242/(B242*4)*100)</f>
        <v>0</v>
      </c>
      <c r="F243" s="345"/>
      <c r="G243" s="44"/>
      <c r="H243" s="2"/>
    </row>
    <row r="244" spans="2:8" ht="15" customHeight="1" x14ac:dyDescent="0.25"/>
  </sheetData>
  <sheetProtection sheet="1" selectLockedCells="1"/>
  <mergeCells count="153">
    <mergeCell ref="G8:G9"/>
    <mergeCell ref="H8:H9"/>
    <mergeCell ref="C10:E10"/>
    <mergeCell ref="C14:E14"/>
    <mergeCell ref="C19:E19"/>
    <mergeCell ref="C22:E22"/>
    <mergeCell ref="C27:E27"/>
    <mergeCell ref="C31:E31"/>
    <mergeCell ref="B7:F7"/>
    <mergeCell ref="B8:B9"/>
    <mergeCell ref="C8:D9"/>
    <mergeCell ref="E8:F8"/>
    <mergeCell ref="B46:B47"/>
    <mergeCell ref="C46:D47"/>
    <mergeCell ref="E46:F46"/>
    <mergeCell ref="G46:G47"/>
    <mergeCell ref="H46:H47"/>
    <mergeCell ref="C48:E48"/>
    <mergeCell ref="C36:E36"/>
    <mergeCell ref="C41:D41"/>
    <mergeCell ref="E41:F41"/>
    <mergeCell ref="B42:D42"/>
    <mergeCell ref="E42:F42"/>
    <mergeCell ref="B45:F45"/>
    <mergeCell ref="C82:E82"/>
    <mergeCell ref="C86:E86"/>
    <mergeCell ref="C91:E91"/>
    <mergeCell ref="C97:E97"/>
    <mergeCell ref="C102:E102"/>
    <mergeCell ref="C107:E107"/>
    <mergeCell ref="C53:E53"/>
    <mergeCell ref="C57:E57"/>
    <mergeCell ref="C62:E62"/>
    <mergeCell ref="C67:E67"/>
    <mergeCell ref="C72:E72"/>
    <mergeCell ref="C77:E77"/>
    <mergeCell ref="G131:G132"/>
    <mergeCell ref="H131:H132"/>
    <mergeCell ref="C112:E112"/>
    <mergeCell ref="C117:E117"/>
    <mergeCell ref="C121:E121"/>
    <mergeCell ref="C126:D126"/>
    <mergeCell ref="E126:F126"/>
    <mergeCell ref="B127:D127"/>
    <mergeCell ref="E127:F127"/>
    <mergeCell ref="C133:E133"/>
    <mergeCell ref="C138:E138"/>
    <mergeCell ref="C143:E143"/>
    <mergeCell ref="C147:E147"/>
    <mergeCell ref="C151:E151"/>
    <mergeCell ref="C156:D156"/>
    <mergeCell ref="E156:F156"/>
    <mergeCell ref="B130:F130"/>
    <mergeCell ref="B131:B132"/>
    <mergeCell ref="C131:D132"/>
    <mergeCell ref="E131:F131"/>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G187:H188"/>
    <mergeCell ref="C189:E189"/>
    <mergeCell ref="G189:H189"/>
    <mergeCell ref="G190:H190"/>
    <mergeCell ref="C191:E191"/>
    <mergeCell ref="G191:H191"/>
    <mergeCell ref="B178:D178"/>
    <mergeCell ref="E178:F178"/>
    <mergeCell ref="B186:F186"/>
    <mergeCell ref="B187:B188"/>
    <mergeCell ref="C187:D188"/>
    <mergeCell ref="E187:F187"/>
    <mergeCell ref="B198:B199"/>
    <mergeCell ref="C198:D199"/>
    <mergeCell ref="E198:F198"/>
    <mergeCell ref="G198:H199"/>
    <mergeCell ref="C200:E200"/>
    <mergeCell ref="G200:H200"/>
    <mergeCell ref="G192:H192"/>
    <mergeCell ref="C193:D193"/>
    <mergeCell ref="E193:F193"/>
    <mergeCell ref="B194:D194"/>
    <mergeCell ref="E194:F194"/>
    <mergeCell ref="B197:F197"/>
    <mergeCell ref="B205:D205"/>
    <mergeCell ref="E205:F205"/>
    <mergeCell ref="B208:F208"/>
    <mergeCell ref="B209:B210"/>
    <mergeCell ref="C209:D210"/>
    <mergeCell ref="E209:F209"/>
    <mergeCell ref="G201:H201"/>
    <mergeCell ref="C202:E202"/>
    <mergeCell ref="G202:H202"/>
    <mergeCell ref="G203:H203"/>
    <mergeCell ref="C204:D204"/>
    <mergeCell ref="E204:F204"/>
    <mergeCell ref="G214:H214"/>
    <mergeCell ref="C215:E215"/>
    <mergeCell ref="G215:H215"/>
    <mergeCell ref="G216:H216"/>
    <mergeCell ref="C217:D217"/>
    <mergeCell ref="E217:F217"/>
    <mergeCell ref="G209:H210"/>
    <mergeCell ref="C211:E211"/>
    <mergeCell ref="G211:H211"/>
    <mergeCell ref="G212:H212"/>
    <mergeCell ref="C213:E213"/>
    <mergeCell ref="G213:H213"/>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31:H231"/>
    <mergeCell ref="C232:E232"/>
    <mergeCell ref="G232:H232"/>
    <mergeCell ref="G233:H233"/>
    <mergeCell ref="C234:E234"/>
    <mergeCell ref="G234:H234"/>
    <mergeCell ref="G227:H227"/>
    <mergeCell ref="C228:E228"/>
    <mergeCell ref="G228:H228"/>
    <mergeCell ref="G229:H229"/>
    <mergeCell ref="C230:E230"/>
    <mergeCell ref="G230:H230"/>
    <mergeCell ref="B239:D239"/>
    <mergeCell ref="E239:F239"/>
    <mergeCell ref="C242:D242"/>
    <mergeCell ref="E242:F242"/>
    <mergeCell ref="C243:D243"/>
    <mergeCell ref="E243:F243"/>
    <mergeCell ref="G235:H235"/>
    <mergeCell ref="C236:E236"/>
    <mergeCell ref="G236:H236"/>
    <mergeCell ref="G237:H237"/>
    <mergeCell ref="C238:D238"/>
    <mergeCell ref="E238:F238"/>
  </mergeCells>
  <conditionalFormatting sqref="A180:I240">
    <cfRule type="expression" dxfId="392" priority="2">
      <formula>IF($A$1="4",FALSE,TRUE)</formula>
    </cfRule>
  </conditionalFormatting>
  <conditionalFormatting sqref="A234:XFD234 A235:E235 G235:XFD235 A236:XFD236 A237:E237 G237:XFD237">
    <cfRule type="expression" dxfId="391"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0C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6849"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06850"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06851"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06852"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06853"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06854"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06855"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06856"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06857"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06858"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06859"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06860"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06861"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06862"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06863"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06864"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06865"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06866"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06867"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06868"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06869"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06870"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06871"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06872"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06873"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06874"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06875"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06876"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06877"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06878"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06879"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06880"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06881"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06882"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06883"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06884"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06885"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06886"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06887"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06888"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06889"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06890"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06891"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06892"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06893"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06894"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06895"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06896"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06897"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06898"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06899"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06900"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06901"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06902"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06903"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06904"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06905"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06906"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06907"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06908"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06909"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06910"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06911"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06912"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06913"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06914"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06915"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06916"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06917"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06918"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06919"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06920"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06921"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06922"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06923"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06924"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06925"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06926"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06927"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06928"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06929"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06930"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06931"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06932"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06933"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06934"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06935"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06936"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06937"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06938"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06939"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06940"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06941"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06942"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06943"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06944"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06945"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06946"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06947"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06948"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06949"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06950"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06951"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06952"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06953"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06954"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06955"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06956"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06957"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06958"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06959"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06960"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06961"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06962"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06963"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06964"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06965"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06966"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06967"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06968"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06969"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06970"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06971"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06972"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06973"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06974"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06975"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06976"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06977"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06978"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06979"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06980"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06981"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06982"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06983"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06984"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06985"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06986"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06987"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06988"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06989"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06990"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06991"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06992"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06993"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06994"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06995"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06996"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06997"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06998"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06999"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07000"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07001"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07002"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07003"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07004"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07005"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07006"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07007"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07008"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07009"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07010"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07011"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07012"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07013"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07014"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07015"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07016"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07017"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07018"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07019"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07020"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07021"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07022"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07023"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07024"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07025"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07026"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07027"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07028"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07029"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07030"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07031"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07032"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07033"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07034"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07035"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07036"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07037"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07038"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07039"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07040"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07041"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07042"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07043"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07044"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07045"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07046"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07047"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07048"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07049"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07050"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07051"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07052"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07053"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07054"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07055"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07056"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07057"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07058"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07059"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07060"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07061"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07062"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07063"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07064"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07065"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07066"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07067"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07068"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07069"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07070"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07071"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07072"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07073"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07074"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07075"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07076"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07077"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07078"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07079"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07080"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07081"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07082"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07083"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07084"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07085"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07086"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07087"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07088"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07089"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07090"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07091"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07092"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07093"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07094"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07095"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07096"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07097"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07098"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07099"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07100"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07101"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07102"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07103"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07104"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07105"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07106"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07107"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07108"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07109"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07110"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07111"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07112"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07113"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07114"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07115"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07116"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07117"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07118"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07119"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07120"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07121"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07122"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07123"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07124"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07125"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07126"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07127"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07128"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07129"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07130"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07131"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07132"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07133"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07134"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07135"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07136"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07137"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07138"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07139"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07140"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07141"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07142"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07143"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07144"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07145"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07146"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07147"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07148"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07149"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07150"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07151"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07152"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07153"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07154"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07155"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07156"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07157"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07158"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07159"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07160"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07161"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07162"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07163"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07164"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07165"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07166"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07167"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07168"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07169"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07170"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07171"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07172"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07173"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07174"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07175"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07176"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07177"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07178"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07179"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07180"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07181"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07182"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07183"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07184"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07185"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07186"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07187"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07188"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07189"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07190"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07191"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07192"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07193"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07194"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07195"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07196"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07197"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07198"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07199"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07200"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07201"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07202"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07203"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07204"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07205"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07206"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07207"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07208"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07209"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07210"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07211"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07212"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07213"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07214"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07215"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07216"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07217"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07218"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07219"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07220"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07221"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07222"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07223"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07224"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07225"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07226"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07227"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07228"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07229"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07230"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07231"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07232"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07233"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07234"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07235"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07236"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07237"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07238"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07239"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07240"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07241"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07242"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07243"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07244"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07245"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07246"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07247"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07248"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07249"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07250"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07251"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07252"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07253"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07254"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07255"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07256"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07257"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07258"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07259"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07260"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07261"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07262"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07263"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07264"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07265"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07266"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07267"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07268"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07269"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07270"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07271"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07272"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07273"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07274"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07275"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07276"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07277"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07278"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07279"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07280"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07281"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07282"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07283"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07284"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07285"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07286"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07287"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07288"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07289"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07290"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07291"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07292"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07293"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07294"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07295"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07296"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07297"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07298"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07299"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07300"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07301"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07302"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07303"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07304"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07305"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07306"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07307"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07308"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07309"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07310"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07311"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07312"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07313"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07314"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07315"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07316"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07317"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07318"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07319"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07320"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07321"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07322"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07323"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07324"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07325"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07326"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07327"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07328"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07329"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07330"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07331"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07332"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07333"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07334"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07335"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07336"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07337"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07338"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07339"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07340"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07341"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07342"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07343"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07344"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07345"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07346"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07347"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07348"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07349"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07350"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07351"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07352"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07353"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07354"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07355"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07356"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07357"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07358"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07359"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07360"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07361"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07362"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07363"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07364"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07365"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07366"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07367"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07368"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07369"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07370"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07371"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07372"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07373"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07374"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07375"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07376"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07377"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07378"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07379"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07380"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07381"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07382"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07383"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07384"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07385"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07386"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07387"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07388"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07389"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07390"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07391"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07392"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07393"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07394"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07395"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07396"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07397"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07398"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07399"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07400"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07401"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07402"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07403"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07404"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07405"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07406"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07407"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07408"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07409"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07410"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07411"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07412"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07413"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07414"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07415"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07416"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07417"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07418"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07419"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07420"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07421"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07422"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07423"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07424"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07425"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07426"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07427"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07428"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07429"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07430"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07431"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07432"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07433"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07434"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07435"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07436"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07437"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07438"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07439"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07440"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07441"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07442"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07443"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07444"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07445"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07446"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07447"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07448"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07449"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07450"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07451"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07452"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07453"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07454"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07455"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07456"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07457"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07458"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07459"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07460"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07461"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07462"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07463"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07464"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07465"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07466"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07467"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07468"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07469"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07470"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07471"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07472"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07473"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07474"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07475"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07476"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07477"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07478"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07479"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07480"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07481"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07482"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07483"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07484"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07485"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07486"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07487"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07488"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07489"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07490"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07491"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07492"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07493"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pageSetUpPr fitToPage="1"/>
  </sheetPr>
  <dimension ref="A1:X101"/>
  <sheetViews>
    <sheetView showGridLines="0" topLeftCell="A89" workbookViewId="0">
      <selection activeCell="I68" sqref="I68"/>
    </sheetView>
  </sheetViews>
  <sheetFormatPr defaultColWidth="0" defaultRowHeight="0" customHeight="1" zeroHeight="1" x14ac:dyDescent="0.25"/>
  <cols>
    <col min="1" max="1" width="2.140625" style="144" bestFit="1" customWidth="1"/>
    <col min="2" max="2" width="3" style="144" customWidth="1"/>
    <col min="3" max="3" width="4.85546875" style="144" customWidth="1"/>
    <col min="4" max="4" width="36.5703125" style="158" bestFit="1" customWidth="1"/>
    <col min="5" max="5" width="54.85546875" style="144" customWidth="1"/>
    <col min="6" max="6" width="6.140625" style="144" bestFit="1" customWidth="1"/>
    <col min="7" max="7" width="10.85546875" style="144" customWidth="1"/>
    <col min="8" max="9" width="2.28515625" style="144" customWidth="1"/>
    <col min="10" max="11" width="2.28515625" style="144" hidden="1" customWidth="1"/>
    <col min="12" max="13" width="8.42578125" style="144" hidden="1" customWidth="1"/>
    <col min="14" max="14" width="7" style="144" hidden="1" customWidth="1"/>
    <col min="15" max="15" width="9.5703125" style="144" hidden="1" customWidth="1"/>
    <col min="16" max="16" width="7.85546875" style="265" hidden="1" customWidth="1"/>
    <col min="17" max="17" width="6.7109375" style="144" hidden="1" customWidth="1"/>
    <col min="18" max="18" width="11.5703125" style="144" hidden="1" customWidth="1"/>
    <col min="19" max="19" width="6.42578125" style="144" hidden="1" customWidth="1"/>
    <col min="20" max="20" width="6.28515625" style="144" hidden="1" customWidth="1"/>
    <col min="21" max="16384" width="9.140625" style="144" hidden="1"/>
  </cols>
  <sheetData>
    <row r="1" spans="1:16" s="159" customFormat="1" ht="15.75" hidden="1" x14ac:dyDescent="0.25">
      <c r="A1" s="158" t="str">
        <f ca="1">RIGHT(MID(CELL("filename",A1),FIND("]",CELL("filename",A1))+1,255),1)</f>
        <v>3</v>
      </c>
      <c r="B1" s="158" t="str">
        <f ca="1">MID(CELL("filename",B1),FIND("]",CELL("filename",B1))+1,255)</f>
        <v>Form1-Pengawas-Thn-3</v>
      </c>
      <c r="C1" s="158" t="str">
        <f ca="1">MID(B1,7,LEN(B1)-6)</f>
        <v>Pengawas-Thn-3</v>
      </c>
      <c r="D1" s="158" t="str">
        <f ca="1">LEFT(C1,LEN(C1)-6)</f>
        <v>Pengawas</v>
      </c>
      <c r="E1" s="159" t="str">
        <f ca="1">A1</f>
        <v>3</v>
      </c>
      <c r="F1" s="159">
        <v>2</v>
      </c>
      <c r="G1" s="159">
        <v>3</v>
      </c>
      <c r="H1" s="159">
        <v>4</v>
      </c>
      <c r="I1" s="159">
        <v>4</v>
      </c>
      <c r="J1" s="159">
        <v>4</v>
      </c>
      <c r="K1" s="159">
        <v>4</v>
      </c>
      <c r="N1" s="159">
        <v>4</v>
      </c>
      <c r="O1" s="159">
        <v>4</v>
      </c>
      <c r="P1" s="264"/>
    </row>
    <row r="2" spans="1:16" s="159" customFormat="1" ht="15.75" hidden="1" x14ac:dyDescent="0.25">
      <c r="A2" s="158"/>
      <c r="B2" s="158"/>
      <c r="C2" s="158"/>
      <c r="D2" s="158"/>
      <c r="P2" s="264"/>
    </row>
    <row r="3" spans="1:16" ht="15.75" hidden="1" x14ac:dyDescent="0.25">
      <c r="C3" s="144" t="s">
        <v>59</v>
      </c>
      <c r="D3" s="144" t="s">
        <v>537</v>
      </c>
      <c r="E3" s="144" t="s">
        <v>504</v>
      </c>
      <c r="F3" s="158" t="s">
        <v>528</v>
      </c>
      <c r="G3" s="161" t="s">
        <v>531</v>
      </c>
    </row>
    <row r="4" spans="1:16" ht="15.75" hidden="1" x14ac:dyDescent="0.25">
      <c r="C4" s="144" t="s">
        <v>14</v>
      </c>
      <c r="D4" s="144" t="str">
        <f t="shared" ref="D4:D34" si="0">VLOOKUP($C4,Tabel_IK,13,FALSE)</f>
        <v>USAHA PENGEMBANGAN MADRASAH</v>
      </c>
      <c r="E4" s="144" t="str">
        <f t="shared" ref="E4:E34" si="1">VLOOKUP($C4,Tabel_IK,14,FALSE)</f>
        <v>RKJM dan RKAM</v>
      </c>
      <c r="F4" s="162">
        <f t="shared" ref="F4:F34" ca="1" si="2">VLOOKUP($C4,Tabel_IK,3+INT($A$1),FALSE)</f>
        <v>0</v>
      </c>
      <c r="G4" s="163">
        <f ca="1">RANK(F4,F$4:F$34,1)+COUNTIF(F$4:F4,F4)-1</f>
        <v>1</v>
      </c>
    </row>
    <row r="5" spans="1:16" ht="15.75" hidden="1" x14ac:dyDescent="0.25">
      <c r="C5" s="144" t="s">
        <v>13</v>
      </c>
      <c r="D5" s="144" t="str">
        <f t="shared" si="0"/>
        <v>USAHA PENGEMBANGAN MADRASAH</v>
      </c>
      <c r="E5" s="144" t="str">
        <f t="shared" si="1"/>
        <v>Pemberdayaan Organisasi Madrasah</v>
      </c>
      <c r="F5" s="162">
        <f t="shared" ca="1" si="2"/>
        <v>0</v>
      </c>
      <c r="G5" s="163">
        <f ca="1">RANK(F5,F$4:F$34,1)+COUNTIF(F$4:F5,F5)-1</f>
        <v>2</v>
      </c>
    </row>
    <row r="6" spans="1:16" ht="15.75" hidden="1" x14ac:dyDescent="0.25">
      <c r="C6" s="144" t="s">
        <v>91</v>
      </c>
      <c r="D6" s="144" t="str">
        <f t="shared" si="0"/>
        <v>USAHA PENGEMBANGAN MADRASAH</v>
      </c>
      <c r="E6" s="144" t="str">
        <f t="shared" si="1"/>
        <v>Perencanaan dan Pengembangan Madrasah</v>
      </c>
      <c r="F6" s="162">
        <f t="shared" ca="1" si="2"/>
        <v>0</v>
      </c>
      <c r="G6" s="163">
        <f ca="1">RANK(F6,F$4:F$34,1)+COUNTIF(F$4:F6,F6)-1</f>
        <v>3</v>
      </c>
    </row>
    <row r="7" spans="1:16" ht="15.75" hidden="1" x14ac:dyDescent="0.25">
      <c r="C7" s="144" t="s">
        <v>97</v>
      </c>
      <c r="D7" s="144" t="str">
        <f t="shared" si="0"/>
        <v>USAHA PENGEMBANGAN MADRASAH</v>
      </c>
      <c r="E7" s="144" t="str">
        <f t="shared" si="1"/>
        <v>Peningkatan Kualitas Pembelajaran</v>
      </c>
      <c r="F7" s="162">
        <f t="shared" ca="1" si="2"/>
        <v>0</v>
      </c>
      <c r="G7" s="163">
        <f ca="1">RANK(F7,F$4:F$34,1)+COUNTIF(F$4:F7,F7)-1</f>
        <v>4</v>
      </c>
    </row>
    <row r="8" spans="1:16" ht="15.75" hidden="1" x14ac:dyDescent="0.25">
      <c r="C8" s="144" t="s">
        <v>103</v>
      </c>
      <c r="D8" s="144" t="str">
        <f t="shared" si="0"/>
        <v>USAHA PENGEMBANGAN MADRASAH</v>
      </c>
      <c r="E8" s="144" t="str">
        <f t="shared" si="1"/>
        <v>Monitoring dan Evaluasi</v>
      </c>
      <c r="F8" s="162">
        <f t="shared" ca="1" si="2"/>
        <v>0</v>
      </c>
      <c r="G8" s="163">
        <f ca="1">RANK(F8,F$4:F$34,1)+COUNTIF(F$4:F8,F8)-1</f>
        <v>5</v>
      </c>
    </row>
    <row r="9" spans="1:16" ht="15.75" hidden="1" x14ac:dyDescent="0.25">
      <c r="C9" s="144" t="s">
        <v>111</v>
      </c>
      <c r="D9" s="144" t="str">
        <f t="shared" si="0"/>
        <v>USAHA PENGEMBANGAN MADRASAH</v>
      </c>
      <c r="E9" s="144" t="str">
        <f t="shared" si="1"/>
        <v>Monitoring dan Evaluasi</v>
      </c>
      <c r="F9" s="162">
        <f t="shared" ca="1" si="2"/>
        <v>0</v>
      </c>
      <c r="G9" s="163">
        <f ca="1">RANK(F9,F$4:F$34,1)+COUNTIF(F$4:F9,F9)-1</f>
        <v>6</v>
      </c>
    </row>
    <row r="10" spans="1:16" ht="15.75" hidden="1" x14ac:dyDescent="0.25">
      <c r="C10" s="144" t="s">
        <v>119</v>
      </c>
      <c r="D10" s="144" t="str">
        <f t="shared" si="0"/>
        <v>USAHA PENGEMBANGAN MADRASAH</v>
      </c>
      <c r="E10" s="144" t="str">
        <f t="shared" si="1"/>
        <v>Penelitian Tindakan</v>
      </c>
      <c r="F10" s="162">
        <f t="shared" ca="1" si="2"/>
        <v>0</v>
      </c>
      <c r="G10" s="163">
        <f ca="1">RANK(F10,F$4:F$34,1)+COUNTIF(F$4:F10,F10)-1</f>
        <v>7</v>
      </c>
    </row>
    <row r="11" spans="1:16" ht="15.75" hidden="1" x14ac:dyDescent="0.25">
      <c r="C11" s="144" t="s">
        <v>11</v>
      </c>
      <c r="D11" s="144" t="str">
        <f t="shared" si="0"/>
        <v>MANAJERIAL</v>
      </c>
      <c r="E11" s="144" t="str">
        <f t="shared" si="1"/>
        <v>RKJM dan RKAM</v>
      </c>
      <c r="F11" s="162">
        <f t="shared" ca="1" si="2"/>
        <v>0</v>
      </c>
      <c r="G11" s="163">
        <f ca="1">RANK(F11,F$4:F$34,1)+COUNTIF(F$4:F11,F11)-1</f>
        <v>8</v>
      </c>
    </row>
    <row r="12" spans="1:16" ht="15.75" hidden="1" x14ac:dyDescent="0.25">
      <c r="C12" s="144" t="s">
        <v>9</v>
      </c>
      <c r="D12" s="144" t="str">
        <f t="shared" si="0"/>
        <v>MANAJERIAL</v>
      </c>
      <c r="E12" s="144" t="str">
        <f t="shared" si="1"/>
        <v>Perencanaan dan Pengembangan Madrasah</v>
      </c>
      <c r="F12" s="162">
        <f t="shared" ca="1" si="2"/>
        <v>0</v>
      </c>
      <c r="G12" s="163">
        <f ca="1">RANK(F12,F$4:F$34,1)+COUNTIF(F$4:F12,F12)-1</f>
        <v>9</v>
      </c>
    </row>
    <row r="13" spans="1:16" ht="15.75" hidden="1" x14ac:dyDescent="0.25">
      <c r="C13" s="144" t="s">
        <v>144</v>
      </c>
      <c r="D13" s="144" t="str">
        <f t="shared" si="0"/>
        <v>MANAJERIAL</v>
      </c>
      <c r="E13" s="144" t="str">
        <f t="shared" si="1"/>
        <v>Kepemimpinan dalam Pengelolaan Sumberdaya Madrasah</v>
      </c>
      <c r="F13" s="162">
        <f t="shared" ca="1" si="2"/>
        <v>0</v>
      </c>
      <c r="G13" s="163">
        <f ca="1">RANK(F13,F$4:F$34,1)+COUNTIF(F$4:F13,F13)-1</f>
        <v>10</v>
      </c>
    </row>
    <row r="14" spans="1:16" ht="15.75" hidden="1" x14ac:dyDescent="0.25">
      <c r="C14" s="144" t="s">
        <v>153</v>
      </c>
      <c r="D14" s="144" t="str">
        <f t="shared" si="0"/>
        <v>MANAJERIAL</v>
      </c>
      <c r="E14" s="144" t="str">
        <f t="shared" si="1"/>
        <v>Pengelolaan Sarana dan Prasarana</v>
      </c>
      <c r="F14" s="162">
        <f t="shared" ca="1" si="2"/>
        <v>0</v>
      </c>
      <c r="G14" s="163">
        <f ca="1">RANK(F14,F$4:F$34,1)+COUNTIF(F$4:F14,F14)-1</f>
        <v>11</v>
      </c>
    </row>
    <row r="15" spans="1:16" ht="15.75" hidden="1" x14ac:dyDescent="0.25">
      <c r="C15" s="144" t="s">
        <v>163</v>
      </c>
      <c r="D15" s="144" t="str">
        <f t="shared" si="0"/>
        <v>MANAJERIAL</v>
      </c>
      <c r="E15" s="144" t="str">
        <f t="shared" si="1"/>
        <v>Madrasah Berwawasan Lingkungan</v>
      </c>
      <c r="F15" s="162">
        <f t="shared" ca="1" si="2"/>
        <v>0</v>
      </c>
      <c r="G15" s="163">
        <f ca="1">RANK(F15,F$4:F$34,1)+COUNTIF(F$4:F15,F15)-1</f>
        <v>12</v>
      </c>
    </row>
    <row r="16" spans="1:16" ht="15.75" hidden="1" x14ac:dyDescent="0.25">
      <c r="C16" s="144" t="s">
        <v>173</v>
      </c>
      <c r="D16" s="144" t="str">
        <f t="shared" si="0"/>
        <v>MANAJERIAL</v>
      </c>
      <c r="E16" s="144" t="str">
        <f t="shared" si="1"/>
        <v>Pengelolaan Pendidikan dan Tenaga Kependidikan</v>
      </c>
      <c r="F16" s="162">
        <f t="shared" ca="1" si="2"/>
        <v>0</v>
      </c>
      <c r="G16" s="163">
        <f ca="1">RANK(F16,F$4:F$34,1)+COUNTIF(F$4:F16,F16)-1</f>
        <v>13</v>
      </c>
    </row>
    <row r="17" spans="3:7" ht="15.75" hidden="1" x14ac:dyDescent="0.25">
      <c r="C17" s="144" t="s">
        <v>181</v>
      </c>
      <c r="D17" s="144" t="str">
        <f t="shared" si="0"/>
        <v>MANAJERIAL</v>
      </c>
      <c r="E17" s="144" t="str">
        <f t="shared" si="1"/>
        <v>Pengelolaan Sarana dan Prasarana</v>
      </c>
      <c r="F17" s="162">
        <f t="shared" ca="1" si="2"/>
        <v>0</v>
      </c>
      <c r="G17" s="163">
        <f ca="1">RANK(F17,F$4:F$34,1)+COUNTIF(F$4:F17,F17)-1</f>
        <v>14</v>
      </c>
    </row>
    <row r="18" spans="3:7" ht="15.75" hidden="1" x14ac:dyDescent="0.25">
      <c r="C18" s="144" t="s">
        <v>189</v>
      </c>
      <c r="D18" s="144" t="str">
        <f t="shared" si="0"/>
        <v>MANAJERIAL</v>
      </c>
      <c r="E18" s="144" t="str">
        <f t="shared" si="1"/>
        <v>Kepemimpinan dalam Pengelolaan Sumberdaya Madrasah</v>
      </c>
      <c r="F18" s="162">
        <f t="shared" ca="1" si="2"/>
        <v>0</v>
      </c>
      <c r="G18" s="163">
        <f ca="1">RANK(F18,F$4:F$34,1)+COUNTIF(F$4:F18,F18)-1</f>
        <v>15</v>
      </c>
    </row>
    <row r="19" spans="3:7" ht="15.75" hidden="1" x14ac:dyDescent="0.25">
      <c r="C19" s="144" t="s">
        <v>195</v>
      </c>
      <c r="D19" s="144" t="str">
        <f t="shared" si="0"/>
        <v>MANAJERIAL</v>
      </c>
      <c r="E19" s="144" t="str">
        <f t="shared" si="1"/>
        <v>Pengelolaan Peserta Didik Baru</v>
      </c>
      <c r="F19" s="162">
        <f t="shared" ca="1" si="2"/>
        <v>0</v>
      </c>
      <c r="G19" s="163">
        <f ca="1">RANK(F19,F$4:F$34,1)+COUNTIF(F$4:F19,F19)-1</f>
        <v>16</v>
      </c>
    </row>
    <row r="20" spans="3:7" ht="15.75" hidden="1" x14ac:dyDescent="0.25">
      <c r="C20" s="144" t="s">
        <v>204</v>
      </c>
      <c r="D20" s="144" t="str">
        <f t="shared" si="0"/>
        <v>MANAJERIAL</v>
      </c>
      <c r="E20" s="144" t="str">
        <f t="shared" si="1"/>
        <v>Pengelolaan Kurikulum</v>
      </c>
      <c r="F20" s="162">
        <f t="shared" ca="1" si="2"/>
        <v>0</v>
      </c>
      <c r="G20" s="163">
        <f ca="1">RANK(F20,F$4:F$34,1)+COUNTIF(F$4:F20,F20)-1</f>
        <v>17</v>
      </c>
    </row>
    <row r="21" spans="3:7" ht="15.75" hidden="1" x14ac:dyDescent="0.25">
      <c r="C21" s="144" t="s">
        <v>216</v>
      </c>
      <c r="D21" s="144" t="str">
        <f t="shared" si="0"/>
        <v>MANAJERIAL</v>
      </c>
      <c r="E21" s="144" t="str">
        <f t="shared" si="1"/>
        <v>Pengelolaan Keuangan</v>
      </c>
      <c r="F21" s="162">
        <f t="shared" ca="1" si="2"/>
        <v>0</v>
      </c>
      <c r="G21" s="163">
        <f ca="1">RANK(F21,F$4:F$34,1)+COUNTIF(F$4:F21,F21)-1</f>
        <v>18</v>
      </c>
    </row>
    <row r="22" spans="3:7" ht="15.75" hidden="1" x14ac:dyDescent="0.25">
      <c r="C22" s="144" t="s">
        <v>218</v>
      </c>
      <c r="D22" s="144" t="str">
        <f t="shared" si="0"/>
        <v>MANAJERIAL</v>
      </c>
      <c r="E22" s="144" t="str">
        <f t="shared" si="1"/>
        <v>Kepemimpinan dalam Pengelolaan Sistem Administrasi</v>
      </c>
      <c r="F22" s="162">
        <f t="shared" ca="1" si="2"/>
        <v>0</v>
      </c>
      <c r="G22" s="163">
        <f ca="1">RANK(F22,F$4:F$34,1)+COUNTIF(F$4:F22,F22)-1</f>
        <v>19</v>
      </c>
    </row>
    <row r="23" spans="3:7" ht="15.75" hidden="1" x14ac:dyDescent="0.25">
      <c r="C23" s="144" t="s">
        <v>220</v>
      </c>
      <c r="D23" s="144" t="str">
        <f t="shared" si="0"/>
        <v>MANAJERIAL</v>
      </c>
      <c r="E23" s="144" t="str">
        <f t="shared" si="1"/>
        <v>Pengelolaan Layanan Khusus</v>
      </c>
      <c r="F23" s="162">
        <f t="shared" ca="1" si="2"/>
        <v>0</v>
      </c>
      <c r="G23" s="163">
        <f ca="1">RANK(F23,F$4:F$34,1)+COUNTIF(F$4:F23,F23)-1</f>
        <v>20</v>
      </c>
    </row>
    <row r="24" spans="3:7" ht="15.75" hidden="1" x14ac:dyDescent="0.25">
      <c r="C24" s="144" t="s">
        <v>222</v>
      </c>
      <c r="D24" s="144" t="str">
        <f t="shared" si="0"/>
        <v>MANAJERIAL</v>
      </c>
      <c r="E24" s="144" t="str">
        <f t="shared" si="1"/>
        <v>Sistem Informasi Manajemen (SIM)</v>
      </c>
      <c r="F24" s="162">
        <f t="shared" ca="1" si="2"/>
        <v>0</v>
      </c>
      <c r="G24" s="163">
        <f ca="1">RANK(F24,F$4:F$34,1)+COUNTIF(F$4:F24,F24)-1</f>
        <v>21</v>
      </c>
    </row>
    <row r="25" spans="3:7" ht="15.75" hidden="1" x14ac:dyDescent="0.25">
      <c r="C25" s="144" t="s">
        <v>232</v>
      </c>
      <c r="D25" s="144" t="str">
        <f t="shared" si="0"/>
        <v>MANAJERIAL</v>
      </c>
      <c r="E25" s="144" t="str">
        <f t="shared" si="1"/>
        <v>Pembelajaran Berbasis TIK</v>
      </c>
      <c r="F25" s="162">
        <f t="shared" ca="1" si="2"/>
        <v>0</v>
      </c>
      <c r="G25" s="163">
        <f ca="1">RANK(F25,F$4:F$34,1)+COUNTIF(F$4:F25,F25)-1</f>
        <v>22</v>
      </c>
    </row>
    <row r="26" spans="3:7" ht="15.75" hidden="1" x14ac:dyDescent="0.25">
      <c r="C26" s="144" t="s">
        <v>240</v>
      </c>
      <c r="D26" s="144" t="str">
        <f t="shared" si="0"/>
        <v>MANAJERIAL</v>
      </c>
      <c r="E26" s="144" t="str">
        <f t="shared" si="1"/>
        <v>Monitoring dan Evaluasi</v>
      </c>
      <c r="F26" s="162">
        <f t="shared" ca="1" si="2"/>
        <v>0</v>
      </c>
      <c r="G26" s="163">
        <f ca="1">RANK(F26,F$4:F$34,1)+COUNTIF(F$4:F26,F26)-1</f>
        <v>23</v>
      </c>
    </row>
    <row r="27" spans="3:7" ht="15.75" hidden="1" x14ac:dyDescent="0.25">
      <c r="C27" s="144" t="s">
        <v>7</v>
      </c>
      <c r="D27" s="144" t="str">
        <f t="shared" si="0"/>
        <v>KEWIRAUSAHAAN</v>
      </c>
      <c r="E27" s="144" t="str">
        <f t="shared" si="1"/>
        <v>Perencanaan dan Pengembangan Madrasah</v>
      </c>
      <c r="F27" s="162">
        <f t="shared" ca="1" si="2"/>
        <v>0</v>
      </c>
      <c r="G27" s="163">
        <f ca="1">RANK(F27,F$4:F$34,1)+COUNTIF(F$4:F27,F27)-1</f>
        <v>24</v>
      </c>
    </row>
    <row r="28" spans="3:7" ht="15.75" hidden="1" x14ac:dyDescent="0.25">
      <c r="C28" s="144" t="s">
        <v>6</v>
      </c>
      <c r="D28" s="144" t="str">
        <f t="shared" si="0"/>
        <v>KEWIRAUSAHAAN</v>
      </c>
      <c r="E28" s="144" t="str">
        <f t="shared" si="1"/>
        <v>Peningkatan Kualitas Pembelajaran</v>
      </c>
      <c r="F28" s="162">
        <f t="shared" ca="1" si="2"/>
        <v>0</v>
      </c>
      <c r="G28" s="163">
        <f ca="1">RANK(F28,F$4:F$34,1)+COUNTIF(F$4:F28,F28)-1</f>
        <v>25</v>
      </c>
    </row>
    <row r="29" spans="3:7" ht="15.75" hidden="1" x14ac:dyDescent="0.25">
      <c r="C29" s="144" t="s">
        <v>5</v>
      </c>
      <c r="D29" s="144" t="str">
        <f t="shared" si="0"/>
        <v>KEWIRAUSAHAAN</v>
      </c>
      <c r="E29" s="144" t="str">
        <f t="shared" si="1"/>
        <v>Kepemimpinan Madrasah</v>
      </c>
      <c r="F29" s="162">
        <f t="shared" ca="1" si="2"/>
        <v>0</v>
      </c>
      <c r="G29" s="163">
        <f ca="1">RANK(F29,F$4:F$34,1)+COUNTIF(F$4:F29,F29)-1</f>
        <v>26</v>
      </c>
    </row>
    <row r="30" spans="3:7" ht="15.75" hidden="1" x14ac:dyDescent="0.25">
      <c r="C30" s="144" t="s">
        <v>271</v>
      </c>
      <c r="D30" s="144" t="str">
        <f t="shared" si="0"/>
        <v>KEWIRAUSAHAAN</v>
      </c>
      <c r="E30" s="144" t="str">
        <f t="shared" si="1"/>
        <v>Kepemimpinan Madrasah</v>
      </c>
      <c r="F30" s="162">
        <f t="shared" ca="1" si="2"/>
        <v>0</v>
      </c>
      <c r="G30" s="163">
        <f ca="1">RANK(F30,F$4:F$34,1)+COUNTIF(F$4:F30,F30)-1</f>
        <v>27</v>
      </c>
    </row>
    <row r="31" spans="3:7" ht="15.75" hidden="1" x14ac:dyDescent="0.25">
      <c r="C31" s="144" t="s">
        <v>277</v>
      </c>
      <c r="D31" s="144" t="str">
        <f t="shared" si="0"/>
        <v>KEWIRAUSAHAAN</v>
      </c>
      <c r="E31" s="144" t="str">
        <f t="shared" si="1"/>
        <v>Kewirausahaan</v>
      </c>
      <c r="F31" s="162">
        <f t="shared" ca="1" si="2"/>
        <v>0</v>
      </c>
      <c r="G31" s="163">
        <f ca="1">RANK(F31,F$4:F$34,1)+COUNTIF(F$4:F31,F31)-1</f>
        <v>28</v>
      </c>
    </row>
    <row r="32" spans="3:7" ht="15.75" hidden="1" x14ac:dyDescent="0.25">
      <c r="C32" s="144" t="s">
        <v>3</v>
      </c>
      <c r="D32" s="144" t="str">
        <f t="shared" si="0"/>
        <v>SUPERVISI</v>
      </c>
      <c r="E32" s="144" t="str">
        <f t="shared" si="1"/>
        <v>Supervisi Akademik</v>
      </c>
      <c r="F32" s="162">
        <f t="shared" ca="1" si="2"/>
        <v>0</v>
      </c>
      <c r="G32" s="163">
        <f ca="1">RANK(F32,F$4:F$34,1)+COUNTIF(F$4:F32,F32)-1</f>
        <v>29</v>
      </c>
    </row>
    <row r="33" spans="2:24" ht="15.75" hidden="1" x14ac:dyDescent="0.25">
      <c r="C33" s="144" t="s">
        <v>2</v>
      </c>
      <c r="D33" s="144" t="str">
        <f t="shared" si="0"/>
        <v>SUPERVISI</v>
      </c>
      <c r="E33" s="144" t="str">
        <f t="shared" si="1"/>
        <v>Supervisi Akademik</v>
      </c>
      <c r="F33" s="162">
        <f t="shared" ca="1" si="2"/>
        <v>0</v>
      </c>
      <c r="G33" s="163">
        <f ca="1">RANK(F33,F$4:F$34,1)+COUNTIF(F$4:F33,F33)-1</f>
        <v>30</v>
      </c>
    </row>
    <row r="34" spans="2:24" ht="15.75" hidden="1" x14ac:dyDescent="0.25">
      <c r="C34" s="144" t="s">
        <v>1</v>
      </c>
      <c r="D34" s="144" t="str">
        <f t="shared" si="0"/>
        <v>SUPERVISI</v>
      </c>
      <c r="E34" s="144" t="str">
        <f t="shared" si="1"/>
        <v>Supervisi Akademik</v>
      </c>
      <c r="F34" s="162">
        <f t="shared" ca="1" si="2"/>
        <v>0</v>
      </c>
      <c r="G34" s="163">
        <f ca="1">RANK(F34,F$4:F$34,1)+COUNTIF(F$4:F34,F34)-1</f>
        <v>31</v>
      </c>
    </row>
    <row r="35" spans="2:24" ht="15" hidden="1" customHeight="1" x14ac:dyDescent="0.25"/>
    <row r="36" spans="2:24" ht="15" hidden="1" customHeight="1" thickBot="1" x14ac:dyDescent="0.3">
      <c r="B36" s="144" t="s">
        <v>59</v>
      </c>
      <c r="C36" s="144" t="s">
        <v>526</v>
      </c>
      <c r="D36" s="144" t="s">
        <v>537</v>
      </c>
      <c r="E36" s="158" t="s">
        <v>534</v>
      </c>
      <c r="F36" s="144" t="s">
        <v>528</v>
      </c>
      <c r="G36" s="144" t="s">
        <v>538</v>
      </c>
      <c r="L36" s="144" t="s">
        <v>539</v>
      </c>
      <c r="M36" s="144" t="s">
        <v>541</v>
      </c>
      <c r="N36" s="144" t="s">
        <v>522</v>
      </c>
      <c r="O36" s="144" t="s">
        <v>540</v>
      </c>
      <c r="P36" s="265" t="s">
        <v>530</v>
      </c>
      <c r="Q36" s="144" t="s">
        <v>523</v>
      </c>
      <c r="S36" s="164" t="s">
        <v>535</v>
      </c>
      <c r="T36" s="267" t="s">
        <v>559</v>
      </c>
    </row>
    <row r="37" spans="2:24" ht="15" hidden="1" customHeight="1" thickBot="1" x14ac:dyDescent="0.3">
      <c r="B37" s="144">
        <v>1</v>
      </c>
      <c r="C37" s="144" t="str">
        <f t="shared" ref="C37:C67" ca="1" si="3">INDEX($C$4:$C$34,MATCH(B37,$G$4:$G$34,0))</f>
        <v>1.1.</v>
      </c>
      <c r="D37" s="144" t="str">
        <f ca="1">INDEX($D$4:$D$34,MATCH(B37,$G$4:$G$34,0))</f>
        <v>USAHA PENGEMBANGAN MADRASAH</v>
      </c>
      <c r="E37" s="158" t="str">
        <f t="shared" ref="E37:E67" ca="1" si="4">INDEX($E$4:$E$34,MATCH(B37,$G$4:$G$34,0))</f>
        <v>RKJM dan RKAM</v>
      </c>
      <c r="F37" s="162">
        <f ca="1">INDEX($F$4:$F$34,MATCH(B37,$G$4:$G$34,0))</f>
        <v>0</v>
      </c>
      <c r="G37" s="162" t="str">
        <f ca="1">PROPER(D37) &amp; " / " &amp;E37</f>
        <v>Usaha Pengembangan Madrasah / RKJM dan RKAM</v>
      </c>
      <c r="H37" s="162"/>
      <c r="I37" s="162"/>
      <c r="J37" s="162"/>
      <c r="K37" s="162"/>
      <c r="L37" s="158">
        <f ca="1">COUNTIF($G$37:G37,G37)</f>
        <v>1</v>
      </c>
      <c r="M37" s="165">
        <f ca="1">IF(L37&gt;1,100,F37)</f>
        <v>0</v>
      </c>
      <c r="N37" s="166">
        <f ca="1">IF(M37&gt;$S$37,0,RANK(M37,$M$37:$M$67,1)+COUNTIF($M$37:M37,M37)-1)</f>
        <v>1</v>
      </c>
      <c r="O37" s="144">
        <f ca="1">COUNTIF($E$37:E37,E37)</f>
        <v>1</v>
      </c>
      <c r="P37" s="265">
        <f t="shared" ref="P37:P67" ca="1" si="5">IF(O37&gt;1,100,F37)</f>
        <v>0</v>
      </c>
      <c r="Q37" s="166">
        <f ca="1">IF(P37&gt;$S$37,0,RANK(P37,$P$37:$P$67,1)+COUNTIF($P$37:P37,P37)-1)</f>
        <v>1</v>
      </c>
      <c r="S37" s="156">
        <v>91</v>
      </c>
      <c r="T37" s="268">
        <f ca="1">MAX(N37:N67)</f>
        <v>25</v>
      </c>
      <c r="W37" s="140" t="s">
        <v>524</v>
      </c>
      <c r="X37" s="141" t="s">
        <v>525</v>
      </c>
    </row>
    <row r="38" spans="2:24" ht="15" hidden="1" customHeight="1" thickBot="1" x14ac:dyDescent="0.3">
      <c r="B38" s="144">
        <v>2</v>
      </c>
      <c r="C38" s="144" t="str">
        <f t="shared" ca="1" si="3"/>
        <v>1.2.</v>
      </c>
      <c r="D38" s="144" t="str">
        <f t="shared" ref="D38:D67" ca="1" si="6">INDEX($D$4:$D$34,MATCH(B38,$G$4:$G$34,0))</f>
        <v>USAHA PENGEMBANGAN MADRASAH</v>
      </c>
      <c r="E38" s="158" t="str">
        <f t="shared" ca="1" si="4"/>
        <v>Pemberdayaan Organisasi Madrasah</v>
      </c>
      <c r="F38" s="162">
        <f t="shared" ref="F38:F67" ca="1" si="7">INDEX($F$4:$F$34,MATCH(B38,$G$4:$G$34,0))</f>
        <v>0</v>
      </c>
      <c r="G38" s="162" t="str">
        <f t="shared" ref="G38:G67" ca="1" si="8">PROPER(D38) &amp; " / " &amp;E38</f>
        <v>Usaha Pengembangan Madrasah / Pemberdayaan Organisasi Madrasah</v>
      </c>
      <c r="H38" s="162"/>
      <c r="I38" s="162"/>
      <c r="J38" s="162"/>
      <c r="K38" s="162"/>
      <c r="L38" s="158">
        <f ca="1">COUNTIF($G$37:G38,G38)</f>
        <v>1</v>
      </c>
      <c r="M38" s="165">
        <f t="shared" ref="M38:M67" ca="1" si="9">IF(L38&gt;1,100,F38)</f>
        <v>0</v>
      </c>
      <c r="N38" s="166">
        <f ca="1">IF(M38&gt;$S$37,0,RANK(M38,$M$37:$M$67,1)+COUNTIF($M$37:M38,M38)-1)</f>
        <v>2</v>
      </c>
      <c r="O38" s="144">
        <f ca="1">COUNTIF($E$37:E38,E38)</f>
        <v>1</v>
      </c>
      <c r="P38" s="265">
        <f t="shared" ca="1" si="5"/>
        <v>0</v>
      </c>
      <c r="Q38" s="166">
        <f ca="1">IF(P38&gt;$S$37,0,RANK(P38,$P$37:$P$67,1)+COUNTIF($P$37:P38,P38)-1)</f>
        <v>2</v>
      </c>
      <c r="W38" s="142">
        <v>0</v>
      </c>
      <c r="X38" s="143" t="s">
        <v>44</v>
      </c>
    </row>
    <row r="39" spans="2:24" ht="15" hidden="1" customHeight="1" thickBot="1" x14ac:dyDescent="0.3">
      <c r="B39" s="144">
        <v>3</v>
      </c>
      <c r="C39" s="144" t="str">
        <f t="shared" ca="1" si="3"/>
        <v>1.3.</v>
      </c>
      <c r="D39" s="144" t="str">
        <f t="shared" ca="1" si="6"/>
        <v>USAHA PENGEMBANGAN MADRASAH</v>
      </c>
      <c r="E39" s="158" t="str">
        <f t="shared" ca="1" si="4"/>
        <v>Perencanaan dan Pengembangan Madrasah</v>
      </c>
      <c r="F39" s="162">
        <f t="shared" ca="1" si="7"/>
        <v>0</v>
      </c>
      <c r="G39" s="162" t="str">
        <f t="shared" ca="1" si="8"/>
        <v>Usaha Pengembangan Madrasah / Perencanaan dan Pengembangan Madrasah</v>
      </c>
      <c r="H39" s="162"/>
      <c r="I39" s="162"/>
      <c r="J39" s="162"/>
      <c r="K39" s="162"/>
      <c r="L39" s="158">
        <f ca="1">COUNTIF($G$37:G39,G39)</f>
        <v>1</v>
      </c>
      <c r="M39" s="165">
        <f t="shared" ca="1" si="9"/>
        <v>0</v>
      </c>
      <c r="N39" s="166">
        <f ca="1">IF(M39&gt;$S$37,0,RANK(M39,$M$37:$M$67,1)+COUNTIF($M$37:M39,M39)-1)</f>
        <v>3</v>
      </c>
      <c r="O39" s="144">
        <f ca="1">COUNTIF($E$37:E39,E39)</f>
        <v>1</v>
      </c>
      <c r="P39" s="265">
        <f t="shared" ca="1" si="5"/>
        <v>0</v>
      </c>
      <c r="Q39" s="166">
        <f ca="1">IF(P39&gt;$S$37,0,RANK(P39,$P$37:$P$67,1)+COUNTIF($P$37:P39,P39)-1)</f>
        <v>3</v>
      </c>
      <c r="W39" s="142">
        <v>51</v>
      </c>
      <c r="X39" s="143" t="s">
        <v>45</v>
      </c>
    </row>
    <row r="40" spans="2:24" ht="15" hidden="1" customHeight="1" thickBot="1" x14ac:dyDescent="0.3">
      <c r="B40" s="144">
        <v>4</v>
      </c>
      <c r="C40" s="144" t="str">
        <f t="shared" ca="1" si="3"/>
        <v>1.4.</v>
      </c>
      <c r="D40" s="144" t="str">
        <f t="shared" ca="1" si="6"/>
        <v>USAHA PENGEMBANGAN MADRASAH</v>
      </c>
      <c r="E40" s="158" t="str">
        <f t="shared" ca="1" si="4"/>
        <v>Peningkatan Kualitas Pembelajaran</v>
      </c>
      <c r="F40" s="162">
        <f t="shared" ca="1" si="7"/>
        <v>0</v>
      </c>
      <c r="G40" s="162" t="str">
        <f t="shared" ca="1" si="8"/>
        <v>Usaha Pengembangan Madrasah / Peningkatan Kualitas Pembelajaran</v>
      </c>
      <c r="H40" s="162"/>
      <c r="I40" s="162"/>
      <c r="J40" s="162"/>
      <c r="K40" s="162"/>
      <c r="L40" s="158">
        <f ca="1">COUNTIF($G$37:G40,G40)</f>
        <v>1</v>
      </c>
      <c r="M40" s="165">
        <f t="shared" ca="1" si="9"/>
        <v>0</v>
      </c>
      <c r="N40" s="166">
        <f ca="1">IF(M40&gt;$S$37,0,RANK(M40,$M$37:$M$67,1)+COUNTIF($M$37:M40,M40)-1)</f>
        <v>4</v>
      </c>
      <c r="O40" s="144">
        <f ca="1">COUNTIF($E$37:E40,E40)</f>
        <v>1</v>
      </c>
      <c r="P40" s="265">
        <f t="shared" ca="1" si="5"/>
        <v>0</v>
      </c>
      <c r="Q40" s="166">
        <f ca="1">IF(P40&gt;$S$37,0,RANK(P40,$P$37:$P$67,1)+COUNTIF($P$37:P40,P40)-1)</f>
        <v>4</v>
      </c>
      <c r="W40" s="142">
        <v>61</v>
      </c>
      <c r="X40" s="143" t="s">
        <v>46</v>
      </c>
    </row>
    <row r="41" spans="2:24" ht="15" hidden="1" customHeight="1" thickBot="1" x14ac:dyDescent="0.3">
      <c r="B41" s="144">
        <v>5</v>
      </c>
      <c r="C41" s="144" t="str">
        <f t="shared" ca="1" si="3"/>
        <v>1.5.</v>
      </c>
      <c r="D41" s="144" t="str">
        <f t="shared" ca="1" si="6"/>
        <v>USAHA PENGEMBANGAN MADRASAH</v>
      </c>
      <c r="E41" s="158" t="str">
        <f t="shared" ca="1" si="4"/>
        <v>Monitoring dan Evaluasi</v>
      </c>
      <c r="F41" s="162">
        <f t="shared" ca="1" si="7"/>
        <v>0</v>
      </c>
      <c r="G41" s="162" t="str">
        <f t="shared" ca="1" si="8"/>
        <v>Usaha Pengembangan Madrasah / Monitoring dan Evaluasi</v>
      </c>
      <c r="H41" s="162"/>
      <c r="I41" s="162"/>
      <c r="J41" s="162"/>
      <c r="K41" s="162"/>
      <c r="L41" s="158">
        <f ca="1">COUNTIF($G$37:G41,G41)</f>
        <v>1</v>
      </c>
      <c r="M41" s="165">
        <f t="shared" ca="1" si="9"/>
        <v>0</v>
      </c>
      <c r="N41" s="166">
        <f ca="1">IF(M41&gt;$S$37,0,RANK(M41,$M$37:$M$67,1)+COUNTIF($M$37:M41,M41)-1)</f>
        <v>5</v>
      </c>
      <c r="O41" s="144">
        <f ca="1">COUNTIF($E$37:E41,E41)</f>
        <v>1</v>
      </c>
      <c r="P41" s="265">
        <f t="shared" ca="1" si="5"/>
        <v>0</v>
      </c>
      <c r="Q41" s="166">
        <f ca="1">IF(P41&gt;$S$37,0,RANK(P41,$P$37:$P$67,1)+COUNTIF($P$37:P41,P41)-1)</f>
        <v>5</v>
      </c>
      <c r="W41" s="142">
        <v>76</v>
      </c>
      <c r="X41" s="143" t="s">
        <v>47</v>
      </c>
    </row>
    <row r="42" spans="2:24" ht="15" hidden="1" customHeight="1" thickBot="1" x14ac:dyDescent="0.3">
      <c r="B42" s="144">
        <v>6</v>
      </c>
      <c r="C42" s="144" t="str">
        <f t="shared" ca="1" si="3"/>
        <v>1.6.</v>
      </c>
      <c r="D42" s="144" t="str">
        <f t="shared" ca="1" si="6"/>
        <v>USAHA PENGEMBANGAN MADRASAH</v>
      </c>
      <c r="E42" s="158" t="str">
        <f t="shared" ca="1" si="4"/>
        <v>Monitoring dan Evaluasi</v>
      </c>
      <c r="F42" s="162">
        <f t="shared" ca="1" si="7"/>
        <v>0</v>
      </c>
      <c r="G42" s="162" t="str">
        <f t="shared" ca="1" si="8"/>
        <v>Usaha Pengembangan Madrasah / Monitoring dan Evaluasi</v>
      </c>
      <c r="H42" s="162"/>
      <c r="I42" s="162"/>
      <c r="J42" s="162"/>
      <c r="K42" s="162"/>
      <c r="L42" s="158">
        <f ca="1">COUNTIF($G$37:G42,G42)</f>
        <v>2</v>
      </c>
      <c r="M42" s="165">
        <f t="shared" ca="1" si="9"/>
        <v>100</v>
      </c>
      <c r="N42" s="166">
        <f ca="1">IF(M42&gt;$S$37,0,RANK(M42,$M$37:$M$67,1)+COUNTIF($M$37:M42,M42)-1)</f>
        <v>0</v>
      </c>
      <c r="O42" s="144">
        <f ca="1">COUNTIF($E$37:E42,E42)</f>
        <v>2</v>
      </c>
      <c r="P42" s="265">
        <f t="shared" ca="1" si="5"/>
        <v>100</v>
      </c>
      <c r="Q42" s="166">
        <f ca="1">IF(P42&gt;$S$37,0,RANK(P42,$P$37:$P$67,1)+COUNTIF($P$37:P42,P42)-1)</f>
        <v>0</v>
      </c>
      <c r="W42" s="142">
        <v>91</v>
      </c>
      <c r="X42" s="143" t="s">
        <v>459</v>
      </c>
    </row>
    <row r="43" spans="2:24" ht="15" hidden="1" customHeight="1" x14ac:dyDescent="0.25">
      <c r="B43" s="144">
        <v>7</v>
      </c>
      <c r="C43" s="144" t="str">
        <f t="shared" ca="1" si="3"/>
        <v>1.7.</v>
      </c>
      <c r="D43" s="144" t="str">
        <f t="shared" ca="1" si="6"/>
        <v>USAHA PENGEMBANGAN MADRASAH</v>
      </c>
      <c r="E43" s="158" t="str">
        <f t="shared" ca="1" si="4"/>
        <v>Penelitian Tindakan</v>
      </c>
      <c r="F43" s="162">
        <f t="shared" ca="1" si="7"/>
        <v>0</v>
      </c>
      <c r="G43" s="162" t="str">
        <f t="shared" ca="1" si="8"/>
        <v>Usaha Pengembangan Madrasah / Penelitian Tindakan</v>
      </c>
      <c r="H43" s="162"/>
      <c r="I43" s="162"/>
      <c r="J43" s="162"/>
      <c r="K43" s="162"/>
      <c r="L43" s="158">
        <f ca="1">COUNTIF($G$37:G43,G43)</f>
        <v>1</v>
      </c>
      <c r="M43" s="165">
        <f t="shared" ca="1" si="9"/>
        <v>0</v>
      </c>
      <c r="N43" s="166">
        <f ca="1">IF(M43&gt;$S$37,0,RANK(M43,$M$37:$M$67,1)+COUNTIF($M$37:M43,M43)-1)</f>
        <v>6</v>
      </c>
      <c r="O43" s="144">
        <f ca="1">COUNTIF($E$37:E43,E43)</f>
        <v>1</v>
      </c>
      <c r="P43" s="265">
        <f t="shared" ca="1" si="5"/>
        <v>0</v>
      </c>
      <c r="Q43" s="166">
        <f ca="1">IF(P43&gt;$S$37,0,RANK(P43,$P$37:$P$67,1)+COUNTIF($P$37:P43,P43)-1)</f>
        <v>6</v>
      </c>
    </row>
    <row r="44" spans="2:24" ht="15" hidden="1" customHeight="1" x14ac:dyDescent="0.25">
      <c r="B44" s="144">
        <v>8</v>
      </c>
      <c r="C44" s="144" t="str">
        <f t="shared" ca="1" si="3"/>
        <v>2.1.</v>
      </c>
      <c r="D44" s="144" t="str">
        <f t="shared" ca="1" si="6"/>
        <v>MANAJERIAL</v>
      </c>
      <c r="E44" s="158" t="str">
        <f t="shared" ca="1" si="4"/>
        <v>RKJM dan RKAM</v>
      </c>
      <c r="F44" s="162">
        <f t="shared" ca="1" si="7"/>
        <v>0</v>
      </c>
      <c r="G44" s="162" t="str">
        <f t="shared" ca="1" si="8"/>
        <v>Manajerial / RKJM dan RKAM</v>
      </c>
      <c r="H44" s="162"/>
      <c r="I44" s="162"/>
      <c r="J44" s="162"/>
      <c r="K44" s="162"/>
      <c r="L44" s="158">
        <f ca="1">COUNTIF($G$37:G44,G44)</f>
        <v>1</v>
      </c>
      <c r="M44" s="165">
        <f t="shared" ca="1" si="9"/>
        <v>0</v>
      </c>
      <c r="N44" s="166">
        <f ca="1">IF(M44&gt;$S$37,0,RANK(M44,$M$37:$M$67,1)+COUNTIF($M$37:M44,M44)-1)</f>
        <v>7</v>
      </c>
      <c r="O44" s="144">
        <f ca="1">COUNTIF($E$37:E44,E44)</f>
        <v>2</v>
      </c>
      <c r="P44" s="265">
        <f t="shared" ca="1" si="5"/>
        <v>100</v>
      </c>
      <c r="Q44" s="166">
        <f ca="1">IF(P44&gt;$S$37,0,RANK(P44,$P$37:$P$67,1)+COUNTIF($P$37:P44,P44)-1)</f>
        <v>0</v>
      </c>
    </row>
    <row r="45" spans="2:24" ht="15" hidden="1" customHeight="1" x14ac:dyDescent="0.25">
      <c r="B45" s="144">
        <v>9</v>
      </c>
      <c r="C45" s="144" t="str">
        <f t="shared" ca="1" si="3"/>
        <v>2.2.</v>
      </c>
      <c r="D45" s="144" t="str">
        <f t="shared" ca="1" si="6"/>
        <v>MANAJERIAL</v>
      </c>
      <c r="E45" s="158" t="str">
        <f t="shared" ca="1" si="4"/>
        <v>Perencanaan dan Pengembangan Madrasah</v>
      </c>
      <c r="F45" s="162">
        <f t="shared" ca="1" si="7"/>
        <v>0</v>
      </c>
      <c r="G45" s="162" t="str">
        <f t="shared" ca="1" si="8"/>
        <v>Manajerial / Perencanaan dan Pengembangan Madrasah</v>
      </c>
      <c r="H45" s="162"/>
      <c r="I45" s="162"/>
      <c r="J45" s="162"/>
      <c r="K45" s="162"/>
      <c r="L45" s="158">
        <f ca="1">COUNTIF($G$37:G45,G45)</f>
        <v>1</v>
      </c>
      <c r="M45" s="165">
        <f t="shared" ca="1" si="9"/>
        <v>0</v>
      </c>
      <c r="N45" s="166">
        <f ca="1">IF(M45&gt;$S$37,0,RANK(M45,$M$37:$M$67,1)+COUNTIF($M$37:M45,M45)-1)</f>
        <v>8</v>
      </c>
      <c r="O45" s="144">
        <f ca="1">COUNTIF($E$37:E45,E45)</f>
        <v>2</v>
      </c>
      <c r="P45" s="265">
        <f t="shared" ca="1" si="5"/>
        <v>100</v>
      </c>
      <c r="Q45" s="166">
        <f ca="1">IF(P45&gt;$S$37,0,RANK(P45,$P$37:$P$67,1)+COUNTIF($P$37:P45,P45)-1)</f>
        <v>0</v>
      </c>
    </row>
    <row r="46" spans="2:24" ht="15" hidden="1" customHeight="1" x14ac:dyDescent="0.25">
      <c r="B46" s="144">
        <v>10</v>
      </c>
      <c r="C46" s="144" t="str">
        <f t="shared" ca="1" si="3"/>
        <v>2.3.</v>
      </c>
      <c r="D46" s="144" t="str">
        <f t="shared" ca="1" si="6"/>
        <v>MANAJERIAL</v>
      </c>
      <c r="E46" s="158" t="str">
        <f t="shared" ca="1" si="4"/>
        <v>Kepemimpinan dalam Pengelolaan Sumberdaya Madrasah</v>
      </c>
      <c r="F46" s="162">
        <f t="shared" ca="1" si="7"/>
        <v>0</v>
      </c>
      <c r="G46" s="162" t="str">
        <f t="shared" ca="1" si="8"/>
        <v>Manajerial / Kepemimpinan dalam Pengelolaan Sumberdaya Madrasah</v>
      </c>
      <c r="H46" s="162"/>
      <c r="I46" s="162"/>
      <c r="J46" s="162"/>
      <c r="K46" s="162"/>
      <c r="L46" s="158">
        <f ca="1">COUNTIF($G$37:G46,G46)</f>
        <v>1</v>
      </c>
      <c r="M46" s="165">
        <f t="shared" ca="1" si="9"/>
        <v>0</v>
      </c>
      <c r="N46" s="166">
        <f ca="1">IF(M46&gt;$S$37,0,RANK(M46,$M$37:$M$67,1)+COUNTIF($M$37:M46,M46)-1)</f>
        <v>9</v>
      </c>
      <c r="O46" s="144">
        <f ca="1">COUNTIF($E$37:E46,E46)</f>
        <v>1</v>
      </c>
      <c r="P46" s="265">
        <f t="shared" ca="1" si="5"/>
        <v>0</v>
      </c>
      <c r="Q46" s="166">
        <f ca="1">IF(P46&gt;$S$37,0,RANK(P46,$P$37:$P$67,1)+COUNTIF($P$37:P46,P46)-1)</f>
        <v>7</v>
      </c>
    </row>
    <row r="47" spans="2:24" ht="15" hidden="1" customHeight="1" x14ac:dyDescent="0.25">
      <c r="B47" s="144">
        <v>11</v>
      </c>
      <c r="C47" s="144" t="str">
        <f t="shared" ca="1" si="3"/>
        <v>2.4.</v>
      </c>
      <c r="D47" s="144" t="str">
        <f t="shared" ca="1" si="6"/>
        <v>MANAJERIAL</v>
      </c>
      <c r="E47" s="158" t="str">
        <f t="shared" ca="1" si="4"/>
        <v>Pengelolaan Sarana dan Prasarana</v>
      </c>
      <c r="F47" s="162">
        <f t="shared" ca="1" si="7"/>
        <v>0</v>
      </c>
      <c r="G47" s="162" t="str">
        <f t="shared" ca="1" si="8"/>
        <v>Manajerial / Pengelolaan Sarana dan Prasarana</v>
      </c>
      <c r="H47" s="162"/>
      <c r="I47" s="162"/>
      <c r="J47" s="162"/>
      <c r="K47" s="162"/>
      <c r="L47" s="158">
        <f ca="1">COUNTIF($G$37:G47,G47)</f>
        <v>1</v>
      </c>
      <c r="M47" s="165">
        <f t="shared" ca="1" si="9"/>
        <v>0</v>
      </c>
      <c r="N47" s="166">
        <f ca="1">IF(M47&gt;$S$37,0,RANK(M47,$M$37:$M$67,1)+COUNTIF($M$37:M47,M47)-1)</f>
        <v>10</v>
      </c>
      <c r="O47" s="144">
        <f ca="1">COUNTIF($E$37:E47,E47)</f>
        <v>1</v>
      </c>
      <c r="P47" s="265">
        <f t="shared" ca="1" si="5"/>
        <v>0</v>
      </c>
      <c r="Q47" s="166">
        <f ca="1">IF(P47&gt;$S$37,0,RANK(P47,$P$37:$P$67,1)+COUNTIF($P$37:P47,P47)-1)</f>
        <v>8</v>
      </c>
    </row>
    <row r="48" spans="2:24" ht="15" hidden="1" customHeight="1" x14ac:dyDescent="0.25">
      <c r="B48" s="144">
        <v>12</v>
      </c>
      <c r="C48" s="144" t="str">
        <f t="shared" ca="1" si="3"/>
        <v>2.5.</v>
      </c>
      <c r="D48" s="144" t="str">
        <f t="shared" ca="1" si="6"/>
        <v>MANAJERIAL</v>
      </c>
      <c r="E48" s="158" t="str">
        <f t="shared" ca="1" si="4"/>
        <v>Madrasah Berwawasan Lingkungan</v>
      </c>
      <c r="F48" s="162">
        <f t="shared" ca="1" si="7"/>
        <v>0</v>
      </c>
      <c r="G48" s="162" t="str">
        <f t="shared" ca="1" si="8"/>
        <v>Manajerial / Madrasah Berwawasan Lingkungan</v>
      </c>
      <c r="H48" s="162"/>
      <c r="I48" s="162"/>
      <c r="J48" s="162"/>
      <c r="K48" s="162"/>
      <c r="L48" s="158">
        <f ca="1">COUNTIF($G$37:G48,G48)</f>
        <v>1</v>
      </c>
      <c r="M48" s="165">
        <f t="shared" ca="1" si="9"/>
        <v>0</v>
      </c>
      <c r="N48" s="166">
        <f ca="1">IF(M48&gt;$S$37,0,RANK(M48,$M$37:$M$67,1)+COUNTIF($M$37:M48,M48)-1)</f>
        <v>11</v>
      </c>
      <c r="O48" s="144">
        <f ca="1">COUNTIF($E$37:E48,E48)</f>
        <v>1</v>
      </c>
      <c r="P48" s="265">
        <f t="shared" ca="1" si="5"/>
        <v>0</v>
      </c>
      <c r="Q48" s="166">
        <f ca="1">IF(P48&gt;$S$37,0,RANK(P48,$P$37:$P$67,1)+COUNTIF($P$37:P48,P48)-1)</f>
        <v>9</v>
      </c>
    </row>
    <row r="49" spans="2:17" ht="15" hidden="1" customHeight="1" x14ac:dyDescent="0.25">
      <c r="B49" s="144">
        <v>13</v>
      </c>
      <c r="C49" s="144" t="str">
        <f t="shared" ca="1" si="3"/>
        <v>2.6.</v>
      </c>
      <c r="D49" s="144" t="str">
        <f t="shared" ca="1" si="6"/>
        <v>MANAJERIAL</v>
      </c>
      <c r="E49" s="158" t="str">
        <f t="shared" ca="1" si="4"/>
        <v>Pengelolaan Pendidikan dan Tenaga Kependidikan</v>
      </c>
      <c r="F49" s="162">
        <f t="shared" ca="1" si="7"/>
        <v>0</v>
      </c>
      <c r="G49" s="162" t="str">
        <f t="shared" ca="1" si="8"/>
        <v>Manajerial / Pengelolaan Pendidikan dan Tenaga Kependidikan</v>
      </c>
      <c r="H49" s="162"/>
      <c r="I49" s="162"/>
      <c r="J49" s="162"/>
      <c r="K49" s="162"/>
      <c r="L49" s="158">
        <f ca="1">COUNTIF($G$37:G49,G49)</f>
        <v>1</v>
      </c>
      <c r="M49" s="165">
        <f t="shared" ca="1" si="9"/>
        <v>0</v>
      </c>
      <c r="N49" s="166">
        <f ca="1">IF(M49&gt;$S$37,0,RANK(M49,$M$37:$M$67,1)+COUNTIF($M$37:M49,M49)-1)</f>
        <v>12</v>
      </c>
      <c r="O49" s="144">
        <f ca="1">COUNTIF($E$37:E49,E49)</f>
        <v>1</v>
      </c>
      <c r="P49" s="265">
        <f t="shared" ca="1" si="5"/>
        <v>0</v>
      </c>
      <c r="Q49" s="166">
        <f ca="1">IF(P49&gt;$S$37,0,RANK(P49,$P$37:$P$67,1)+COUNTIF($P$37:P49,P49)-1)</f>
        <v>10</v>
      </c>
    </row>
    <row r="50" spans="2:17" ht="15" hidden="1" customHeight="1" x14ac:dyDescent="0.25">
      <c r="B50" s="144">
        <v>14</v>
      </c>
      <c r="C50" s="144" t="str">
        <f t="shared" ca="1" si="3"/>
        <v>2.7.</v>
      </c>
      <c r="D50" s="144" t="str">
        <f t="shared" ca="1" si="6"/>
        <v>MANAJERIAL</v>
      </c>
      <c r="E50" s="158" t="str">
        <f t="shared" ca="1" si="4"/>
        <v>Pengelolaan Sarana dan Prasarana</v>
      </c>
      <c r="F50" s="162">
        <f t="shared" ca="1" si="7"/>
        <v>0</v>
      </c>
      <c r="G50" s="162" t="str">
        <f t="shared" ca="1" si="8"/>
        <v>Manajerial / Pengelolaan Sarana dan Prasarana</v>
      </c>
      <c r="H50" s="162"/>
      <c r="I50" s="162"/>
      <c r="J50" s="162"/>
      <c r="K50" s="162"/>
      <c r="L50" s="158">
        <f ca="1">COUNTIF($G$37:G50,G50)</f>
        <v>2</v>
      </c>
      <c r="M50" s="165">
        <f t="shared" ca="1" si="9"/>
        <v>100</v>
      </c>
      <c r="N50" s="166">
        <f ca="1">IF(M50&gt;$S$37,0,RANK(M50,$M$37:$M$67,1)+COUNTIF($M$37:M50,M50)-1)</f>
        <v>0</v>
      </c>
      <c r="O50" s="144">
        <f ca="1">COUNTIF($E$37:E50,E50)</f>
        <v>2</v>
      </c>
      <c r="P50" s="265">
        <f t="shared" ca="1" si="5"/>
        <v>100</v>
      </c>
      <c r="Q50" s="166">
        <f ca="1">IF(P50&gt;$S$37,0,RANK(P50,$P$37:$P$67,1)+COUNTIF($P$37:P50,P50)-1)</f>
        <v>0</v>
      </c>
    </row>
    <row r="51" spans="2:17" ht="15" hidden="1" customHeight="1" x14ac:dyDescent="0.25">
      <c r="B51" s="144">
        <v>15</v>
      </c>
      <c r="C51" s="144" t="str">
        <f t="shared" ca="1" si="3"/>
        <v>2.8.</v>
      </c>
      <c r="D51" s="144" t="str">
        <f t="shared" ca="1" si="6"/>
        <v>MANAJERIAL</v>
      </c>
      <c r="E51" s="158" t="str">
        <f t="shared" ca="1" si="4"/>
        <v>Kepemimpinan dalam Pengelolaan Sumberdaya Madrasah</v>
      </c>
      <c r="F51" s="162">
        <f t="shared" ca="1" si="7"/>
        <v>0</v>
      </c>
      <c r="G51" s="162" t="str">
        <f t="shared" ca="1" si="8"/>
        <v>Manajerial / Kepemimpinan dalam Pengelolaan Sumberdaya Madrasah</v>
      </c>
      <c r="H51" s="162"/>
      <c r="I51" s="162"/>
      <c r="J51" s="162"/>
      <c r="K51" s="162"/>
      <c r="L51" s="158">
        <f ca="1">COUNTIF($G$37:G51,G51)</f>
        <v>2</v>
      </c>
      <c r="M51" s="165">
        <f t="shared" ca="1" si="9"/>
        <v>100</v>
      </c>
      <c r="N51" s="166">
        <f ca="1">IF(M51&gt;$S$37,0,RANK(M51,$M$37:$M$67,1)+COUNTIF($M$37:M51,M51)-1)</f>
        <v>0</v>
      </c>
      <c r="O51" s="144">
        <f ca="1">COUNTIF($E$37:E51,E51)</f>
        <v>2</v>
      </c>
      <c r="P51" s="265">
        <f t="shared" ca="1" si="5"/>
        <v>100</v>
      </c>
      <c r="Q51" s="166">
        <f ca="1">IF(P51&gt;$S$37,0,RANK(P51,$P$37:$P$67,1)+COUNTIF($P$37:P51,P51)-1)</f>
        <v>0</v>
      </c>
    </row>
    <row r="52" spans="2:17" ht="15" hidden="1" customHeight="1" x14ac:dyDescent="0.25">
      <c r="B52" s="144">
        <v>16</v>
      </c>
      <c r="C52" s="144" t="str">
        <f t="shared" ca="1" si="3"/>
        <v>2.9.</v>
      </c>
      <c r="D52" s="144" t="str">
        <f t="shared" ca="1" si="6"/>
        <v>MANAJERIAL</v>
      </c>
      <c r="E52" s="158" t="str">
        <f t="shared" ca="1" si="4"/>
        <v>Pengelolaan Peserta Didik Baru</v>
      </c>
      <c r="F52" s="162">
        <f t="shared" ca="1" si="7"/>
        <v>0</v>
      </c>
      <c r="G52" s="162" t="str">
        <f t="shared" ca="1" si="8"/>
        <v>Manajerial / Pengelolaan Peserta Didik Baru</v>
      </c>
      <c r="H52" s="162"/>
      <c r="I52" s="162"/>
      <c r="J52" s="162"/>
      <c r="K52" s="162"/>
      <c r="L52" s="158">
        <f ca="1">COUNTIF($G$37:G52,G52)</f>
        <v>1</v>
      </c>
      <c r="M52" s="165">
        <f t="shared" ca="1" si="9"/>
        <v>0</v>
      </c>
      <c r="N52" s="166">
        <f ca="1">IF(M52&gt;$S$37,0,RANK(M52,$M$37:$M$67,1)+COUNTIF($M$37:M52,M52)-1)</f>
        <v>13</v>
      </c>
      <c r="O52" s="144">
        <f ca="1">COUNTIF($E$37:E52,E52)</f>
        <v>1</v>
      </c>
      <c r="P52" s="265">
        <f t="shared" ca="1" si="5"/>
        <v>0</v>
      </c>
      <c r="Q52" s="166">
        <f ca="1">IF(P52&gt;$S$37,0,RANK(P52,$P$37:$P$67,1)+COUNTIF($P$37:P52,P52)-1)</f>
        <v>11</v>
      </c>
    </row>
    <row r="53" spans="2:17" ht="15" hidden="1" customHeight="1" x14ac:dyDescent="0.25">
      <c r="B53" s="144">
        <v>17</v>
      </c>
      <c r="C53" s="144" t="str">
        <f t="shared" ca="1" si="3"/>
        <v>2.10.</v>
      </c>
      <c r="D53" s="144" t="str">
        <f t="shared" ca="1" si="6"/>
        <v>MANAJERIAL</v>
      </c>
      <c r="E53" s="158" t="str">
        <f t="shared" ca="1" si="4"/>
        <v>Pengelolaan Kurikulum</v>
      </c>
      <c r="F53" s="162">
        <f t="shared" ca="1" si="7"/>
        <v>0</v>
      </c>
      <c r="G53" s="162" t="str">
        <f t="shared" ca="1" si="8"/>
        <v>Manajerial / Pengelolaan Kurikulum</v>
      </c>
      <c r="H53" s="162"/>
      <c r="I53" s="162"/>
      <c r="J53" s="162"/>
      <c r="K53" s="162"/>
      <c r="L53" s="158">
        <f ca="1">COUNTIF($G$37:G53,G53)</f>
        <v>1</v>
      </c>
      <c r="M53" s="165">
        <f t="shared" ca="1" si="9"/>
        <v>0</v>
      </c>
      <c r="N53" s="166">
        <f ca="1">IF(M53&gt;$S$37,0,RANK(M53,$M$37:$M$67,1)+COUNTIF($M$37:M53,M53)-1)</f>
        <v>14</v>
      </c>
      <c r="O53" s="144">
        <f ca="1">COUNTIF($E$37:E53,E53)</f>
        <v>1</v>
      </c>
      <c r="P53" s="265">
        <f t="shared" ca="1" si="5"/>
        <v>0</v>
      </c>
      <c r="Q53" s="166">
        <f ca="1">IF(P53&gt;$S$37,0,RANK(P53,$P$37:$P$67,1)+COUNTIF($P$37:P53,P53)-1)</f>
        <v>12</v>
      </c>
    </row>
    <row r="54" spans="2:17" ht="15" hidden="1" customHeight="1" x14ac:dyDescent="0.25">
      <c r="B54" s="144">
        <v>18</v>
      </c>
      <c r="C54" s="144" t="str">
        <f t="shared" ca="1" si="3"/>
        <v>2.11.</v>
      </c>
      <c r="D54" s="144" t="str">
        <f t="shared" ca="1" si="6"/>
        <v>MANAJERIAL</v>
      </c>
      <c r="E54" s="158" t="str">
        <f t="shared" ca="1" si="4"/>
        <v>Pengelolaan Keuangan</v>
      </c>
      <c r="F54" s="162">
        <f t="shared" ca="1" si="7"/>
        <v>0</v>
      </c>
      <c r="G54" s="162" t="str">
        <f t="shared" ca="1" si="8"/>
        <v>Manajerial / Pengelolaan Keuangan</v>
      </c>
      <c r="H54" s="162"/>
      <c r="I54" s="162"/>
      <c r="J54" s="162"/>
      <c r="K54" s="162"/>
      <c r="L54" s="158">
        <f ca="1">COUNTIF($G$37:G54,G54)</f>
        <v>1</v>
      </c>
      <c r="M54" s="165">
        <f t="shared" ca="1" si="9"/>
        <v>0</v>
      </c>
      <c r="N54" s="166">
        <f ca="1">IF(M54&gt;$S$37,0,RANK(M54,$M$37:$M$67,1)+COUNTIF($M$37:M54,M54)-1)</f>
        <v>15</v>
      </c>
      <c r="O54" s="144">
        <f ca="1">COUNTIF($E$37:E54,E54)</f>
        <v>1</v>
      </c>
      <c r="P54" s="265">
        <f t="shared" ca="1" si="5"/>
        <v>0</v>
      </c>
      <c r="Q54" s="166">
        <f ca="1">IF(P54&gt;$S$37,0,RANK(P54,$P$37:$P$67,1)+COUNTIF($P$37:P54,P54)-1)</f>
        <v>13</v>
      </c>
    </row>
    <row r="55" spans="2:17" ht="15" hidden="1" customHeight="1" x14ac:dyDescent="0.25">
      <c r="B55" s="144">
        <v>19</v>
      </c>
      <c r="C55" s="144" t="str">
        <f t="shared" ca="1" si="3"/>
        <v>2.12</v>
      </c>
      <c r="D55" s="144" t="str">
        <f t="shared" ca="1" si="6"/>
        <v>MANAJERIAL</v>
      </c>
      <c r="E55" s="158" t="str">
        <f t="shared" ca="1" si="4"/>
        <v>Kepemimpinan dalam Pengelolaan Sistem Administrasi</v>
      </c>
      <c r="F55" s="162">
        <f t="shared" ca="1" si="7"/>
        <v>0</v>
      </c>
      <c r="G55" s="162" t="str">
        <f t="shared" ca="1" si="8"/>
        <v>Manajerial / Kepemimpinan dalam Pengelolaan Sistem Administrasi</v>
      </c>
      <c r="H55" s="162"/>
      <c r="I55" s="162"/>
      <c r="J55" s="162"/>
      <c r="K55" s="162"/>
      <c r="L55" s="158">
        <f ca="1">COUNTIF($G$37:G55,G55)</f>
        <v>1</v>
      </c>
      <c r="M55" s="165">
        <f t="shared" ca="1" si="9"/>
        <v>0</v>
      </c>
      <c r="N55" s="166">
        <f ca="1">IF(M55&gt;$S$37,0,RANK(M55,$M$37:$M$67,1)+COUNTIF($M$37:M55,M55)-1)</f>
        <v>16</v>
      </c>
      <c r="O55" s="144">
        <f ca="1">COUNTIF($E$37:E55,E55)</f>
        <v>1</v>
      </c>
      <c r="P55" s="265">
        <f t="shared" ca="1" si="5"/>
        <v>0</v>
      </c>
      <c r="Q55" s="166">
        <f ca="1">IF(P55&gt;$S$37,0,RANK(P55,$P$37:$P$67,1)+COUNTIF($P$37:P55,P55)-1)</f>
        <v>14</v>
      </c>
    </row>
    <row r="56" spans="2:17" ht="15" hidden="1" customHeight="1" x14ac:dyDescent="0.25">
      <c r="B56" s="144">
        <v>20</v>
      </c>
      <c r="C56" s="144" t="str">
        <f t="shared" ca="1" si="3"/>
        <v>2.13.</v>
      </c>
      <c r="D56" s="144" t="str">
        <f t="shared" ca="1" si="6"/>
        <v>MANAJERIAL</v>
      </c>
      <c r="E56" s="158" t="str">
        <f t="shared" ca="1" si="4"/>
        <v>Pengelolaan Layanan Khusus</v>
      </c>
      <c r="F56" s="162">
        <f t="shared" ca="1" si="7"/>
        <v>0</v>
      </c>
      <c r="G56" s="162" t="str">
        <f t="shared" ca="1" si="8"/>
        <v>Manajerial / Pengelolaan Layanan Khusus</v>
      </c>
      <c r="H56" s="162"/>
      <c r="I56" s="162"/>
      <c r="J56" s="162"/>
      <c r="K56" s="162"/>
      <c r="L56" s="158">
        <f ca="1">COUNTIF($G$37:G56,G56)</f>
        <v>1</v>
      </c>
      <c r="M56" s="165">
        <f t="shared" ca="1" si="9"/>
        <v>0</v>
      </c>
      <c r="N56" s="166">
        <f ca="1">IF(M56&gt;$S$37,0,RANK(M56,$M$37:$M$67,1)+COUNTIF($M$37:M56,M56)-1)</f>
        <v>17</v>
      </c>
      <c r="O56" s="144">
        <f ca="1">COUNTIF($E$37:E56,E56)</f>
        <v>1</v>
      </c>
      <c r="P56" s="265">
        <f t="shared" ca="1" si="5"/>
        <v>0</v>
      </c>
      <c r="Q56" s="166">
        <f ca="1">IF(P56&gt;$S$37,0,RANK(P56,$P$37:$P$67,1)+COUNTIF($P$37:P56,P56)-1)</f>
        <v>15</v>
      </c>
    </row>
    <row r="57" spans="2:17" ht="15" hidden="1" customHeight="1" x14ac:dyDescent="0.25">
      <c r="B57" s="144">
        <v>21</v>
      </c>
      <c r="C57" s="144" t="str">
        <f t="shared" ca="1" si="3"/>
        <v>2.14</v>
      </c>
      <c r="D57" s="144" t="str">
        <f t="shared" ca="1" si="6"/>
        <v>MANAJERIAL</v>
      </c>
      <c r="E57" s="158" t="str">
        <f t="shared" ca="1" si="4"/>
        <v>Sistem Informasi Manajemen (SIM)</v>
      </c>
      <c r="F57" s="162">
        <f t="shared" ca="1" si="7"/>
        <v>0</v>
      </c>
      <c r="G57" s="162" t="str">
        <f t="shared" ca="1" si="8"/>
        <v>Manajerial / Sistem Informasi Manajemen (SIM)</v>
      </c>
      <c r="H57" s="162"/>
      <c r="I57" s="162"/>
      <c r="J57" s="162"/>
      <c r="K57" s="162"/>
      <c r="L57" s="158">
        <f ca="1">COUNTIF($G$37:G57,G57)</f>
        <v>1</v>
      </c>
      <c r="M57" s="165">
        <f t="shared" ca="1" si="9"/>
        <v>0</v>
      </c>
      <c r="N57" s="166">
        <f ca="1">IF(M57&gt;$S$37,0,RANK(M57,$M$37:$M$67,1)+COUNTIF($M$37:M57,M57)-1)</f>
        <v>18</v>
      </c>
      <c r="O57" s="144">
        <f ca="1">COUNTIF($E$37:E57,E57)</f>
        <v>1</v>
      </c>
      <c r="P57" s="265">
        <f t="shared" ca="1" si="5"/>
        <v>0</v>
      </c>
      <c r="Q57" s="166">
        <f ca="1">IF(P57&gt;$S$37,0,RANK(P57,$P$37:$P$67,1)+COUNTIF($P$37:P57,P57)-1)</f>
        <v>16</v>
      </c>
    </row>
    <row r="58" spans="2:17" ht="15" hidden="1" customHeight="1" x14ac:dyDescent="0.25">
      <c r="B58" s="144">
        <v>22</v>
      </c>
      <c r="C58" s="144" t="str">
        <f t="shared" ca="1" si="3"/>
        <v>2.15.</v>
      </c>
      <c r="D58" s="144" t="str">
        <f t="shared" ca="1" si="6"/>
        <v>MANAJERIAL</v>
      </c>
      <c r="E58" s="158" t="str">
        <f t="shared" ca="1" si="4"/>
        <v>Pembelajaran Berbasis TIK</v>
      </c>
      <c r="F58" s="162">
        <f t="shared" ca="1" si="7"/>
        <v>0</v>
      </c>
      <c r="G58" s="162" t="str">
        <f t="shared" ca="1" si="8"/>
        <v>Manajerial / Pembelajaran Berbasis TIK</v>
      </c>
      <c r="H58" s="162"/>
      <c r="I58" s="162"/>
      <c r="J58" s="162"/>
      <c r="K58" s="162"/>
      <c r="L58" s="158">
        <f ca="1">COUNTIF($G$37:G58,G58)</f>
        <v>1</v>
      </c>
      <c r="M58" s="165">
        <f t="shared" ca="1" si="9"/>
        <v>0</v>
      </c>
      <c r="N58" s="166">
        <f ca="1">IF(M58&gt;$S$37,0,RANK(M58,$M$37:$M$67,1)+COUNTIF($M$37:M58,M58)-1)</f>
        <v>19</v>
      </c>
      <c r="O58" s="144">
        <f ca="1">COUNTIF($E$37:E58,E58)</f>
        <v>1</v>
      </c>
      <c r="P58" s="265">
        <f t="shared" ca="1" si="5"/>
        <v>0</v>
      </c>
      <c r="Q58" s="166">
        <f ca="1">IF(P58&gt;$S$37,0,RANK(P58,$P$37:$P$67,1)+COUNTIF($P$37:P58,P58)-1)</f>
        <v>17</v>
      </c>
    </row>
    <row r="59" spans="2:17" ht="15" hidden="1" customHeight="1" x14ac:dyDescent="0.25">
      <c r="B59" s="144">
        <v>23</v>
      </c>
      <c r="C59" s="144" t="str">
        <f t="shared" ca="1" si="3"/>
        <v>2.16.</v>
      </c>
      <c r="D59" s="144" t="str">
        <f t="shared" ca="1" si="6"/>
        <v>MANAJERIAL</v>
      </c>
      <c r="E59" s="158" t="str">
        <f t="shared" ca="1" si="4"/>
        <v>Monitoring dan Evaluasi</v>
      </c>
      <c r="F59" s="162">
        <f t="shared" ca="1" si="7"/>
        <v>0</v>
      </c>
      <c r="G59" s="162" t="str">
        <f t="shared" ca="1" si="8"/>
        <v>Manajerial / Monitoring dan Evaluasi</v>
      </c>
      <c r="H59" s="162"/>
      <c r="I59" s="162"/>
      <c r="J59" s="162"/>
      <c r="K59" s="162"/>
      <c r="L59" s="158">
        <f ca="1">COUNTIF($G$37:G59,G59)</f>
        <v>1</v>
      </c>
      <c r="M59" s="165">
        <f t="shared" ca="1" si="9"/>
        <v>0</v>
      </c>
      <c r="N59" s="166">
        <f ca="1">IF(M59&gt;$S$37,0,RANK(M59,$M$37:$M$67,1)+COUNTIF($M$37:M59,M59)-1)</f>
        <v>20</v>
      </c>
      <c r="O59" s="144">
        <f ca="1">COUNTIF($E$37:E59,E59)</f>
        <v>3</v>
      </c>
      <c r="P59" s="265">
        <f t="shared" ca="1" si="5"/>
        <v>100</v>
      </c>
      <c r="Q59" s="166">
        <f ca="1">IF(P59&gt;$S$37,0,RANK(P59,$P$37:$P$67,1)+COUNTIF($P$37:P59,P59)-1)</f>
        <v>0</v>
      </c>
    </row>
    <row r="60" spans="2:17" ht="15" hidden="1" customHeight="1" x14ac:dyDescent="0.25">
      <c r="B60" s="144">
        <v>24</v>
      </c>
      <c r="C60" s="144" t="str">
        <f t="shared" ca="1" si="3"/>
        <v>3.1.</v>
      </c>
      <c r="D60" s="144" t="str">
        <f t="shared" ca="1" si="6"/>
        <v>KEWIRAUSAHAAN</v>
      </c>
      <c r="E60" s="158" t="str">
        <f t="shared" ca="1" si="4"/>
        <v>Perencanaan dan Pengembangan Madrasah</v>
      </c>
      <c r="F60" s="162">
        <f t="shared" ca="1" si="7"/>
        <v>0</v>
      </c>
      <c r="G60" s="162" t="str">
        <f t="shared" ca="1" si="8"/>
        <v>Kewirausahaan / Perencanaan dan Pengembangan Madrasah</v>
      </c>
      <c r="H60" s="162"/>
      <c r="I60" s="162"/>
      <c r="J60" s="162"/>
      <c r="K60" s="162"/>
      <c r="L60" s="158">
        <f ca="1">COUNTIF($G$37:G60,G60)</f>
        <v>1</v>
      </c>
      <c r="M60" s="165">
        <f t="shared" ca="1" si="9"/>
        <v>0</v>
      </c>
      <c r="N60" s="166">
        <f ca="1">IF(M60&gt;$S$37,0,RANK(M60,$M$37:$M$67,1)+COUNTIF($M$37:M60,M60)-1)</f>
        <v>21</v>
      </c>
      <c r="O60" s="144">
        <f ca="1">COUNTIF($E$37:E60,E60)</f>
        <v>3</v>
      </c>
      <c r="P60" s="265">
        <f t="shared" ca="1" si="5"/>
        <v>100</v>
      </c>
      <c r="Q60" s="166">
        <f ca="1">IF(P60&gt;$S$37,0,RANK(P60,$P$37:$P$67,1)+COUNTIF($P$37:P60,P60)-1)</f>
        <v>0</v>
      </c>
    </row>
    <row r="61" spans="2:17" ht="15" hidden="1" customHeight="1" x14ac:dyDescent="0.25">
      <c r="B61" s="144">
        <v>25</v>
      </c>
      <c r="C61" s="144" t="str">
        <f t="shared" ca="1" si="3"/>
        <v>3.2.</v>
      </c>
      <c r="D61" s="144" t="str">
        <f t="shared" ca="1" si="6"/>
        <v>KEWIRAUSAHAAN</v>
      </c>
      <c r="E61" s="158" t="str">
        <f t="shared" ca="1" si="4"/>
        <v>Peningkatan Kualitas Pembelajaran</v>
      </c>
      <c r="F61" s="162">
        <f t="shared" ca="1" si="7"/>
        <v>0</v>
      </c>
      <c r="G61" s="162" t="str">
        <f t="shared" ca="1" si="8"/>
        <v>Kewirausahaan / Peningkatan Kualitas Pembelajaran</v>
      </c>
      <c r="H61" s="162"/>
      <c r="I61" s="162"/>
      <c r="J61" s="162"/>
      <c r="K61" s="162"/>
      <c r="L61" s="158">
        <f ca="1">COUNTIF($G$37:G61,G61)</f>
        <v>1</v>
      </c>
      <c r="M61" s="165">
        <f t="shared" ca="1" si="9"/>
        <v>0</v>
      </c>
      <c r="N61" s="166">
        <f ca="1">IF(M61&gt;$S$37,0,RANK(M61,$M$37:$M$67,1)+COUNTIF($M$37:M61,M61)-1)</f>
        <v>22</v>
      </c>
      <c r="O61" s="144">
        <f ca="1">COUNTIF($E$37:E61,E61)</f>
        <v>2</v>
      </c>
      <c r="P61" s="265">
        <f t="shared" ca="1" si="5"/>
        <v>100</v>
      </c>
      <c r="Q61" s="166">
        <f ca="1">IF(P61&gt;$S$37,0,RANK(P61,$P$37:$P$67,1)+COUNTIF($P$37:P61,P61)-1)</f>
        <v>0</v>
      </c>
    </row>
    <row r="62" spans="2:17" ht="15" hidden="1" customHeight="1" x14ac:dyDescent="0.25">
      <c r="B62" s="144">
        <v>26</v>
      </c>
      <c r="C62" s="144" t="str">
        <f t="shared" ca="1" si="3"/>
        <v>3.3.</v>
      </c>
      <c r="D62" s="144" t="str">
        <f t="shared" ca="1" si="6"/>
        <v>KEWIRAUSAHAAN</v>
      </c>
      <c r="E62" s="158" t="str">
        <f t="shared" ca="1" si="4"/>
        <v>Kepemimpinan Madrasah</v>
      </c>
      <c r="F62" s="162">
        <f t="shared" ca="1" si="7"/>
        <v>0</v>
      </c>
      <c r="G62" s="162" t="str">
        <f t="shared" ca="1" si="8"/>
        <v>Kewirausahaan / Kepemimpinan Madrasah</v>
      </c>
      <c r="H62" s="162"/>
      <c r="I62" s="162"/>
      <c r="J62" s="162"/>
      <c r="K62" s="162"/>
      <c r="L62" s="158">
        <f ca="1">COUNTIF($G$37:G62,G62)</f>
        <v>1</v>
      </c>
      <c r="M62" s="165">
        <f t="shared" ca="1" si="9"/>
        <v>0</v>
      </c>
      <c r="N62" s="166">
        <f ca="1">IF(M62&gt;$S$37,0,RANK(M62,$M$37:$M$67,1)+COUNTIF($M$37:M62,M62)-1)</f>
        <v>23</v>
      </c>
      <c r="O62" s="144">
        <f ca="1">COUNTIF($E$37:E62,E62)</f>
        <v>1</v>
      </c>
      <c r="P62" s="265">
        <f t="shared" ca="1" si="5"/>
        <v>0</v>
      </c>
      <c r="Q62" s="166">
        <f ca="1">IF(P62&gt;$S$37,0,RANK(P62,$P$37:$P$67,1)+COUNTIF($P$37:P62,P62)-1)</f>
        <v>18</v>
      </c>
    </row>
    <row r="63" spans="2:17" ht="15" hidden="1" customHeight="1" x14ac:dyDescent="0.25">
      <c r="B63" s="144">
        <v>27</v>
      </c>
      <c r="C63" s="144" t="str">
        <f t="shared" ca="1" si="3"/>
        <v>3.4.</v>
      </c>
      <c r="D63" s="144" t="str">
        <f t="shared" ca="1" si="6"/>
        <v>KEWIRAUSAHAAN</v>
      </c>
      <c r="E63" s="158" t="str">
        <f t="shared" ca="1" si="4"/>
        <v>Kepemimpinan Madrasah</v>
      </c>
      <c r="F63" s="162">
        <f t="shared" ca="1" si="7"/>
        <v>0</v>
      </c>
      <c r="G63" s="162" t="str">
        <f t="shared" ca="1" si="8"/>
        <v>Kewirausahaan / Kepemimpinan Madrasah</v>
      </c>
      <c r="H63" s="162"/>
      <c r="I63" s="162"/>
      <c r="J63" s="162"/>
      <c r="K63" s="162"/>
      <c r="L63" s="158">
        <f ca="1">COUNTIF($G$37:G63,G63)</f>
        <v>2</v>
      </c>
      <c r="M63" s="165">
        <f t="shared" ca="1" si="9"/>
        <v>100</v>
      </c>
      <c r="N63" s="166">
        <f ca="1">IF(M63&gt;$S$37,0,RANK(M63,$M$37:$M$67,1)+COUNTIF($M$37:M63,M63)-1)</f>
        <v>0</v>
      </c>
      <c r="O63" s="144">
        <f ca="1">COUNTIF($E$37:E63,E63)</f>
        <v>2</v>
      </c>
      <c r="P63" s="265">
        <f t="shared" ca="1" si="5"/>
        <v>100</v>
      </c>
      <c r="Q63" s="166">
        <f ca="1">IF(P63&gt;$S$37,0,RANK(P63,$P$37:$P$67,1)+COUNTIF($P$37:P63,P63)-1)</f>
        <v>0</v>
      </c>
    </row>
    <row r="64" spans="2:17" ht="15" hidden="1" customHeight="1" x14ac:dyDescent="0.25">
      <c r="B64" s="144">
        <v>28</v>
      </c>
      <c r="C64" s="144" t="str">
        <f t="shared" ca="1" si="3"/>
        <v>3.5.</v>
      </c>
      <c r="D64" s="144" t="str">
        <f t="shared" ca="1" si="6"/>
        <v>KEWIRAUSAHAAN</v>
      </c>
      <c r="E64" s="158" t="str">
        <f t="shared" ca="1" si="4"/>
        <v>Kewirausahaan</v>
      </c>
      <c r="F64" s="162">
        <f t="shared" ca="1" si="7"/>
        <v>0</v>
      </c>
      <c r="G64" s="162" t="str">
        <f t="shared" ca="1" si="8"/>
        <v>Kewirausahaan / Kewirausahaan</v>
      </c>
      <c r="H64" s="162"/>
      <c r="I64" s="162"/>
      <c r="J64" s="162"/>
      <c r="K64" s="162"/>
      <c r="L64" s="158">
        <f ca="1">COUNTIF($G$37:G64,G64)</f>
        <v>1</v>
      </c>
      <c r="M64" s="165">
        <f t="shared" ca="1" si="9"/>
        <v>0</v>
      </c>
      <c r="N64" s="166">
        <f ca="1">IF(M64&gt;$S$37,0,RANK(M64,$M$37:$M$67,1)+COUNTIF($M$37:M64,M64)-1)</f>
        <v>24</v>
      </c>
      <c r="O64" s="144">
        <f ca="1">COUNTIF($E$37:E64,E64)</f>
        <v>1</v>
      </c>
      <c r="P64" s="265">
        <f t="shared" ca="1" si="5"/>
        <v>0</v>
      </c>
      <c r="Q64" s="166">
        <f ca="1">IF(P64&gt;$S$37,0,RANK(P64,$P$37:$P$67,1)+COUNTIF($P$37:P64,P64)-1)</f>
        <v>19</v>
      </c>
    </row>
    <row r="65" spans="2:17" ht="15" hidden="1" customHeight="1" x14ac:dyDescent="0.25">
      <c r="B65" s="144">
        <v>29</v>
      </c>
      <c r="C65" s="144" t="str">
        <f t="shared" ca="1" si="3"/>
        <v>4.1.</v>
      </c>
      <c r="D65" s="144" t="str">
        <f t="shared" ca="1" si="6"/>
        <v>SUPERVISI</v>
      </c>
      <c r="E65" s="158" t="str">
        <f t="shared" ca="1" si="4"/>
        <v>Supervisi Akademik</v>
      </c>
      <c r="F65" s="162">
        <f t="shared" ca="1" si="7"/>
        <v>0</v>
      </c>
      <c r="G65" s="162" t="str">
        <f t="shared" ca="1" si="8"/>
        <v>Supervisi / Supervisi Akademik</v>
      </c>
      <c r="H65" s="162"/>
      <c r="I65" s="162"/>
      <c r="J65" s="162"/>
      <c r="K65" s="162"/>
      <c r="L65" s="158">
        <f ca="1">COUNTIF($G$37:G65,G65)</f>
        <v>1</v>
      </c>
      <c r="M65" s="165">
        <f t="shared" ca="1" si="9"/>
        <v>0</v>
      </c>
      <c r="N65" s="166">
        <f ca="1">IF(M65&gt;$S$37,0,RANK(M65,$M$37:$M$67,1)+COUNTIF($M$37:M65,M65)-1)</f>
        <v>25</v>
      </c>
      <c r="O65" s="144">
        <f ca="1">COUNTIF($E$37:E65,E65)</f>
        <v>1</v>
      </c>
      <c r="P65" s="265">
        <f t="shared" ca="1" si="5"/>
        <v>0</v>
      </c>
      <c r="Q65" s="166">
        <f ca="1">IF(P65&gt;$S$37,0,RANK(P65,$P$37:$P$67,1)+COUNTIF($P$37:P65,P65)-1)</f>
        <v>20</v>
      </c>
    </row>
    <row r="66" spans="2:17" ht="15" hidden="1" customHeight="1" x14ac:dyDescent="0.25">
      <c r="B66" s="144">
        <v>30</v>
      </c>
      <c r="C66" s="144" t="str">
        <f t="shared" ca="1" si="3"/>
        <v>4.2.</v>
      </c>
      <c r="D66" s="144" t="str">
        <f t="shared" ca="1" si="6"/>
        <v>SUPERVISI</v>
      </c>
      <c r="E66" s="158" t="str">
        <f t="shared" ca="1" si="4"/>
        <v>Supervisi Akademik</v>
      </c>
      <c r="F66" s="162">
        <f t="shared" ca="1" si="7"/>
        <v>0</v>
      </c>
      <c r="G66" s="162" t="str">
        <f t="shared" ca="1" si="8"/>
        <v>Supervisi / Supervisi Akademik</v>
      </c>
      <c r="H66" s="162"/>
      <c r="I66" s="162"/>
      <c r="J66" s="162"/>
      <c r="K66" s="162"/>
      <c r="L66" s="158">
        <f ca="1">COUNTIF($G$37:G66,G66)</f>
        <v>2</v>
      </c>
      <c r="M66" s="165">
        <f t="shared" ca="1" si="9"/>
        <v>100</v>
      </c>
      <c r="N66" s="166">
        <f ca="1">IF(M66&gt;$S$37,0,RANK(M66,$M$37:$M$67,1)+COUNTIF($M$37:M66,M66)-1)</f>
        <v>0</v>
      </c>
      <c r="O66" s="144">
        <f ca="1">COUNTIF($E$37:E66,E66)</f>
        <v>2</v>
      </c>
      <c r="P66" s="265">
        <f t="shared" ca="1" si="5"/>
        <v>100</v>
      </c>
      <c r="Q66" s="166">
        <f ca="1">IF(P66&gt;$S$37,0,RANK(P66,$P$37:$P$67,1)+COUNTIF($P$37:P66,P66)-1)</f>
        <v>0</v>
      </c>
    </row>
    <row r="67" spans="2:17" ht="15" hidden="1" customHeight="1" x14ac:dyDescent="0.25">
      <c r="B67" s="144">
        <v>31</v>
      </c>
      <c r="C67" s="144" t="str">
        <f t="shared" ca="1" si="3"/>
        <v>4.3.</v>
      </c>
      <c r="D67" s="144" t="str">
        <f t="shared" ca="1" si="6"/>
        <v>SUPERVISI</v>
      </c>
      <c r="E67" s="158" t="str">
        <f t="shared" ca="1" si="4"/>
        <v>Supervisi Akademik</v>
      </c>
      <c r="F67" s="162">
        <f t="shared" ca="1" si="7"/>
        <v>0</v>
      </c>
      <c r="G67" s="162" t="str">
        <f t="shared" ca="1" si="8"/>
        <v>Supervisi / Supervisi Akademik</v>
      </c>
      <c r="H67" s="162"/>
      <c r="I67" s="162"/>
      <c r="J67" s="162"/>
      <c r="K67" s="162"/>
      <c r="L67" s="158">
        <f ca="1">COUNTIF($G$37:G67,G67)</f>
        <v>3</v>
      </c>
      <c r="M67" s="165">
        <f t="shared" ca="1" si="9"/>
        <v>100</v>
      </c>
      <c r="N67" s="166">
        <f ca="1">IF(M67&gt;$S$37,0,RANK(M67,$M$37:$M$67,1)+COUNTIF($M$37:M67,M67)-1)</f>
        <v>0</v>
      </c>
      <c r="O67" s="144">
        <f ca="1">COUNTIF($E$37:E67,E67)</f>
        <v>3</v>
      </c>
      <c r="P67" s="265">
        <f t="shared" ca="1" si="5"/>
        <v>100</v>
      </c>
      <c r="Q67" s="166">
        <f ca="1">IF(P67&gt;$S$37,0,RANK(P67,$P$37:$P$67,1)+COUNTIF($P$37:P67,P67)-1)</f>
        <v>0</v>
      </c>
    </row>
    <row r="68" spans="2:17" ht="13.5" customHeight="1" x14ac:dyDescent="0.25">
      <c r="D68" s="144"/>
      <c r="E68" s="158"/>
      <c r="F68" s="162"/>
      <c r="G68" s="162"/>
      <c r="H68" s="162"/>
      <c r="I68" s="288" t="str">
        <f>HYPERLINK("#Menu!A1","↖")</f>
        <v>↖</v>
      </c>
      <c r="J68" s="162"/>
      <c r="K68" s="162"/>
      <c r="L68" s="158"/>
      <c r="M68" s="165"/>
      <c r="N68" s="166"/>
      <c r="Q68" s="166"/>
    </row>
    <row r="69" spans="2:17" s="147" customFormat="1" ht="15" customHeight="1" x14ac:dyDescent="0.25">
      <c r="C69" s="150" t="s">
        <v>536</v>
      </c>
      <c r="D69" s="175"/>
      <c r="P69" s="266"/>
    </row>
    <row r="70" spans="2:17" ht="15" customHeight="1" x14ac:dyDescent="0.25"/>
    <row r="71" spans="2:17" ht="15" customHeight="1" x14ac:dyDescent="0.25">
      <c r="C71" s="167" t="str">
        <f ca="1">"Periode : Tahun ke " &amp;A1</f>
        <v>Periode : Tahun ke 3</v>
      </c>
    </row>
    <row r="72" spans="2:17" ht="15" customHeight="1" x14ac:dyDescent="0.25">
      <c r="C72" s="148" t="str">
        <f>"Nama Kepala Madrasah : " &amp; Data!E3</f>
        <v>Nama Kepala Madrasah : Hamba Allah</v>
      </c>
    </row>
    <row r="73" spans="2:17" ht="15" customHeight="1" x14ac:dyDescent="0.25">
      <c r="C73" s="144" t="str">
        <f>"Unit Kerja : " &amp; Data!E15</f>
        <v>Unit Kerja : MA Pragaan</v>
      </c>
    </row>
    <row r="74" spans="2:17" ht="15" customHeight="1" x14ac:dyDescent="0.25">
      <c r="C74" s="144" t="str">
        <f>"Kecamatan : " &amp; Data!E19</f>
        <v>Kecamatan : Pragaan</v>
      </c>
    </row>
    <row r="75" spans="2:17" ht="15" customHeight="1" x14ac:dyDescent="0.25">
      <c r="C75" s="144" t="str">
        <f>"Kabupaten/Kota : " &amp; Data!E20 &amp; " - "  &amp; Data!E21</f>
        <v>Kabupaten/Kota : Sumenep - Jawa Timur</v>
      </c>
    </row>
    <row r="76" spans="2:17" ht="15" customHeight="1" x14ac:dyDescent="0.25"/>
    <row r="77" spans="2:17" ht="24.75" customHeight="1" x14ac:dyDescent="0.25">
      <c r="C77" s="168" t="s">
        <v>59</v>
      </c>
      <c r="D77" s="168" t="s">
        <v>537</v>
      </c>
      <c r="E77" s="169" t="s">
        <v>534</v>
      </c>
      <c r="F77" s="168" t="s">
        <v>528</v>
      </c>
      <c r="G77" s="168" t="s">
        <v>529</v>
      </c>
    </row>
    <row r="78" spans="2:17" ht="38.25" customHeight="1" x14ac:dyDescent="0.25">
      <c r="C78" s="170">
        <v>1</v>
      </c>
      <c r="D78" s="171" t="str">
        <f ca="1">PROPER(IF($C78&gt;$T$37,"",INDEX($D$37:$D$67,MATCH(C78,$N$37:$N$67,0))))</f>
        <v>Usaha Pengembangan Madrasah</v>
      </c>
      <c r="E78" s="172" t="str">
        <f ca="1">IF($C78&gt;$T$37,"",INDEX($E$37:$E$67,MATCH(C78,$N$37:$N$67,0)))</f>
        <v>RKJM dan RKAM</v>
      </c>
      <c r="F78" s="173">
        <f ca="1">IF($C78&gt;$T$37,"",INDEX($F$37:$F$67,MATCH(C78,$N$37:$N$67,0)))</f>
        <v>0</v>
      </c>
      <c r="G78" s="170" t="str">
        <f ca="1">IF(F78="","",VLOOKUP(F78,$W$38:$X$42,2,TRUE))</f>
        <v>Kurang</v>
      </c>
    </row>
    <row r="79" spans="2:17" ht="38.25" customHeight="1" x14ac:dyDescent="0.25">
      <c r="C79" s="170">
        <v>2</v>
      </c>
      <c r="D79" s="171" t="str">
        <f t="shared" ref="D79:D92" ca="1" si="10">PROPER(IF($C79&gt;$T$37,"",INDEX($D$37:$D$67,MATCH(C79,$N$37:$N$67,0))))</f>
        <v>Usaha Pengembangan Madrasah</v>
      </c>
      <c r="E79" s="172" t="str">
        <f t="shared" ref="E79:E92" ca="1" si="11">IF($C79&gt;$T$37,"",INDEX($E$37:$E$67,MATCH(C79,$N$37:$N$67,0)))</f>
        <v>Pemberdayaan Organisasi Madrasah</v>
      </c>
      <c r="F79" s="173">
        <f t="shared" ref="F79:F92" ca="1" si="12">IF($C79&gt;$T$37,"",INDEX($F$37:$F$67,MATCH(C79,$N$37:$N$67,0)))</f>
        <v>0</v>
      </c>
      <c r="G79" s="170" t="str">
        <f t="shared" ref="G79:G92" ca="1" si="13">IF(F79="","",VLOOKUP(F79,$W$38:$X$42,2,TRUE))</f>
        <v>Kurang</v>
      </c>
    </row>
    <row r="80" spans="2:17" ht="38.25" customHeight="1" x14ac:dyDescent="0.25">
      <c r="C80" s="170">
        <v>3</v>
      </c>
      <c r="D80" s="171" t="str">
        <f t="shared" ca="1" si="10"/>
        <v>Usaha Pengembangan Madrasah</v>
      </c>
      <c r="E80" s="172" t="str">
        <f t="shared" ca="1" si="11"/>
        <v>Perencanaan dan Pengembangan Madrasah</v>
      </c>
      <c r="F80" s="173">
        <f t="shared" ca="1" si="12"/>
        <v>0</v>
      </c>
      <c r="G80" s="170" t="str">
        <f t="shared" ca="1" si="13"/>
        <v>Kurang</v>
      </c>
    </row>
    <row r="81" spans="3:7" ht="38.25" customHeight="1" x14ac:dyDescent="0.25">
      <c r="C81" s="170">
        <v>4</v>
      </c>
      <c r="D81" s="171" t="str">
        <f t="shared" ca="1" si="10"/>
        <v>Usaha Pengembangan Madrasah</v>
      </c>
      <c r="E81" s="172" t="str">
        <f t="shared" ca="1" si="11"/>
        <v>Peningkatan Kualitas Pembelajaran</v>
      </c>
      <c r="F81" s="173">
        <f t="shared" ca="1" si="12"/>
        <v>0</v>
      </c>
      <c r="G81" s="170" t="str">
        <f t="shared" ca="1" si="13"/>
        <v>Kurang</v>
      </c>
    </row>
    <row r="82" spans="3:7" ht="38.25" customHeight="1" x14ac:dyDescent="0.25">
      <c r="C82" s="170">
        <v>5</v>
      </c>
      <c r="D82" s="171" t="str">
        <f t="shared" ca="1" si="10"/>
        <v>Usaha Pengembangan Madrasah</v>
      </c>
      <c r="E82" s="172" t="str">
        <f t="shared" ca="1" si="11"/>
        <v>Monitoring dan Evaluasi</v>
      </c>
      <c r="F82" s="173">
        <f t="shared" ca="1" si="12"/>
        <v>0</v>
      </c>
      <c r="G82" s="170" t="str">
        <f t="shared" ca="1" si="13"/>
        <v>Kurang</v>
      </c>
    </row>
    <row r="83" spans="3:7" ht="38.25" customHeight="1" x14ac:dyDescent="0.25">
      <c r="C83" s="170">
        <v>6</v>
      </c>
      <c r="D83" s="171" t="str">
        <f t="shared" ca="1" si="10"/>
        <v>Usaha Pengembangan Madrasah</v>
      </c>
      <c r="E83" s="172" t="str">
        <f t="shared" ca="1" si="11"/>
        <v>Penelitian Tindakan</v>
      </c>
      <c r="F83" s="173">
        <f t="shared" ca="1" si="12"/>
        <v>0</v>
      </c>
      <c r="G83" s="170" t="str">
        <f t="shared" ca="1" si="13"/>
        <v>Kurang</v>
      </c>
    </row>
    <row r="84" spans="3:7" ht="38.25" customHeight="1" x14ac:dyDescent="0.25">
      <c r="C84" s="170">
        <v>7</v>
      </c>
      <c r="D84" s="171" t="str">
        <f t="shared" ca="1" si="10"/>
        <v>Manajerial</v>
      </c>
      <c r="E84" s="172" t="str">
        <f t="shared" ca="1" si="11"/>
        <v>RKJM dan RKAM</v>
      </c>
      <c r="F84" s="173">
        <f t="shared" ca="1" si="12"/>
        <v>0</v>
      </c>
      <c r="G84" s="170" t="str">
        <f t="shared" ca="1" si="13"/>
        <v>Kurang</v>
      </c>
    </row>
    <row r="85" spans="3:7" ht="38.25" customHeight="1" x14ac:dyDescent="0.25">
      <c r="C85" s="170">
        <v>8</v>
      </c>
      <c r="D85" s="171" t="str">
        <f t="shared" ca="1" si="10"/>
        <v>Manajerial</v>
      </c>
      <c r="E85" s="172" t="str">
        <f t="shared" ca="1" si="11"/>
        <v>Perencanaan dan Pengembangan Madrasah</v>
      </c>
      <c r="F85" s="173">
        <f t="shared" ca="1" si="12"/>
        <v>0</v>
      </c>
      <c r="G85" s="170" t="str">
        <f t="shared" ca="1" si="13"/>
        <v>Kurang</v>
      </c>
    </row>
    <row r="86" spans="3:7" ht="38.25" customHeight="1" x14ac:dyDescent="0.25">
      <c r="C86" s="170">
        <v>9</v>
      </c>
      <c r="D86" s="171" t="str">
        <f t="shared" ca="1" si="10"/>
        <v>Manajerial</v>
      </c>
      <c r="E86" s="172" t="str">
        <f t="shared" ca="1" si="11"/>
        <v>Kepemimpinan dalam Pengelolaan Sumberdaya Madrasah</v>
      </c>
      <c r="F86" s="173">
        <f t="shared" ca="1" si="12"/>
        <v>0</v>
      </c>
      <c r="G86" s="170" t="str">
        <f t="shared" ca="1" si="13"/>
        <v>Kurang</v>
      </c>
    </row>
    <row r="87" spans="3:7" ht="38.25" customHeight="1" x14ac:dyDescent="0.25">
      <c r="C87" s="170">
        <v>10</v>
      </c>
      <c r="D87" s="171" t="str">
        <f t="shared" ca="1" si="10"/>
        <v>Manajerial</v>
      </c>
      <c r="E87" s="172" t="str">
        <f t="shared" ca="1" si="11"/>
        <v>Pengelolaan Sarana dan Prasarana</v>
      </c>
      <c r="F87" s="173">
        <f t="shared" ca="1" si="12"/>
        <v>0</v>
      </c>
      <c r="G87" s="170" t="str">
        <f t="shared" ca="1" si="13"/>
        <v>Kurang</v>
      </c>
    </row>
    <row r="88" spans="3:7" ht="38.25" customHeight="1" x14ac:dyDescent="0.25">
      <c r="C88" s="170">
        <v>11</v>
      </c>
      <c r="D88" s="171" t="str">
        <f t="shared" ca="1" si="10"/>
        <v>Manajerial</v>
      </c>
      <c r="E88" s="172" t="str">
        <f t="shared" ca="1" si="11"/>
        <v>Madrasah Berwawasan Lingkungan</v>
      </c>
      <c r="F88" s="173">
        <f t="shared" ca="1" si="12"/>
        <v>0</v>
      </c>
      <c r="G88" s="170" t="str">
        <f t="shared" ca="1" si="13"/>
        <v>Kurang</v>
      </c>
    </row>
    <row r="89" spans="3:7" ht="38.25" customHeight="1" x14ac:dyDescent="0.25">
      <c r="C89" s="170">
        <v>12</v>
      </c>
      <c r="D89" s="171" t="str">
        <f t="shared" ca="1" si="10"/>
        <v>Manajerial</v>
      </c>
      <c r="E89" s="172" t="str">
        <f t="shared" ca="1" si="11"/>
        <v>Pengelolaan Pendidikan dan Tenaga Kependidikan</v>
      </c>
      <c r="F89" s="173">
        <f t="shared" ca="1" si="12"/>
        <v>0</v>
      </c>
      <c r="G89" s="170" t="str">
        <f t="shared" ca="1" si="13"/>
        <v>Kurang</v>
      </c>
    </row>
    <row r="90" spans="3:7" ht="38.25" customHeight="1" x14ac:dyDescent="0.25">
      <c r="C90" s="170">
        <v>13</v>
      </c>
      <c r="D90" s="171" t="str">
        <f t="shared" ca="1" si="10"/>
        <v>Manajerial</v>
      </c>
      <c r="E90" s="172" t="str">
        <f t="shared" ca="1" si="11"/>
        <v>Pengelolaan Peserta Didik Baru</v>
      </c>
      <c r="F90" s="173">
        <f t="shared" ca="1" si="12"/>
        <v>0</v>
      </c>
      <c r="G90" s="170" t="str">
        <f t="shared" ca="1" si="13"/>
        <v>Kurang</v>
      </c>
    </row>
    <row r="91" spans="3:7" ht="38.25" customHeight="1" x14ac:dyDescent="0.25">
      <c r="C91" s="170">
        <v>14</v>
      </c>
      <c r="D91" s="171" t="str">
        <f t="shared" ca="1" si="10"/>
        <v>Manajerial</v>
      </c>
      <c r="E91" s="172" t="str">
        <f t="shared" ca="1" si="11"/>
        <v>Pengelolaan Kurikulum</v>
      </c>
      <c r="F91" s="173">
        <f t="shared" ca="1" si="12"/>
        <v>0</v>
      </c>
      <c r="G91" s="170" t="str">
        <f t="shared" ca="1" si="13"/>
        <v>Kurang</v>
      </c>
    </row>
    <row r="92" spans="3:7" ht="38.25" customHeight="1" x14ac:dyDescent="0.25">
      <c r="C92" s="170">
        <v>15</v>
      </c>
      <c r="D92" s="171" t="str">
        <f t="shared" ca="1" si="10"/>
        <v>Manajerial</v>
      </c>
      <c r="E92" s="172" t="str">
        <f t="shared" ca="1" si="11"/>
        <v>Pengelolaan Keuangan</v>
      </c>
      <c r="F92" s="173">
        <f t="shared" ca="1" si="12"/>
        <v>0</v>
      </c>
      <c r="G92" s="170" t="str">
        <f t="shared" ca="1" si="13"/>
        <v>Kurang</v>
      </c>
    </row>
    <row r="93" spans="3:7" ht="16.5" customHeight="1" x14ac:dyDescent="0.25"/>
    <row r="94" spans="3:7" ht="15" customHeight="1" x14ac:dyDescent="0.25">
      <c r="E94" s="174" t="str">
        <f>Data!E20 &amp;", "&amp; TEXT(Data!E33,"dd mmmm yyyy")</f>
        <v>Sumenep, 26 September 2025</v>
      </c>
    </row>
    <row r="95" spans="3:7" ht="15" customHeight="1" x14ac:dyDescent="0.25">
      <c r="E95" s="174" t="s">
        <v>533</v>
      </c>
    </row>
    <row r="96" spans="3:7" ht="15" customHeight="1" x14ac:dyDescent="0.25">
      <c r="E96" s="174"/>
    </row>
    <row r="97" spans="5:5" ht="15" customHeight="1" x14ac:dyDescent="0.25">
      <c r="E97" s="174"/>
    </row>
    <row r="98" spans="5:5" ht="15" customHeight="1" x14ac:dyDescent="0.25">
      <c r="E98" s="174"/>
    </row>
    <row r="99" spans="5:5" ht="15" customHeight="1" x14ac:dyDescent="0.25">
      <c r="E99" s="200" t="str">
        <f>Data!E24</f>
        <v>Drs. Iskandar, M.Ak</v>
      </c>
    </row>
    <row r="100" spans="5:5" ht="15" customHeight="1" x14ac:dyDescent="0.25">
      <c r="E100" s="181" t="str">
        <f>"NIP" &amp; Data!E25</f>
        <v>NIP196501161992031002</v>
      </c>
    </row>
    <row r="101" spans="5:5" ht="15" customHeight="1" x14ac:dyDescent="0.25"/>
  </sheetData>
  <sheetProtection sheet="1" objects="1" scenarios="1"/>
  <pageMargins left="0.70866141732283472" right="0.70866141732283472" top="0.74803149606299213" bottom="0.74803149606299213" header="0.31496062992125984" footer="0.31496062992125984"/>
  <pageSetup paperSize="9" scale="74" fitToHeight="15"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9900"/>
  </sheetPr>
  <dimension ref="A1:V23"/>
  <sheetViews>
    <sheetView showGridLines="0" topLeftCell="A2" workbookViewId="0">
      <selection activeCell="D12" sqref="D12:F16"/>
    </sheetView>
  </sheetViews>
  <sheetFormatPr defaultColWidth="0" defaultRowHeight="15.75" zeroHeight="1" x14ac:dyDescent="0.25"/>
  <cols>
    <col min="1" max="1" width="3.7109375" style="18" customWidth="1"/>
    <col min="2" max="2" width="3.5703125" style="18" customWidth="1"/>
    <col min="3" max="3" width="5.85546875" style="18" customWidth="1"/>
    <col min="4" max="4" width="36.5703125" style="18" customWidth="1"/>
    <col min="5" max="5" width="21.7109375" style="18" customWidth="1"/>
    <col min="6" max="6" width="33" style="18" customWidth="1"/>
    <col min="7" max="7" width="34.85546875" style="18" customWidth="1"/>
    <col min="8" max="8" width="4.85546875" style="18" customWidth="1"/>
    <col min="9" max="9" width="3.5703125" style="18" bestFit="1" customWidth="1"/>
    <col min="10" max="11" width="9.140625" style="18" hidden="1" customWidth="1"/>
    <col min="12" max="12" width="21.140625" style="18" hidden="1" customWidth="1"/>
    <col min="13" max="13" width="55.28515625" style="18" hidden="1" customWidth="1"/>
    <col min="14" max="14" width="5.85546875" style="280" hidden="1" customWidth="1"/>
    <col min="15" max="15" width="40.28515625" style="18" hidden="1" customWidth="1"/>
    <col min="16" max="16" width="12" style="154" hidden="1" customWidth="1"/>
    <col min="17" max="17" width="9.85546875" style="18" hidden="1" customWidth="1"/>
    <col min="18" max="18" width="6.42578125" style="154" hidden="1" customWidth="1"/>
    <col min="19" max="19" width="3.5703125" style="18" hidden="1" customWidth="1"/>
    <col min="20" max="20" width="9.140625" style="18" hidden="1" customWidth="1"/>
    <col min="21" max="21" width="8.5703125" style="18" hidden="1" customWidth="1"/>
    <col min="22" max="22" width="10.140625" style="18" hidden="1" customWidth="1"/>
    <col min="23" max="16384" width="9.140625" style="18" hidden="1"/>
  </cols>
  <sheetData>
    <row r="1" spans="1:22" hidden="1" x14ac:dyDescent="0.25">
      <c r="A1" s="153" t="str">
        <f ca="1">RIGHT(MID(CELL("filename",A1),FIND("]",CELL("filename",A1))+1,255),1)</f>
        <v>3</v>
      </c>
      <c r="B1" s="153" t="str">
        <f ca="1">MID(CELL("filename",B1),FIND("]",CELL("filename",B1))+1,255)</f>
        <v>Form2-Pengawas-Thn-3</v>
      </c>
      <c r="C1" s="153" t="str">
        <f ca="1">MID(B1,7,LEN(B1)-6)</f>
        <v>Pengawas-Thn-3</v>
      </c>
      <c r="D1" s="153" t="str">
        <f ca="1">LEFT(C1,LEN(C1)-6)</f>
        <v>Pengawas</v>
      </c>
    </row>
    <row r="2" spans="1:22" ht="13.5" customHeight="1" x14ac:dyDescent="0.25">
      <c r="A2" s="153"/>
      <c r="B2" s="153"/>
      <c r="C2" s="153"/>
      <c r="D2" s="153"/>
      <c r="I2" s="288" t="str">
        <f>HYPERLINK("#Menu!A1","↖")</f>
        <v>↖</v>
      </c>
      <c r="L2" s="271" t="s">
        <v>561</v>
      </c>
      <c r="M2" s="271" t="s">
        <v>564</v>
      </c>
      <c r="N2" s="157" t="s">
        <v>577</v>
      </c>
      <c r="O2" s="271" t="s">
        <v>544</v>
      </c>
      <c r="P2" s="272" t="s">
        <v>528</v>
      </c>
      <c r="Q2" s="271" t="s">
        <v>545</v>
      </c>
      <c r="R2" s="272" t="s">
        <v>546</v>
      </c>
      <c r="S2" s="271"/>
      <c r="U2" s="155" t="s">
        <v>535</v>
      </c>
      <c r="V2" s="271" t="s">
        <v>559</v>
      </c>
    </row>
    <row r="3" spans="1:22" s="151" customFormat="1" ht="11.25" customHeight="1" x14ac:dyDescent="0.25">
      <c r="C3" s="150" t="s">
        <v>542</v>
      </c>
      <c r="L3" s="271" t="s">
        <v>561</v>
      </c>
      <c r="M3" s="278" t="s">
        <v>565</v>
      </c>
      <c r="N3" s="281">
        <v>78</v>
      </c>
      <c r="O3" s="273" t="str">
        <f ca="1">INDIRECT("'Form1-Pengawas-Thn-"&amp;$A$1&amp;"'!E" &amp;$N3)</f>
        <v>RKJM dan RKAM</v>
      </c>
      <c r="P3" s="273">
        <f ca="1">INDIRECT("'Form1-Pengawas-Thn-"&amp;$A$1&amp;"'!F" &amp;$N3)</f>
        <v>0</v>
      </c>
      <c r="Q3" s="273">
        <f ca="1">COUNTIF($O$3:O3,O3)</f>
        <v>1</v>
      </c>
      <c r="R3" s="274">
        <f ca="1">IF(Q3&gt;1,100,P3)</f>
        <v>0</v>
      </c>
      <c r="S3" s="275">
        <f ca="1">IF(R3&gt;$U$3,0,RANK(R3,$R$3:$R$17,1)+COUNTIF($R3:R$17,R3)-1)</f>
        <v>13</v>
      </c>
      <c r="U3" s="149">
        <v>91</v>
      </c>
      <c r="V3" s="279">
        <f ca="1">MAX(S3:S17)</f>
        <v>13</v>
      </c>
    </row>
    <row r="4" spans="1:22" x14ac:dyDescent="0.25">
      <c r="L4" s="271" t="s">
        <v>561</v>
      </c>
      <c r="M4" s="271" t="s">
        <v>566</v>
      </c>
      <c r="N4" s="157">
        <v>79</v>
      </c>
      <c r="O4" s="273" t="str">
        <f t="shared" ref="O4:O17" ca="1" si="0">INDIRECT("'Form1-Pengawas-Thn-"&amp;$A$1&amp;"'!E" &amp;$N4)</f>
        <v>Pemberdayaan Organisasi Madrasah</v>
      </c>
      <c r="P4" s="273">
        <f t="shared" ref="P4:P17" ca="1" si="1">INDIRECT("'Form1-Pengawas-Thn-"&amp;$A$1&amp;"'!F" &amp;$N4)</f>
        <v>0</v>
      </c>
      <c r="Q4" s="271">
        <f ca="1">COUNTIF($O$3:O4,O4)</f>
        <v>1</v>
      </c>
      <c r="R4" s="276">
        <f t="shared" ref="R4:R17" ca="1" si="2">IF(Q4&gt;1,100,P4)</f>
        <v>0</v>
      </c>
      <c r="S4" s="277">
        <f ca="1">IF(R4&gt;$U$3,0,RANK(R4,$R$3:$R$17,1)+COUNTIF($R4:R$17,R4)-1)</f>
        <v>12</v>
      </c>
    </row>
    <row r="5" spans="1:22" x14ac:dyDescent="0.25">
      <c r="C5" s="18" t="str">
        <f ca="1">"Periode : Tahun ke " &amp;A1</f>
        <v>Periode : Tahun ke 3</v>
      </c>
      <c r="L5" s="271" t="s">
        <v>561</v>
      </c>
      <c r="M5" s="271" t="s">
        <v>567</v>
      </c>
      <c r="N5" s="281">
        <v>80</v>
      </c>
      <c r="O5" s="273" t="str">
        <f t="shared" ca="1" si="0"/>
        <v>Perencanaan dan Pengembangan Madrasah</v>
      </c>
      <c r="P5" s="273">
        <f t="shared" ca="1" si="1"/>
        <v>0</v>
      </c>
      <c r="Q5" s="271">
        <f ca="1">COUNTIF($O$3:O5,O5)</f>
        <v>1</v>
      </c>
      <c r="R5" s="276">
        <f t="shared" ca="1" si="2"/>
        <v>0</v>
      </c>
      <c r="S5" s="277">
        <f ca="1">IF(R5&gt;$U$3,0,RANK(R5,$R$3:$R$17,1)+COUNTIF($R5:R$17,R5)-1)</f>
        <v>11</v>
      </c>
    </row>
    <row r="6" spans="1:22" x14ac:dyDescent="0.25">
      <c r="C6" s="152" t="str">
        <f>"Nama Kepala Madrasah : " &amp; Data!E3</f>
        <v>Nama Kepala Madrasah : Hamba Allah</v>
      </c>
      <c r="L6" s="271" t="s">
        <v>561</v>
      </c>
      <c r="M6" s="271" t="s">
        <v>568</v>
      </c>
      <c r="N6" s="157">
        <v>81</v>
      </c>
      <c r="O6" s="273" t="str">
        <f t="shared" ca="1" si="0"/>
        <v>Peningkatan Kualitas Pembelajaran</v>
      </c>
      <c r="P6" s="273">
        <f t="shared" ca="1" si="1"/>
        <v>0</v>
      </c>
      <c r="Q6" s="271">
        <f ca="1">COUNTIF($O$3:O6,O6)</f>
        <v>1</v>
      </c>
      <c r="R6" s="276">
        <f t="shared" ca="1" si="2"/>
        <v>0</v>
      </c>
      <c r="S6" s="277">
        <f ca="1">IF(R6&gt;$U$3,0,RANK(R6,$R$3:$R$17,1)+COUNTIF($R6:R$17,R6)-1)</f>
        <v>10</v>
      </c>
    </row>
    <row r="7" spans="1:22" x14ac:dyDescent="0.25">
      <c r="C7" s="18" t="str">
        <f>"Unit Kerja : " &amp; Data!E15</f>
        <v>Unit Kerja : MA Pragaan</v>
      </c>
      <c r="L7" s="271" t="s">
        <v>561</v>
      </c>
      <c r="M7" s="271" t="s">
        <v>569</v>
      </c>
      <c r="N7" s="281">
        <v>82</v>
      </c>
      <c r="O7" s="273" t="str">
        <f t="shared" ca="1" si="0"/>
        <v>Monitoring dan Evaluasi</v>
      </c>
      <c r="P7" s="273">
        <f t="shared" ca="1" si="1"/>
        <v>0</v>
      </c>
      <c r="Q7" s="271">
        <f ca="1">COUNTIF($O$3:O7,O7)</f>
        <v>1</v>
      </c>
      <c r="R7" s="276">
        <f t="shared" ca="1" si="2"/>
        <v>0</v>
      </c>
      <c r="S7" s="277">
        <f ca="1">IF(R7&gt;$U$3,0,RANK(R7,$R$3:$R$17,1)+COUNTIF($R7:R$17,R7)-1)</f>
        <v>9</v>
      </c>
    </row>
    <row r="8" spans="1:22" x14ac:dyDescent="0.25">
      <c r="C8" s="18" t="str">
        <f>"Kecamatan : " &amp; Data!E19</f>
        <v>Kecamatan : Pragaan</v>
      </c>
      <c r="L8" s="271" t="s">
        <v>561</v>
      </c>
      <c r="M8" s="271" t="s">
        <v>570</v>
      </c>
      <c r="N8" s="157">
        <v>83</v>
      </c>
      <c r="O8" s="273" t="str">
        <f t="shared" ca="1" si="0"/>
        <v>Penelitian Tindakan</v>
      </c>
      <c r="P8" s="273">
        <f t="shared" ca="1" si="1"/>
        <v>0</v>
      </c>
      <c r="Q8" s="271">
        <f ca="1">COUNTIF($O$3:O8,O8)</f>
        <v>1</v>
      </c>
      <c r="R8" s="276">
        <f t="shared" ca="1" si="2"/>
        <v>0</v>
      </c>
      <c r="S8" s="277">
        <f ca="1">IF(R8&gt;$U$3,0,RANK(R8,$R$3:$R$17,1)+COUNTIF($R8:R$17,R8)-1)</f>
        <v>8</v>
      </c>
    </row>
    <row r="9" spans="1:22" x14ac:dyDescent="0.25">
      <c r="C9" s="18" t="str">
        <f>"Kabupaten/Kota : " &amp; Data!E20 &amp; " - "  &amp; Data!E21</f>
        <v>Kabupaten/Kota : Sumenep - Jawa Timur</v>
      </c>
      <c r="L9" s="271" t="s">
        <v>562</v>
      </c>
      <c r="M9" s="271" t="s">
        <v>571</v>
      </c>
      <c r="N9" s="281">
        <v>84</v>
      </c>
      <c r="O9" s="273" t="str">
        <f t="shared" ca="1" si="0"/>
        <v>RKJM dan RKAM</v>
      </c>
      <c r="P9" s="273">
        <f t="shared" ca="1" si="1"/>
        <v>0</v>
      </c>
      <c r="Q9" s="271">
        <f ca="1">COUNTIF($O$3:O9,O9)</f>
        <v>2</v>
      </c>
      <c r="R9" s="276">
        <f t="shared" ca="1" si="2"/>
        <v>100</v>
      </c>
      <c r="S9" s="277">
        <f ca="1">IF(R9&gt;$U$3,0,RANK(R9,$R$3:$R$17,1)+COUNTIF($R9:R$17,R9)-1)</f>
        <v>0</v>
      </c>
    </row>
    <row r="10" spans="1:22" x14ac:dyDescent="0.25">
      <c r="L10" s="271" t="s">
        <v>562</v>
      </c>
      <c r="M10" s="271" t="s">
        <v>572</v>
      </c>
      <c r="N10" s="157">
        <v>85</v>
      </c>
      <c r="O10" s="273" t="str">
        <f t="shared" ca="1" si="0"/>
        <v>Perencanaan dan Pengembangan Madrasah</v>
      </c>
      <c r="P10" s="273">
        <f t="shared" ca="1" si="1"/>
        <v>0</v>
      </c>
      <c r="Q10" s="271">
        <f ca="1">COUNTIF($O$3:O10,O10)</f>
        <v>2</v>
      </c>
      <c r="R10" s="276">
        <f t="shared" ca="1" si="2"/>
        <v>100</v>
      </c>
      <c r="S10" s="277">
        <f ca="1">IF(R10&gt;$U$3,0,RANK(R10,$R$3:$R$17,1)+COUNTIF($R10:R$17,R10)-1)</f>
        <v>0</v>
      </c>
    </row>
    <row r="11" spans="1:22" ht="24.75" customHeight="1" x14ac:dyDescent="0.25">
      <c r="C11" s="157" t="s">
        <v>59</v>
      </c>
      <c r="D11" s="157" t="s">
        <v>547</v>
      </c>
      <c r="E11" s="157" t="s">
        <v>543</v>
      </c>
      <c r="F11" s="157" t="s">
        <v>548</v>
      </c>
      <c r="G11" s="157" t="s">
        <v>527</v>
      </c>
      <c r="L11" s="271" t="s">
        <v>562</v>
      </c>
      <c r="M11" s="271" t="s">
        <v>573</v>
      </c>
      <c r="N11" s="281">
        <v>86</v>
      </c>
      <c r="O11" s="273" t="str">
        <f t="shared" ca="1" si="0"/>
        <v>Kepemimpinan dalam Pengelolaan Sumberdaya Madrasah</v>
      </c>
      <c r="P11" s="273">
        <f t="shared" ca="1" si="1"/>
        <v>0</v>
      </c>
      <c r="Q11" s="271">
        <f ca="1">COUNTIF($O$3:O11,O11)</f>
        <v>1</v>
      </c>
      <c r="R11" s="276">
        <f t="shared" ca="1" si="2"/>
        <v>0</v>
      </c>
      <c r="S11" s="277">
        <f ca="1">IF(R11&gt;$U$3,0,RANK(R11,$R$3:$R$17,1)+COUNTIF($R11:R$17,R11)-1)</f>
        <v>7</v>
      </c>
    </row>
    <row r="12" spans="1:22" ht="33" customHeight="1" x14ac:dyDescent="0.25">
      <c r="C12" s="157">
        <v>1</v>
      </c>
      <c r="D12" s="176"/>
      <c r="E12" s="176"/>
      <c r="F12" s="176"/>
      <c r="G12" s="176"/>
      <c r="L12" s="271" t="s">
        <v>563</v>
      </c>
      <c r="M12" s="271" t="s">
        <v>574</v>
      </c>
      <c r="N12" s="157">
        <v>87</v>
      </c>
      <c r="O12" s="273" t="str">
        <f t="shared" ca="1" si="0"/>
        <v>Pengelolaan Sarana dan Prasarana</v>
      </c>
      <c r="P12" s="273">
        <f t="shared" ca="1" si="1"/>
        <v>0</v>
      </c>
      <c r="Q12" s="271">
        <f ca="1">COUNTIF($O$3:O12,O12)</f>
        <v>1</v>
      </c>
      <c r="R12" s="276">
        <f t="shared" ca="1" si="2"/>
        <v>0</v>
      </c>
      <c r="S12" s="277">
        <f ca="1">IF(R12&gt;$U$3,0,RANK(R12,$R$3:$R$17,1)+COUNTIF($R12:R$17,R12)-1)</f>
        <v>6</v>
      </c>
    </row>
    <row r="13" spans="1:22" ht="33" customHeight="1" x14ac:dyDescent="0.25">
      <c r="C13" s="157">
        <v>2</v>
      </c>
      <c r="D13" s="176"/>
      <c r="E13" s="176"/>
      <c r="F13" s="176"/>
      <c r="G13" s="176"/>
      <c r="L13" s="271" t="s">
        <v>563</v>
      </c>
      <c r="M13" s="271" t="s">
        <v>575</v>
      </c>
      <c r="N13" s="281">
        <v>88</v>
      </c>
      <c r="O13" s="273" t="str">
        <f t="shared" ca="1" si="0"/>
        <v>Madrasah Berwawasan Lingkungan</v>
      </c>
      <c r="P13" s="273">
        <f t="shared" ca="1" si="1"/>
        <v>0</v>
      </c>
      <c r="Q13" s="271">
        <f ca="1">COUNTIF($O$3:O13,O13)</f>
        <v>1</v>
      </c>
      <c r="R13" s="276">
        <f t="shared" ca="1" si="2"/>
        <v>0</v>
      </c>
      <c r="S13" s="277">
        <f ca="1">IF(R13&gt;$U$3,0,RANK(R13,$R$3:$R$17,1)+COUNTIF($R13:R$17,R13)-1)</f>
        <v>5</v>
      </c>
    </row>
    <row r="14" spans="1:22" ht="33" customHeight="1" x14ac:dyDescent="0.25">
      <c r="C14" s="157">
        <v>3</v>
      </c>
      <c r="D14" s="176"/>
      <c r="E14" s="176"/>
      <c r="F14" s="176"/>
      <c r="G14" s="176"/>
      <c r="L14" s="271" t="s">
        <v>563</v>
      </c>
      <c r="M14" s="271" t="s">
        <v>576</v>
      </c>
      <c r="N14" s="157">
        <v>89</v>
      </c>
      <c r="O14" s="273" t="str">
        <f t="shared" ca="1" si="0"/>
        <v>Pengelolaan Pendidikan dan Tenaga Kependidikan</v>
      </c>
      <c r="P14" s="273">
        <f t="shared" ca="1" si="1"/>
        <v>0</v>
      </c>
      <c r="Q14" s="271">
        <f ca="1">COUNTIF($O$3:O14,O14)</f>
        <v>1</v>
      </c>
      <c r="R14" s="276">
        <f t="shared" ca="1" si="2"/>
        <v>0</v>
      </c>
      <c r="S14" s="277">
        <f ca="1">IF(R14&gt;$U$3,0,RANK(R14,$R$3:$R$17,1)+COUNTIF($R14:R$17,R14)-1)</f>
        <v>4</v>
      </c>
    </row>
    <row r="15" spans="1:22" ht="33" customHeight="1" x14ac:dyDescent="0.25">
      <c r="C15" s="157">
        <v>4</v>
      </c>
      <c r="D15" s="176"/>
      <c r="E15" s="176"/>
      <c r="F15" s="176"/>
      <c r="G15" s="176"/>
      <c r="N15" s="281">
        <v>90</v>
      </c>
      <c r="O15" s="273" t="str">
        <f t="shared" ca="1" si="0"/>
        <v>Pengelolaan Peserta Didik Baru</v>
      </c>
      <c r="P15" s="273">
        <f t="shared" ca="1" si="1"/>
        <v>0</v>
      </c>
      <c r="Q15" s="271">
        <f ca="1">COUNTIF($O$3:O15,O15)</f>
        <v>1</v>
      </c>
      <c r="R15" s="276">
        <f t="shared" ca="1" si="2"/>
        <v>0</v>
      </c>
      <c r="S15" s="277">
        <f ca="1">IF(R15&gt;$U$3,0,RANK(R15,$R$3:$R$17,1)+COUNTIF($R15:R$17,R15)-1)</f>
        <v>3</v>
      </c>
    </row>
    <row r="16" spans="1:22" ht="33" customHeight="1" x14ac:dyDescent="0.25">
      <c r="C16" s="157">
        <v>5</v>
      </c>
      <c r="D16" s="176"/>
      <c r="E16" s="176"/>
      <c r="F16" s="176"/>
      <c r="G16" s="176"/>
      <c r="N16" s="157">
        <v>91</v>
      </c>
      <c r="O16" s="273" t="str">
        <f t="shared" ca="1" si="0"/>
        <v>Pengelolaan Kurikulum</v>
      </c>
      <c r="P16" s="273">
        <f t="shared" ca="1" si="1"/>
        <v>0</v>
      </c>
      <c r="Q16" s="271">
        <f ca="1">COUNTIF($O$3:O16,O16)</f>
        <v>1</v>
      </c>
      <c r="R16" s="276">
        <f t="shared" ca="1" si="2"/>
        <v>0</v>
      </c>
      <c r="S16" s="277">
        <f ca="1">IF(R16&gt;$U$3,0,RANK(R16,$R$3:$R$17,1)+COUNTIF($R16:R$17,R16)-1)</f>
        <v>2</v>
      </c>
    </row>
    <row r="17" spans="4:19" ht="28.5" customHeight="1" x14ac:dyDescent="0.25">
      <c r="N17" s="281">
        <v>92</v>
      </c>
      <c r="O17" s="273" t="str">
        <f t="shared" ca="1" si="0"/>
        <v>Pengelolaan Keuangan</v>
      </c>
      <c r="P17" s="273">
        <f t="shared" ca="1" si="1"/>
        <v>0</v>
      </c>
      <c r="Q17" s="271">
        <f ca="1">COUNTIF($O$3:O17,O17)</f>
        <v>1</v>
      </c>
      <c r="R17" s="276">
        <f t="shared" ca="1" si="2"/>
        <v>0</v>
      </c>
      <c r="S17" s="277">
        <f ca="1">IF(R17&gt;$U$3,0,RANK(R17,$R$3:$R$17,1)+COUNTIF($R17:R$17,R17)-1)</f>
        <v>1</v>
      </c>
    </row>
    <row r="18" spans="4:19" ht="28.5" customHeight="1" x14ac:dyDescent="0.25">
      <c r="G18" s="177" t="str">
        <f>Data!E20 &amp;", "&amp; TEXT(Data!E33,"dd mmmm yyyy")</f>
        <v>Sumenep, 26 September 2025</v>
      </c>
    </row>
    <row r="19" spans="4:19" ht="28.5" customHeight="1" x14ac:dyDescent="0.25">
      <c r="D19" s="18" t="s">
        <v>533</v>
      </c>
      <c r="G19" s="18" t="s">
        <v>549</v>
      </c>
    </row>
    <row r="20" spans="4:19" ht="28.5" customHeight="1" x14ac:dyDescent="0.25"/>
    <row r="21" spans="4:19" s="167" customFormat="1" ht="28.5" customHeight="1" x14ac:dyDescent="0.25">
      <c r="D21" s="198" t="str">
        <f>Data!E24</f>
        <v>Drs. Iskandar, M.Ak</v>
      </c>
      <c r="G21" s="199" t="str">
        <f>Data!E3</f>
        <v>Hamba Allah</v>
      </c>
      <c r="N21" s="282"/>
      <c r="P21" s="180"/>
      <c r="R21" s="180"/>
    </row>
    <row r="22" spans="4:19" s="178" customFormat="1" ht="15.75" customHeight="1" x14ac:dyDescent="0.25">
      <c r="D22" s="178" t="str">
        <f>"NIP" &amp; Data!E25</f>
        <v>NIP196501161992031002</v>
      </c>
      <c r="G22" s="178" t="str">
        <f>"NIP" &amp; Data!E4</f>
        <v>NIP-</v>
      </c>
      <c r="N22" s="283"/>
      <c r="P22" s="179"/>
      <c r="R22" s="179"/>
    </row>
    <row r="23" spans="4:19" ht="28.5" customHeight="1" x14ac:dyDescent="0.25"/>
  </sheetData>
  <sheetProtection sheet="1" objects="1" scenarios="1"/>
  <dataValidations count="3">
    <dataValidation type="list" allowBlank="1" showInputMessage="1" showErrorMessage="1" sqref="D12:D16" xr:uid="{00000000-0002-0000-0E00-000000000000}">
      <formula1>OFFSET(INDIRECT("$O$3"),0,0,$V$3)</formula1>
    </dataValidation>
    <dataValidation type="list" allowBlank="1" showInputMessage="1" showErrorMessage="1" sqref="F12:F16" xr:uid="{00000000-0002-0000-0E00-000001000000}">
      <formula1>OFFSET(INDIRECT("$L$2"),MATCH(E12,INDIRECT("L:L"),0)-2,1, COUNTIF(INDIRECT("L:L"),E12),1)</formula1>
    </dataValidation>
    <dataValidation type="list" allowBlank="1" showInputMessage="1" showErrorMessage="1" sqref="E12:E16" xr:uid="{00000000-0002-0000-0E00-000002000000}">
      <formula1>"1.Pengembangan Diri,2.Publikasi Ilmiah,3.Karya Inovatif"</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C00"/>
    <pageSetUpPr fitToPage="1"/>
  </sheetPr>
  <dimension ref="B1:T58"/>
  <sheetViews>
    <sheetView showGridLines="0" topLeftCell="A13" zoomScale="85" zoomScaleNormal="85" workbookViewId="0">
      <selection activeCell="E40" sqref="E40:I40"/>
    </sheetView>
  </sheetViews>
  <sheetFormatPr defaultColWidth="0" defaultRowHeight="15" customHeight="1" zeroHeight="1" x14ac:dyDescent="0.25"/>
  <cols>
    <col min="1" max="1" width="4" customWidth="1"/>
    <col min="2" max="2" width="4.140625" customWidth="1"/>
    <col min="3" max="3" width="33" style="20" customWidth="1"/>
    <col min="4" max="4" width="2.7109375" customWidth="1"/>
    <col min="5" max="5" width="14.140625" customWidth="1"/>
    <col min="6" max="6" width="7.140625" customWidth="1"/>
    <col min="7" max="7" width="8.5703125" customWidth="1"/>
    <col min="8" max="8" width="7" customWidth="1"/>
    <col min="9" max="9" width="20.5703125" customWidth="1"/>
    <col min="10" max="10" width="18" customWidth="1"/>
    <col min="11" max="11" width="2.85546875" customWidth="1"/>
  </cols>
  <sheetData>
    <row r="1" spans="2:20" s="14" customFormat="1" ht="21" customHeight="1" x14ac:dyDescent="0.25">
      <c r="C1" s="21"/>
      <c r="K1" s="288" t="str">
        <f>HYPERLINK("#Menu!A1","↖")</f>
        <v>↖</v>
      </c>
    </row>
    <row r="2" spans="2:20" s="14" customFormat="1" ht="86.25" customHeight="1" x14ac:dyDescent="0.25">
      <c r="C2" s="21"/>
    </row>
    <row r="3" spans="2:20" s="14" customFormat="1" ht="14.25" customHeight="1" x14ac:dyDescent="0.25">
      <c r="C3" s="21"/>
    </row>
    <row r="4" spans="2:20" s="14" customFormat="1" ht="45" customHeight="1" x14ac:dyDescent="0.25">
      <c r="C4" s="384" t="s">
        <v>69</v>
      </c>
      <c r="D4" s="385"/>
      <c r="E4" s="385"/>
      <c r="F4" s="385"/>
      <c r="G4" s="385"/>
      <c r="H4" s="385"/>
      <c r="I4" s="385"/>
      <c r="J4" s="385"/>
    </row>
    <row r="5" spans="2:20" s="14" customFormat="1" ht="16.5" customHeight="1" x14ac:dyDescent="0.25">
      <c r="C5" s="317"/>
      <c r="D5" s="317"/>
      <c r="E5" s="317"/>
      <c r="F5" s="317"/>
      <c r="G5" s="317"/>
      <c r="H5" s="317"/>
      <c r="I5" s="317"/>
      <c r="J5" s="317"/>
    </row>
    <row r="6" spans="2:20" s="14" customFormat="1" ht="18.75" x14ac:dyDescent="0.25">
      <c r="C6" s="386" t="str">
        <f>"JANUARI S/D DESEMBER " &amp;C47</f>
        <v>JANUARI S/D DESEMBER 2018</v>
      </c>
      <c r="D6" s="386"/>
      <c r="E6" s="386"/>
      <c r="F6" s="386"/>
      <c r="G6" s="386"/>
      <c r="H6" s="386"/>
      <c r="I6" s="386"/>
      <c r="J6" s="386"/>
    </row>
    <row r="7" spans="2:20" s="14" customFormat="1" ht="18.75" x14ac:dyDescent="0.25">
      <c r="C7" s="39"/>
      <c r="D7" s="39"/>
      <c r="E7" s="39"/>
      <c r="F7" s="39"/>
      <c r="G7" s="39"/>
      <c r="H7" s="39"/>
      <c r="I7" s="39"/>
      <c r="J7" s="39"/>
    </row>
    <row r="8" spans="2:20" s="14" customFormat="1" ht="24.75" customHeight="1" x14ac:dyDescent="0.25">
      <c r="B8" s="310" t="s">
        <v>326</v>
      </c>
      <c r="C8" s="310"/>
      <c r="D8" s="310"/>
      <c r="E8" s="310"/>
      <c r="F8" s="310"/>
      <c r="G8" s="310"/>
      <c r="H8" s="310"/>
      <c r="I8" s="310"/>
    </row>
    <row r="9" spans="2:20" s="14" customFormat="1" ht="21.75" customHeight="1" x14ac:dyDescent="0.25">
      <c r="C9" s="22" t="s">
        <v>334</v>
      </c>
      <c r="D9" s="14" t="s">
        <v>24</v>
      </c>
      <c r="E9" s="312"/>
      <c r="F9" s="312"/>
      <c r="G9" s="312"/>
      <c r="H9" s="312"/>
      <c r="I9" s="312"/>
      <c r="J9" s="312"/>
    </row>
    <row r="10" spans="2:20" s="14" customFormat="1" ht="21.75" customHeight="1" x14ac:dyDescent="0.25">
      <c r="C10" s="22" t="s">
        <v>25</v>
      </c>
      <c r="D10" s="14" t="s">
        <v>24</v>
      </c>
      <c r="E10" s="311"/>
      <c r="F10" s="311"/>
      <c r="G10" s="311"/>
      <c r="H10" s="18" t="s">
        <v>26</v>
      </c>
      <c r="I10" s="311"/>
      <c r="J10" s="311"/>
    </row>
    <row r="11" spans="2:20" s="14" customFormat="1" ht="21.75" customHeight="1" x14ac:dyDescent="0.25">
      <c r="C11" s="22" t="s">
        <v>27</v>
      </c>
      <c r="D11" s="14" t="s">
        <v>24</v>
      </c>
      <c r="E11" s="34"/>
      <c r="F11" s="19" t="s">
        <v>26</v>
      </c>
      <c r="G11" s="308"/>
      <c r="H11" s="308"/>
      <c r="I11" s="308"/>
      <c r="J11" s="18"/>
      <c r="K11" s="16"/>
    </row>
    <row r="12" spans="2:20" s="14" customFormat="1" ht="21.75" customHeight="1" x14ac:dyDescent="0.25">
      <c r="C12" s="22" t="s">
        <v>28</v>
      </c>
      <c r="D12" s="14" t="s">
        <v>24</v>
      </c>
      <c r="E12" s="312"/>
      <c r="F12" s="312"/>
      <c r="G12" s="312"/>
      <c r="H12" s="312"/>
      <c r="I12" s="312"/>
      <c r="J12" s="18"/>
      <c r="K12" s="16"/>
      <c r="T12" s="14" t="s">
        <v>29</v>
      </c>
    </row>
    <row r="13" spans="2:20" s="14" customFormat="1" ht="21.75" customHeight="1" x14ac:dyDescent="0.25">
      <c r="C13" s="22" t="s">
        <v>30</v>
      </c>
      <c r="D13" s="14" t="s">
        <v>24</v>
      </c>
      <c r="E13" s="308"/>
      <c r="F13" s="308"/>
      <c r="G13" s="308"/>
      <c r="H13" s="18"/>
      <c r="I13" s="18"/>
      <c r="J13" s="18"/>
      <c r="K13" s="16"/>
    </row>
    <row r="14" spans="2:20" s="14" customFormat="1" ht="21.75" customHeight="1" x14ac:dyDescent="0.25">
      <c r="C14" s="22" t="s">
        <v>31</v>
      </c>
      <c r="D14" s="14" t="s">
        <v>24</v>
      </c>
      <c r="E14" s="313" t="str">
        <f>DATEDIF(E13,DATE(C47,12,31),"y") &amp; "   Tahun     " &amp; DATEDIF(E13,DATE(C47,12,31),"ym") &amp; "   Bulan"</f>
        <v>118   Tahun     11   Bulan</v>
      </c>
      <c r="F14" s="313"/>
      <c r="G14" s="313"/>
      <c r="H14" s="313"/>
      <c r="I14" s="18"/>
      <c r="J14" s="18"/>
      <c r="K14" s="16"/>
    </row>
    <row r="15" spans="2:20" s="14" customFormat="1" ht="21.75" customHeight="1" x14ac:dyDescent="0.25">
      <c r="C15" s="22" t="s">
        <v>32</v>
      </c>
      <c r="D15" s="14" t="s">
        <v>24</v>
      </c>
      <c r="E15" s="309"/>
      <c r="F15" s="309"/>
      <c r="G15" s="309"/>
      <c r="H15" s="18"/>
      <c r="I15" s="18"/>
      <c r="J15" s="18"/>
      <c r="K15" s="16"/>
    </row>
    <row r="16" spans="2:20" s="14" customFormat="1" ht="21.75" customHeight="1" x14ac:dyDescent="0.25">
      <c r="C16" s="22" t="s">
        <v>33</v>
      </c>
      <c r="D16" s="14" t="s">
        <v>24</v>
      </c>
      <c r="E16" s="309"/>
      <c r="F16" s="309"/>
      <c r="G16" s="309"/>
      <c r="H16" s="18"/>
      <c r="I16" s="18"/>
      <c r="J16" s="18"/>
      <c r="K16" s="16"/>
    </row>
    <row r="17" spans="2:11" s="14" customFormat="1" ht="21.75" customHeight="1" x14ac:dyDescent="0.25">
      <c r="C17" s="22" t="s">
        <v>34</v>
      </c>
      <c r="D17" s="14" t="s">
        <v>24</v>
      </c>
      <c r="E17" s="309"/>
      <c r="F17" s="309"/>
      <c r="G17" s="309"/>
      <c r="H17" s="309"/>
      <c r="I17" s="309"/>
      <c r="J17" s="18"/>
      <c r="K17" s="16"/>
    </row>
    <row r="18" spans="2:11" s="14" customFormat="1" ht="21.75" customHeight="1" x14ac:dyDescent="0.25">
      <c r="C18" s="22" t="s">
        <v>35</v>
      </c>
      <c r="D18" s="14" t="s">
        <v>24</v>
      </c>
      <c r="E18" s="309"/>
      <c r="F18" s="309"/>
      <c r="G18" s="309"/>
      <c r="H18" s="309"/>
      <c r="I18" s="309"/>
      <c r="J18" s="18"/>
      <c r="K18" s="16"/>
    </row>
    <row r="19" spans="2:11" s="14" customFormat="1" ht="10.5" customHeight="1" x14ac:dyDescent="0.25">
      <c r="C19" s="22"/>
      <c r="E19" s="56"/>
      <c r="F19" s="56"/>
      <c r="G19" s="56"/>
      <c r="H19" s="56"/>
      <c r="I19" s="56"/>
      <c r="J19" s="18"/>
      <c r="K19" s="16"/>
    </row>
    <row r="20" spans="2:11" s="14" customFormat="1" ht="24.75" customHeight="1" x14ac:dyDescent="0.25">
      <c r="B20" s="310" t="s">
        <v>327</v>
      </c>
      <c r="C20" s="310"/>
      <c r="D20" s="310"/>
      <c r="E20" s="310"/>
      <c r="F20" s="310"/>
      <c r="G20" s="310"/>
      <c r="H20" s="310"/>
      <c r="I20" s="310"/>
    </row>
    <row r="21" spans="2:11" s="14" customFormat="1" ht="21.75" customHeight="1" x14ac:dyDescent="0.25">
      <c r="C21" s="22" t="s">
        <v>36</v>
      </c>
      <c r="D21" s="14" t="s">
        <v>24</v>
      </c>
      <c r="E21" s="309"/>
      <c r="F21" s="309"/>
      <c r="G21" s="309"/>
      <c r="H21" s="309"/>
      <c r="I21" s="309"/>
      <c r="J21" s="18"/>
      <c r="K21" s="16"/>
    </row>
    <row r="22" spans="2:11" s="14" customFormat="1" ht="21.75" customHeight="1" x14ac:dyDescent="0.25">
      <c r="C22" s="22" t="s">
        <v>333</v>
      </c>
      <c r="D22" s="14" t="s">
        <v>24</v>
      </c>
      <c r="E22" s="309"/>
      <c r="F22" s="309"/>
      <c r="G22" s="309"/>
      <c r="H22" s="309"/>
      <c r="I22" s="309"/>
      <c r="J22" s="18"/>
      <c r="K22" s="16"/>
    </row>
    <row r="23" spans="2:11" s="14" customFormat="1" ht="21.75" customHeight="1" x14ac:dyDescent="0.25">
      <c r="C23" s="22" t="s">
        <v>37</v>
      </c>
      <c r="D23" s="14" t="s">
        <v>24</v>
      </c>
      <c r="E23" s="309"/>
      <c r="F23" s="309"/>
      <c r="G23" s="309"/>
      <c r="H23" s="309"/>
      <c r="I23" s="309"/>
      <c r="J23" s="18"/>
      <c r="K23" s="16"/>
    </row>
    <row r="24" spans="2:11" s="14" customFormat="1" ht="21.75" customHeight="1" x14ac:dyDescent="0.25">
      <c r="C24" s="22" t="s">
        <v>38</v>
      </c>
      <c r="D24" s="14" t="s">
        <v>24</v>
      </c>
      <c r="E24" s="309"/>
      <c r="F24" s="309"/>
      <c r="G24" s="309"/>
      <c r="H24" s="309"/>
      <c r="I24" s="309"/>
      <c r="J24" s="18"/>
      <c r="K24" s="16"/>
    </row>
    <row r="25" spans="2:11" s="14" customFormat="1" ht="21.75" customHeight="1" x14ac:dyDescent="0.25">
      <c r="C25" s="22" t="s">
        <v>39</v>
      </c>
      <c r="D25" s="14" t="s">
        <v>24</v>
      </c>
      <c r="E25" s="309"/>
      <c r="F25" s="309"/>
      <c r="G25" s="309"/>
      <c r="H25" s="309"/>
      <c r="I25" s="309"/>
      <c r="J25" s="18"/>
      <c r="K25" s="16"/>
    </row>
    <row r="26" spans="2:11" s="14" customFormat="1" ht="21.75" customHeight="1" x14ac:dyDescent="0.25">
      <c r="C26" s="22" t="s">
        <v>40</v>
      </c>
      <c r="D26" s="14" t="s">
        <v>24</v>
      </c>
      <c r="E26" s="309"/>
      <c r="F26" s="309"/>
      <c r="G26" s="309"/>
      <c r="H26" s="309"/>
      <c r="I26" s="309"/>
      <c r="J26" s="18"/>
      <c r="K26" s="16"/>
    </row>
    <row r="27" spans="2:11" s="14" customFormat="1" ht="21.75" customHeight="1" x14ac:dyDescent="0.25">
      <c r="C27" s="22" t="s">
        <v>41</v>
      </c>
      <c r="D27" s="14" t="s">
        <v>24</v>
      </c>
      <c r="E27" s="309"/>
      <c r="F27" s="309"/>
      <c r="G27" s="309"/>
      <c r="H27" s="309"/>
      <c r="I27" s="309"/>
      <c r="J27" s="18"/>
      <c r="K27" s="16"/>
    </row>
    <row r="28" spans="2:11" s="14" customFormat="1" ht="10.5" customHeight="1" x14ac:dyDescent="0.25">
      <c r="C28" s="22"/>
      <c r="E28" s="56"/>
      <c r="F28" s="56"/>
      <c r="G28" s="56"/>
      <c r="H28" s="56"/>
      <c r="I28" s="56"/>
      <c r="J28" s="18"/>
      <c r="K28" s="16"/>
    </row>
    <row r="29" spans="2:11" s="14" customFormat="1" ht="24.75" customHeight="1" x14ac:dyDescent="0.25">
      <c r="B29" s="310" t="s">
        <v>450</v>
      </c>
      <c r="C29" s="310"/>
      <c r="D29" s="310"/>
      <c r="E29" s="310"/>
      <c r="F29" s="310"/>
      <c r="G29" s="310"/>
      <c r="H29" s="310"/>
      <c r="I29" s="310"/>
    </row>
    <row r="30" spans="2:11" s="14" customFormat="1" ht="21.75" customHeight="1" x14ac:dyDescent="0.25">
      <c r="B30" s="53" t="s">
        <v>59</v>
      </c>
      <c r="C30" s="94" t="s">
        <v>329</v>
      </c>
      <c r="D30" s="393" t="s">
        <v>330</v>
      </c>
      <c r="E30" s="393"/>
      <c r="F30" s="393"/>
      <c r="G30" s="394" t="s">
        <v>336</v>
      </c>
      <c r="H30" s="395"/>
      <c r="I30" s="396"/>
      <c r="J30" s="18"/>
      <c r="K30" s="16"/>
    </row>
    <row r="31" spans="2:11" s="14" customFormat="1" ht="21.75" customHeight="1" x14ac:dyDescent="0.25">
      <c r="B31" s="53">
        <v>1</v>
      </c>
      <c r="C31" s="294"/>
      <c r="D31" s="390"/>
      <c r="E31" s="391"/>
      <c r="F31" s="392"/>
      <c r="G31" s="387" t="s">
        <v>451</v>
      </c>
      <c r="H31" s="388"/>
      <c r="I31" s="389"/>
      <c r="J31" s="18"/>
      <c r="K31" s="16"/>
    </row>
    <row r="32" spans="2:11" s="14" customFormat="1" ht="21.75" customHeight="1" x14ac:dyDescent="0.25">
      <c r="B32" s="53">
        <v>2</v>
      </c>
      <c r="C32" s="294"/>
      <c r="D32" s="390"/>
      <c r="E32" s="391"/>
      <c r="F32" s="392"/>
      <c r="G32" s="387" t="s">
        <v>454</v>
      </c>
      <c r="H32" s="388"/>
      <c r="I32" s="389"/>
      <c r="J32" s="18"/>
      <c r="K32" s="16"/>
    </row>
    <row r="33" spans="2:11" s="14" customFormat="1" ht="21.75" customHeight="1" x14ac:dyDescent="0.25">
      <c r="B33" s="53">
        <v>3</v>
      </c>
      <c r="C33" s="294"/>
      <c r="D33" s="390"/>
      <c r="E33" s="391"/>
      <c r="F33" s="392"/>
      <c r="G33" s="387" t="s">
        <v>455</v>
      </c>
      <c r="H33" s="388"/>
      <c r="I33" s="389"/>
      <c r="J33" s="18"/>
      <c r="K33" s="16"/>
    </row>
    <row r="34" spans="2:11" s="14" customFormat="1" ht="21.75" customHeight="1" x14ac:dyDescent="0.25">
      <c r="B34" s="53">
        <v>4</v>
      </c>
      <c r="C34" s="294"/>
      <c r="D34" s="390"/>
      <c r="E34" s="391"/>
      <c r="F34" s="392"/>
      <c r="G34" s="387" t="s">
        <v>405</v>
      </c>
      <c r="H34" s="388"/>
      <c r="I34" s="389"/>
      <c r="J34" s="18"/>
      <c r="K34" s="16"/>
    </row>
    <row r="35" spans="2:11" s="14" customFormat="1" ht="21.75" customHeight="1" x14ac:dyDescent="0.25">
      <c r="B35" s="53">
        <v>5</v>
      </c>
      <c r="C35" s="294"/>
      <c r="D35" s="390"/>
      <c r="E35" s="391"/>
      <c r="F35" s="392"/>
      <c r="G35" s="387" t="s">
        <v>456</v>
      </c>
      <c r="H35" s="388"/>
      <c r="I35" s="389"/>
      <c r="J35" s="18"/>
      <c r="K35" s="16"/>
    </row>
    <row r="36" spans="2:11" s="14" customFormat="1" ht="21.75" customHeight="1" x14ac:dyDescent="0.25">
      <c r="B36" s="53">
        <v>6</v>
      </c>
      <c r="C36" s="294"/>
      <c r="D36" s="390"/>
      <c r="E36" s="391"/>
      <c r="F36" s="392"/>
      <c r="G36" s="387" t="s">
        <v>457</v>
      </c>
      <c r="H36" s="388"/>
      <c r="I36" s="389"/>
      <c r="J36" s="18"/>
      <c r="K36" s="16"/>
    </row>
    <row r="37" spans="2:11" s="14" customFormat="1" ht="8.25" customHeight="1" x14ac:dyDescent="0.25">
      <c r="B37" s="51"/>
      <c r="C37" s="22"/>
      <c r="D37" s="95"/>
      <c r="E37" s="95"/>
      <c r="F37" s="95"/>
      <c r="G37" s="56"/>
      <c r="H37" s="56"/>
      <c r="I37" s="56"/>
      <c r="J37" s="18"/>
      <c r="K37" s="16"/>
    </row>
    <row r="38" spans="2:11" s="14" customFormat="1" ht="21.75" customHeight="1" x14ac:dyDescent="0.25">
      <c r="C38" s="22" t="s">
        <v>452</v>
      </c>
      <c r="D38" s="14" t="s">
        <v>24</v>
      </c>
      <c r="E38" s="309"/>
      <c r="F38" s="309"/>
      <c r="G38" s="309"/>
      <c r="H38" s="309"/>
      <c r="I38" s="309"/>
      <c r="J38" s="18"/>
      <c r="K38" s="16"/>
    </row>
    <row r="39" spans="2:11" s="14" customFormat="1" ht="21.75" customHeight="1" x14ac:dyDescent="0.25">
      <c r="C39" s="22" t="s">
        <v>453</v>
      </c>
      <c r="D39" s="14" t="s">
        <v>24</v>
      </c>
      <c r="E39" s="309"/>
      <c r="F39" s="309"/>
      <c r="G39" s="309"/>
      <c r="H39" s="309"/>
      <c r="I39" s="309"/>
      <c r="J39" s="18"/>
      <c r="K39" s="16"/>
    </row>
    <row r="40" spans="2:11" s="14" customFormat="1" ht="21.75" customHeight="1" x14ac:dyDescent="0.25">
      <c r="C40" s="22" t="s">
        <v>332</v>
      </c>
      <c r="D40" s="14" t="s">
        <v>24</v>
      </c>
      <c r="E40" s="309"/>
      <c r="F40" s="309"/>
      <c r="G40" s="309"/>
      <c r="H40" s="309"/>
      <c r="I40" s="309"/>
      <c r="J40" s="18"/>
      <c r="K40" s="16"/>
    </row>
    <row r="41" spans="2:11" s="14" customFormat="1" x14ac:dyDescent="0.25">
      <c r="C41" s="21"/>
      <c r="K41" s="16"/>
    </row>
    <row r="42" spans="2:11" s="14" customFormat="1" ht="63" customHeight="1" x14ac:dyDescent="0.25">
      <c r="C42" s="21"/>
      <c r="K42" s="16"/>
    </row>
    <row r="43" spans="2:11" s="14" customFormat="1" ht="23.25" x14ac:dyDescent="0.25">
      <c r="C43" s="385" t="s">
        <v>42</v>
      </c>
      <c r="D43" s="385"/>
      <c r="E43" s="385"/>
      <c r="F43" s="385"/>
      <c r="G43" s="385"/>
      <c r="H43" s="385"/>
      <c r="I43" s="385"/>
      <c r="J43" s="385"/>
    </row>
    <row r="44" spans="2:11" s="14" customFormat="1" ht="23.25" x14ac:dyDescent="0.25">
      <c r="C44" s="385" t="str">
        <f>UPPER(Data!E20)</f>
        <v>SUMENEP</v>
      </c>
      <c r="D44" s="385"/>
      <c r="E44" s="385"/>
      <c r="F44" s="385"/>
      <c r="G44" s="385"/>
      <c r="H44" s="385"/>
      <c r="I44" s="385"/>
      <c r="J44" s="385"/>
    </row>
    <row r="45" spans="2:11" s="14" customFormat="1" ht="23.25" x14ac:dyDescent="0.25">
      <c r="C45" s="397" t="s">
        <v>309</v>
      </c>
      <c r="D45" s="397"/>
      <c r="E45" s="397"/>
      <c r="F45" s="397"/>
      <c r="G45" s="397"/>
      <c r="H45" s="397"/>
      <c r="I45" s="397"/>
      <c r="J45" s="397"/>
    </row>
    <row r="46" spans="2:11" s="14" customFormat="1" ht="5.25" customHeight="1" x14ac:dyDescent="0.25">
      <c r="C46" s="23"/>
      <c r="D46" s="15"/>
      <c r="E46" s="15"/>
      <c r="G46" s="15"/>
    </row>
    <row r="47" spans="2:11" s="14" customFormat="1" ht="18" customHeight="1" x14ac:dyDescent="0.25">
      <c r="C47" s="398">
        <v>2018</v>
      </c>
      <c r="D47" s="398"/>
      <c r="E47" s="398"/>
      <c r="F47" s="398"/>
      <c r="G47" s="398"/>
      <c r="H47" s="398"/>
      <c r="I47" s="398"/>
      <c r="J47" s="398"/>
    </row>
    <row r="48" spans="2:11" s="14" customFormat="1" ht="6" customHeight="1" x14ac:dyDescent="0.25">
      <c r="C48" s="24"/>
      <c r="D48" s="17"/>
      <c r="E48" s="17"/>
      <c r="G48" s="17"/>
    </row>
    <row r="49" spans="2:20" hidden="1" x14ac:dyDescent="0.25"/>
    <row r="50" spans="2:20" hidden="1" x14ac:dyDescent="0.25"/>
    <row r="51" spans="2:20" hidden="1" x14ac:dyDescent="0.25"/>
    <row r="52" spans="2:20" s="20" customFormat="1" hidden="1" x14ac:dyDescent="0.25">
      <c r="B52"/>
      <c r="D52"/>
      <c r="E52"/>
      <c r="F52"/>
      <c r="G52"/>
      <c r="H52"/>
      <c r="I52"/>
      <c r="J52"/>
      <c r="K52"/>
      <c r="L52"/>
      <c r="M52"/>
      <c r="N52"/>
      <c r="O52"/>
      <c r="P52"/>
      <c r="Q52"/>
      <c r="R52"/>
      <c r="S52"/>
      <c r="T52"/>
    </row>
    <row r="53" spans="2:20" s="20" customFormat="1" hidden="1" x14ac:dyDescent="0.25">
      <c r="B53"/>
      <c r="D53"/>
      <c r="E53"/>
      <c r="F53"/>
      <c r="G53"/>
      <c r="H53"/>
      <c r="I53"/>
      <c r="J53"/>
      <c r="K53"/>
      <c r="L53"/>
      <c r="M53"/>
      <c r="N53"/>
      <c r="O53"/>
      <c r="P53"/>
      <c r="Q53"/>
      <c r="R53"/>
      <c r="S53"/>
      <c r="T53"/>
    </row>
    <row r="54" spans="2:20" s="20" customFormat="1" hidden="1" x14ac:dyDescent="0.25">
      <c r="B54"/>
      <c r="D54"/>
      <c r="E54"/>
      <c r="F54"/>
      <c r="G54"/>
      <c r="H54"/>
      <c r="I54"/>
      <c r="J54"/>
      <c r="K54"/>
      <c r="L54"/>
      <c r="M54"/>
      <c r="N54"/>
      <c r="O54"/>
      <c r="P54"/>
      <c r="Q54"/>
      <c r="R54"/>
      <c r="S54"/>
      <c r="T54"/>
    </row>
    <row r="55" spans="2:20" s="20" customFormat="1" hidden="1" x14ac:dyDescent="0.25">
      <c r="B55"/>
      <c r="D55"/>
      <c r="E55"/>
      <c r="F55"/>
      <c r="G55"/>
      <c r="H55"/>
      <c r="I55"/>
      <c r="J55"/>
      <c r="K55"/>
      <c r="L55"/>
      <c r="M55"/>
      <c r="N55"/>
      <c r="O55"/>
      <c r="P55"/>
      <c r="Q55"/>
      <c r="R55"/>
      <c r="S55"/>
      <c r="T55"/>
    </row>
    <row r="56" spans="2:20" s="20" customFormat="1" hidden="1" x14ac:dyDescent="0.25">
      <c r="B56"/>
      <c r="D56"/>
      <c r="E56"/>
      <c r="F56"/>
      <c r="G56"/>
      <c r="H56"/>
      <c r="I56"/>
      <c r="J56"/>
      <c r="K56"/>
      <c r="L56"/>
      <c r="M56"/>
      <c r="N56"/>
      <c r="O56"/>
      <c r="P56"/>
      <c r="Q56"/>
      <c r="R56"/>
      <c r="S56"/>
      <c r="T56"/>
    </row>
    <row r="57" spans="2:20" s="20" customFormat="1" hidden="1" x14ac:dyDescent="0.25">
      <c r="B57"/>
      <c r="D57"/>
      <c r="E57"/>
      <c r="F57"/>
      <c r="G57"/>
      <c r="H57"/>
      <c r="I57"/>
      <c r="J57"/>
      <c r="K57"/>
      <c r="L57"/>
      <c r="M57"/>
      <c r="N57"/>
      <c r="O57"/>
      <c r="P57"/>
      <c r="Q57"/>
      <c r="R57"/>
      <c r="S57"/>
      <c r="T57"/>
    </row>
    <row r="58" spans="2:20" s="20" customFormat="1" x14ac:dyDescent="0.25">
      <c r="B58"/>
      <c r="D58"/>
      <c r="E58"/>
      <c r="F58"/>
      <c r="G58"/>
      <c r="H58"/>
      <c r="I58"/>
      <c r="J58"/>
      <c r="K58"/>
      <c r="L58"/>
      <c r="M58"/>
      <c r="N58"/>
      <c r="O58"/>
      <c r="P58"/>
      <c r="Q58"/>
      <c r="R58"/>
      <c r="S58"/>
      <c r="T58"/>
    </row>
  </sheetData>
  <sheetProtection sheet="1" selectLockedCells="1"/>
  <mergeCells count="45">
    <mergeCell ref="G31:I31"/>
    <mergeCell ref="G32:I32"/>
    <mergeCell ref="G33:I33"/>
    <mergeCell ref="G34:I34"/>
    <mergeCell ref="G35:I35"/>
    <mergeCell ref="E40:I40"/>
    <mergeCell ref="C43:J43"/>
    <mergeCell ref="C44:J44"/>
    <mergeCell ref="C45:J45"/>
    <mergeCell ref="C47:J47"/>
    <mergeCell ref="E38:I38"/>
    <mergeCell ref="E39:I39"/>
    <mergeCell ref="E24:I24"/>
    <mergeCell ref="E25:I25"/>
    <mergeCell ref="E26:I26"/>
    <mergeCell ref="E27:I27"/>
    <mergeCell ref="B29:I29"/>
    <mergeCell ref="G36:I36"/>
    <mergeCell ref="D31:F31"/>
    <mergeCell ref="D30:F30"/>
    <mergeCell ref="D32:F32"/>
    <mergeCell ref="D33:F33"/>
    <mergeCell ref="D34:F34"/>
    <mergeCell ref="D35:F35"/>
    <mergeCell ref="D36:F36"/>
    <mergeCell ref="G30:I30"/>
    <mergeCell ref="E23:I23"/>
    <mergeCell ref="G11:I11"/>
    <mergeCell ref="E12:I12"/>
    <mergeCell ref="E13:G13"/>
    <mergeCell ref="E14:H14"/>
    <mergeCell ref="E15:G15"/>
    <mergeCell ref="E16:G16"/>
    <mergeCell ref="E17:I17"/>
    <mergeCell ref="E18:I18"/>
    <mergeCell ref="B20:I20"/>
    <mergeCell ref="E21:I21"/>
    <mergeCell ref="E22:I22"/>
    <mergeCell ref="E10:G10"/>
    <mergeCell ref="I10:J10"/>
    <mergeCell ref="C4:J4"/>
    <mergeCell ref="C5:J5"/>
    <mergeCell ref="C6:J6"/>
    <mergeCell ref="B8:I8"/>
    <mergeCell ref="E9:J9"/>
  </mergeCells>
  <conditionalFormatting sqref="E9:E13 I10 G11 E15:E18 E21:E27 C31:D36 G31:G36 E38:E40">
    <cfRule type="expression" dxfId="390" priority="1">
      <formula>IF(ISBLANK(C9),TRUE,FALSE)</formula>
    </cfRule>
  </conditionalFormatting>
  <dataValidations count="2">
    <dataValidation type="list" allowBlank="1" showInputMessage="1" showErrorMessage="1" sqref="E16:G16" xr:uid="{00000000-0002-0000-0F00-000000000000}">
      <formula1>"Laki-laki,Perempuan"</formula1>
    </dataValidation>
    <dataValidation type="list" allowBlank="1" showInputMessage="1" showErrorMessage="1" sqref="E12" xr:uid="{00000000-0002-0000-0F00-000001000000}">
      <formula1>Gol</formula1>
    </dataValidation>
  </dataValidations>
  <pageMargins left="1.03" right="0.70866141732283472" top="0.74803149606299213" bottom="0.74803149606299213" header="0.31496062992125984" footer="0.31496062992125984"/>
  <pageSetup paperSize="9" scale="68" orientation="portrait" r:id="rId1"/>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9900"/>
    <pageSetUpPr fitToPage="1"/>
  </sheetPr>
  <dimension ref="A1:N244"/>
  <sheetViews>
    <sheetView showGridLines="0" showRowColHeaders="0" topLeftCell="A166" workbookViewId="0">
      <selection activeCell="F166" sqref="F166"/>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Kabid-Thn-4</v>
      </c>
      <c r="C1" s="52" t="str">
        <f ca="1">MID(B1,1,LEN(B1)-6)</f>
        <v>Kabid</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Kabid</v>
      </c>
    </row>
    <row r="6" spans="1:9" ht="7.5" customHeight="1" x14ac:dyDescent="0.25"/>
    <row r="7" spans="1:9" ht="18" x14ac:dyDescent="0.25">
      <c r="B7" s="331" t="s">
        <v>412</v>
      </c>
      <c r="C7" s="332"/>
      <c r="D7" s="332"/>
      <c r="E7" s="332"/>
      <c r="F7" s="333"/>
      <c r="G7" s="45"/>
      <c r="H7" s="46"/>
    </row>
    <row r="8" spans="1:9" x14ac:dyDescent="0.25">
      <c r="B8" s="334" t="s">
        <v>19</v>
      </c>
      <c r="C8" s="335" t="s">
        <v>70</v>
      </c>
      <c r="D8" s="335"/>
      <c r="E8" s="336" t="s">
        <v>17</v>
      </c>
      <c r="F8" s="337"/>
      <c r="G8" s="326" t="s">
        <v>71</v>
      </c>
      <c r="H8" s="327" t="s">
        <v>72</v>
      </c>
    </row>
    <row r="9" spans="1:9" x14ac:dyDescent="0.25">
      <c r="B9" s="334"/>
      <c r="C9" s="335"/>
      <c r="D9" s="335"/>
      <c r="E9" s="37" t="s">
        <v>129</v>
      </c>
      <c r="F9" s="36" t="s">
        <v>392</v>
      </c>
      <c r="G9" s="326"/>
      <c r="H9" s="327"/>
    </row>
    <row r="10" spans="1:9" ht="27.75" customHeight="1" x14ac:dyDescent="0.25">
      <c r="B10" s="35" t="s">
        <v>14</v>
      </c>
      <c r="C10" s="328" t="s">
        <v>73</v>
      </c>
      <c r="D10" s="329"/>
      <c r="E10" s="33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28" t="s">
        <v>82</v>
      </c>
      <c r="D14" s="329"/>
      <c r="E14" s="33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28" t="s">
        <v>92</v>
      </c>
      <c r="D19" s="329"/>
      <c r="E19" s="33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28" t="s">
        <v>98</v>
      </c>
      <c r="D22" s="329"/>
      <c r="E22" s="33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28" t="s">
        <v>104</v>
      </c>
      <c r="D27" s="329"/>
      <c r="E27" s="33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28" t="s">
        <v>112</v>
      </c>
      <c r="D31" s="329"/>
      <c r="E31" s="33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28" t="s">
        <v>120</v>
      </c>
      <c r="D36" s="329"/>
      <c r="E36" s="33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8" t="s">
        <v>0</v>
      </c>
      <c r="D41" s="339"/>
      <c r="E41" s="340">
        <f>SUBTOTAL(9,F10:F40)</f>
        <v>0</v>
      </c>
      <c r="F41" s="341"/>
      <c r="G41" s="69"/>
      <c r="H41" s="70"/>
    </row>
    <row r="42" spans="2:8" ht="15.75" x14ac:dyDescent="0.25">
      <c r="B42" s="342" t="str">
        <f>"NKT Pengembangan Madrasah (Nilai Kinerja Tahunan)"</f>
        <v>NKT Pengembangan Madrasah (Nilai Kinerja Tahunan)</v>
      </c>
      <c r="C42" s="343"/>
      <c r="D42" s="343"/>
      <c r="E42" s="344">
        <f>E41/(B41*4)*100</f>
        <v>0</v>
      </c>
      <c r="F42" s="345"/>
      <c r="G42" s="44"/>
      <c r="H42" s="2"/>
    </row>
    <row r="43" spans="2:8" x14ac:dyDescent="0.25"/>
    <row r="44" spans="2:8" x14ac:dyDescent="0.25"/>
    <row r="45" spans="2:8" ht="18" x14ac:dyDescent="0.25">
      <c r="B45" s="331" t="s">
        <v>413</v>
      </c>
      <c r="C45" s="332"/>
      <c r="D45" s="332"/>
      <c r="E45" s="332"/>
      <c r="F45" s="333"/>
      <c r="G45" s="45"/>
      <c r="H45" s="46"/>
    </row>
    <row r="46" spans="2:8" x14ac:dyDescent="0.25">
      <c r="B46" s="334" t="s">
        <v>19</v>
      </c>
      <c r="C46" s="335" t="s">
        <v>70</v>
      </c>
      <c r="D46" s="335"/>
      <c r="E46" s="336" t="s">
        <v>17</v>
      </c>
      <c r="F46" s="337"/>
      <c r="G46" s="326" t="s">
        <v>71</v>
      </c>
      <c r="H46" s="327" t="s">
        <v>72</v>
      </c>
    </row>
    <row r="47" spans="2:8" x14ac:dyDescent="0.25">
      <c r="B47" s="334"/>
      <c r="C47" s="335"/>
      <c r="D47" s="335"/>
      <c r="E47" s="37" t="s">
        <v>129</v>
      </c>
      <c r="F47" s="36" t="s">
        <v>392</v>
      </c>
      <c r="G47" s="326"/>
      <c r="H47" s="327"/>
    </row>
    <row r="48" spans="2:8" x14ac:dyDescent="0.25">
      <c r="B48" s="35" t="s">
        <v>11</v>
      </c>
      <c r="C48" s="328" t="s">
        <v>130</v>
      </c>
      <c r="D48" s="329"/>
      <c r="E48" s="33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28" t="s">
        <v>138</v>
      </c>
      <c r="D53" s="329"/>
      <c r="E53" s="33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28" t="s">
        <v>145</v>
      </c>
      <c r="D57" s="329"/>
      <c r="E57" s="33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28" t="s">
        <v>154</v>
      </c>
      <c r="D62" s="329"/>
      <c r="E62" s="33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28" t="s">
        <v>164</v>
      </c>
      <c r="D67" s="329"/>
      <c r="E67" s="33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28" t="s">
        <v>174</v>
      </c>
      <c r="D72" s="329"/>
      <c r="E72" s="33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28" t="s">
        <v>182</v>
      </c>
      <c r="D77" s="329"/>
      <c r="E77" s="33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28" t="s">
        <v>190</v>
      </c>
      <c r="D82" s="329"/>
      <c r="E82" s="33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28" t="s">
        <v>196</v>
      </c>
      <c r="D86" s="329"/>
      <c r="E86" s="33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28" t="s">
        <v>205</v>
      </c>
      <c r="D91" s="329"/>
      <c r="E91" s="33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28" t="s">
        <v>217</v>
      </c>
      <c r="D97" s="329"/>
      <c r="E97" s="33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28" t="s">
        <v>219</v>
      </c>
      <c r="D102" s="329"/>
      <c r="E102" s="33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28" t="s">
        <v>221</v>
      </c>
      <c r="D107" s="329"/>
      <c r="E107" s="33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28" t="s">
        <v>223</v>
      </c>
      <c r="D112" s="329"/>
      <c r="E112" s="33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28" t="s">
        <v>233</v>
      </c>
      <c r="D117" s="329"/>
      <c r="E117" s="33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28" t="s">
        <v>241</v>
      </c>
      <c r="D121" s="329"/>
      <c r="E121" s="33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8" t="s">
        <v>0</v>
      </c>
      <c r="D126" s="339"/>
      <c r="E126" s="340">
        <f>SUBTOTAL(9,F49:F125)</f>
        <v>0</v>
      </c>
      <c r="F126" s="341"/>
      <c r="G126" s="69"/>
      <c r="H126" s="70"/>
    </row>
    <row r="127" spans="2:8" ht="15.75" x14ac:dyDescent="0.25">
      <c r="B127" s="342" t="str">
        <f>"NKT (Nilai Kinerja Tahunan)"</f>
        <v>NKT (Nilai Kinerja Tahunan)</v>
      </c>
      <c r="C127" s="343"/>
      <c r="D127" s="343"/>
      <c r="E127" s="344">
        <f>E126/(B126*4)*100</f>
        <v>0</v>
      </c>
      <c r="F127" s="345"/>
      <c r="G127" s="44"/>
      <c r="H127" s="2"/>
    </row>
    <row r="128" spans="2:8" x14ac:dyDescent="0.25"/>
    <row r="129" spans="2:8" x14ac:dyDescent="0.25"/>
    <row r="130" spans="2:8" ht="18" x14ac:dyDescent="0.25">
      <c r="B130" s="331" t="s">
        <v>414</v>
      </c>
      <c r="C130" s="332"/>
      <c r="D130" s="332"/>
      <c r="E130" s="332"/>
      <c r="F130" s="333"/>
      <c r="G130" s="45"/>
      <c r="H130" s="46"/>
    </row>
    <row r="131" spans="2:8" x14ac:dyDescent="0.25">
      <c r="B131" s="334" t="s">
        <v>19</v>
      </c>
      <c r="C131" s="335" t="s">
        <v>70</v>
      </c>
      <c r="D131" s="335"/>
      <c r="E131" s="336" t="s">
        <v>17</v>
      </c>
      <c r="F131" s="337"/>
      <c r="G131" s="326" t="s">
        <v>71</v>
      </c>
      <c r="H131" s="327" t="s">
        <v>72</v>
      </c>
    </row>
    <row r="132" spans="2:8" x14ac:dyDescent="0.25">
      <c r="B132" s="334"/>
      <c r="C132" s="335"/>
      <c r="D132" s="335"/>
      <c r="E132" s="37" t="s">
        <v>129</v>
      </c>
      <c r="F132" s="36" t="s">
        <v>392</v>
      </c>
      <c r="G132" s="326"/>
      <c r="H132" s="327"/>
    </row>
    <row r="133" spans="2:8" x14ac:dyDescent="0.25">
      <c r="B133" s="35" t="s">
        <v>7</v>
      </c>
      <c r="C133" s="328" t="s">
        <v>248</v>
      </c>
      <c r="D133" s="329"/>
      <c r="E133" s="33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28" t="s">
        <v>256</v>
      </c>
      <c r="D138" s="329"/>
      <c r="E138" s="33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28" t="s">
        <v>265</v>
      </c>
      <c r="D143" s="329"/>
      <c r="E143" s="33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28" t="s">
        <v>272</v>
      </c>
      <c r="D147" s="329"/>
      <c r="E147" s="33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28" t="s">
        <v>278</v>
      </c>
      <c r="D151" s="329"/>
      <c r="E151" s="33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8" t="s">
        <v>0</v>
      </c>
      <c r="D156" s="339"/>
      <c r="E156" s="340">
        <f>SUBTOTAL(9,F134:F155)</f>
        <v>0</v>
      </c>
      <c r="F156" s="341"/>
      <c r="G156" s="69"/>
      <c r="H156" s="70"/>
    </row>
    <row r="157" spans="2:8" ht="15.75" x14ac:dyDescent="0.25">
      <c r="B157" s="342" t="str">
        <f>"NKT Manajerial (Nilai Kinerja Tahunan)"</f>
        <v>NKT Manajerial (Nilai Kinerja Tahunan)</v>
      </c>
      <c r="C157" s="343"/>
      <c r="D157" s="343"/>
      <c r="E157" s="344">
        <f>E156/(B156*4)*100</f>
        <v>0</v>
      </c>
      <c r="F157" s="345"/>
      <c r="G157" s="44"/>
      <c r="H157" s="2"/>
    </row>
    <row r="158" spans="2:8" x14ac:dyDescent="0.25"/>
    <row r="159" spans="2:8" x14ac:dyDescent="0.25"/>
    <row r="160" spans="2:8" ht="18" x14ac:dyDescent="0.25">
      <c r="B160" s="331" t="s">
        <v>415</v>
      </c>
      <c r="C160" s="332"/>
      <c r="D160" s="332"/>
      <c r="E160" s="332"/>
      <c r="F160" s="333"/>
      <c r="G160" s="45"/>
      <c r="H160" s="46"/>
    </row>
    <row r="161" spans="2:8" x14ac:dyDescent="0.25">
      <c r="B161" s="334" t="s">
        <v>19</v>
      </c>
      <c r="C161" s="335" t="s">
        <v>70</v>
      </c>
      <c r="D161" s="335"/>
      <c r="E161" s="336" t="s">
        <v>17</v>
      </c>
      <c r="F161" s="337"/>
      <c r="G161" s="326" t="s">
        <v>71</v>
      </c>
      <c r="H161" s="327" t="s">
        <v>72</v>
      </c>
    </row>
    <row r="162" spans="2:8" x14ac:dyDescent="0.25">
      <c r="B162" s="334"/>
      <c r="C162" s="335"/>
      <c r="D162" s="335"/>
      <c r="E162" s="37" t="s">
        <v>129</v>
      </c>
      <c r="F162" s="36" t="s">
        <v>392</v>
      </c>
      <c r="G162" s="326"/>
      <c r="H162" s="327"/>
    </row>
    <row r="163" spans="2:8" x14ac:dyDescent="0.25">
      <c r="B163" s="35" t="s">
        <v>3</v>
      </c>
      <c r="C163" s="328" t="s">
        <v>287</v>
      </c>
      <c r="D163" s="329"/>
      <c r="E163" s="33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28" t="s">
        <v>292</v>
      </c>
      <c r="D167" s="329"/>
      <c r="E167" s="33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28" t="s">
        <v>299</v>
      </c>
      <c r="D172" s="329"/>
      <c r="E172" s="33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8" t="s">
        <v>0</v>
      </c>
      <c r="D177" s="339"/>
      <c r="E177" s="340">
        <f>SUBTOTAL(9,F164:F176)</f>
        <v>0</v>
      </c>
      <c r="F177" s="341"/>
      <c r="G177" s="69"/>
      <c r="H177" s="70"/>
    </row>
    <row r="178" spans="1:8" ht="15.75" x14ac:dyDescent="0.25">
      <c r="B178" s="342" t="str">
        <f>"NKT Supervisi (Nilai Kinerja Tahunan)"</f>
        <v>NKT Supervisi (Nilai Kinerja Tahunan)</v>
      </c>
      <c r="C178" s="343"/>
      <c r="D178" s="343"/>
      <c r="E178" s="344">
        <f>E177/(B177*4)*100</f>
        <v>0</v>
      </c>
      <c r="F178" s="345"/>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31" t="s">
        <v>416</v>
      </c>
      <c r="C186" s="332"/>
      <c r="D186" s="332"/>
      <c r="E186" s="332"/>
      <c r="F186" s="333"/>
      <c r="G186" s="45"/>
      <c r="H186" s="46"/>
    </row>
    <row r="187" spans="1:8" s="1" customFormat="1" ht="17.25" customHeight="1" x14ac:dyDescent="0.2">
      <c r="B187" s="355" t="s">
        <v>19</v>
      </c>
      <c r="C187" s="357" t="s">
        <v>18</v>
      </c>
      <c r="D187" s="358"/>
      <c r="E187" s="361" t="s">
        <v>17</v>
      </c>
      <c r="F187" s="362"/>
      <c r="G187" s="346" t="s">
        <v>16</v>
      </c>
      <c r="H187" s="347"/>
    </row>
    <row r="188" spans="1:8" x14ac:dyDescent="0.25">
      <c r="B188" s="356"/>
      <c r="C188" s="359"/>
      <c r="D188" s="360"/>
      <c r="E188" s="37" t="s">
        <v>129</v>
      </c>
      <c r="F188" s="36" t="s">
        <v>392</v>
      </c>
      <c r="G188" s="348"/>
      <c r="H188" s="349"/>
    </row>
    <row r="189" spans="1:8" s="1" customFormat="1" ht="14.25" x14ac:dyDescent="0.2">
      <c r="B189" s="8" t="s">
        <v>352</v>
      </c>
      <c r="C189" s="350" t="s">
        <v>351</v>
      </c>
      <c r="D189" s="350"/>
      <c r="E189" s="350"/>
      <c r="F189" s="270">
        <f ca="1">IF(INT($A$1)&gt;3,(SUBTOTAL(9,F190:F190)/(4*1))*100,"")</f>
        <v>0</v>
      </c>
      <c r="G189" s="351"/>
      <c r="H189" s="352"/>
    </row>
    <row r="190" spans="1:8" s="1" customFormat="1" ht="57.75" customHeight="1" x14ac:dyDescent="0.2">
      <c r="B190" s="6"/>
      <c r="C190" s="5"/>
      <c r="D190" s="61" t="s">
        <v>354</v>
      </c>
      <c r="E190" s="4"/>
      <c r="F190" s="38"/>
      <c r="G190" s="353"/>
      <c r="H190" s="354"/>
    </row>
    <row r="191" spans="1:8" s="1" customFormat="1" ht="14.25" x14ac:dyDescent="0.2">
      <c r="B191" s="8" t="s">
        <v>355</v>
      </c>
      <c r="C191" s="350" t="s">
        <v>353</v>
      </c>
      <c r="D191" s="350"/>
      <c r="E191" s="350"/>
      <c r="F191" s="270">
        <f ca="1">IF(INT($A$1)&gt;3,(SUBTOTAL(9,F192:F192)/(4*1))*100,"")</f>
        <v>0</v>
      </c>
      <c r="G191" s="351"/>
      <c r="H191" s="352"/>
    </row>
    <row r="192" spans="1:8" s="1" customFormat="1" ht="57.75" customHeight="1" x14ac:dyDescent="0.2">
      <c r="B192" s="6"/>
      <c r="C192" s="5"/>
      <c r="D192" s="61" t="s">
        <v>354</v>
      </c>
      <c r="E192" s="4"/>
      <c r="F192" s="38"/>
      <c r="G192" s="353"/>
      <c r="H192" s="354"/>
    </row>
    <row r="193" spans="2:14" ht="15" customHeight="1" x14ac:dyDescent="0.25">
      <c r="B193" s="68">
        <v>2</v>
      </c>
      <c r="C193" s="338" t="s">
        <v>0</v>
      </c>
      <c r="D193" s="339"/>
      <c r="E193" s="340">
        <f ca="1">IF(INT($A$1)&gt;3,SUBTOTAL(9,F190:F192),0)</f>
        <v>0</v>
      </c>
      <c r="F193" s="341"/>
      <c r="G193" s="69"/>
      <c r="H193" s="70"/>
    </row>
    <row r="194" spans="2:14" ht="15.75" customHeight="1" x14ac:dyDescent="0.25">
      <c r="B194" s="342" t="s">
        <v>398</v>
      </c>
      <c r="C194" s="343"/>
      <c r="D194" s="343"/>
      <c r="E194" s="344">
        <f ca="1">E193/(B193*4)*100</f>
        <v>0</v>
      </c>
      <c r="F194" s="345"/>
      <c r="G194" s="44"/>
      <c r="H194" s="2"/>
    </row>
    <row r="195" spans="2:14" x14ac:dyDescent="0.25"/>
    <row r="196" spans="2:14" x14ac:dyDescent="0.25"/>
    <row r="197" spans="2:14" ht="18" x14ac:dyDescent="0.25">
      <c r="B197" s="331" t="s">
        <v>417</v>
      </c>
      <c r="C197" s="332"/>
      <c r="D197" s="332"/>
      <c r="E197" s="332"/>
      <c r="F197" s="333"/>
      <c r="G197" s="45"/>
      <c r="H197" s="46"/>
    </row>
    <row r="198" spans="2:14" s="1" customFormat="1" ht="17.25" customHeight="1" x14ac:dyDescent="0.2">
      <c r="B198" s="355" t="s">
        <v>19</v>
      </c>
      <c r="C198" s="357" t="s">
        <v>18</v>
      </c>
      <c r="D198" s="358"/>
      <c r="E198" s="361" t="s">
        <v>17</v>
      </c>
      <c r="F198" s="362"/>
      <c r="G198" s="346" t="s">
        <v>16</v>
      </c>
      <c r="H198" s="347"/>
    </row>
    <row r="199" spans="2:14" x14ac:dyDescent="0.25">
      <c r="B199" s="356"/>
      <c r="C199" s="359"/>
      <c r="D199" s="360"/>
      <c r="E199" s="37" t="s">
        <v>129</v>
      </c>
      <c r="F199" s="36" t="s">
        <v>392</v>
      </c>
      <c r="G199" s="348"/>
      <c r="H199" s="349"/>
    </row>
    <row r="200" spans="2:14" s="1" customFormat="1" ht="14.25" x14ac:dyDescent="0.2">
      <c r="B200" s="8" t="s">
        <v>356</v>
      </c>
      <c r="C200" s="350" t="s">
        <v>357</v>
      </c>
      <c r="D200" s="350"/>
      <c r="E200" s="350"/>
      <c r="F200" s="270">
        <f ca="1">IF(INT($A$1)&gt;3,(SUBTOTAL(9,F201:F201)/(4*1))*100,"")</f>
        <v>0</v>
      </c>
      <c r="G200" s="351"/>
      <c r="H200" s="352"/>
    </row>
    <row r="201" spans="2:14" s="1" customFormat="1" ht="57.75" customHeight="1" x14ac:dyDescent="0.2">
      <c r="B201" s="6"/>
      <c r="C201" s="5"/>
      <c r="D201" s="61" t="s">
        <v>354</v>
      </c>
      <c r="E201" s="4"/>
      <c r="F201" s="38"/>
      <c r="G201" s="353"/>
      <c r="H201" s="354"/>
      <c r="N201" s="1" t="s">
        <v>10</v>
      </c>
    </row>
    <row r="202" spans="2:14" s="1" customFormat="1" ht="14.25" x14ac:dyDescent="0.2">
      <c r="B202" s="8" t="s">
        <v>360</v>
      </c>
      <c r="C202" s="350" t="s">
        <v>358</v>
      </c>
      <c r="D202" s="350"/>
      <c r="E202" s="350"/>
      <c r="F202" s="270">
        <f ca="1">IF(INT($A$1)&gt;3,(SUBTOTAL(9,F203:F203)/(4*1))*100,"")</f>
        <v>0</v>
      </c>
      <c r="G202" s="351"/>
      <c r="H202" s="352"/>
    </row>
    <row r="203" spans="2:14" s="1" customFormat="1" ht="57.75" customHeight="1" x14ac:dyDescent="0.2">
      <c r="B203" s="6"/>
      <c r="C203" s="5"/>
      <c r="D203" s="61" t="s">
        <v>359</v>
      </c>
      <c r="E203" s="4"/>
      <c r="F203" s="38"/>
      <c r="G203" s="353"/>
      <c r="H203" s="354"/>
    </row>
    <row r="204" spans="2:14" ht="15" customHeight="1" x14ac:dyDescent="0.25">
      <c r="B204" s="68">
        <v>2</v>
      </c>
      <c r="C204" s="338" t="s">
        <v>0</v>
      </c>
      <c r="D204" s="339"/>
      <c r="E204" s="340">
        <f ca="1">IF(INT($A$1)&gt;3,SUBTOTAL(9,F201:F203),0)</f>
        <v>0</v>
      </c>
      <c r="F204" s="341"/>
      <c r="G204" s="69"/>
      <c r="H204" s="70"/>
    </row>
    <row r="205" spans="2:14" ht="15.75" customHeight="1" x14ac:dyDescent="0.25">
      <c r="B205" s="342" t="s">
        <v>397</v>
      </c>
      <c r="C205" s="343"/>
      <c r="D205" s="343"/>
      <c r="E205" s="344">
        <f ca="1">E204/(B204*4)*100</f>
        <v>0</v>
      </c>
      <c r="F205" s="345"/>
      <c r="G205" s="44"/>
      <c r="H205" s="2"/>
    </row>
    <row r="206" spans="2:14" x14ac:dyDescent="0.25"/>
    <row r="207" spans="2:14" x14ac:dyDescent="0.25"/>
    <row r="208" spans="2:14" ht="18" x14ac:dyDescent="0.25">
      <c r="B208" s="331" t="s">
        <v>418</v>
      </c>
      <c r="C208" s="332"/>
      <c r="D208" s="332"/>
      <c r="E208" s="332"/>
      <c r="F208" s="333"/>
      <c r="G208" s="45"/>
      <c r="H208" s="46"/>
    </row>
    <row r="209" spans="2:8" s="1" customFormat="1" ht="17.25" customHeight="1" x14ac:dyDescent="0.2">
      <c r="B209" s="355" t="s">
        <v>19</v>
      </c>
      <c r="C209" s="357" t="s">
        <v>18</v>
      </c>
      <c r="D209" s="358"/>
      <c r="E209" s="361" t="s">
        <v>17</v>
      </c>
      <c r="F209" s="362"/>
      <c r="G209" s="346" t="s">
        <v>16</v>
      </c>
      <c r="H209" s="347"/>
    </row>
    <row r="210" spans="2:8" x14ac:dyDescent="0.25">
      <c r="B210" s="356"/>
      <c r="C210" s="359"/>
      <c r="D210" s="360"/>
      <c r="E210" s="37" t="s">
        <v>129</v>
      </c>
      <c r="F210" s="36" t="s">
        <v>392</v>
      </c>
      <c r="G210" s="348"/>
      <c r="H210" s="349"/>
    </row>
    <row r="211" spans="2:8" s="1" customFormat="1" ht="14.25" x14ac:dyDescent="0.2">
      <c r="B211" s="8" t="s">
        <v>363</v>
      </c>
      <c r="C211" s="350" t="s">
        <v>361</v>
      </c>
      <c r="D211" s="350"/>
      <c r="E211" s="350"/>
      <c r="F211" s="270">
        <f ca="1">IF(INT($A$1)&gt;3,(SUBTOTAL(9,F212:F212)/(4*1))*100,"")</f>
        <v>0</v>
      </c>
      <c r="G211" s="351"/>
      <c r="H211" s="352"/>
    </row>
    <row r="212" spans="2:8" s="1" customFormat="1" ht="57.75" customHeight="1" x14ac:dyDescent="0.2">
      <c r="B212" s="6"/>
      <c r="C212" s="5"/>
      <c r="D212" s="61" t="s">
        <v>362</v>
      </c>
      <c r="E212" s="4"/>
      <c r="F212" s="38"/>
      <c r="G212" s="353"/>
      <c r="H212" s="354"/>
    </row>
    <row r="213" spans="2:8" s="1" customFormat="1" ht="14.25" x14ac:dyDescent="0.2">
      <c r="B213" s="8" t="s">
        <v>364</v>
      </c>
      <c r="C213" s="350" t="s">
        <v>366</v>
      </c>
      <c r="D213" s="350"/>
      <c r="E213" s="350"/>
      <c r="F213" s="270">
        <f ca="1">IF(INT($A$1)&gt;3,(SUBTOTAL(9,F214:F214)/(4*1))*100,"")</f>
        <v>0</v>
      </c>
      <c r="G213" s="351"/>
      <c r="H213" s="352"/>
    </row>
    <row r="214" spans="2:8" s="1" customFormat="1" ht="57.75" customHeight="1" x14ac:dyDescent="0.2">
      <c r="B214" s="6"/>
      <c r="C214" s="5"/>
      <c r="D214" s="61" t="s">
        <v>365</v>
      </c>
      <c r="E214" s="4"/>
      <c r="F214" s="38"/>
      <c r="G214" s="353"/>
      <c r="H214" s="354"/>
    </row>
    <row r="215" spans="2:8" s="1" customFormat="1" ht="14.25" x14ac:dyDescent="0.2">
      <c r="B215" s="8" t="s">
        <v>364</v>
      </c>
      <c r="C215" s="350" t="s">
        <v>367</v>
      </c>
      <c r="D215" s="350"/>
      <c r="E215" s="350"/>
      <c r="F215" s="270">
        <f ca="1">IF(INT($A$1)&gt;3,(SUBTOTAL(9,F216:F216)/(4*1))*100,"")</f>
        <v>0</v>
      </c>
      <c r="G215" s="351"/>
      <c r="H215" s="352"/>
    </row>
    <row r="216" spans="2:8" s="1" customFormat="1" ht="57.75" customHeight="1" x14ac:dyDescent="0.2">
      <c r="B216" s="6"/>
      <c r="C216" s="5"/>
      <c r="D216" s="61" t="s">
        <v>362</v>
      </c>
      <c r="E216" s="4"/>
      <c r="F216" s="38"/>
      <c r="G216" s="353"/>
      <c r="H216" s="354"/>
    </row>
    <row r="217" spans="2:8" ht="15" customHeight="1" x14ac:dyDescent="0.25">
      <c r="B217" s="68">
        <v>3</v>
      </c>
      <c r="C217" s="338" t="s">
        <v>0</v>
      </c>
      <c r="D217" s="339"/>
      <c r="E217" s="340">
        <f ca="1">IF(INT($A$1)&gt;3,SUBTOTAL(9,F212:F216),0)</f>
        <v>0</v>
      </c>
      <c r="F217" s="341"/>
      <c r="G217" s="69"/>
      <c r="H217" s="70"/>
    </row>
    <row r="218" spans="2:8" ht="15.75" customHeight="1" x14ac:dyDescent="0.25">
      <c r="B218" s="342" t="s">
        <v>399</v>
      </c>
      <c r="C218" s="343"/>
      <c r="D218" s="343"/>
      <c r="E218" s="344">
        <f ca="1">E217/(B217*4)*100</f>
        <v>0</v>
      </c>
      <c r="F218" s="345"/>
      <c r="G218" s="44"/>
      <c r="H218" s="2"/>
    </row>
    <row r="219" spans="2:8" x14ac:dyDescent="0.25"/>
    <row r="220" spans="2:8" x14ac:dyDescent="0.25"/>
    <row r="221" spans="2:8" ht="18" x14ac:dyDescent="0.25">
      <c r="B221" s="331" t="s">
        <v>419</v>
      </c>
      <c r="C221" s="332"/>
      <c r="D221" s="332"/>
      <c r="E221" s="332"/>
      <c r="F221" s="333"/>
      <c r="G221" s="45"/>
      <c r="H221" s="46"/>
    </row>
    <row r="222" spans="2:8" s="1" customFormat="1" ht="17.25" customHeight="1" x14ac:dyDescent="0.2">
      <c r="B222" s="355" t="s">
        <v>19</v>
      </c>
      <c r="C222" s="357" t="s">
        <v>18</v>
      </c>
      <c r="D222" s="358"/>
      <c r="E222" s="361" t="s">
        <v>17</v>
      </c>
      <c r="F222" s="362"/>
      <c r="G222" s="346" t="s">
        <v>16</v>
      </c>
      <c r="H222" s="347"/>
    </row>
    <row r="223" spans="2:8" x14ac:dyDescent="0.25">
      <c r="B223" s="356"/>
      <c r="C223" s="359"/>
      <c r="D223" s="360"/>
      <c r="E223" s="37" t="s">
        <v>129</v>
      </c>
      <c r="F223" s="36" t="s">
        <v>392</v>
      </c>
      <c r="G223" s="348"/>
      <c r="H223" s="349"/>
    </row>
    <row r="224" spans="2:8" s="1" customFormat="1" ht="14.25" x14ac:dyDescent="0.2">
      <c r="B224" s="8" t="s">
        <v>371</v>
      </c>
      <c r="C224" s="350" t="s">
        <v>368</v>
      </c>
      <c r="D224" s="350"/>
      <c r="E224" s="350"/>
      <c r="F224" s="270">
        <f ca="1">IF(INT($A$1)&gt;3,(SUBTOTAL(9,F225:F225)/(4*1))*100,"")</f>
        <v>0</v>
      </c>
      <c r="G224" s="351"/>
      <c r="H224" s="352"/>
    </row>
    <row r="225" spans="2:8" s="1" customFormat="1" ht="57.75" customHeight="1" x14ac:dyDescent="0.2">
      <c r="B225" s="6"/>
      <c r="C225" s="5"/>
      <c r="D225" s="61" t="s">
        <v>369</v>
      </c>
      <c r="E225" s="4"/>
      <c r="F225" s="38"/>
      <c r="G225" s="353"/>
      <c r="H225" s="354"/>
    </row>
    <row r="226" spans="2:8" s="1" customFormat="1" ht="14.25" x14ac:dyDescent="0.2">
      <c r="B226" s="8" t="s">
        <v>372</v>
      </c>
      <c r="C226" s="350" t="s">
        <v>370</v>
      </c>
      <c r="D226" s="350"/>
      <c r="E226" s="350"/>
      <c r="F226" s="270">
        <f ca="1">IF(INT($A$1)&gt;3,(SUBTOTAL(9,F227:F227)/(4*1))*100,"")</f>
        <v>0</v>
      </c>
      <c r="G226" s="351"/>
      <c r="H226" s="352"/>
    </row>
    <row r="227" spans="2:8" s="1" customFormat="1" ht="57.75" customHeight="1" x14ac:dyDescent="0.2">
      <c r="B227" s="6"/>
      <c r="C227" s="5"/>
      <c r="D227" s="61" t="s">
        <v>373</v>
      </c>
      <c r="E227" s="4"/>
      <c r="F227" s="38"/>
      <c r="G227" s="353"/>
      <c r="H227" s="354"/>
    </row>
    <row r="228" spans="2:8" s="1" customFormat="1" ht="14.25" x14ac:dyDescent="0.2">
      <c r="B228" s="8" t="s">
        <v>376</v>
      </c>
      <c r="C228" s="350" t="s">
        <v>375</v>
      </c>
      <c r="D228" s="350"/>
      <c r="E228" s="350"/>
      <c r="F228" s="270">
        <f ca="1">IF(INT($A$1)&gt;3,(SUBTOTAL(9,F229:F229)/(4*1))*100,"")</f>
        <v>0</v>
      </c>
      <c r="G228" s="351"/>
      <c r="H228" s="352"/>
    </row>
    <row r="229" spans="2:8" s="1" customFormat="1" ht="57.75" customHeight="1" x14ac:dyDescent="0.2">
      <c r="B229" s="6"/>
      <c r="C229" s="5"/>
      <c r="D229" s="61" t="s">
        <v>374</v>
      </c>
      <c r="E229" s="4"/>
      <c r="F229" s="38"/>
      <c r="G229" s="353"/>
      <c r="H229" s="354"/>
    </row>
    <row r="230" spans="2:8" s="1" customFormat="1" ht="14.25" x14ac:dyDescent="0.2">
      <c r="B230" s="8" t="s">
        <v>377</v>
      </c>
      <c r="C230" s="350" t="s">
        <v>380</v>
      </c>
      <c r="D230" s="350"/>
      <c r="E230" s="350"/>
      <c r="F230" s="270">
        <f ca="1">IF(INT($A$1)&gt;3,(SUBTOTAL(9,F231:F231)/(4*1))*100,"")</f>
        <v>0</v>
      </c>
      <c r="G230" s="351"/>
      <c r="H230" s="352"/>
    </row>
    <row r="231" spans="2:8" s="1" customFormat="1" ht="57.75" customHeight="1" x14ac:dyDescent="0.2">
      <c r="B231" s="6"/>
      <c r="C231" s="5"/>
      <c r="D231" s="61" t="s">
        <v>379</v>
      </c>
      <c r="E231" s="4"/>
      <c r="F231" s="38"/>
      <c r="G231" s="353"/>
      <c r="H231" s="354"/>
    </row>
    <row r="232" spans="2:8" s="1" customFormat="1" ht="14.25" x14ac:dyDescent="0.2">
      <c r="B232" s="8" t="s">
        <v>378</v>
      </c>
      <c r="C232" s="350" t="s">
        <v>382</v>
      </c>
      <c r="D232" s="350"/>
      <c r="E232" s="350"/>
      <c r="F232" s="270">
        <f ca="1">IF(INT($A$1)&gt;3,(SUBTOTAL(9,F233:F233)/(4*1))*100,"")</f>
        <v>0</v>
      </c>
      <c r="G232" s="351"/>
      <c r="H232" s="352"/>
    </row>
    <row r="233" spans="2:8" s="1" customFormat="1" ht="57.75" customHeight="1" x14ac:dyDescent="0.2">
      <c r="B233" s="6"/>
      <c r="C233" s="5"/>
      <c r="D233" s="61" t="s">
        <v>381</v>
      </c>
      <c r="E233" s="4"/>
      <c r="F233" s="38"/>
      <c r="G233" s="353"/>
      <c r="H233" s="354"/>
    </row>
    <row r="234" spans="2:8" s="1" customFormat="1" ht="14.25" x14ac:dyDescent="0.2">
      <c r="B234" s="8" t="s">
        <v>470</v>
      </c>
      <c r="C234" s="350" t="s">
        <v>472</v>
      </c>
      <c r="D234" s="350"/>
      <c r="E234" s="350"/>
      <c r="F234" s="270">
        <f ca="1">IF(INT($A$1)&gt;3,(SUBTOTAL(9,F235:F235)/(4*1))*100,"")</f>
        <v>0</v>
      </c>
      <c r="G234" s="351"/>
      <c r="H234" s="352"/>
    </row>
    <row r="235" spans="2:8" s="1" customFormat="1" ht="89.25" x14ac:dyDescent="0.2">
      <c r="B235" s="6"/>
      <c r="C235" s="5"/>
      <c r="D235" s="61" t="s">
        <v>475</v>
      </c>
      <c r="E235" s="4"/>
      <c r="F235" s="38"/>
      <c r="G235" s="353"/>
      <c r="H235" s="354"/>
    </row>
    <row r="236" spans="2:8" s="1" customFormat="1" ht="14.25" x14ac:dyDescent="0.2">
      <c r="B236" s="8" t="s">
        <v>471</v>
      </c>
      <c r="C236" s="350" t="s">
        <v>473</v>
      </c>
      <c r="D236" s="350"/>
      <c r="E236" s="350"/>
      <c r="F236" s="270">
        <f ca="1">IF(INT($A$1)&gt;3,(SUBTOTAL(9,F237:F237)/(4*1))*100,"")</f>
        <v>0</v>
      </c>
      <c r="G236" s="351"/>
      <c r="H236" s="352"/>
    </row>
    <row r="237" spans="2:8" s="1" customFormat="1" ht="140.25" x14ac:dyDescent="0.2">
      <c r="B237" s="6"/>
      <c r="C237" s="5"/>
      <c r="D237" s="61" t="s">
        <v>476</v>
      </c>
      <c r="E237" s="4"/>
      <c r="F237" s="38"/>
      <c r="G237" s="353"/>
      <c r="H237" s="354"/>
    </row>
    <row r="238" spans="2:8" ht="15" customHeight="1" x14ac:dyDescent="0.25">
      <c r="B238" s="68">
        <v>7</v>
      </c>
      <c r="C238" s="338" t="s">
        <v>0</v>
      </c>
      <c r="D238" s="339"/>
      <c r="E238" s="340">
        <f ca="1">IF(INT($A$1)&gt;3,SUBTOTAL(9,F225:F237),0)</f>
        <v>0</v>
      </c>
      <c r="F238" s="341"/>
      <c r="G238" s="69"/>
      <c r="H238" s="70"/>
    </row>
    <row r="239" spans="2:8" ht="15.75" customHeight="1" x14ac:dyDescent="0.25">
      <c r="B239" s="342" t="s">
        <v>400</v>
      </c>
      <c r="C239" s="343"/>
      <c r="D239" s="343"/>
      <c r="E239" s="344">
        <f ca="1">E238/(B238*4)*100</f>
        <v>0</v>
      </c>
      <c r="F239" s="345"/>
      <c r="G239" s="44"/>
      <c r="H239" s="2"/>
    </row>
    <row r="240" spans="2:8" ht="15.75" customHeight="1" x14ac:dyDescent="0.25"/>
    <row r="241" spans="2:8" ht="15" customHeight="1" x14ac:dyDescent="0.25"/>
    <row r="242" spans="2:8" ht="15" customHeight="1" x14ac:dyDescent="0.25">
      <c r="B242" s="68">
        <f>SUM(B10:B177)</f>
        <v>115</v>
      </c>
      <c r="C242" s="338" t="s">
        <v>436</v>
      </c>
      <c r="D242" s="339"/>
      <c r="E242" s="340">
        <f ca="1">IF(A1=4,SUBTOTAL(9,F1:F237),SUBTOTAL(9,F1:F176))</f>
        <v>0</v>
      </c>
      <c r="F242" s="341"/>
      <c r="G242" s="69"/>
      <c r="H242" s="70"/>
    </row>
    <row r="243" spans="2:8" ht="15.75" customHeight="1" x14ac:dyDescent="0.25">
      <c r="B243" s="84">
        <f>B242+SUM(B192:B238)</f>
        <v>129</v>
      </c>
      <c r="C243" s="363" t="str">
        <f ca="1">IF(A1="4","Total NKET (Nilai Kinerja 4 Tahunan)","Total NKT (Nilai Kinerja Tahunan)"&amp;" Tahun Ke : " &amp; A1)</f>
        <v>Total NKET (Nilai Kinerja 4 Tahunan)</v>
      </c>
      <c r="D243" s="364"/>
      <c r="E243" s="344">
        <f ca="1">IF(A1="4",E242/(B243*4)*100,E242/(B242*4)*100)</f>
        <v>0</v>
      </c>
      <c r="F243" s="345"/>
      <c r="G243" s="44"/>
      <c r="H243" s="2"/>
    </row>
    <row r="244" spans="2:8" ht="15" customHeight="1" x14ac:dyDescent="0.25"/>
  </sheetData>
  <sheetProtection sheet="1" selectLockedCells="1"/>
  <mergeCells count="153">
    <mergeCell ref="G8:G9"/>
    <mergeCell ref="H8:H9"/>
    <mergeCell ref="C10:E10"/>
    <mergeCell ref="C14:E14"/>
    <mergeCell ref="C19:E19"/>
    <mergeCell ref="C22:E22"/>
    <mergeCell ref="C27:E27"/>
    <mergeCell ref="C31:E31"/>
    <mergeCell ref="B7:F7"/>
    <mergeCell ref="B8:B9"/>
    <mergeCell ref="C8:D9"/>
    <mergeCell ref="E8:F8"/>
    <mergeCell ref="B46:B47"/>
    <mergeCell ref="C46:D47"/>
    <mergeCell ref="E46:F46"/>
    <mergeCell ref="G46:G47"/>
    <mergeCell ref="H46:H47"/>
    <mergeCell ref="C48:E48"/>
    <mergeCell ref="C36:E36"/>
    <mergeCell ref="C41:D41"/>
    <mergeCell ref="E41:F41"/>
    <mergeCell ref="B42:D42"/>
    <mergeCell ref="E42:F42"/>
    <mergeCell ref="B45:F45"/>
    <mergeCell ref="C82:E82"/>
    <mergeCell ref="C86:E86"/>
    <mergeCell ref="C91:E91"/>
    <mergeCell ref="C97:E97"/>
    <mergeCell ref="C102:E102"/>
    <mergeCell ref="C107:E107"/>
    <mergeCell ref="C53:E53"/>
    <mergeCell ref="C57:E57"/>
    <mergeCell ref="C62:E62"/>
    <mergeCell ref="C67:E67"/>
    <mergeCell ref="C72:E72"/>
    <mergeCell ref="C77:E77"/>
    <mergeCell ref="G131:G132"/>
    <mergeCell ref="H131:H132"/>
    <mergeCell ref="C112:E112"/>
    <mergeCell ref="C117:E117"/>
    <mergeCell ref="C121:E121"/>
    <mergeCell ref="C126:D126"/>
    <mergeCell ref="E126:F126"/>
    <mergeCell ref="B127:D127"/>
    <mergeCell ref="E127:F127"/>
    <mergeCell ref="C133:E133"/>
    <mergeCell ref="C138:E138"/>
    <mergeCell ref="C143:E143"/>
    <mergeCell ref="C147:E147"/>
    <mergeCell ref="C151:E151"/>
    <mergeCell ref="C156:D156"/>
    <mergeCell ref="E156:F156"/>
    <mergeCell ref="B130:F130"/>
    <mergeCell ref="B131:B132"/>
    <mergeCell ref="C131:D132"/>
    <mergeCell ref="E131:F131"/>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G187:H188"/>
    <mergeCell ref="C189:E189"/>
    <mergeCell ref="G189:H189"/>
    <mergeCell ref="G190:H190"/>
    <mergeCell ref="C191:E191"/>
    <mergeCell ref="G191:H191"/>
    <mergeCell ref="B178:D178"/>
    <mergeCell ref="E178:F178"/>
    <mergeCell ref="B186:F186"/>
    <mergeCell ref="B187:B188"/>
    <mergeCell ref="C187:D188"/>
    <mergeCell ref="E187:F187"/>
    <mergeCell ref="B198:B199"/>
    <mergeCell ref="C198:D199"/>
    <mergeCell ref="E198:F198"/>
    <mergeCell ref="G198:H199"/>
    <mergeCell ref="C200:E200"/>
    <mergeCell ref="G200:H200"/>
    <mergeCell ref="G192:H192"/>
    <mergeCell ref="C193:D193"/>
    <mergeCell ref="E193:F193"/>
    <mergeCell ref="B194:D194"/>
    <mergeCell ref="E194:F194"/>
    <mergeCell ref="B197:F197"/>
    <mergeCell ref="B205:D205"/>
    <mergeCell ref="E205:F205"/>
    <mergeCell ref="B208:F208"/>
    <mergeCell ref="B209:B210"/>
    <mergeCell ref="C209:D210"/>
    <mergeCell ref="E209:F209"/>
    <mergeCell ref="G201:H201"/>
    <mergeCell ref="C202:E202"/>
    <mergeCell ref="G202:H202"/>
    <mergeCell ref="G203:H203"/>
    <mergeCell ref="C204:D204"/>
    <mergeCell ref="E204:F204"/>
    <mergeCell ref="G214:H214"/>
    <mergeCell ref="C215:E215"/>
    <mergeCell ref="G215:H215"/>
    <mergeCell ref="G216:H216"/>
    <mergeCell ref="C217:D217"/>
    <mergeCell ref="E217:F217"/>
    <mergeCell ref="G209:H210"/>
    <mergeCell ref="C211:E211"/>
    <mergeCell ref="G211:H211"/>
    <mergeCell ref="G212:H212"/>
    <mergeCell ref="C213:E213"/>
    <mergeCell ref="G213:H213"/>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31:H231"/>
    <mergeCell ref="C232:E232"/>
    <mergeCell ref="G232:H232"/>
    <mergeCell ref="G233:H233"/>
    <mergeCell ref="C234:E234"/>
    <mergeCell ref="G234:H234"/>
    <mergeCell ref="G227:H227"/>
    <mergeCell ref="C228:E228"/>
    <mergeCell ref="G228:H228"/>
    <mergeCell ref="G229:H229"/>
    <mergeCell ref="C230:E230"/>
    <mergeCell ref="G230:H230"/>
    <mergeCell ref="B239:D239"/>
    <mergeCell ref="E239:F239"/>
    <mergeCell ref="C242:D242"/>
    <mergeCell ref="E242:F242"/>
    <mergeCell ref="C243:D243"/>
    <mergeCell ref="E243:F243"/>
    <mergeCell ref="G235:H235"/>
    <mergeCell ref="C236:E236"/>
    <mergeCell ref="G236:H236"/>
    <mergeCell ref="G237:H237"/>
    <mergeCell ref="C238:D238"/>
    <mergeCell ref="E238:F238"/>
  </mergeCells>
  <conditionalFormatting sqref="A180:I240">
    <cfRule type="expression" dxfId="389" priority="2">
      <formula>IF($A$1="4",FALSE,TRUE)</formula>
    </cfRule>
  </conditionalFormatting>
  <conditionalFormatting sqref="A234:XFD234 A235:E235 G235:XFD235 A236:XFD236 A237:E237 G237:XFD237">
    <cfRule type="expression" dxfId="388"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0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8897"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08898"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08899"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08900"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08901"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08902"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08903"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08904"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08905"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08906"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08907"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08908"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08909"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08910"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08911"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08912"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08913"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08914"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08915"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08916"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08917"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08918"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08919"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08920"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08921"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08922"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08923"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08924"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08925"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08926"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08927"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08928"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08929"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08930"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08931"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08932"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08933"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08934"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08935"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08936"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08937"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08938"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08939"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08940"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08941"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08942"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08943"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08944"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08945"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08946"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08947"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08948"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08949"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08950"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08951"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08952"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08953"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08954"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08955"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08956"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08957"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08958"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08959"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08960"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08961"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08962"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08963"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08964"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08965"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08966"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08967"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08968"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08969"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08970"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08971"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08972"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08973"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08974"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08975"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08976"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08977"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08978"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08979"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08980"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08981"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08982"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08983"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08984"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08985"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08986"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08987"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08988"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08989"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08990"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08991"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08992"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08993"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08994"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08995"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08996"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08997"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08998"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08999"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09000"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09001"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09002"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09003"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09004"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09005"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09006"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09007"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09008"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09009"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09010"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09011"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09012"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09013"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09014"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09015"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09016"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09017"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09018"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09019"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09020"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09021"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09022"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09023"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09024"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09025"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09026"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09027"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09028"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09029"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09030"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09031"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09032"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09033"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09034"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09035"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09036"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09037"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09038"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09039"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09040"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09041"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09042"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09043"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09044"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09045"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09046"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09047"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09048"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09049"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09050"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09051"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09052"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09053"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09054"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09055"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09056"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09057"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09058"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09059"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09060"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09061"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09062"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09063"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09064"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09065"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09066"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09067"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09068"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09069"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09070"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09071"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09072"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09073"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09074"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09075"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09076"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09077"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09078"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09079"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09080"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09081"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09082"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09083"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09084"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09085"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09086"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09087"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09088"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09089"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09090"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09091"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09092"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09093"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09094"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09095"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09096"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09097"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09098"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09099"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09100"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09101"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09102"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09103"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09104"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09105"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09106"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09107"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09108"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09109"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09110"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09111"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09112"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09113"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09114"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09115"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09116"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09117"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09118"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09119"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09120"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09121"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09122"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09123"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09124"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09125"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09126"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09127"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09128"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09129"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09130"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09131"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09132"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09133"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09134"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09135"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09136"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09137"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09138"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09139"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09140"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09141"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09142"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09143"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09144"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09145"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09146"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09147"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09148"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09149"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09150"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09151"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09152"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09153"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09154"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09155"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09156"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09157"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09158"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09159"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09160"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09161"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09162"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09163"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09164"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09165"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09166"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09167"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09168"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09169"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09170"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09171"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09172"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09173"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09174"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09175"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09176"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09177"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09178"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09179"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09180"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09181"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09182"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09183"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09184"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09185"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09186"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09187"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09188"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09189"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09190"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09191"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09192"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09193"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09194"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09195"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09196"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09197"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09198"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09199"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09200"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09201"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09202"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09203"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09204"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09205"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09206"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09207"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09208"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09209"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09210"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09211"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09212"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09213"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09214"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09215"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09216"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09217"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09218"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09219"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09220"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09221"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09222"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09223"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09224"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09225"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09226"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09227"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09228"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09229"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09230"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09231"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09232"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09233"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09234"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09235"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09236"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09237"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09238"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09239"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09240"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09241"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09242"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09243"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09244"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09245"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09246"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09247"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09248"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09249"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09250"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09251"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09252"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09253"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09254"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09255"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09256"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09257"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09258"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09259"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09260"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09261"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09262"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09263"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09264"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09265"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09266"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09267"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09268"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09269"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09270"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09271"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09272"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09273"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09274"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09275"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09276"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09277"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09278"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09279"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09280"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09281"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09282"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09283"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09284"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09285"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09286"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09287"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09288"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09289"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09290"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09291"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09292"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09293"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09294"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09295"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09296"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09297"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09298"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09299"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09300"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09301"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09302"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09303"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09304"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09305"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09306"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09307"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09308"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09309"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09310"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09311"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09312"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09313"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09314"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09315"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09316"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09317"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09318"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09319"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09320"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09321"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09322"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09323"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09324"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09325"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09326"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09327"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09328"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09329"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09330"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09331"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09332"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09333"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09334"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09335"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09336"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09337"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09338"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09339"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09340"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09341"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09342"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09343"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09344"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09345"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09346"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09347"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09348"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09349"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09350"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09351"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09352"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09353"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09354"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09355"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09356"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09357"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09358"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09359"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09360"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09361"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09362"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09363"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09364"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09365"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09366"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09367"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09368"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09369"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09370"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09371"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09372"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09373"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09374"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09375"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09376"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09377"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09378"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09379"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09380"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09381"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09382"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09383"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09384"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09385"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09386"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09387"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09388"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09389"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09390"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09391"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09392"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09393"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09394"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09395"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09396"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09397"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09398"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09399"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09400"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09401"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09402"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09403"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09404"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09405"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09406"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09407"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09408"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09409"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09410"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09411"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09412"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09413"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09414"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09415"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09416"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09417"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09418"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09419"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09420"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09421"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09422"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09423"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09424"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09425"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09426"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09427"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09428"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09429"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09430"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09431"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09432"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09433"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09434"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09435"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09436"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09437"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09438"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09439"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09440"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09441"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09442"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09443"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09444"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09445"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09446"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09447"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09448"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09449"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09450"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09451"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09452"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09453"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09454"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09455"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09456"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09457"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09458"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09459"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09460"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09461"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09462"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09463"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09464"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09465"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09466"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09467"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09468"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09469"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09470"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09471"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09472"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09473"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09474"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09475"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09476"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09477"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09478"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09479"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09480"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09481"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09482"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09483"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09484"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09485"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09486"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09487"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09488"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09489"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09490"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09491"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09492"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09493"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09494"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09495"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09496"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09497"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09498"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09499"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09500"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09501"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09502"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09503"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09504"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09505"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09506"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09507"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09508"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09509"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09510"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09511"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09512"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09513"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09514"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09515"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09516"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09517"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09518"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09519"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09520"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09521"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09522"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09523"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09524"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09525"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09526"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09527"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09528"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09529"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09530"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09531"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09532"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09533"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09534"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09535"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09536"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09537"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09538"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09539"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09540"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09541"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pageSetUpPr fitToPage="1"/>
  </sheetPr>
  <dimension ref="A1:N244"/>
  <sheetViews>
    <sheetView showGridLines="0" showRowColHeaders="0" topLeftCell="A190" workbookViewId="0">
      <selection activeCell="F203" sqref="F203"/>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Kasi-Thn-4</v>
      </c>
      <c r="C1" s="52" t="str">
        <f ca="1">MID(B1,1,LEN(B1)-6)</f>
        <v>Kasi</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Kasi</v>
      </c>
    </row>
    <row r="6" spans="1:9" ht="7.5" customHeight="1" x14ac:dyDescent="0.25"/>
    <row r="7" spans="1:9" ht="18" x14ac:dyDescent="0.25">
      <c r="B7" s="331" t="s">
        <v>412</v>
      </c>
      <c r="C7" s="332"/>
      <c r="D7" s="332"/>
      <c r="E7" s="332"/>
      <c r="F7" s="333"/>
      <c r="G7" s="45"/>
      <c r="H7" s="46"/>
    </row>
    <row r="8" spans="1:9" x14ac:dyDescent="0.25">
      <c r="B8" s="334" t="s">
        <v>19</v>
      </c>
      <c r="C8" s="335" t="s">
        <v>70</v>
      </c>
      <c r="D8" s="335"/>
      <c r="E8" s="336" t="s">
        <v>17</v>
      </c>
      <c r="F8" s="337"/>
      <c r="G8" s="326" t="s">
        <v>71</v>
      </c>
      <c r="H8" s="327" t="s">
        <v>72</v>
      </c>
    </row>
    <row r="9" spans="1:9" x14ac:dyDescent="0.25">
      <c r="B9" s="334"/>
      <c r="C9" s="335"/>
      <c r="D9" s="335"/>
      <c r="E9" s="37" t="s">
        <v>129</v>
      </c>
      <c r="F9" s="36" t="s">
        <v>392</v>
      </c>
      <c r="G9" s="326"/>
      <c r="H9" s="327"/>
    </row>
    <row r="10" spans="1:9" ht="27.75" customHeight="1" x14ac:dyDescent="0.25">
      <c r="B10" s="35" t="s">
        <v>14</v>
      </c>
      <c r="C10" s="328" t="s">
        <v>73</v>
      </c>
      <c r="D10" s="329"/>
      <c r="E10" s="33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28" t="s">
        <v>82</v>
      </c>
      <c r="D14" s="329"/>
      <c r="E14" s="33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28" t="s">
        <v>92</v>
      </c>
      <c r="D19" s="329"/>
      <c r="E19" s="33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28" t="s">
        <v>98</v>
      </c>
      <c r="D22" s="329"/>
      <c r="E22" s="33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28" t="s">
        <v>104</v>
      </c>
      <c r="D27" s="329"/>
      <c r="E27" s="33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28" t="s">
        <v>112</v>
      </c>
      <c r="D31" s="329"/>
      <c r="E31" s="33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28" t="s">
        <v>120</v>
      </c>
      <c r="D36" s="329"/>
      <c r="E36" s="33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8" t="s">
        <v>0</v>
      </c>
      <c r="D41" s="339"/>
      <c r="E41" s="340">
        <f>SUBTOTAL(9,F10:F40)</f>
        <v>0</v>
      </c>
      <c r="F41" s="341"/>
      <c r="G41" s="69"/>
      <c r="H41" s="70"/>
    </row>
    <row r="42" spans="2:8" ht="15.75" x14ac:dyDescent="0.25">
      <c r="B42" s="342" t="str">
        <f>"NKT Pengembangan Madrasah (Nilai Kinerja Tahunan)"</f>
        <v>NKT Pengembangan Madrasah (Nilai Kinerja Tahunan)</v>
      </c>
      <c r="C42" s="343"/>
      <c r="D42" s="343"/>
      <c r="E42" s="344">
        <f>E41/(B41*4)*100</f>
        <v>0</v>
      </c>
      <c r="F42" s="345"/>
      <c r="G42" s="44"/>
      <c r="H42" s="2"/>
    </row>
    <row r="43" spans="2:8" x14ac:dyDescent="0.25"/>
    <row r="44" spans="2:8" x14ac:dyDescent="0.25"/>
    <row r="45" spans="2:8" ht="18" x14ac:dyDescent="0.25">
      <c r="B45" s="331" t="s">
        <v>413</v>
      </c>
      <c r="C45" s="332"/>
      <c r="D45" s="332"/>
      <c r="E45" s="332"/>
      <c r="F45" s="333"/>
      <c r="G45" s="45"/>
      <c r="H45" s="46"/>
    </row>
    <row r="46" spans="2:8" x14ac:dyDescent="0.25">
      <c r="B46" s="334" t="s">
        <v>19</v>
      </c>
      <c r="C46" s="335" t="s">
        <v>70</v>
      </c>
      <c r="D46" s="335"/>
      <c r="E46" s="336" t="s">
        <v>17</v>
      </c>
      <c r="F46" s="337"/>
      <c r="G46" s="326" t="s">
        <v>71</v>
      </c>
      <c r="H46" s="327" t="s">
        <v>72</v>
      </c>
    </row>
    <row r="47" spans="2:8" x14ac:dyDescent="0.25">
      <c r="B47" s="334"/>
      <c r="C47" s="335"/>
      <c r="D47" s="335"/>
      <c r="E47" s="37" t="s">
        <v>129</v>
      </c>
      <c r="F47" s="36" t="s">
        <v>392</v>
      </c>
      <c r="G47" s="326"/>
      <c r="H47" s="327"/>
    </row>
    <row r="48" spans="2:8" x14ac:dyDescent="0.25">
      <c r="B48" s="35" t="s">
        <v>11</v>
      </c>
      <c r="C48" s="328" t="s">
        <v>130</v>
      </c>
      <c r="D48" s="329"/>
      <c r="E48" s="33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28" t="s">
        <v>138</v>
      </c>
      <c r="D53" s="329"/>
      <c r="E53" s="33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28" t="s">
        <v>145</v>
      </c>
      <c r="D57" s="329"/>
      <c r="E57" s="33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28" t="s">
        <v>154</v>
      </c>
      <c r="D62" s="329"/>
      <c r="E62" s="33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28" t="s">
        <v>164</v>
      </c>
      <c r="D67" s="329"/>
      <c r="E67" s="33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28" t="s">
        <v>174</v>
      </c>
      <c r="D72" s="329"/>
      <c r="E72" s="33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28" t="s">
        <v>182</v>
      </c>
      <c r="D77" s="329"/>
      <c r="E77" s="33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28" t="s">
        <v>190</v>
      </c>
      <c r="D82" s="329"/>
      <c r="E82" s="33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28" t="s">
        <v>196</v>
      </c>
      <c r="D86" s="329"/>
      <c r="E86" s="33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28" t="s">
        <v>205</v>
      </c>
      <c r="D91" s="329"/>
      <c r="E91" s="33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28" t="s">
        <v>217</v>
      </c>
      <c r="D97" s="329"/>
      <c r="E97" s="33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28" t="s">
        <v>219</v>
      </c>
      <c r="D102" s="329"/>
      <c r="E102" s="33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28" t="s">
        <v>221</v>
      </c>
      <c r="D107" s="329"/>
      <c r="E107" s="33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28" t="s">
        <v>223</v>
      </c>
      <c r="D112" s="329"/>
      <c r="E112" s="33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28" t="s">
        <v>233</v>
      </c>
      <c r="D117" s="329"/>
      <c r="E117" s="33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28" t="s">
        <v>241</v>
      </c>
      <c r="D121" s="329"/>
      <c r="E121" s="33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8" t="s">
        <v>0</v>
      </c>
      <c r="D126" s="339"/>
      <c r="E126" s="340">
        <f>SUBTOTAL(9,F49:F125)</f>
        <v>0</v>
      </c>
      <c r="F126" s="341"/>
      <c r="G126" s="69"/>
      <c r="H126" s="70"/>
    </row>
    <row r="127" spans="2:8" ht="15.75" x14ac:dyDescent="0.25">
      <c r="B127" s="342" t="str">
        <f>"NKT (Nilai Kinerja Tahunan)"</f>
        <v>NKT (Nilai Kinerja Tahunan)</v>
      </c>
      <c r="C127" s="343"/>
      <c r="D127" s="343"/>
      <c r="E127" s="344">
        <f>E126/(B126*4)*100</f>
        <v>0</v>
      </c>
      <c r="F127" s="345"/>
      <c r="G127" s="44"/>
      <c r="H127" s="2"/>
    </row>
    <row r="128" spans="2:8" x14ac:dyDescent="0.25"/>
    <row r="129" spans="2:8" x14ac:dyDescent="0.25"/>
    <row r="130" spans="2:8" ht="18" x14ac:dyDescent="0.25">
      <c r="B130" s="331" t="s">
        <v>414</v>
      </c>
      <c r="C130" s="332"/>
      <c r="D130" s="332"/>
      <c r="E130" s="332"/>
      <c r="F130" s="333"/>
      <c r="G130" s="45"/>
      <c r="H130" s="46"/>
    </row>
    <row r="131" spans="2:8" x14ac:dyDescent="0.25">
      <c r="B131" s="334" t="s">
        <v>19</v>
      </c>
      <c r="C131" s="335" t="s">
        <v>70</v>
      </c>
      <c r="D131" s="335"/>
      <c r="E131" s="336" t="s">
        <v>17</v>
      </c>
      <c r="F131" s="337"/>
      <c r="G131" s="326" t="s">
        <v>71</v>
      </c>
      <c r="H131" s="327" t="s">
        <v>72</v>
      </c>
    </row>
    <row r="132" spans="2:8" x14ac:dyDescent="0.25">
      <c r="B132" s="334"/>
      <c r="C132" s="335"/>
      <c r="D132" s="335"/>
      <c r="E132" s="37" t="s">
        <v>129</v>
      </c>
      <c r="F132" s="36" t="s">
        <v>392</v>
      </c>
      <c r="G132" s="326"/>
      <c r="H132" s="327"/>
    </row>
    <row r="133" spans="2:8" x14ac:dyDescent="0.25">
      <c r="B133" s="35" t="s">
        <v>7</v>
      </c>
      <c r="C133" s="328" t="s">
        <v>248</v>
      </c>
      <c r="D133" s="329"/>
      <c r="E133" s="33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28" t="s">
        <v>256</v>
      </c>
      <c r="D138" s="329"/>
      <c r="E138" s="33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28" t="s">
        <v>265</v>
      </c>
      <c r="D143" s="329"/>
      <c r="E143" s="33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28" t="s">
        <v>272</v>
      </c>
      <c r="D147" s="329"/>
      <c r="E147" s="33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28" t="s">
        <v>278</v>
      </c>
      <c r="D151" s="329"/>
      <c r="E151" s="33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8" t="s">
        <v>0</v>
      </c>
      <c r="D156" s="339"/>
      <c r="E156" s="340">
        <f>SUBTOTAL(9,F134:F155)</f>
        <v>0</v>
      </c>
      <c r="F156" s="341"/>
      <c r="G156" s="69"/>
      <c r="H156" s="70"/>
    </row>
    <row r="157" spans="2:8" ht="15.75" x14ac:dyDescent="0.25">
      <c r="B157" s="342" t="str">
        <f>"NKT Manajerial (Nilai Kinerja Tahunan)"</f>
        <v>NKT Manajerial (Nilai Kinerja Tahunan)</v>
      </c>
      <c r="C157" s="343"/>
      <c r="D157" s="343"/>
      <c r="E157" s="344">
        <f>E156/(B156*4)*100</f>
        <v>0</v>
      </c>
      <c r="F157" s="345"/>
      <c r="G157" s="44"/>
      <c r="H157" s="2"/>
    </row>
    <row r="158" spans="2:8" x14ac:dyDescent="0.25"/>
    <row r="159" spans="2:8" x14ac:dyDescent="0.25"/>
    <row r="160" spans="2:8" ht="18" x14ac:dyDescent="0.25">
      <c r="B160" s="331" t="s">
        <v>415</v>
      </c>
      <c r="C160" s="332"/>
      <c r="D160" s="332"/>
      <c r="E160" s="332"/>
      <c r="F160" s="333"/>
      <c r="G160" s="45"/>
      <c r="H160" s="46"/>
    </row>
    <row r="161" spans="2:8" x14ac:dyDescent="0.25">
      <c r="B161" s="334" t="s">
        <v>19</v>
      </c>
      <c r="C161" s="335" t="s">
        <v>70</v>
      </c>
      <c r="D161" s="335"/>
      <c r="E161" s="336" t="s">
        <v>17</v>
      </c>
      <c r="F161" s="337"/>
      <c r="G161" s="326" t="s">
        <v>71</v>
      </c>
      <c r="H161" s="327" t="s">
        <v>72</v>
      </c>
    </row>
    <row r="162" spans="2:8" x14ac:dyDescent="0.25">
      <c r="B162" s="334"/>
      <c r="C162" s="335"/>
      <c r="D162" s="335"/>
      <c r="E162" s="37" t="s">
        <v>129</v>
      </c>
      <c r="F162" s="36" t="s">
        <v>392</v>
      </c>
      <c r="G162" s="326"/>
      <c r="H162" s="327"/>
    </row>
    <row r="163" spans="2:8" x14ac:dyDescent="0.25">
      <c r="B163" s="35" t="s">
        <v>3</v>
      </c>
      <c r="C163" s="328" t="s">
        <v>287</v>
      </c>
      <c r="D163" s="329"/>
      <c r="E163" s="33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28" t="s">
        <v>292</v>
      </c>
      <c r="D167" s="329"/>
      <c r="E167" s="33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28" t="s">
        <v>299</v>
      </c>
      <c r="D172" s="329"/>
      <c r="E172" s="33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8" t="s">
        <v>0</v>
      </c>
      <c r="D177" s="339"/>
      <c r="E177" s="340">
        <f>SUBTOTAL(9,F164:F176)</f>
        <v>0</v>
      </c>
      <c r="F177" s="341"/>
      <c r="G177" s="69"/>
      <c r="H177" s="70"/>
    </row>
    <row r="178" spans="1:8" ht="15.75" x14ac:dyDescent="0.25">
      <c r="B178" s="342" t="str">
        <f>"NKT Supervisi (Nilai Kinerja Tahunan)"</f>
        <v>NKT Supervisi (Nilai Kinerja Tahunan)</v>
      </c>
      <c r="C178" s="343"/>
      <c r="D178" s="343"/>
      <c r="E178" s="344">
        <f>E177/(B177*4)*100</f>
        <v>0</v>
      </c>
      <c r="F178" s="345"/>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31" t="s">
        <v>416</v>
      </c>
      <c r="C186" s="332"/>
      <c r="D186" s="332"/>
      <c r="E186" s="332"/>
      <c r="F186" s="333"/>
      <c r="G186" s="45"/>
      <c r="H186" s="46"/>
    </row>
    <row r="187" spans="1:8" s="1" customFormat="1" ht="17.25" customHeight="1" x14ac:dyDescent="0.2">
      <c r="B187" s="355" t="s">
        <v>19</v>
      </c>
      <c r="C187" s="357" t="s">
        <v>18</v>
      </c>
      <c r="D187" s="358"/>
      <c r="E187" s="361" t="s">
        <v>17</v>
      </c>
      <c r="F187" s="362"/>
      <c r="G187" s="346" t="s">
        <v>16</v>
      </c>
      <c r="H187" s="347"/>
    </row>
    <row r="188" spans="1:8" x14ac:dyDescent="0.25">
      <c r="B188" s="356"/>
      <c r="C188" s="359"/>
      <c r="D188" s="360"/>
      <c r="E188" s="37" t="s">
        <v>129</v>
      </c>
      <c r="F188" s="36" t="s">
        <v>392</v>
      </c>
      <c r="G188" s="348"/>
      <c r="H188" s="349"/>
    </row>
    <row r="189" spans="1:8" s="1" customFormat="1" ht="14.25" x14ac:dyDescent="0.2">
      <c r="B189" s="8" t="s">
        <v>352</v>
      </c>
      <c r="C189" s="350" t="s">
        <v>351</v>
      </c>
      <c r="D189" s="350"/>
      <c r="E189" s="350"/>
      <c r="F189" s="270">
        <f ca="1">IF(INT($A$1)&gt;3,(SUBTOTAL(9,F190:F190)/(4*1))*100,"")</f>
        <v>0</v>
      </c>
      <c r="G189" s="351"/>
      <c r="H189" s="352"/>
    </row>
    <row r="190" spans="1:8" s="1" customFormat="1" ht="57.75" customHeight="1" x14ac:dyDescent="0.2">
      <c r="B190" s="6"/>
      <c r="C190" s="5"/>
      <c r="D190" s="61" t="s">
        <v>354</v>
      </c>
      <c r="E190" s="4"/>
      <c r="F190" s="38"/>
      <c r="G190" s="353"/>
      <c r="H190" s="354"/>
    </row>
    <row r="191" spans="1:8" s="1" customFormat="1" ht="14.25" x14ac:dyDescent="0.2">
      <c r="B191" s="8" t="s">
        <v>355</v>
      </c>
      <c r="C191" s="350" t="s">
        <v>353</v>
      </c>
      <c r="D191" s="350"/>
      <c r="E191" s="350"/>
      <c r="F191" s="270">
        <f ca="1">IF(INT($A$1)&gt;3,(SUBTOTAL(9,F192:F192)/(4*1))*100,"")</f>
        <v>0</v>
      </c>
      <c r="G191" s="351"/>
      <c r="H191" s="352"/>
    </row>
    <row r="192" spans="1:8" s="1" customFormat="1" ht="57.75" customHeight="1" x14ac:dyDescent="0.2">
      <c r="B192" s="6"/>
      <c r="C192" s="5"/>
      <c r="D192" s="61" t="s">
        <v>354</v>
      </c>
      <c r="E192" s="4"/>
      <c r="F192" s="38"/>
      <c r="G192" s="353"/>
      <c r="H192" s="354"/>
    </row>
    <row r="193" spans="2:14" ht="15" customHeight="1" x14ac:dyDescent="0.25">
      <c r="B193" s="68">
        <v>2</v>
      </c>
      <c r="C193" s="338" t="s">
        <v>0</v>
      </c>
      <c r="D193" s="339"/>
      <c r="E193" s="340">
        <f ca="1">IF(INT($A$1)&gt;3,SUBTOTAL(9,F190:F192),0)</f>
        <v>0</v>
      </c>
      <c r="F193" s="341"/>
      <c r="G193" s="69"/>
      <c r="H193" s="70"/>
    </row>
    <row r="194" spans="2:14" ht="15.75" customHeight="1" x14ac:dyDescent="0.25">
      <c r="B194" s="342" t="s">
        <v>398</v>
      </c>
      <c r="C194" s="343"/>
      <c r="D194" s="343"/>
      <c r="E194" s="344">
        <f ca="1">E193/(B193*4)*100</f>
        <v>0</v>
      </c>
      <c r="F194" s="345"/>
      <c r="G194" s="44"/>
      <c r="H194" s="2"/>
    </row>
    <row r="195" spans="2:14" x14ac:dyDescent="0.25"/>
    <row r="196" spans="2:14" x14ac:dyDescent="0.25"/>
    <row r="197" spans="2:14" ht="18" x14ac:dyDescent="0.25">
      <c r="B197" s="331" t="s">
        <v>417</v>
      </c>
      <c r="C197" s="332"/>
      <c r="D197" s="332"/>
      <c r="E197" s="332"/>
      <c r="F197" s="333"/>
      <c r="G197" s="45"/>
      <c r="H197" s="46"/>
    </row>
    <row r="198" spans="2:14" s="1" customFormat="1" ht="17.25" customHeight="1" x14ac:dyDescent="0.2">
      <c r="B198" s="355" t="s">
        <v>19</v>
      </c>
      <c r="C198" s="357" t="s">
        <v>18</v>
      </c>
      <c r="D198" s="358"/>
      <c r="E198" s="361" t="s">
        <v>17</v>
      </c>
      <c r="F198" s="362"/>
      <c r="G198" s="346" t="s">
        <v>16</v>
      </c>
      <c r="H198" s="347"/>
    </row>
    <row r="199" spans="2:14" x14ac:dyDescent="0.25">
      <c r="B199" s="356"/>
      <c r="C199" s="359"/>
      <c r="D199" s="360"/>
      <c r="E199" s="37" t="s">
        <v>129</v>
      </c>
      <c r="F199" s="36" t="s">
        <v>392</v>
      </c>
      <c r="G199" s="348"/>
      <c r="H199" s="349"/>
    </row>
    <row r="200" spans="2:14" s="1" customFormat="1" ht="14.25" x14ac:dyDescent="0.2">
      <c r="B200" s="8" t="s">
        <v>356</v>
      </c>
      <c r="C200" s="350" t="s">
        <v>357</v>
      </c>
      <c r="D200" s="350"/>
      <c r="E200" s="350"/>
      <c r="F200" s="270">
        <f ca="1">IF(INT($A$1)&gt;3,(SUBTOTAL(9,F201:F201)/(4*1))*100,"")</f>
        <v>0</v>
      </c>
      <c r="G200" s="351"/>
      <c r="H200" s="352"/>
    </row>
    <row r="201" spans="2:14" s="1" customFormat="1" ht="57.75" customHeight="1" x14ac:dyDescent="0.2">
      <c r="B201" s="6"/>
      <c r="C201" s="5"/>
      <c r="D201" s="61" t="s">
        <v>354</v>
      </c>
      <c r="E201" s="4"/>
      <c r="F201" s="38"/>
      <c r="G201" s="353"/>
      <c r="H201" s="354"/>
      <c r="N201" s="1" t="s">
        <v>10</v>
      </c>
    </row>
    <row r="202" spans="2:14" s="1" customFormat="1" ht="14.25" x14ac:dyDescent="0.2">
      <c r="B202" s="8" t="s">
        <v>360</v>
      </c>
      <c r="C202" s="350" t="s">
        <v>358</v>
      </c>
      <c r="D202" s="350"/>
      <c r="E202" s="350"/>
      <c r="F202" s="270">
        <f ca="1">IF(INT($A$1)&gt;3,(SUBTOTAL(9,F203:F203)/(4*1))*100,"")</f>
        <v>0</v>
      </c>
      <c r="G202" s="351"/>
      <c r="H202" s="352"/>
    </row>
    <row r="203" spans="2:14" s="1" customFormat="1" ht="57.75" customHeight="1" x14ac:dyDescent="0.2">
      <c r="B203" s="6"/>
      <c r="C203" s="5"/>
      <c r="D203" s="61" t="s">
        <v>359</v>
      </c>
      <c r="E203" s="4"/>
      <c r="F203" s="38"/>
      <c r="G203" s="353"/>
      <c r="H203" s="354"/>
    </row>
    <row r="204" spans="2:14" ht="15" customHeight="1" x14ac:dyDescent="0.25">
      <c r="B204" s="68">
        <v>2</v>
      </c>
      <c r="C204" s="338" t="s">
        <v>0</v>
      </c>
      <c r="D204" s="339"/>
      <c r="E204" s="340">
        <f ca="1">IF(INT($A$1)&gt;3,SUBTOTAL(9,F201:F203),0)</f>
        <v>0</v>
      </c>
      <c r="F204" s="341"/>
      <c r="G204" s="69"/>
      <c r="H204" s="70"/>
    </row>
    <row r="205" spans="2:14" ht="15.75" customHeight="1" x14ac:dyDescent="0.25">
      <c r="B205" s="342" t="s">
        <v>397</v>
      </c>
      <c r="C205" s="343"/>
      <c r="D205" s="343"/>
      <c r="E205" s="344">
        <f ca="1">E204/(B204*4)*100</f>
        <v>0</v>
      </c>
      <c r="F205" s="345"/>
      <c r="G205" s="44"/>
      <c r="H205" s="2"/>
    </row>
    <row r="206" spans="2:14" x14ac:dyDescent="0.25"/>
    <row r="207" spans="2:14" x14ac:dyDescent="0.25"/>
    <row r="208" spans="2:14" ht="18" x14ac:dyDescent="0.25">
      <c r="B208" s="331" t="s">
        <v>418</v>
      </c>
      <c r="C208" s="332"/>
      <c r="D208" s="332"/>
      <c r="E208" s="332"/>
      <c r="F208" s="333"/>
      <c r="G208" s="45"/>
      <c r="H208" s="46"/>
    </row>
    <row r="209" spans="2:8" s="1" customFormat="1" ht="17.25" customHeight="1" x14ac:dyDescent="0.2">
      <c r="B209" s="355" t="s">
        <v>19</v>
      </c>
      <c r="C209" s="357" t="s">
        <v>18</v>
      </c>
      <c r="D209" s="358"/>
      <c r="E209" s="361" t="s">
        <v>17</v>
      </c>
      <c r="F209" s="362"/>
      <c r="G209" s="346" t="s">
        <v>16</v>
      </c>
      <c r="H209" s="347"/>
    </row>
    <row r="210" spans="2:8" x14ac:dyDescent="0.25">
      <c r="B210" s="356"/>
      <c r="C210" s="359"/>
      <c r="D210" s="360"/>
      <c r="E210" s="37" t="s">
        <v>129</v>
      </c>
      <c r="F210" s="36" t="s">
        <v>392</v>
      </c>
      <c r="G210" s="348"/>
      <c r="H210" s="349"/>
    </row>
    <row r="211" spans="2:8" s="1" customFormat="1" ht="14.25" x14ac:dyDescent="0.2">
      <c r="B211" s="8" t="s">
        <v>363</v>
      </c>
      <c r="C211" s="350" t="s">
        <v>361</v>
      </c>
      <c r="D211" s="350"/>
      <c r="E211" s="350"/>
      <c r="F211" s="270">
        <f ca="1">IF(INT($A$1)&gt;3,(SUBTOTAL(9,F212:F212)/(4*1))*100,"")</f>
        <v>0</v>
      </c>
      <c r="G211" s="351"/>
      <c r="H211" s="352"/>
    </row>
    <row r="212" spans="2:8" s="1" customFormat="1" ht="57.75" customHeight="1" x14ac:dyDescent="0.2">
      <c r="B212" s="6"/>
      <c r="C212" s="5"/>
      <c r="D212" s="61" t="s">
        <v>362</v>
      </c>
      <c r="E212" s="4"/>
      <c r="F212" s="38"/>
      <c r="G212" s="353"/>
      <c r="H212" s="354"/>
    </row>
    <row r="213" spans="2:8" s="1" customFormat="1" ht="14.25" x14ac:dyDescent="0.2">
      <c r="B213" s="8" t="s">
        <v>364</v>
      </c>
      <c r="C213" s="350" t="s">
        <v>366</v>
      </c>
      <c r="D213" s="350"/>
      <c r="E213" s="350"/>
      <c r="F213" s="270">
        <f ca="1">IF(INT($A$1)&gt;3,(SUBTOTAL(9,F214:F214)/(4*1))*100,"")</f>
        <v>0</v>
      </c>
      <c r="G213" s="351"/>
      <c r="H213" s="352"/>
    </row>
    <row r="214" spans="2:8" s="1" customFormat="1" ht="57.75" customHeight="1" x14ac:dyDescent="0.2">
      <c r="B214" s="6"/>
      <c r="C214" s="5"/>
      <c r="D214" s="61" t="s">
        <v>365</v>
      </c>
      <c r="E214" s="4"/>
      <c r="F214" s="38"/>
      <c r="G214" s="353"/>
      <c r="H214" s="354"/>
    </row>
    <row r="215" spans="2:8" s="1" customFormat="1" ht="14.25" x14ac:dyDescent="0.2">
      <c r="B215" s="8" t="s">
        <v>364</v>
      </c>
      <c r="C215" s="350" t="s">
        <v>367</v>
      </c>
      <c r="D215" s="350"/>
      <c r="E215" s="350"/>
      <c r="F215" s="270">
        <f ca="1">IF(INT($A$1)&gt;3,(SUBTOTAL(9,F216:F216)/(4*1))*100,"")</f>
        <v>0</v>
      </c>
      <c r="G215" s="351"/>
      <c r="H215" s="352"/>
    </row>
    <row r="216" spans="2:8" s="1" customFormat="1" ht="57.75" customHeight="1" x14ac:dyDescent="0.2">
      <c r="B216" s="6"/>
      <c r="C216" s="5"/>
      <c r="D216" s="61" t="s">
        <v>362</v>
      </c>
      <c r="E216" s="4"/>
      <c r="F216" s="38"/>
      <c r="G216" s="353"/>
      <c r="H216" s="354"/>
    </row>
    <row r="217" spans="2:8" ht="15" customHeight="1" x14ac:dyDescent="0.25">
      <c r="B217" s="68">
        <v>3</v>
      </c>
      <c r="C217" s="338" t="s">
        <v>0</v>
      </c>
      <c r="D217" s="339"/>
      <c r="E217" s="340">
        <f ca="1">IF(INT($A$1)&gt;3,SUBTOTAL(9,F212:F216),0)</f>
        <v>0</v>
      </c>
      <c r="F217" s="341"/>
      <c r="G217" s="69"/>
      <c r="H217" s="70"/>
    </row>
    <row r="218" spans="2:8" ht="15.75" customHeight="1" x14ac:dyDescent="0.25">
      <c r="B218" s="342" t="s">
        <v>399</v>
      </c>
      <c r="C218" s="343"/>
      <c r="D218" s="343"/>
      <c r="E218" s="344">
        <f ca="1">E217/(B217*4)*100</f>
        <v>0</v>
      </c>
      <c r="F218" s="345"/>
      <c r="G218" s="44"/>
      <c r="H218" s="2"/>
    </row>
    <row r="219" spans="2:8" x14ac:dyDescent="0.25"/>
    <row r="220" spans="2:8" x14ac:dyDescent="0.25"/>
    <row r="221" spans="2:8" ht="18" x14ac:dyDescent="0.25">
      <c r="B221" s="331" t="s">
        <v>419</v>
      </c>
      <c r="C221" s="332"/>
      <c r="D221" s="332"/>
      <c r="E221" s="332"/>
      <c r="F221" s="333"/>
      <c r="G221" s="45"/>
      <c r="H221" s="46"/>
    </row>
    <row r="222" spans="2:8" s="1" customFormat="1" ht="17.25" customHeight="1" x14ac:dyDescent="0.2">
      <c r="B222" s="355" t="s">
        <v>19</v>
      </c>
      <c r="C222" s="357" t="s">
        <v>18</v>
      </c>
      <c r="D222" s="358"/>
      <c r="E222" s="361" t="s">
        <v>17</v>
      </c>
      <c r="F222" s="362"/>
      <c r="G222" s="346" t="s">
        <v>16</v>
      </c>
      <c r="H222" s="347"/>
    </row>
    <row r="223" spans="2:8" x14ac:dyDescent="0.25">
      <c r="B223" s="356"/>
      <c r="C223" s="359"/>
      <c r="D223" s="360"/>
      <c r="E223" s="37" t="s">
        <v>129</v>
      </c>
      <c r="F223" s="36" t="s">
        <v>392</v>
      </c>
      <c r="G223" s="348"/>
      <c r="H223" s="349"/>
    </row>
    <row r="224" spans="2:8" s="1" customFormat="1" ht="14.25" x14ac:dyDescent="0.2">
      <c r="B224" s="8" t="s">
        <v>371</v>
      </c>
      <c r="C224" s="350" t="s">
        <v>368</v>
      </c>
      <c r="D224" s="350"/>
      <c r="E224" s="350"/>
      <c r="F224" s="270">
        <f ca="1">IF(INT($A$1)&gt;3,(SUBTOTAL(9,F225:F225)/(4*1))*100,"")</f>
        <v>0</v>
      </c>
      <c r="G224" s="351"/>
      <c r="H224" s="352"/>
    </row>
    <row r="225" spans="2:8" s="1" customFormat="1" ht="57.75" customHeight="1" x14ac:dyDescent="0.2">
      <c r="B225" s="6"/>
      <c r="C225" s="5"/>
      <c r="D225" s="61" t="s">
        <v>369</v>
      </c>
      <c r="E225" s="4"/>
      <c r="F225" s="38"/>
      <c r="G225" s="353"/>
      <c r="H225" s="354"/>
    </row>
    <row r="226" spans="2:8" s="1" customFormat="1" ht="14.25" x14ac:dyDescent="0.2">
      <c r="B226" s="8" t="s">
        <v>372</v>
      </c>
      <c r="C226" s="350" t="s">
        <v>370</v>
      </c>
      <c r="D226" s="350"/>
      <c r="E226" s="350"/>
      <c r="F226" s="270">
        <f ca="1">IF(INT($A$1)&gt;3,(SUBTOTAL(9,F227:F227)/(4*1))*100,"")</f>
        <v>0</v>
      </c>
      <c r="G226" s="351"/>
      <c r="H226" s="352"/>
    </row>
    <row r="227" spans="2:8" s="1" customFormat="1" ht="57.75" customHeight="1" x14ac:dyDescent="0.2">
      <c r="B227" s="6"/>
      <c r="C227" s="5"/>
      <c r="D227" s="61" t="s">
        <v>373</v>
      </c>
      <c r="E227" s="4"/>
      <c r="F227" s="38"/>
      <c r="G227" s="353"/>
      <c r="H227" s="354"/>
    </row>
    <row r="228" spans="2:8" s="1" customFormat="1" ht="14.25" x14ac:dyDescent="0.2">
      <c r="B228" s="8" t="s">
        <v>376</v>
      </c>
      <c r="C228" s="350" t="s">
        <v>375</v>
      </c>
      <c r="D228" s="350"/>
      <c r="E228" s="350"/>
      <c r="F228" s="270">
        <f ca="1">IF(INT($A$1)&gt;3,(SUBTOTAL(9,F229:F229)/(4*1))*100,"")</f>
        <v>0</v>
      </c>
      <c r="G228" s="351"/>
      <c r="H228" s="352"/>
    </row>
    <row r="229" spans="2:8" s="1" customFormat="1" ht="57.75" customHeight="1" x14ac:dyDescent="0.2">
      <c r="B229" s="6"/>
      <c r="C229" s="5"/>
      <c r="D229" s="61" t="s">
        <v>374</v>
      </c>
      <c r="E229" s="4"/>
      <c r="F229" s="38"/>
      <c r="G229" s="353"/>
      <c r="H229" s="354"/>
    </row>
    <row r="230" spans="2:8" s="1" customFormat="1" ht="14.25" x14ac:dyDescent="0.2">
      <c r="B230" s="8" t="s">
        <v>377</v>
      </c>
      <c r="C230" s="350" t="s">
        <v>380</v>
      </c>
      <c r="D230" s="350"/>
      <c r="E230" s="350"/>
      <c r="F230" s="270">
        <f ca="1">IF(INT($A$1)&gt;3,(SUBTOTAL(9,F231:F231)/(4*1))*100,"")</f>
        <v>0</v>
      </c>
      <c r="G230" s="351"/>
      <c r="H230" s="352"/>
    </row>
    <row r="231" spans="2:8" s="1" customFormat="1" ht="57.75" customHeight="1" x14ac:dyDescent="0.2">
      <c r="B231" s="6"/>
      <c r="C231" s="5"/>
      <c r="D231" s="61" t="s">
        <v>379</v>
      </c>
      <c r="E231" s="4"/>
      <c r="F231" s="38"/>
      <c r="G231" s="353"/>
      <c r="H231" s="354"/>
    </row>
    <row r="232" spans="2:8" s="1" customFormat="1" ht="14.25" x14ac:dyDescent="0.2">
      <c r="B232" s="8" t="s">
        <v>378</v>
      </c>
      <c r="C232" s="350" t="s">
        <v>382</v>
      </c>
      <c r="D232" s="350"/>
      <c r="E232" s="350"/>
      <c r="F232" s="270">
        <f ca="1">IF(INT($A$1)&gt;3,(SUBTOTAL(9,F233:F233)/(4*1))*100,"")</f>
        <v>0</v>
      </c>
      <c r="G232" s="351"/>
      <c r="H232" s="352"/>
    </row>
    <row r="233" spans="2:8" s="1" customFormat="1" ht="57.75" customHeight="1" x14ac:dyDescent="0.2">
      <c r="B233" s="6"/>
      <c r="C233" s="5"/>
      <c r="D233" s="61" t="s">
        <v>381</v>
      </c>
      <c r="E233" s="4"/>
      <c r="F233" s="38"/>
      <c r="G233" s="353"/>
      <c r="H233" s="354"/>
    </row>
    <row r="234" spans="2:8" s="1" customFormat="1" ht="14.25" x14ac:dyDescent="0.2">
      <c r="B234" s="8" t="s">
        <v>470</v>
      </c>
      <c r="C234" s="350" t="s">
        <v>472</v>
      </c>
      <c r="D234" s="350"/>
      <c r="E234" s="350"/>
      <c r="F234" s="270">
        <f ca="1">IF(INT($A$1)&gt;3,(SUBTOTAL(9,F235:F235)/(4*1))*100,"")</f>
        <v>0</v>
      </c>
      <c r="G234" s="351"/>
      <c r="H234" s="352"/>
    </row>
    <row r="235" spans="2:8" s="1" customFormat="1" ht="89.25" x14ac:dyDescent="0.2">
      <c r="B235" s="6"/>
      <c r="C235" s="5"/>
      <c r="D235" s="61" t="s">
        <v>475</v>
      </c>
      <c r="E235" s="4"/>
      <c r="F235" s="38"/>
      <c r="G235" s="353"/>
      <c r="H235" s="354"/>
    </row>
    <row r="236" spans="2:8" s="1" customFormat="1" ht="14.25" x14ac:dyDescent="0.2">
      <c r="B236" s="8" t="s">
        <v>471</v>
      </c>
      <c r="C236" s="350" t="s">
        <v>473</v>
      </c>
      <c r="D236" s="350"/>
      <c r="E236" s="350"/>
      <c r="F236" s="270">
        <f ca="1">IF(INT($A$1)&gt;3,(SUBTOTAL(9,F237:F237)/(4*1))*100,"")</f>
        <v>0</v>
      </c>
      <c r="G236" s="351"/>
      <c r="H236" s="352"/>
    </row>
    <row r="237" spans="2:8" s="1" customFormat="1" ht="140.25" x14ac:dyDescent="0.2">
      <c r="B237" s="6"/>
      <c r="C237" s="5"/>
      <c r="D237" s="61" t="s">
        <v>476</v>
      </c>
      <c r="E237" s="4"/>
      <c r="F237" s="38"/>
      <c r="G237" s="353"/>
      <c r="H237" s="354"/>
    </row>
    <row r="238" spans="2:8" ht="15" customHeight="1" x14ac:dyDescent="0.25">
      <c r="B238" s="68">
        <v>7</v>
      </c>
      <c r="C238" s="338" t="s">
        <v>0</v>
      </c>
      <c r="D238" s="339"/>
      <c r="E238" s="340">
        <f ca="1">IF(INT($A$1)&gt;3,SUBTOTAL(9,F225:F237),0)</f>
        <v>0</v>
      </c>
      <c r="F238" s="341"/>
      <c r="G238" s="69"/>
      <c r="H238" s="70"/>
    </row>
    <row r="239" spans="2:8" ht="15.75" customHeight="1" x14ac:dyDescent="0.25">
      <c r="B239" s="342" t="s">
        <v>400</v>
      </c>
      <c r="C239" s="343"/>
      <c r="D239" s="343"/>
      <c r="E239" s="344">
        <f ca="1">E238/(B238*4)*100</f>
        <v>0</v>
      </c>
      <c r="F239" s="345"/>
      <c r="G239" s="44"/>
      <c r="H239" s="2"/>
    </row>
    <row r="240" spans="2:8" ht="15.75" customHeight="1" x14ac:dyDescent="0.25"/>
    <row r="241" spans="2:8" ht="15" customHeight="1" x14ac:dyDescent="0.25"/>
    <row r="242" spans="2:8" ht="15" customHeight="1" x14ac:dyDescent="0.25">
      <c r="B242" s="68">
        <f>SUM(B10:B177)</f>
        <v>115</v>
      </c>
      <c r="C242" s="338" t="s">
        <v>436</v>
      </c>
      <c r="D242" s="339"/>
      <c r="E242" s="340">
        <f ca="1">IF(A1=4,SUBTOTAL(9,F1:F237),SUBTOTAL(9,F1:F176))</f>
        <v>0</v>
      </c>
      <c r="F242" s="341"/>
      <c r="G242" s="69"/>
      <c r="H242" s="70"/>
    </row>
    <row r="243" spans="2:8" ht="15.75" customHeight="1" x14ac:dyDescent="0.25">
      <c r="B243" s="84">
        <f>B242+SUM(B192:B238)</f>
        <v>129</v>
      </c>
      <c r="C243" s="363" t="str">
        <f ca="1">IF(A1="4","Total NKET (Nilai Kinerja 4 Tahunan)","Total NKT (Nilai Kinerja Tahunan)"&amp;" Tahun Ke : " &amp; A1)</f>
        <v>Total NKET (Nilai Kinerja 4 Tahunan)</v>
      </c>
      <c r="D243" s="364"/>
      <c r="E243" s="344">
        <f ca="1">IF(A1="4",E242/(B243*4)*100,E242/(B242*4)*100)</f>
        <v>0</v>
      </c>
      <c r="F243" s="345"/>
      <c r="G243" s="44"/>
      <c r="H243" s="2"/>
    </row>
    <row r="244" spans="2:8" ht="15" customHeight="1" x14ac:dyDescent="0.25"/>
  </sheetData>
  <sheetProtection sheet="1" selectLockedCells="1"/>
  <mergeCells count="153">
    <mergeCell ref="G8:G9"/>
    <mergeCell ref="H8:H9"/>
    <mergeCell ref="C10:E10"/>
    <mergeCell ref="C14:E14"/>
    <mergeCell ref="C19:E19"/>
    <mergeCell ref="C22:E22"/>
    <mergeCell ref="C27:E27"/>
    <mergeCell ref="C31:E31"/>
    <mergeCell ref="B7:F7"/>
    <mergeCell ref="B8:B9"/>
    <mergeCell ref="C8:D9"/>
    <mergeCell ref="E8:F8"/>
    <mergeCell ref="B46:B47"/>
    <mergeCell ref="C46:D47"/>
    <mergeCell ref="E46:F46"/>
    <mergeCell ref="G46:G47"/>
    <mergeCell ref="H46:H47"/>
    <mergeCell ref="C48:E48"/>
    <mergeCell ref="C36:E36"/>
    <mergeCell ref="C41:D41"/>
    <mergeCell ref="E41:F41"/>
    <mergeCell ref="B42:D42"/>
    <mergeCell ref="E42:F42"/>
    <mergeCell ref="B45:F45"/>
    <mergeCell ref="C82:E82"/>
    <mergeCell ref="C86:E86"/>
    <mergeCell ref="C91:E91"/>
    <mergeCell ref="C97:E97"/>
    <mergeCell ref="C102:E102"/>
    <mergeCell ref="C107:E107"/>
    <mergeCell ref="C53:E53"/>
    <mergeCell ref="C57:E57"/>
    <mergeCell ref="C62:E62"/>
    <mergeCell ref="C67:E67"/>
    <mergeCell ref="C72:E72"/>
    <mergeCell ref="C77:E77"/>
    <mergeCell ref="G131:G132"/>
    <mergeCell ref="H131:H132"/>
    <mergeCell ref="C112:E112"/>
    <mergeCell ref="C117:E117"/>
    <mergeCell ref="C121:E121"/>
    <mergeCell ref="C126:D126"/>
    <mergeCell ref="E126:F126"/>
    <mergeCell ref="B127:D127"/>
    <mergeCell ref="E127:F127"/>
    <mergeCell ref="C133:E133"/>
    <mergeCell ref="C138:E138"/>
    <mergeCell ref="C143:E143"/>
    <mergeCell ref="C147:E147"/>
    <mergeCell ref="C151:E151"/>
    <mergeCell ref="C156:D156"/>
    <mergeCell ref="E156:F156"/>
    <mergeCell ref="B130:F130"/>
    <mergeCell ref="B131:B132"/>
    <mergeCell ref="C131:D132"/>
    <mergeCell ref="E131:F131"/>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G187:H188"/>
    <mergeCell ref="C189:E189"/>
    <mergeCell ref="G189:H189"/>
    <mergeCell ref="G190:H190"/>
    <mergeCell ref="C191:E191"/>
    <mergeCell ref="G191:H191"/>
    <mergeCell ref="B178:D178"/>
    <mergeCell ref="E178:F178"/>
    <mergeCell ref="B186:F186"/>
    <mergeCell ref="B187:B188"/>
    <mergeCell ref="C187:D188"/>
    <mergeCell ref="E187:F187"/>
    <mergeCell ref="B198:B199"/>
    <mergeCell ref="C198:D199"/>
    <mergeCell ref="E198:F198"/>
    <mergeCell ref="G198:H199"/>
    <mergeCell ref="C200:E200"/>
    <mergeCell ref="G200:H200"/>
    <mergeCell ref="G192:H192"/>
    <mergeCell ref="C193:D193"/>
    <mergeCell ref="E193:F193"/>
    <mergeCell ref="B194:D194"/>
    <mergeCell ref="E194:F194"/>
    <mergeCell ref="B197:F197"/>
    <mergeCell ref="B205:D205"/>
    <mergeCell ref="E205:F205"/>
    <mergeCell ref="B208:F208"/>
    <mergeCell ref="B209:B210"/>
    <mergeCell ref="C209:D210"/>
    <mergeCell ref="E209:F209"/>
    <mergeCell ref="G201:H201"/>
    <mergeCell ref="C202:E202"/>
    <mergeCell ref="G202:H202"/>
    <mergeCell ref="G203:H203"/>
    <mergeCell ref="C204:D204"/>
    <mergeCell ref="E204:F204"/>
    <mergeCell ref="G214:H214"/>
    <mergeCell ref="C215:E215"/>
    <mergeCell ref="G215:H215"/>
    <mergeCell ref="G216:H216"/>
    <mergeCell ref="C217:D217"/>
    <mergeCell ref="E217:F217"/>
    <mergeCell ref="G209:H210"/>
    <mergeCell ref="C211:E211"/>
    <mergeCell ref="G211:H211"/>
    <mergeCell ref="G212:H212"/>
    <mergeCell ref="C213:E213"/>
    <mergeCell ref="G213:H213"/>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31:H231"/>
    <mergeCell ref="C232:E232"/>
    <mergeCell ref="G232:H232"/>
    <mergeCell ref="G233:H233"/>
    <mergeCell ref="C234:E234"/>
    <mergeCell ref="G234:H234"/>
    <mergeCell ref="G227:H227"/>
    <mergeCell ref="C228:E228"/>
    <mergeCell ref="G228:H228"/>
    <mergeCell ref="G229:H229"/>
    <mergeCell ref="C230:E230"/>
    <mergeCell ref="G230:H230"/>
    <mergeCell ref="B239:D239"/>
    <mergeCell ref="E239:F239"/>
    <mergeCell ref="C242:D242"/>
    <mergeCell ref="E242:F242"/>
    <mergeCell ref="C243:D243"/>
    <mergeCell ref="E243:F243"/>
    <mergeCell ref="G235:H235"/>
    <mergeCell ref="C236:E236"/>
    <mergeCell ref="G236:H236"/>
    <mergeCell ref="G237:H237"/>
    <mergeCell ref="C238:D238"/>
    <mergeCell ref="E238:F238"/>
  </mergeCells>
  <conditionalFormatting sqref="A180:I240">
    <cfRule type="expression" dxfId="387" priority="2">
      <formula>IF($A$1="4",FALSE,TRUE)</formula>
    </cfRule>
  </conditionalFormatting>
  <conditionalFormatting sqref="A234:XFD234 A235:E235 G235:XFD235 A236:XFD236 A237:E237 G237:XFD237">
    <cfRule type="expression" dxfId="386"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1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9921"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09922"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09923"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09924"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09925"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09926"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09927"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09928"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09929"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09930"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09931"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09932"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09933"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09934"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09935"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09936"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09937"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09938"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09939"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09940"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09941"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09942"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09943"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09944"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09945"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09946"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09947"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09948"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09949"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09950"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09951"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09952"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09953"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09954"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09955"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09956"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09957"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09958"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09959"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09960"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09961"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09962"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09963"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09964"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09965"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09966"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09967"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09968"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09969"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09970"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09971"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09972"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09973"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09974"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09975"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09976"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09977"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09978"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09979"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09980"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09981"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09982"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09983"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09984"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09985"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09986"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09987"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09988"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09989"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09990"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09991"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09992"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09993"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09994"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09995"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09996"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09997"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09998"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09999"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10000"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10001"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10002"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10003"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10004"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10005"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10006"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10007"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10008"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10009"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10010"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10011"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10012"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10013"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10014"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10015"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10016"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10017"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10018"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10019"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10020"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10021"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10022"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10023"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10024"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10025"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10026"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10027"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10028"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10029"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10030"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10031"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10032"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10033"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10034"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10035"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10036"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10037"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10038"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10039"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10040"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10041"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10042"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10043"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10044"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10045"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10046"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10047"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10048"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10049"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10050"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10051"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10052"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10053"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10054"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10055"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10056"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10057"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10058"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10059"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10060"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10061"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10062"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10063"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10064"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10065"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10066"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10067"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10068"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10069"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10070"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10071"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10072"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10073"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10074"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10075"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10076"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10077"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10078"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10079"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10080"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10081"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10082"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10083"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10084"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10085"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10086"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10087"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10088"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10089"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10090"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10091"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10092"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10093"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10094"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10095"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10096"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10097"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10098"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10099"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10100"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10101"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10102"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10103"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10104"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10105"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10106"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10107"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10108"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10109"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10110"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10111"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10112"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10113"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10114"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10115"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10116"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10117"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10118"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10119"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10120"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10121"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10122"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10123"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10124"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10125"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10126"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10127"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10128"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10129"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10130"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10131"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10132"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10133"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10134"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10135"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10136"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10137"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10138"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10139"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10140"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10141"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10142"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10143"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10144"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10145"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10146"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10147"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10148"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10149"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10150"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10151"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10152"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10153"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10154"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10155"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10156"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10157"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10158"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10159"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10160"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10161"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10162"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10163"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10164"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10165"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10166"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10167"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10168"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10169"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10170"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10171"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10172"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10173"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10174"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10175"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10176"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10177"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10178"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10179"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10180"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10181"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10182"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10183"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10184"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10185"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10186"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10187"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10188"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10189"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10190"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10191"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10192"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10193"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10194"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10195"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10196"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10197"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10198"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10199"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10200"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10201"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10202"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10203"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10204"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10205"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10206"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10207"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10208"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10209"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10210"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10211"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10212"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10213"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10214"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10215"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10216"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10217"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10218"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10219"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10220"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10221"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10222"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10223"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10224"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10225"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10226"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10227"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10228"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10229"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10230"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10231"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10232"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10233"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10234"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10235"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10236"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10237"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10238"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10239"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10240"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10241"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10242"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10243"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10244"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10245"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10246"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10247"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10248"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10249"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10250"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10251"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10252"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10253"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10254"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10255"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10256"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10257"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10258"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10259"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10260"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10261"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10262"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10263"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10264"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10265"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10266"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10267"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10268"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10269"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10270"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10271"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10272"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10273"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10274"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10275"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10276"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10277"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10278"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10279"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10280"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10281"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10282"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10283"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10284"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10285"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10286"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10287"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10288"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10289"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10290"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10291"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10292"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10293"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10294"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10295"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10296"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10297"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10298"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10299"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10300"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10301"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10302"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10303"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10304"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10305"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10306"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10307"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10308"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10309"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10310"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10311"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10312"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10313"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10314"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10315"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10316"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10317"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10318"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10319"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10320"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10321"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10322"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10323"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10324"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10325"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10326"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10327"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10328"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10329"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10330"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10331"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10332"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10333"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10334"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10335"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10336"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10337"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10338"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10339"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10340"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10341"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10342"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10343"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10344"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10345"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10346"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10347"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10348"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10349"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10350"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10351"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10352"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10353"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10354"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10355"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10356"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10357"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10358"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10359"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10360"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10361"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10362"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10363"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10364"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10365"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10366"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10367"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10368"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10369"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10370"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10371"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10372"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10373"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10374"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10375"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10376"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10377"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10378"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10379"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10380"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10381"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10382"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10383"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10384"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10385"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10386"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10387"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10388"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10389"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10390"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10391"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10392"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10393"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10394"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10395"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10396"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10397"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10398"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10399"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10400"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10401"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10402"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10403"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10404"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10405"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10406"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10407"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10408"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10409"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10410"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10411"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10412"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10413"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10414"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10415"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10416"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10417"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10418"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10419"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10420"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10421"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10422"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10423"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10424"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10425"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10426"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10427"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10428"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10429"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10430"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10431"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10432"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10433"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10434"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10435"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10436"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10437"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10438"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10439"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10440"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10441"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10442"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10443"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10444"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10445"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10446"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10447"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10448"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10449"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10450"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10451"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10452"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10453"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10454"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10455"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10456"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10457"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10458"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10459"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10460"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10461"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10462"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10463"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10464"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10465"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10466"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10467"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10468"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10469"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10470"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10471"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10472"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10473"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10474"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10475"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10476"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10477"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10478"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10479"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10480"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10481"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10482"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10483"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10484"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10485"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10486"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10487"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10488"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10489"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10490"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10491"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10492"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10493"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10494"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10495"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10496"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10497"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10498"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10499"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10500"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10501"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10502"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10503"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10504"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10505"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10506"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10507"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10508"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10509"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10510"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10511"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10512"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10513"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10514"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10515"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10516"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10517"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10518"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10519"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10520"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10521"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10522"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10523"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10524"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10525"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10526"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10527"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10528"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10529"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10530"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10531"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10532"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10533"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10534"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10535"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10536"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10537"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10538"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10539"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10540"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10541"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10542"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10543"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10544"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10545"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10546"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10547"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10548"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10549"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10550"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10551"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10552"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10553"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10554"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10555"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10556"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10557"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10558"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10559"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10560"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10561"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10562"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10563"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10564"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10565"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9900"/>
    <pageSetUpPr fitToPage="1"/>
  </sheetPr>
  <dimension ref="A1:N244"/>
  <sheetViews>
    <sheetView showGridLines="0" showRowColHeaders="0" topLeftCell="A218" workbookViewId="0">
      <selection activeCell="F231" sqref="F231"/>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Pengawas-Thn-4</v>
      </c>
      <c r="C1" s="52" t="str">
        <f ca="1">MID(B1,1,LEN(B1)-6)</f>
        <v>Pengawas</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118   Tahun     11   Bulan    (  )</v>
      </c>
    </row>
    <row r="6" spans="1:9" ht="7.5" customHeight="1" x14ac:dyDescent="0.25"/>
    <row r="7" spans="1:9" ht="18" x14ac:dyDescent="0.25">
      <c r="B7" s="331" t="s">
        <v>412</v>
      </c>
      <c r="C7" s="332"/>
      <c r="D7" s="332"/>
      <c r="E7" s="332"/>
      <c r="F7" s="333"/>
      <c r="G7" s="45"/>
      <c r="H7" s="46"/>
    </row>
    <row r="8" spans="1:9" x14ac:dyDescent="0.25">
      <c r="B8" s="334" t="s">
        <v>19</v>
      </c>
      <c r="C8" s="335" t="s">
        <v>70</v>
      </c>
      <c r="D8" s="335"/>
      <c r="E8" s="336" t="s">
        <v>17</v>
      </c>
      <c r="F8" s="337"/>
      <c r="G8" s="326" t="s">
        <v>71</v>
      </c>
      <c r="H8" s="327" t="s">
        <v>72</v>
      </c>
    </row>
    <row r="9" spans="1:9" x14ac:dyDescent="0.25">
      <c r="B9" s="334"/>
      <c r="C9" s="335"/>
      <c r="D9" s="335"/>
      <c r="E9" s="37" t="s">
        <v>129</v>
      </c>
      <c r="F9" s="36" t="s">
        <v>392</v>
      </c>
      <c r="G9" s="326"/>
      <c r="H9" s="327"/>
    </row>
    <row r="10" spans="1:9" ht="27.75" customHeight="1" x14ac:dyDescent="0.25">
      <c r="B10" s="35" t="s">
        <v>14</v>
      </c>
      <c r="C10" s="328" t="s">
        <v>73</v>
      </c>
      <c r="D10" s="329"/>
      <c r="E10" s="33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28" t="s">
        <v>82</v>
      </c>
      <c r="D14" s="329"/>
      <c r="E14" s="33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28" t="s">
        <v>92</v>
      </c>
      <c r="D19" s="329"/>
      <c r="E19" s="33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28" t="s">
        <v>98</v>
      </c>
      <c r="D22" s="329"/>
      <c r="E22" s="33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28" t="s">
        <v>104</v>
      </c>
      <c r="D27" s="329"/>
      <c r="E27" s="33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28" t="s">
        <v>112</v>
      </c>
      <c r="D31" s="329"/>
      <c r="E31" s="33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28" t="s">
        <v>120</v>
      </c>
      <c r="D36" s="329"/>
      <c r="E36" s="33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8" t="s">
        <v>0</v>
      </c>
      <c r="D41" s="339"/>
      <c r="E41" s="340">
        <f>SUBTOTAL(9,F10:F40)</f>
        <v>0</v>
      </c>
      <c r="F41" s="341"/>
      <c r="G41" s="69"/>
      <c r="H41" s="70"/>
    </row>
    <row r="42" spans="2:8" ht="15.75" x14ac:dyDescent="0.25">
      <c r="B42" s="342" t="str">
        <f>"NKT Pengembangan Madrasah (Nilai Kinerja Tahunan)"</f>
        <v>NKT Pengembangan Madrasah (Nilai Kinerja Tahunan)</v>
      </c>
      <c r="C42" s="343"/>
      <c r="D42" s="343"/>
      <c r="E42" s="344">
        <f>E41/(B41*4)*100</f>
        <v>0</v>
      </c>
      <c r="F42" s="345"/>
      <c r="G42" s="44"/>
      <c r="H42" s="2"/>
    </row>
    <row r="43" spans="2:8" x14ac:dyDescent="0.25"/>
    <row r="44" spans="2:8" x14ac:dyDescent="0.25"/>
    <row r="45" spans="2:8" ht="18" x14ac:dyDescent="0.25">
      <c r="B45" s="331" t="s">
        <v>413</v>
      </c>
      <c r="C45" s="332"/>
      <c r="D45" s="332"/>
      <c r="E45" s="332"/>
      <c r="F45" s="333"/>
      <c r="G45" s="45"/>
      <c r="H45" s="46"/>
    </row>
    <row r="46" spans="2:8" x14ac:dyDescent="0.25">
      <c r="B46" s="334" t="s">
        <v>19</v>
      </c>
      <c r="C46" s="335" t="s">
        <v>70</v>
      </c>
      <c r="D46" s="335"/>
      <c r="E46" s="336" t="s">
        <v>17</v>
      </c>
      <c r="F46" s="337"/>
      <c r="G46" s="326" t="s">
        <v>71</v>
      </c>
      <c r="H46" s="327" t="s">
        <v>72</v>
      </c>
    </row>
    <row r="47" spans="2:8" x14ac:dyDescent="0.25">
      <c r="B47" s="334"/>
      <c r="C47" s="335"/>
      <c r="D47" s="335"/>
      <c r="E47" s="37" t="s">
        <v>129</v>
      </c>
      <c r="F47" s="36" t="s">
        <v>392</v>
      </c>
      <c r="G47" s="326"/>
      <c r="H47" s="327"/>
    </row>
    <row r="48" spans="2:8" x14ac:dyDescent="0.25">
      <c r="B48" s="35" t="s">
        <v>11</v>
      </c>
      <c r="C48" s="328" t="s">
        <v>130</v>
      </c>
      <c r="D48" s="329"/>
      <c r="E48" s="33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28" t="s">
        <v>138</v>
      </c>
      <c r="D53" s="329"/>
      <c r="E53" s="33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28" t="s">
        <v>145</v>
      </c>
      <c r="D57" s="329"/>
      <c r="E57" s="33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28" t="s">
        <v>154</v>
      </c>
      <c r="D62" s="329"/>
      <c r="E62" s="33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28" t="s">
        <v>164</v>
      </c>
      <c r="D67" s="329"/>
      <c r="E67" s="33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28" t="s">
        <v>174</v>
      </c>
      <c r="D72" s="329"/>
      <c r="E72" s="33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28" t="s">
        <v>182</v>
      </c>
      <c r="D77" s="329"/>
      <c r="E77" s="33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28" t="s">
        <v>190</v>
      </c>
      <c r="D82" s="329"/>
      <c r="E82" s="33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28" t="s">
        <v>196</v>
      </c>
      <c r="D86" s="329"/>
      <c r="E86" s="33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28" t="s">
        <v>205</v>
      </c>
      <c r="D91" s="329"/>
      <c r="E91" s="33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28" t="s">
        <v>217</v>
      </c>
      <c r="D97" s="329"/>
      <c r="E97" s="33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28" t="s">
        <v>219</v>
      </c>
      <c r="D102" s="329"/>
      <c r="E102" s="33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28" t="s">
        <v>221</v>
      </c>
      <c r="D107" s="329"/>
      <c r="E107" s="33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28" t="s">
        <v>223</v>
      </c>
      <c r="D112" s="329"/>
      <c r="E112" s="33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28" t="s">
        <v>233</v>
      </c>
      <c r="D117" s="329"/>
      <c r="E117" s="33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28" t="s">
        <v>241</v>
      </c>
      <c r="D121" s="329"/>
      <c r="E121" s="33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8" t="s">
        <v>0</v>
      </c>
      <c r="D126" s="339"/>
      <c r="E126" s="340">
        <f>SUBTOTAL(9,F49:F125)</f>
        <v>0</v>
      </c>
      <c r="F126" s="341"/>
      <c r="G126" s="69"/>
      <c r="H126" s="70"/>
    </row>
    <row r="127" spans="2:8" ht="15.75" x14ac:dyDescent="0.25">
      <c r="B127" s="342" t="str">
        <f>"NKT (Nilai Kinerja Tahunan)"</f>
        <v>NKT (Nilai Kinerja Tahunan)</v>
      </c>
      <c r="C127" s="343"/>
      <c r="D127" s="343"/>
      <c r="E127" s="344">
        <f>E126/(B126*4)*100</f>
        <v>0</v>
      </c>
      <c r="F127" s="345"/>
      <c r="G127" s="44"/>
      <c r="H127" s="2"/>
    </row>
    <row r="128" spans="2:8" x14ac:dyDescent="0.25"/>
    <row r="129" spans="2:8" x14ac:dyDescent="0.25"/>
    <row r="130" spans="2:8" ht="18" x14ac:dyDescent="0.25">
      <c r="B130" s="331" t="s">
        <v>414</v>
      </c>
      <c r="C130" s="332"/>
      <c r="D130" s="332"/>
      <c r="E130" s="332"/>
      <c r="F130" s="333"/>
      <c r="G130" s="45"/>
      <c r="H130" s="46"/>
    </row>
    <row r="131" spans="2:8" x14ac:dyDescent="0.25">
      <c r="B131" s="334" t="s">
        <v>19</v>
      </c>
      <c r="C131" s="335" t="s">
        <v>70</v>
      </c>
      <c r="D131" s="335"/>
      <c r="E131" s="336" t="s">
        <v>17</v>
      </c>
      <c r="F131" s="337"/>
      <c r="G131" s="326" t="s">
        <v>71</v>
      </c>
      <c r="H131" s="327" t="s">
        <v>72</v>
      </c>
    </row>
    <row r="132" spans="2:8" x14ac:dyDescent="0.25">
      <c r="B132" s="334"/>
      <c r="C132" s="335"/>
      <c r="D132" s="335"/>
      <c r="E132" s="37" t="s">
        <v>129</v>
      </c>
      <c r="F132" s="36" t="s">
        <v>392</v>
      </c>
      <c r="G132" s="326"/>
      <c r="H132" s="327"/>
    </row>
    <row r="133" spans="2:8" x14ac:dyDescent="0.25">
      <c r="B133" s="35" t="s">
        <v>7</v>
      </c>
      <c r="C133" s="328" t="s">
        <v>248</v>
      </c>
      <c r="D133" s="329"/>
      <c r="E133" s="33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28" t="s">
        <v>256</v>
      </c>
      <c r="D138" s="329"/>
      <c r="E138" s="33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28" t="s">
        <v>265</v>
      </c>
      <c r="D143" s="329"/>
      <c r="E143" s="33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28" t="s">
        <v>272</v>
      </c>
      <c r="D147" s="329"/>
      <c r="E147" s="33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28" t="s">
        <v>278</v>
      </c>
      <c r="D151" s="329"/>
      <c r="E151" s="33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8" t="s">
        <v>0</v>
      </c>
      <c r="D156" s="339"/>
      <c r="E156" s="340">
        <f>SUBTOTAL(9,F134:F155)</f>
        <v>0</v>
      </c>
      <c r="F156" s="341"/>
      <c r="G156" s="69"/>
      <c r="H156" s="70"/>
    </row>
    <row r="157" spans="2:8" ht="15.75" x14ac:dyDescent="0.25">
      <c r="B157" s="342" t="str">
        <f>"NKT Manajerial (Nilai Kinerja Tahunan)"</f>
        <v>NKT Manajerial (Nilai Kinerja Tahunan)</v>
      </c>
      <c r="C157" s="343"/>
      <c r="D157" s="343"/>
      <c r="E157" s="344">
        <f>E156/(B156*4)*100</f>
        <v>0</v>
      </c>
      <c r="F157" s="345"/>
      <c r="G157" s="44"/>
      <c r="H157" s="2"/>
    </row>
    <row r="158" spans="2:8" x14ac:dyDescent="0.25"/>
    <row r="159" spans="2:8" x14ac:dyDescent="0.25"/>
    <row r="160" spans="2:8" ht="18" x14ac:dyDescent="0.25">
      <c r="B160" s="331" t="s">
        <v>415</v>
      </c>
      <c r="C160" s="332"/>
      <c r="D160" s="332"/>
      <c r="E160" s="332"/>
      <c r="F160" s="333"/>
      <c r="G160" s="45"/>
      <c r="H160" s="46"/>
    </row>
    <row r="161" spans="2:8" x14ac:dyDescent="0.25">
      <c r="B161" s="334" t="s">
        <v>19</v>
      </c>
      <c r="C161" s="335" t="s">
        <v>70</v>
      </c>
      <c r="D161" s="335"/>
      <c r="E161" s="336" t="s">
        <v>17</v>
      </c>
      <c r="F161" s="337"/>
      <c r="G161" s="326" t="s">
        <v>71</v>
      </c>
      <c r="H161" s="327" t="s">
        <v>72</v>
      </c>
    </row>
    <row r="162" spans="2:8" x14ac:dyDescent="0.25">
      <c r="B162" s="334"/>
      <c r="C162" s="335"/>
      <c r="D162" s="335"/>
      <c r="E162" s="37" t="s">
        <v>129</v>
      </c>
      <c r="F162" s="36" t="s">
        <v>392</v>
      </c>
      <c r="G162" s="326"/>
      <c r="H162" s="327"/>
    </row>
    <row r="163" spans="2:8" x14ac:dyDescent="0.25">
      <c r="B163" s="35" t="s">
        <v>3</v>
      </c>
      <c r="C163" s="328" t="s">
        <v>287</v>
      </c>
      <c r="D163" s="329"/>
      <c r="E163" s="33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28" t="s">
        <v>292</v>
      </c>
      <c r="D167" s="329"/>
      <c r="E167" s="33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28" t="s">
        <v>299</v>
      </c>
      <c r="D172" s="329"/>
      <c r="E172" s="33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8" t="s">
        <v>0</v>
      </c>
      <c r="D177" s="339"/>
      <c r="E177" s="340">
        <f>SUBTOTAL(9,F164:F176)</f>
        <v>0</v>
      </c>
      <c r="F177" s="341"/>
      <c r="G177" s="69"/>
      <c r="H177" s="70"/>
    </row>
    <row r="178" spans="1:8" ht="15.75" x14ac:dyDescent="0.25">
      <c r="B178" s="342" t="str">
        <f>"NKT Supervisi (Nilai Kinerja Tahunan)"</f>
        <v>NKT Supervisi (Nilai Kinerja Tahunan)</v>
      </c>
      <c r="C178" s="343"/>
      <c r="D178" s="343"/>
      <c r="E178" s="344">
        <f>E177/(B177*4)*100</f>
        <v>0</v>
      </c>
      <c r="F178" s="345"/>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31" t="s">
        <v>416</v>
      </c>
      <c r="C186" s="332"/>
      <c r="D186" s="332"/>
      <c r="E186" s="332"/>
      <c r="F186" s="333"/>
      <c r="G186" s="45"/>
      <c r="H186" s="46"/>
    </row>
    <row r="187" spans="1:8" s="1" customFormat="1" ht="17.25" customHeight="1" x14ac:dyDescent="0.2">
      <c r="B187" s="355" t="s">
        <v>19</v>
      </c>
      <c r="C187" s="357" t="s">
        <v>18</v>
      </c>
      <c r="D187" s="358"/>
      <c r="E187" s="361" t="s">
        <v>17</v>
      </c>
      <c r="F187" s="362"/>
      <c r="G187" s="346" t="s">
        <v>16</v>
      </c>
      <c r="H187" s="347"/>
    </row>
    <row r="188" spans="1:8" x14ac:dyDescent="0.25">
      <c r="B188" s="356"/>
      <c r="C188" s="359"/>
      <c r="D188" s="360"/>
      <c r="E188" s="37" t="s">
        <v>129</v>
      </c>
      <c r="F188" s="36" t="s">
        <v>392</v>
      </c>
      <c r="G188" s="348"/>
      <c r="H188" s="349"/>
    </row>
    <row r="189" spans="1:8" s="1" customFormat="1" ht="14.25" x14ac:dyDescent="0.2">
      <c r="B189" s="8" t="s">
        <v>352</v>
      </c>
      <c r="C189" s="350" t="s">
        <v>351</v>
      </c>
      <c r="D189" s="350"/>
      <c r="E189" s="350"/>
      <c r="F189" s="270">
        <f ca="1">IF(INT($A$1)&gt;3,(SUBTOTAL(9,F190:F190)/(4*1))*100,"")</f>
        <v>0</v>
      </c>
      <c r="G189" s="351"/>
      <c r="H189" s="352"/>
    </row>
    <row r="190" spans="1:8" s="1" customFormat="1" ht="57.75" customHeight="1" x14ac:dyDescent="0.2">
      <c r="B190" s="6"/>
      <c r="C190" s="5"/>
      <c r="D190" s="61" t="s">
        <v>354</v>
      </c>
      <c r="E190" s="4"/>
      <c r="F190" s="38"/>
      <c r="G190" s="353"/>
      <c r="H190" s="354"/>
    </row>
    <row r="191" spans="1:8" s="1" customFormat="1" ht="14.25" x14ac:dyDescent="0.2">
      <c r="B191" s="8" t="s">
        <v>355</v>
      </c>
      <c r="C191" s="350" t="s">
        <v>353</v>
      </c>
      <c r="D191" s="350"/>
      <c r="E191" s="350"/>
      <c r="F191" s="270">
        <f ca="1">IF(INT($A$1)&gt;3,(SUBTOTAL(9,F192:F192)/(4*1))*100,"")</f>
        <v>0</v>
      </c>
      <c r="G191" s="351"/>
      <c r="H191" s="352"/>
    </row>
    <row r="192" spans="1:8" s="1" customFormat="1" ht="57.75" customHeight="1" x14ac:dyDescent="0.2">
      <c r="B192" s="6"/>
      <c r="C192" s="5"/>
      <c r="D192" s="61" t="s">
        <v>354</v>
      </c>
      <c r="E192" s="4"/>
      <c r="F192" s="38"/>
      <c r="G192" s="353"/>
      <c r="H192" s="354"/>
    </row>
    <row r="193" spans="2:14" ht="15" customHeight="1" x14ac:dyDescent="0.25">
      <c r="B193" s="68">
        <v>2</v>
      </c>
      <c r="C193" s="338" t="s">
        <v>0</v>
      </c>
      <c r="D193" s="339"/>
      <c r="E193" s="340">
        <f ca="1">IF(INT($A$1)&gt;3,SUBTOTAL(9,F190:F192),0)</f>
        <v>0</v>
      </c>
      <c r="F193" s="341"/>
      <c r="G193" s="69"/>
      <c r="H193" s="70"/>
    </row>
    <row r="194" spans="2:14" ht="15.75" customHeight="1" x14ac:dyDescent="0.25">
      <c r="B194" s="342" t="s">
        <v>398</v>
      </c>
      <c r="C194" s="343"/>
      <c r="D194" s="343"/>
      <c r="E194" s="344">
        <f ca="1">E193/(B193*4)*100</f>
        <v>0</v>
      </c>
      <c r="F194" s="345"/>
      <c r="G194" s="44"/>
      <c r="H194" s="2"/>
    </row>
    <row r="195" spans="2:14" x14ac:dyDescent="0.25"/>
    <row r="196" spans="2:14" x14ac:dyDescent="0.25"/>
    <row r="197" spans="2:14" ht="18" x14ac:dyDescent="0.25">
      <c r="B197" s="331" t="s">
        <v>417</v>
      </c>
      <c r="C197" s="332"/>
      <c r="D197" s="332"/>
      <c r="E197" s="332"/>
      <c r="F197" s="333"/>
      <c r="G197" s="45"/>
      <c r="H197" s="46"/>
    </row>
    <row r="198" spans="2:14" s="1" customFormat="1" ht="17.25" customHeight="1" x14ac:dyDescent="0.2">
      <c r="B198" s="355" t="s">
        <v>19</v>
      </c>
      <c r="C198" s="357" t="s">
        <v>18</v>
      </c>
      <c r="D198" s="358"/>
      <c r="E198" s="361" t="s">
        <v>17</v>
      </c>
      <c r="F198" s="362"/>
      <c r="G198" s="346" t="s">
        <v>16</v>
      </c>
      <c r="H198" s="347"/>
    </row>
    <row r="199" spans="2:14" x14ac:dyDescent="0.25">
      <c r="B199" s="356"/>
      <c r="C199" s="359"/>
      <c r="D199" s="360"/>
      <c r="E199" s="37" t="s">
        <v>129</v>
      </c>
      <c r="F199" s="36" t="s">
        <v>392</v>
      </c>
      <c r="G199" s="348"/>
      <c r="H199" s="349"/>
    </row>
    <row r="200" spans="2:14" s="1" customFormat="1" ht="14.25" x14ac:dyDescent="0.2">
      <c r="B200" s="8" t="s">
        <v>356</v>
      </c>
      <c r="C200" s="350" t="s">
        <v>357</v>
      </c>
      <c r="D200" s="350"/>
      <c r="E200" s="350"/>
      <c r="F200" s="270">
        <f ca="1">IF(INT($A$1)&gt;3,(SUBTOTAL(9,F201:F201)/(4*1))*100,"")</f>
        <v>0</v>
      </c>
      <c r="G200" s="351"/>
      <c r="H200" s="352"/>
    </row>
    <row r="201" spans="2:14" s="1" customFormat="1" ht="57.75" customHeight="1" x14ac:dyDescent="0.2">
      <c r="B201" s="6"/>
      <c r="C201" s="5"/>
      <c r="D201" s="61" t="s">
        <v>354</v>
      </c>
      <c r="E201" s="4"/>
      <c r="F201" s="38"/>
      <c r="G201" s="353"/>
      <c r="H201" s="354"/>
      <c r="N201" s="1" t="s">
        <v>10</v>
      </c>
    </row>
    <row r="202" spans="2:14" s="1" customFormat="1" ht="14.25" x14ac:dyDescent="0.2">
      <c r="B202" s="8" t="s">
        <v>360</v>
      </c>
      <c r="C202" s="350" t="s">
        <v>358</v>
      </c>
      <c r="D202" s="350"/>
      <c r="E202" s="350"/>
      <c r="F202" s="270">
        <f ca="1">IF(INT($A$1)&gt;3,(SUBTOTAL(9,F203:F203)/(4*1))*100,"")</f>
        <v>0</v>
      </c>
      <c r="G202" s="351"/>
      <c r="H202" s="352"/>
    </row>
    <row r="203" spans="2:14" s="1" customFormat="1" ht="57.75" customHeight="1" x14ac:dyDescent="0.2">
      <c r="B203" s="6"/>
      <c r="C203" s="5"/>
      <c r="D203" s="61" t="s">
        <v>359</v>
      </c>
      <c r="E203" s="4"/>
      <c r="F203" s="38"/>
      <c r="G203" s="353"/>
      <c r="H203" s="354"/>
    </row>
    <row r="204" spans="2:14" ht="15" customHeight="1" x14ac:dyDescent="0.25">
      <c r="B204" s="68">
        <v>2</v>
      </c>
      <c r="C204" s="338" t="s">
        <v>0</v>
      </c>
      <c r="D204" s="339"/>
      <c r="E204" s="340">
        <f ca="1">IF(INT($A$1)&gt;3,SUBTOTAL(9,F201:F203),0)</f>
        <v>0</v>
      </c>
      <c r="F204" s="341"/>
      <c r="G204" s="69"/>
      <c r="H204" s="70"/>
    </row>
    <row r="205" spans="2:14" ht="15.75" customHeight="1" x14ac:dyDescent="0.25">
      <c r="B205" s="342" t="s">
        <v>397</v>
      </c>
      <c r="C205" s="343"/>
      <c r="D205" s="343"/>
      <c r="E205" s="344">
        <f ca="1">E204/(B204*4)*100</f>
        <v>0</v>
      </c>
      <c r="F205" s="345"/>
      <c r="G205" s="44"/>
      <c r="H205" s="2"/>
    </row>
    <row r="206" spans="2:14" x14ac:dyDescent="0.25"/>
    <row r="207" spans="2:14" x14ac:dyDescent="0.25"/>
    <row r="208" spans="2:14" ht="18" x14ac:dyDescent="0.25">
      <c r="B208" s="331" t="s">
        <v>418</v>
      </c>
      <c r="C208" s="332"/>
      <c r="D208" s="332"/>
      <c r="E208" s="332"/>
      <c r="F208" s="333"/>
      <c r="G208" s="45"/>
      <c r="H208" s="46"/>
    </row>
    <row r="209" spans="2:8" s="1" customFormat="1" ht="17.25" customHeight="1" x14ac:dyDescent="0.2">
      <c r="B209" s="355" t="s">
        <v>19</v>
      </c>
      <c r="C209" s="357" t="s">
        <v>18</v>
      </c>
      <c r="D209" s="358"/>
      <c r="E209" s="361" t="s">
        <v>17</v>
      </c>
      <c r="F209" s="362"/>
      <c r="G209" s="346" t="s">
        <v>16</v>
      </c>
      <c r="H209" s="347"/>
    </row>
    <row r="210" spans="2:8" x14ac:dyDescent="0.25">
      <c r="B210" s="356"/>
      <c r="C210" s="359"/>
      <c r="D210" s="360"/>
      <c r="E210" s="37" t="s">
        <v>129</v>
      </c>
      <c r="F210" s="36" t="s">
        <v>392</v>
      </c>
      <c r="G210" s="348"/>
      <c r="H210" s="349"/>
    </row>
    <row r="211" spans="2:8" s="1" customFormat="1" ht="14.25" x14ac:dyDescent="0.2">
      <c r="B211" s="8" t="s">
        <v>363</v>
      </c>
      <c r="C211" s="350" t="s">
        <v>361</v>
      </c>
      <c r="D211" s="350"/>
      <c r="E211" s="350"/>
      <c r="F211" s="270">
        <f ca="1">IF(INT($A$1)&gt;3,(SUBTOTAL(9,F212:F212)/(4*1))*100,"")</f>
        <v>0</v>
      </c>
      <c r="G211" s="351"/>
      <c r="H211" s="352"/>
    </row>
    <row r="212" spans="2:8" s="1" customFormat="1" ht="57.75" customHeight="1" x14ac:dyDescent="0.2">
      <c r="B212" s="6"/>
      <c r="C212" s="5"/>
      <c r="D212" s="61" t="s">
        <v>362</v>
      </c>
      <c r="E212" s="4"/>
      <c r="F212" s="38"/>
      <c r="G212" s="353"/>
      <c r="H212" s="354"/>
    </row>
    <row r="213" spans="2:8" s="1" customFormat="1" ht="14.25" x14ac:dyDescent="0.2">
      <c r="B213" s="8" t="s">
        <v>364</v>
      </c>
      <c r="C213" s="350" t="s">
        <v>366</v>
      </c>
      <c r="D213" s="350"/>
      <c r="E213" s="350"/>
      <c r="F213" s="270">
        <f ca="1">IF(INT($A$1)&gt;3,(SUBTOTAL(9,F214:F214)/(4*1))*100,"")</f>
        <v>0</v>
      </c>
      <c r="G213" s="351"/>
      <c r="H213" s="352"/>
    </row>
    <row r="214" spans="2:8" s="1" customFormat="1" ht="57.75" customHeight="1" x14ac:dyDescent="0.2">
      <c r="B214" s="6"/>
      <c r="C214" s="5"/>
      <c r="D214" s="61" t="s">
        <v>365</v>
      </c>
      <c r="E214" s="4"/>
      <c r="F214" s="38"/>
      <c r="G214" s="353"/>
      <c r="H214" s="354"/>
    </row>
    <row r="215" spans="2:8" s="1" customFormat="1" ht="14.25" x14ac:dyDescent="0.2">
      <c r="B215" s="8" t="s">
        <v>364</v>
      </c>
      <c r="C215" s="350" t="s">
        <v>367</v>
      </c>
      <c r="D215" s="350"/>
      <c r="E215" s="350"/>
      <c r="F215" s="270">
        <f ca="1">IF(INT($A$1)&gt;3,(SUBTOTAL(9,F216:F216)/(4*1))*100,"")</f>
        <v>0</v>
      </c>
      <c r="G215" s="351"/>
      <c r="H215" s="352"/>
    </row>
    <row r="216" spans="2:8" s="1" customFormat="1" ht="57.75" customHeight="1" x14ac:dyDescent="0.2">
      <c r="B216" s="6"/>
      <c r="C216" s="5"/>
      <c r="D216" s="61" t="s">
        <v>362</v>
      </c>
      <c r="E216" s="4"/>
      <c r="F216" s="38"/>
      <c r="G216" s="353"/>
      <c r="H216" s="354"/>
    </row>
    <row r="217" spans="2:8" ht="15" customHeight="1" x14ac:dyDescent="0.25">
      <c r="B217" s="68">
        <v>3</v>
      </c>
      <c r="C217" s="338" t="s">
        <v>0</v>
      </c>
      <c r="D217" s="339"/>
      <c r="E217" s="340">
        <f ca="1">IF(INT($A$1)&gt;3,SUBTOTAL(9,F212:F216),0)</f>
        <v>0</v>
      </c>
      <c r="F217" s="341"/>
      <c r="G217" s="69"/>
      <c r="H217" s="70"/>
    </row>
    <row r="218" spans="2:8" ht="15.75" customHeight="1" x14ac:dyDescent="0.25">
      <c r="B218" s="342" t="s">
        <v>399</v>
      </c>
      <c r="C218" s="343"/>
      <c r="D218" s="343"/>
      <c r="E218" s="344">
        <f ca="1">E217/(B217*4)*100</f>
        <v>0</v>
      </c>
      <c r="F218" s="345"/>
      <c r="G218" s="44"/>
      <c r="H218" s="2"/>
    </row>
    <row r="219" spans="2:8" x14ac:dyDescent="0.25"/>
    <row r="220" spans="2:8" x14ac:dyDescent="0.25"/>
    <row r="221" spans="2:8" ht="18" x14ac:dyDescent="0.25">
      <c r="B221" s="331" t="s">
        <v>419</v>
      </c>
      <c r="C221" s="332"/>
      <c r="D221" s="332"/>
      <c r="E221" s="332"/>
      <c r="F221" s="333"/>
      <c r="G221" s="45"/>
      <c r="H221" s="46"/>
    </row>
    <row r="222" spans="2:8" s="1" customFormat="1" ht="17.25" customHeight="1" x14ac:dyDescent="0.2">
      <c r="B222" s="355" t="s">
        <v>19</v>
      </c>
      <c r="C222" s="357" t="s">
        <v>18</v>
      </c>
      <c r="D222" s="358"/>
      <c r="E222" s="361" t="s">
        <v>17</v>
      </c>
      <c r="F222" s="362"/>
      <c r="G222" s="346" t="s">
        <v>16</v>
      </c>
      <c r="H222" s="347"/>
    </row>
    <row r="223" spans="2:8" x14ac:dyDescent="0.25">
      <c r="B223" s="356"/>
      <c r="C223" s="359"/>
      <c r="D223" s="360"/>
      <c r="E223" s="37" t="s">
        <v>129</v>
      </c>
      <c r="F223" s="36" t="s">
        <v>392</v>
      </c>
      <c r="G223" s="348"/>
      <c r="H223" s="349"/>
    </row>
    <row r="224" spans="2:8" s="1" customFormat="1" ht="14.25" x14ac:dyDescent="0.2">
      <c r="B224" s="8" t="s">
        <v>371</v>
      </c>
      <c r="C224" s="350" t="s">
        <v>368</v>
      </c>
      <c r="D224" s="350"/>
      <c r="E224" s="350"/>
      <c r="F224" s="270">
        <f ca="1">IF(INT($A$1)&gt;3,(SUBTOTAL(9,F225:F225)/(4*1))*100,"")</f>
        <v>0</v>
      </c>
      <c r="G224" s="351"/>
      <c r="H224" s="352"/>
    </row>
    <row r="225" spans="2:8" s="1" customFormat="1" ht="57.75" customHeight="1" x14ac:dyDescent="0.2">
      <c r="B225" s="6"/>
      <c r="C225" s="5"/>
      <c r="D225" s="61" t="s">
        <v>369</v>
      </c>
      <c r="E225" s="4"/>
      <c r="F225" s="38"/>
      <c r="G225" s="353"/>
      <c r="H225" s="354"/>
    </row>
    <row r="226" spans="2:8" s="1" customFormat="1" ht="14.25" x14ac:dyDescent="0.2">
      <c r="B226" s="8" t="s">
        <v>372</v>
      </c>
      <c r="C226" s="350" t="s">
        <v>370</v>
      </c>
      <c r="D226" s="350"/>
      <c r="E226" s="350"/>
      <c r="F226" s="270">
        <f ca="1">IF(INT($A$1)&gt;3,(SUBTOTAL(9,F227:F227)/(4*1))*100,"")</f>
        <v>0</v>
      </c>
      <c r="G226" s="351"/>
      <c r="H226" s="352"/>
    </row>
    <row r="227" spans="2:8" s="1" customFormat="1" ht="57.75" customHeight="1" x14ac:dyDescent="0.2">
      <c r="B227" s="6"/>
      <c r="C227" s="5"/>
      <c r="D227" s="61" t="s">
        <v>373</v>
      </c>
      <c r="E227" s="4"/>
      <c r="F227" s="38"/>
      <c r="G227" s="353"/>
      <c r="H227" s="354"/>
    </row>
    <row r="228" spans="2:8" s="1" customFormat="1" ht="14.25" x14ac:dyDescent="0.2">
      <c r="B228" s="8" t="s">
        <v>376</v>
      </c>
      <c r="C228" s="350" t="s">
        <v>375</v>
      </c>
      <c r="D228" s="350"/>
      <c r="E228" s="350"/>
      <c r="F228" s="270">
        <f ca="1">IF(INT($A$1)&gt;3,(SUBTOTAL(9,F229:F229)/(4*1))*100,"")</f>
        <v>0</v>
      </c>
      <c r="G228" s="351"/>
      <c r="H228" s="352"/>
    </row>
    <row r="229" spans="2:8" s="1" customFormat="1" ht="57.75" customHeight="1" x14ac:dyDescent="0.2">
      <c r="B229" s="6"/>
      <c r="C229" s="5"/>
      <c r="D229" s="61" t="s">
        <v>374</v>
      </c>
      <c r="E229" s="4"/>
      <c r="F229" s="38"/>
      <c r="G229" s="353"/>
      <c r="H229" s="354"/>
    </row>
    <row r="230" spans="2:8" s="1" customFormat="1" ht="14.25" x14ac:dyDescent="0.2">
      <c r="B230" s="8" t="s">
        <v>377</v>
      </c>
      <c r="C230" s="350" t="s">
        <v>380</v>
      </c>
      <c r="D230" s="350"/>
      <c r="E230" s="350"/>
      <c r="F230" s="270">
        <f ca="1">IF(INT($A$1)&gt;3,(SUBTOTAL(9,F231:F231)/(4*1))*100,"")</f>
        <v>0</v>
      </c>
      <c r="G230" s="351"/>
      <c r="H230" s="352"/>
    </row>
    <row r="231" spans="2:8" s="1" customFormat="1" ht="57.75" customHeight="1" x14ac:dyDescent="0.2">
      <c r="B231" s="6"/>
      <c r="C231" s="5"/>
      <c r="D231" s="61" t="s">
        <v>379</v>
      </c>
      <c r="E231" s="4"/>
      <c r="F231" s="38"/>
      <c r="G231" s="353"/>
      <c r="H231" s="354"/>
    </row>
    <row r="232" spans="2:8" s="1" customFormat="1" ht="14.25" x14ac:dyDescent="0.2">
      <c r="B232" s="8" t="s">
        <v>378</v>
      </c>
      <c r="C232" s="350" t="s">
        <v>382</v>
      </c>
      <c r="D232" s="350"/>
      <c r="E232" s="350"/>
      <c r="F232" s="270">
        <f ca="1">IF(INT($A$1)&gt;3,(SUBTOTAL(9,F233:F233)/(4*1))*100,"")</f>
        <v>0</v>
      </c>
      <c r="G232" s="351"/>
      <c r="H232" s="352"/>
    </row>
    <row r="233" spans="2:8" s="1" customFormat="1" ht="57.75" customHeight="1" x14ac:dyDescent="0.2">
      <c r="B233" s="6"/>
      <c r="C233" s="5"/>
      <c r="D233" s="61" t="s">
        <v>381</v>
      </c>
      <c r="E233" s="4"/>
      <c r="F233" s="38"/>
      <c r="G233" s="353"/>
      <c r="H233" s="354"/>
    </row>
    <row r="234" spans="2:8" s="1" customFormat="1" ht="14.25" x14ac:dyDescent="0.2">
      <c r="B234" s="8" t="s">
        <v>470</v>
      </c>
      <c r="C234" s="350" t="s">
        <v>472</v>
      </c>
      <c r="D234" s="350"/>
      <c r="E234" s="350"/>
      <c r="F234" s="270">
        <f ca="1">IF(INT($A$1)&gt;3,(SUBTOTAL(9,F235:F235)/(4*1))*100,"")</f>
        <v>0</v>
      </c>
      <c r="G234" s="351"/>
      <c r="H234" s="352"/>
    </row>
    <row r="235" spans="2:8" s="1" customFormat="1" ht="89.25" x14ac:dyDescent="0.2">
      <c r="B235" s="6"/>
      <c r="C235" s="5"/>
      <c r="D235" s="61" t="s">
        <v>475</v>
      </c>
      <c r="E235" s="4"/>
      <c r="F235" s="38"/>
      <c r="G235" s="353"/>
      <c r="H235" s="354"/>
    </row>
    <row r="236" spans="2:8" s="1" customFormat="1" ht="14.25" x14ac:dyDescent="0.2">
      <c r="B236" s="8" t="s">
        <v>471</v>
      </c>
      <c r="C236" s="350" t="s">
        <v>473</v>
      </c>
      <c r="D236" s="350"/>
      <c r="E236" s="350"/>
      <c r="F236" s="270">
        <f ca="1">IF(INT($A$1)&gt;3,(SUBTOTAL(9,F237:F237)/(4*1))*100,"")</f>
        <v>0</v>
      </c>
      <c r="G236" s="351"/>
      <c r="H236" s="352"/>
    </row>
    <row r="237" spans="2:8" s="1" customFormat="1" ht="140.25" x14ac:dyDescent="0.2">
      <c r="B237" s="6"/>
      <c r="C237" s="5"/>
      <c r="D237" s="61" t="s">
        <v>476</v>
      </c>
      <c r="E237" s="4"/>
      <c r="F237" s="38"/>
      <c r="G237" s="353"/>
      <c r="H237" s="354"/>
    </row>
    <row r="238" spans="2:8" ht="15" customHeight="1" x14ac:dyDescent="0.25">
      <c r="B238" s="68">
        <v>7</v>
      </c>
      <c r="C238" s="338" t="s">
        <v>0</v>
      </c>
      <c r="D238" s="339"/>
      <c r="E238" s="340">
        <f ca="1">IF(INT($A$1)&gt;3,SUBTOTAL(9,F225:F237),0)</f>
        <v>0</v>
      </c>
      <c r="F238" s="341"/>
      <c r="G238" s="69"/>
      <c r="H238" s="70"/>
    </row>
    <row r="239" spans="2:8" ht="15.75" customHeight="1" x14ac:dyDescent="0.25">
      <c r="B239" s="342" t="s">
        <v>400</v>
      </c>
      <c r="C239" s="343"/>
      <c r="D239" s="343"/>
      <c r="E239" s="344">
        <f ca="1">E238/(B238*4)*100</f>
        <v>0</v>
      </c>
      <c r="F239" s="345"/>
      <c r="G239" s="44"/>
      <c r="H239" s="2"/>
    </row>
    <row r="240" spans="2:8" ht="15.75" customHeight="1" x14ac:dyDescent="0.25"/>
    <row r="241" spans="2:8" ht="15" customHeight="1" x14ac:dyDescent="0.25"/>
    <row r="242" spans="2:8" ht="15" customHeight="1" x14ac:dyDescent="0.25">
      <c r="B242" s="68">
        <f>SUM(B10:B177)</f>
        <v>115</v>
      </c>
      <c r="C242" s="338" t="s">
        <v>436</v>
      </c>
      <c r="D242" s="339"/>
      <c r="E242" s="340">
        <f ca="1">IF(A1=4,SUBTOTAL(9,F1:F237),SUBTOTAL(9,F1:F176))</f>
        <v>0</v>
      </c>
      <c r="F242" s="341"/>
      <c r="G242" s="69"/>
      <c r="H242" s="70"/>
    </row>
    <row r="243" spans="2:8" ht="15.75" customHeight="1" x14ac:dyDescent="0.25">
      <c r="B243" s="84">
        <f>B242+SUM(B192:B238)</f>
        <v>129</v>
      </c>
      <c r="C243" s="363" t="str">
        <f ca="1">IF(A1="4","Total NKET (Nilai Kinerja 4 Tahunan)","Total NKT (Nilai Kinerja Tahunan)"&amp;" Tahun Ke : " &amp; A1)</f>
        <v>Total NKET (Nilai Kinerja 4 Tahunan)</v>
      </c>
      <c r="D243" s="364"/>
      <c r="E243" s="344">
        <f ca="1">IF(A1="4",E242/(B243*4)*100,E242/(B242*4)*100)</f>
        <v>0</v>
      </c>
      <c r="F243" s="345"/>
      <c r="G243" s="44"/>
      <c r="H243" s="2"/>
    </row>
    <row r="244" spans="2:8" ht="15" customHeight="1" x14ac:dyDescent="0.25"/>
  </sheetData>
  <sheetProtection sheet="1" selectLockedCells="1"/>
  <mergeCells count="153">
    <mergeCell ref="G8:G9"/>
    <mergeCell ref="H8:H9"/>
    <mergeCell ref="C10:E10"/>
    <mergeCell ref="C14:E14"/>
    <mergeCell ref="C19:E19"/>
    <mergeCell ref="C22:E22"/>
    <mergeCell ref="C27:E27"/>
    <mergeCell ref="C31:E31"/>
    <mergeCell ref="B7:F7"/>
    <mergeCell ref="B8:B9"/>
    <mergeCell ref="C8:D9"/>
    <mergeCell ref="E8:F8"/>
    <mergeCell ref="B46:B47"/>
    <mergeCell ref="C46:D47"/>
    <mergeCell ref="E46:F46"/>
    <mergeCell ref="G46:G47"/>
    <mergeCell ref="H46:H47"/>
    <mergeCell ref="C48:E48"/>
    <mergeCell ref="C36:E36"/>
    <mergeCell ref="C41:D41"/>
    <mergeCell ref="E41:F41"/>
    <mergeCell ref="B42:D42"/>
    <mergeCell ref="E42:F42"/>
    <mergeCell ref="B45:F45"/>
    <mergeCell ref="C82:E82"/>
    <mergeCell ref="C86:E86"/>
    <mergeCell ref="C91:E91"/>
    <mergeCell ref="C97:E97"/>
    <mergeCell ref="C102:E102"/>
    <mergeCell ref="C107:E107"/>
    <mergeCell ref="C53:E53"/>
    <mergeCell ref="C57:E57"/>
    <mergeCell ref="C62:E62"/>
    <mergeCell ref="C67:E67"/>
    <mergeCell ref="C72:E72"/>
    <mergeCell ref="C77:E77"/>
    <mergeCell ref="G131:G132"/>
    <mergeCell ref="H131:H132"/>
    <mergeCell ref="C112:E112"/>
    <mergeCell ref="C117:E117"/>
    <mergeCell ref="C121:E121"/>
    <mergeCell ref="C126:D126"/>
    <mergeCell ref="E126:F126"/>
    <mergeCell ref="B127:D127"/>
    <mergeCell ref="E127:F127"/>
    <mergeCell ref="C133:E133"/>
    <mergeCell ref="C138:E138"/>
    <mergeCell ref="C143:E143"/>
    <mergeCell ref="C147:E147"/>
    <mergeCell ref="C151:E151"/>
    <mergeCell ref="C156:D156"/>
    <mergeCell ref="E156:F156"/>
    <mergeCell ref="B130:F130"/>
    <mergeCell ref="B131:B132"/>
    <mergeCell ref="C131:D132"/>
    <mergeCell ref="E131:F131"/>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G187:H188"/>
    <mergeCell ref="C189:E189"/>
    <mergeCell ref="G189:H189"/>
    <mergeCell ref="G190:H190"/>
    <mergeCell ref="C191:E191"/>
    <mergeCell ref="G191:H191"/>
    <mergeCell ref="B178:D178"/>
    <mergeCell ref="E178:F178"/>
    <mergeCell ref="B186:F186"/>
    <mergeCell ref="B187:B188"/>
    <mergeCell ref="C187:D188"/>
    <mergeCell ref="E187:F187"/>
    <mergeCell ref="B198:B199"/>
    <mergeCell ref="C198:D199"/>
    <mergeCell ref="E198:F198"/>
    <mergeCell ref="G198:H199"/>
    <mergeCell ref="C200:E200"/>
    <mergeCell ref="G200:H200"/>
    <mergeCell ref="G192:H192"/>
    <mergeCell ref="C193:D193"/>
    <mergeCell ref="E193:F193"/>
    <mergeCell ref="B194:D194"/>
    <mergeCell ref="E194:F194"/>
    <mergeCell ref="B197:F197"/>
    <mergeCell ref="B205:D205"/>
    <mergeCell ref="E205:F205"/>
    <mergeCell ref="B208:F208"/>
    <mergeCell ref="B209:B210"/>
    <mergeCell ref="C209:D210"/>
    <mergeCell ref="E209:F209"/>
    <mergeCell ref="G201:H201"/>
    <mergeCell ref="C202:E202"/>
    <mergeCell ref="G202:H202"/>
    <mergeCell ref="G203:H203"/>
    <mergeCell ref="C204:D204"/>
    <mergeCell ref="E204:F204"/>
    <mergeCell ref="G214:H214"/>
    <mergeCell ref="C215:E215"/>
    <mergeCell ref="G215:H215"/>
    <mergeCell ref="G216:H216"/>
    <mergeCell ref="C217:D217"/>
    <mergeCell ref="E217:F217"/>
    <mergeCell ref="G209:H210"/>
    <mergeCell ref="C211:E211"/>
    <mergeCell ref="G211:H211"/>
    <mergeCell ref="G212:H212"/>
    <mergeCell ref="C213:E213"/>
    <mergeCell ref="G213:H213"/>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31:H231"/>
    <mergeCell ref="C232:E232"/>
    <mergeCell ref="G232:H232"/>
    <mergeCell ref="G233:H233"/>
    <mergeCell ref="C234:E234"/>
    <mergeCell ref="G234:H234"/>
    <mergeCell ref="G227:H227"/>
    <mergeCell ref="C228:E228"/>
    <mergeCell ref="G228:H228"/>
    <mergeCell ref="G229:H229"/>
    <mergeCell ref="C230:E230"/>
    <mergeCell ref="G230:H230"/>
    <mergeCell ref="B239:D239"/>
    <mergeCell ref="E239:F239"/>
    <mergeCell ref="C242:D242"/>
    <mergeCell ref="E242:F242"/>
    <mergeCell ref="C243:D243"/>
    <mergeCell ref="E243:F243"/>
    <mergeCell ref="G235:H235"/>
    <mergeCell ref="C236:E236"/>
    <mergeCell ref="G236:H236"/>
    <mergeCell ref="G237:H237"/>
    <mergeCell ref="C238:D238"/>
    <mergeCell ref="E238:F238"/>
  </mergeCells>
  <conditionalFormatting sqref="A180:I240">
    <cfRule type="expression" dxfId="385" priority="2">
      <formula>IF($A$1="4",FALSE,TRUE)</formula>
    </cfRule>
  </conditionalFormatting>
  <conditionalFormatting sqref="A234:XFD234 A235:E235 G235:XFD235 A236:XFD236 A237:E237 G237:XFD237">
    <cfRule type="expression" dxfId="384"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2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7873"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07874"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07875"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07876"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07877"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07878"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07879"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07880"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07881"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07882"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07883"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07884"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07885"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07886"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07887"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07888"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07889"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07890"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07891"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07892"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07893"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07894"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07895"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07896"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07897"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07898"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07899"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07900"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07901"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07902"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07903"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07904"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07905"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07906"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07907"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07908"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07909"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07910"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07911"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07912"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07913"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07914"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07915"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07916"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07917"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07918"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07919"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07920"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07921"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07922"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07923"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07924"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07925"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07926"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07927"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07928"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07929"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07930"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07931"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07932"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07933"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07934"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07935"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07936"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07937"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07938"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07939"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07940"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07941"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07942"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07943"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07944"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07945"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07946"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07947"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07948"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07949"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07950"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07951"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07952"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07953"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07954"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07955"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07956"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07957"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07958"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07959"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07960"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07961"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07962"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07963"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07964"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07965"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07966"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07967"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07968"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07969"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07970"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07971"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07972"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07973"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07974"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07975"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07976"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07977"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07978"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07979"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07980"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07981"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07982"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07983"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07984"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07985"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07986"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07987"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07988"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07989"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07990"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07991"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07992"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07993"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07994"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07995"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07996"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07997"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07998"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07999"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08000"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08001"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08002"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08003"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08004"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08005"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08006"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08007"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08008"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08009"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08010"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08011"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08012"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08013"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08014"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08015"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08016"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08017"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08018"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08019"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08020"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08021"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08022"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08023"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08024"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08025"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08026"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08027"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08028"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08029"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08030"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08031"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08032"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08033"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08034"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08035"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08036"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08037"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08038"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08039"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08040"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08041"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08042"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08043"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08044"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08045"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08046"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08047"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08048"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08049"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08050"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08051"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08052"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08053"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08054"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08055"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08056"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08057"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08058"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08059"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08060"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08061"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08062"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08063"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08064"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08065"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08066"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08067"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08068"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08069"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08070"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08071"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08072"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08073"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08074"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08075"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08076"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08077"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08078"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08079"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08080"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08081"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08082"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08083"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08084"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08085"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08086"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08087"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08088"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08089"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08090"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08091"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08092"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08093"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08094"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08095"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08096"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08097"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08098"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08099"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08100"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08101"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08102"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08103"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08104"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08105"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08106"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08107"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08108"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08109"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08110"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08111"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08112"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08113"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08114"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08115"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08116"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08117"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08118"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08119"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08120"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08121"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08122"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08123"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08124"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08125"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08126"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08127"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08128"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08129"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08130"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08131"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08132"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08133"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08134"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08135"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08136"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08137"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08138"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08139"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08140"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08141"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08142"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08143"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08144"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08145"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08146"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08147"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08148"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08149"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08150"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08151"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08152"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08153"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08154"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08155"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08156"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08157"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08158"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08159"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08160"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08161"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08162"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08163"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08164"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08165"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08166"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08167"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08168"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08169"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08170"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08171"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08172"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08173"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08174"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08175"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08176"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08177"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08178"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08179"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08180"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08181"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08182"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08183"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08184"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08185"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08186"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08187"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08188"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08189"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08190"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08191"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08192"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08193"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08194"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08195"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08196"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08197"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08198"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08199"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08200"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08201"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08202"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08203"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08204"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08205"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08206"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08207"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08208"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08209"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08210"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08211"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08212"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08213"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08214"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08215"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08216"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08217"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08218"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08219"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08220"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08221"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08222"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08223"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08224"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08225"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08226"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08227"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08228"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08229"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08230"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08231"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08232"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08233"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08234"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08235"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08236"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08237"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08238"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08239"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08240"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08241"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08242"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08243"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08244"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08245"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08246"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08247"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08248"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08249"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08250"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08251"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08252"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08253"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08254"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08255"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08256"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08257"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08258"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08259"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08260"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08261"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08262"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08263"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08264"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08265"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08266"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08267"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08268"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08269"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08270"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08271"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08272"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08273"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08274"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08275"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08276"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08277"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08278"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08279"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08280"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08281"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08282"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08283"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08284"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08285"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08286"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08287"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08288"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08289"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08290"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08291"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08292"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08293"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08294"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08295"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08296"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08297"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08298"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08299"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08300"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08301"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08302"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08303"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08304"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08305"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08306"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08307"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08308"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08309"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08310"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08311"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08312"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08313"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08314"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08315"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08316"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08317"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08318"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08319"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08320"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08321"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08322"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08323"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08324"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08325"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08326"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08327"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08328"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08329"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08330"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08331"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08332"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08333"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08334"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08335"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08336"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08337"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08338"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08339"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08340"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08341"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08342"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08343"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08344"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08345"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08346"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08347"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08348"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08349"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08350"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08351"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08352"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08353"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08354"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08355"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08356"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08357"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08358"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08359"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08360"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08361"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08362"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08363"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08364"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08365"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08366"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08367"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08368"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08369"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08370"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08371"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08372"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08373"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08374"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08375"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08376"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08377"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08378"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08379"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08380"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08381"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08382"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08383"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08384"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08385"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08386"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08387"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08388"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08389"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08390"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08391"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08392"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08393"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08394"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08395"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08396"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08397"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08398"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08399"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08400"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08401"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08402"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08403"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08404"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08405"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08406"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08407"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08408"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08409"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08410"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08411"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08412"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08413"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08414"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08415"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08416"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08417"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08418"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08419"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08420"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08421"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08422"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08423"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08424"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08425"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08426"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08427"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08428"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08429"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08430"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08431"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08432"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08433"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08434"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08435"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08436"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08437"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08438"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08439"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08440"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08441"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08442"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08443"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08444"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08445"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08446"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08447"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08448"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08449"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08450"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08451"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08452"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08453"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08454"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08455"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08456"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08457"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08458"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08459"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08460"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08461"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08462"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08463"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08464"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08465"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08466"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08467"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08468"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08469"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08470"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08471"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08472"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08473"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08474"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08475"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08476"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08477"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08478"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08479"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08480"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08481"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08482"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08483"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08484"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08485"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08486"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08487"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08488"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08489"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08490"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08491"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08492"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08493"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08494"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08495"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08496"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08497"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08498"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08499"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08500"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08501"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08502"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08503"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08504"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08505"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08506"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08507"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08508"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08509"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08510"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08511"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08512"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08513"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08514"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08515"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08516"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08517"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9900"/>
    <pageSetUpPr fitToPage="1"/>
  </sheetPr>
  <dimension ref="A1:N244"/>
  <sheetViews>
    <sheetView showGridLines="0" showRowColHeaders="0" topLeftCell="A185" workbookViewId="0">
      <selection activeCell="F201" sqref="F201"/>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Guru-Thn-4</v>
      </c>
      <c r="C1" s="52" t="str">
        <f ca="1">MID(B1,1,LEN(B1)-6)</f>
        <v>Guru</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Guru</v>
      </c>
    </row>
    <row r="6" spans="1:9" ht="7.5" customHeight="1" x14ac:dyDescent="0.25"/>
    <row r="7" spans="1:9" ht="18" x14ac:dyDescent="0.25">
      <c r="B7" s="331" t="s">
        <v>412</v>
      </c>
      <c r="C7" s="332"/>
      <c r="D7" s="332"/>
      <c r="E7" s="332"/>
      <c r="F7" s="333"/>
      <c r="G7" s="45"/>
      <c r="H7" s="46"/>
    </row>
    <row r="8" spans="1:9" x14ac:dyDescent="0.25">
      <c r="B8" s="334" t="s">
        <v>19</v>
      </c>
      <c r="C8" s="335" t="s">
        <v>70</v>
      </c>
      <c r="D8" s="335"/>
      <c r="E8" s="336" t="s">
        <v>17</v>
      </c>
      <c r="F8" s="337"/>
      <c r="G8" s="326" t="s">
        <v>71</v>
      </c>
      <c r="H8" s="327" t="s">
        <v>72</v>
      </c>
    </row>
    <row r="9" spans="1:9" x14ac:dyDescent="0.25">
      <c r="B9" s="334"/>
      <c r="C9" s="335"/>
      <c r="D9" s="335"/>
      <c r="E9" s="37" t="s">
        <v>129</v>
      </c>
      <c r="F9" s="36" t="s">
        <v>392</v>
      </c>
      <c r="G9" s="326"/>
      <c r="H9" s="327"/>
    </row>
    <row r="10" spans="1:9" ht="27.75" customHeight="1" x14ac:dyDescent="0.25">
      <c r="B10" s="35" t="s">
        <v>14</v>
      </c>
      <c r="C10" s="328" t="s">
        <v>73</v>
      </c>
      <c r="D10" s="329"/>
      <c r="E10" s="33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28" t="s">
        <v>82</v>
      </c>
      <c r="D14" s="329"/>
      <c r="E14" s="33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28" t="s">
        <v>92</v>
      </c>
      <c r="D19" s="329"/>
      <c r="E19" s="33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28" t="s">
        <v>98</v>
      </c>
      <c r="D22" s="329"/>
      <c r="E22" s="33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28" t="s">
        <v>104</v>
      </c>
      <c r="D27" s="329"/>
      <c r="E27" s="33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28" t="s">
        <v>112</v>
      </c>
      <c r="D31" s="329"/>
      <c r="E31" s="33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28" t="s">
        <v>120</v>
      </c>
      <c r="D36" s="329"/>
      <c r="E36" s="33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8" t="s">
        <v>0</v>
      </c>
      <c r="D41" s="339"/>
      <c r="E41" s="340">
        <f>SUBTOTAL(9,F10:F40)</f>
        <v>0</v>
      </c>
      <c r="F41" s="341"/>
      <c r="G41" s="69"/>
      <c r="H41" s="70"/>
    </row>
    <row r="42" spans="2:8" ht="15.75" x14ac:dyDescent="0.25">
      <c r="B42" s="342" t="str">
        <f>"NKT Pengembangan Madrasah (Nilai Kinerja Tahunan)"</f>
        <v>NKT Pengembangan Madrasah (Nilai Kinerja Tahunan)</v>
      </c>
      <c r="C42" s="343"/>
      <c r="D42" s="343"/>
      <c r="E42" s="344">
        <f>E41/(B41*4)*100</f>
        <v>0</v>
      </c>
      <c r="F42" s="345"/>
      <c r="G42" s="44"/>
      <c r="H42" s="2"/>
    </row>
    <row r="43" spans="2:8" x14ac:dyDescent="0.25"/>
    <row r="44" spans="2:8" x14ac:dyDescent="0.25"/>
    <row r="45" spans="2:8" ht="18" x14ac:dyDescent="0.25">
      <c r="B45" s="331" t="s">
        <v>413</v>
      </c>
      <c r="C45" s="332"/>
      <c r="D45" s="332"/>
      <c r="E45" s="332"/>
      <c r="F45" s="333"/>
      <c r="G45" s="45"/>
      <c r="H45" s="46"/>
    </row>
    <row r="46" spans="2:8" x14ac:dyDescent="0.25">
      <c r="B46" s="334" t="s">
        <v>19</v>
      </c>
      <c r="C46" s="335" t="s">
        <v>70</v>
      </c>
      <c r="D46" s="335"/>
      <c r="E46" s="336" t="s">
        <v>17</v>
      </c>
      <c r="F46" s="337"/>
      <c r="G46" s="326" t="s">
        <v>71</v>
      </c>
      <c r="H46" s="327" t="s">
        <v>72</v>
      </c>
    </row>
    <row r="47" spans="2:8" x14ac:dyDescent="0.25">
      <c r="B47" s="334"/>
      <c r="C47" s="335"/>
      <c r="D47" s="335"/>
      <c r="E47" s="37" t="s">
        <v>129</v>
      </c>
      <c r="F47" s="36" t="s">
        <v>392</v>
      </c>
      <c r="G47" s="326"/>
      <c r="H47" s="327"/>
    </row>
    <row r="48" spans="2:8" x14ac:dyDescent="0.25">
      <c r="B48" s="35" t="s">
        <v>11</v>
      </c>
      <c r="C48" s="328" t="s">
        <v>130</v>
      </c>
      <c r="D48" s="329"/>
      <c r="E48" s="33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28" t="s">
        <v>138</v>
      </c>
      <c r="D53" s="329"/>
      <c r="E53" s="33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28" t="s">
        <v>145</v>
      </c>
      <c r="D57" s="329"/>
      <c r="E57" s="33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28" t="s">
        <v>154</v>
      </c>
      <c r="D62" s="329"/>
      <c r="E62" s="33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28" t="s">
        <v>164</v>
      </c>
      <c r="D67" s="329"/>
      <c r="E67" s="33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28" t="s">
        <v>174</v>
      </c>
      <c r="D72" s="329"/>
      <c r="E72" s="33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28" t="s">
        <v>182</v>
      </c>
      <c r="D77" s="329"/>
      <c r="E77" s="33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28" t="s">
        <v>190</v>
      </c>
      <c r="D82" s="329"/>
      <c r="E82" s="33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28" t="s">
        <v>196</v>
      </c>
      <c r="D86" s="329"/>
      <c r="E86" s="33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28" t="s">
        <v>205</v>
      </c>
      <c r="D91" s="329"/>
      <c r="E91" s="33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28" t="s">
        <v>217</v>
      </c>
      <c r="D97" s="329"/>
      <c r="E97" s="33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28" t="s">
        <v>219</v>
      </c>
      <c r="D102" s="329"/>
      <c r="E102" s="33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28" t="s">
        <v>221</v>
      </c>
      <c r="D107" s="329"/>
      <c r="E107" s="33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28" t="s">
        <v>223</v>
      </c>
      <c r="D112" s="329"/>
      <c r="E112" s="33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28" t="s">
        <v>233</v>
      </c>
      <c r="D117" s="329"/>
      <c r="E117" s="33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28" t="s">
        <v>241</v>
      </c>
      <c r="D121" s="329"/>
      <c r="E121" s="33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8" t="s">
        <v>0</v>
      </c>
      <c r="D126" s="339"/>
      <c r="E126" s="340">
        <f>SUBTOTAL(9,F49:F125)</f>
        <v>0</v>
      </c>
      <c r="F126" s="341"/>
      <c r="G126" s="69"/>
      <c r="H126" s="70"/>
    </row>
    <row r="127" spans="2:8" ht="15.75" x14ac:dyDescent="0.25">
      <c r="B127" s="342" t="str">
        <f>"NKT (Nilai Kinerja Tahunan)"</f>
        <v>NKT (Nilai Kinerja Tahunan)</v>
      </c>
      <c r="C127" s="343"/>
      <c r="D127" s="343"/>
      <c r="E127" s="344">
        <f>E126/(B126*4)*100</f>
        <v>0</v>
      </c>
      <c r="F127" s="345"/>
      <c r="G127" s="44"/>
      <c r="H127" s="2"/>
    </row>
    <row r="128" spans="2:8" x14ac:dyDescent="0.25"/>
    <row r="129" spans="2:8" x14ac:dyDescent="0.25"/>
    <row r="130" spans="2:8" ht="18" x14ac:dyDescent="0.25">
      <c r="B130" s="331" t="s">
        <v>414</v>
      </c>
      <c r="C130" s="332"/>
      <c r="D130" s="332"/>
      <c r="E130" s="332"/>
      <c r="F130" s="333"/>
      <c r="G130" s="45"/>
      <c r="H130" s="46"/>
    </row>
    <row r="131" spans="2:8" x14ac:dyDescent="0.25">
      <c r="B131" s="334" t="s">
        <v>19</v>
      </c>
      <c r="C131" s="335" t="s">
        <v>70</v>
      </c>
      <c r="D131" s="335"/>
      <c r="E131" s="336" t="s">
        <v>17</v>
      </c>
      <c r="F131" s="337"/>
      <c r="G131" s="326" t="s">
        <v>71</v>
      </c>
      <c r="H131" s="327" t="s">
        <v>72</v>
      </c>
    </row>
    <row r="132" spans="2:8" x14ac:dyDescent="0.25">
      <c r="B132" s="334"/>
      <c r="C132" s="335"/>
      <c r="D132" s="335"/>
      <c r="E132" s="37" t="s">
        <v>129</v>
      </c>
      <c r="F132" s="36" t="s">
        <v>392</v>
      </c>
      <c r="G132" s="326"/>
      <c r="H132" s="327"/>
    </row>
    <row r="133" spans="2:8" x14ac:dyDescent="0.25">
      <c r="B133" s="35" t="s">
        <v>7</v>
      </c>
      <c r="C133" s="328" t="s">
        <v>248</v>
      </c>
      <c r="D133" s="329"/>
      <c r="E133" s="33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28" t="s">
        <v>256</v>
      </c>
      <c r="D138" s="329"/>
      <c r="E138" s="33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28" t="s">
        <v>265</v>
      </c>
      <c r="D143" s="329"/>
      <c r="E143" s="33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28" t="s">
        <v>272</v>
      </c>
      <c r="D147" s="329"/>
      <c r="E147" s="33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28" t="s">
        <v>278</v>
      </c>
      <c r="D151" s="329"/>
      <c r="E151" s="33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8" t="s">
        <v>0</v>
      </c>
      <c r="D156" s="339"/>
      <c r="E156" s="340">
        <f>SUBTOTAL(9,F134:F155)</f>
        <v>0</v>
      </c>
      <c r="F156" s="341"/>
      <c r="G156" s="69"/>
      <c r="H156" s="70"/>
    </row>
    <row r="157" spans="2:8" ht="15.75" x14ac:dyDescent="0.25">
      <c r="B157" s="342" t="str">
        <f>"NKT Manajerial (Nilai Kinerja Tahunan)"</f>
        <v>NKT Manajerial (Nilai Kinerja Tahunan)</v>
      </c>
      <c r="C157" s="343"/>
      <c r="D157" s="343"/>
      <c r="E157" s="344">
        <f>E156/(B156*4)*100</f>
        <v>0</v>
      </c>
      <c r="F157" s="345"/>
      <c r="G157" s="44"/>
      <c r="H157" s="2"/>
    </row>
    <row r="158" spans="2:8" x14ac:dyDescent="0.25"/>
    <row r="159" spans="2:8" x14ac:dyDescent="0.25"/>
    <row r="160" spans="2:8" ht="18" x14ac:dyDescent="0.25">
      <c r="B160" s="331" t="s">
        <v>415</v>
      </c>
      <c r="C160" s="332"/>
      <c r="D160" s="332"/>
      <c r="E160" s="332"/>
      <c r="F160" s="333"/>
      <c r="G160" s="45"/>
      <c r="H160" s="46"/>
    </row>
    <row r="161" spans="2:8" x14ac:dyDescent="0.25">
      <c r="B161" s="334" t="s">
        <v>19</v>
      </c>
      <c r="C161" s="335" t="s">
        <v>70</v>
      </c>
      <c r="D161" s="335"/>
      <c r="E161" s="336" t="s">
        <v>17</v>
      </c>
      <c r="F161" s="337"/>
      <c r="G161" s="326" t="s">
        <v>71</v>
      </c>
      <c r="H161" s="327" t="s">
        <v>72</v>
      </c>
    </row>
    <row r="162" spans="2:8" x14ac:dyDescent="0.25">
      <c r="B162" s="334"/>
      <c r="C162" s="335"/>
      <c r="D162" s="335"/>
      <c r="E162" s="37" t="s">
        <v>129</v>
      </c>
      <c r="F162" s="36" t="s">
        <v>392</v>
      </c>
      <c r="G162" s="326"/>
      <c r="H162" s="327"/>
    </row>
    <row r="163" spans="2:8" x14ac:dyDescent="0.25">
      <c r="B163" s="35" t="s">
        <v>3</v>
      </c>
      <c r="C163" s="328" t="s">
        <v>287</v>
      </c>
      <c r="D163" s="329"/>
      <c r="E163" s="33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28" t="s">
        <v>292</v>
      </c>
      <c r="D167" s="329"/>
      <c r="E167" s="33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28" t="s">
        <v>299</v>
      </c>
      <c r="D172" s="329"/>
      <c r="E172" s="33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8" t="s">
        <v>0</v>
      </c>
      <c r="D177" s="339"/>
      <c r="E177" s="340">
        <f>SUBTOTAL(9,F164:F176)</f>
        <v>0</v>
      </c>
      <c r="F177" s="341"/>
      <c r="G177" s="69"/>
      <c r="H177" s="70"/>
    </row>
    <row r="178" spans="1:8" ht="15.75" x14ac:dyDescent="0.25">
      <c r="B178" s="342" t="str">
        <f>"NKT Supervisi (Nilai Kinerja Tahunan)"</f>
        <v>NKT Supervisi (Nilai Kinerja Tahunan)</v>
      </c>
      <c r="C178" s="343"/>
      <c r="D178" s="343"/>
      <c r="E178" s="344">
        <f>E177/(B177*4)*100</f>
        <v>0</v>
      </c>
      <c r="F178" s="345"/>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31" t="s">
        <v>416</v>
      </c>
      <c r="C186" s="332"/>
      <c r="D186" s="332"/>
      <c r="E186" s="332"/>
      <c r="F186" s="333"/>
      <c r="G186" s="45"/>
      <c r="H186" s="46"/>
    </row>
    <row r="187" spans="1:8" s="1" customFormat="1" ht="17.25" customHeight="1" x14ac:dyDescent="0.2">
      <c r="B187" s="355" t="s">
        <v>19</v>
      </c>
      <c r="C187" s="357" t="s">
        <v>18</v>
      </c>
      <c r="D187" s="358"/>
      <c r="E187" s="361" t="s">
        <v>17</v>
      </c>
      <c r="F187" s="362"/>
      <c r="G187" s="346" t="s">
        <v>16</v>
      </c>
      <c r="H187" s="347"/>
    </row>
    <row r="188" spans="1:8" x14ac:dyDescent="0.25">
      <c r="B188" s="356"/>
      <c r="C188" s="359"/>
      <c r="D188" s="360"/>
      <c r="E188" s="37" t="s">
        <v>129</v>
      </c>
      <c r="F188" s="36" t="s">
        <v>392</v>
      </c>
      <c r="G188" s="348"/>
      <c r="H188" s="349"/>
    </row>
    <row r="189" spans="1:8" s="1" customFormat="1" ht="14.25" x14ac:dyDescent="0.2">
      <c r="B189" s="8" t="s">
        <v>352</v>
      </c>
      <c r="C189" s="350" t="s">
        <v>351</v>
      </c>
      <c r="D189" s="350"/>
      <c r="E189" s="350"/>
      <c r="F189" s="270">
        <f ca="1">IF(INT($A$1)&gt;3,(SUBTOTAL(9,F190:F190)/(4*1))*100,"")</f>
        <v>0</v>
      </c>
      <c r="G189" s="351"/>
      <c r="H189" s="352"/>
    </row>
    <row r="190" spans="1:8" s="1" customFormat="1" ht="57.75" customHeight="1" x14ac:dyDescent="0.2">
      <c r="B190" s="6"/>
      <c r="C190" s="5"/>
      <c r="D190" s="61" t="s">
        <v>354</v>
      </c>
      <c r="E190" s="4"/>
      <c r="F190" s="38"/>
      <c r="G190" s="353"/>
      <c r="H190" s="354"/>
    </row>
    <row r="191" spans="1:8" s="1" customFormat="1" ht="14.25" x14ac:dyDescent="0.2">
      <c r="B191" s="8" t="s">
        <v>355</v>
      </c>
      <c r="C191" s="350" t="s">
        <v>353</v>
      </c>
      <c r="D191" s="350"/>
      <c r="E191" s="350"/>
      <c r="F191" s="270">
        <f ca="1">IF(INT($A$1)&gt;3,(SUBTOTAL(9,F192:F192)/(4*1))*100,"")</f>
        <v>0</v>
      </c>
      <c r="G191" s="351"/>
      <c r="H191" s="352"/>
    </row>
    <row r="192" spans="1:8" s="1" customFormat="1" ht="57.75" customHeight="1" x14ac:dyDescent="0.2">
      <c r="B192" s="6"/>
      <c r="C192" s="5"/>
      <c r="D192" s="61" t="s">
        <v>354</v>
      </c>
      <c r="E192" s="4"/>
      <c r="F192" s="38"/>
      <c r="G192" s="353"/>
      <c r="H192" s="354"/>
    </row>
    <row r="193" spans="2:14" ht="15" customHeight="1" x14ac:dyDescent="0.25">
      <c r="B193" s="68">
        <v>2</v>
      </c>
      <c r="C193" s="338" t="s">
        <v>0</v>
      </c>
      <c r="D193" s="339"/>
      <c r="E193" s="340">
        <f ca="1">IF(INT($A$1)&gt;3,SUBTOTAL(9,F190:F192),0)</f>
        <v>0</v>
      </c>
      <c r="F193" s="341"/>
      <c r="G193" s="69"/>
      <c r="H193" s="70"/>
    </row>
    <row r="194" spans="2:14" ht="15.75" customHeight="1" x14ac:dyDescent="0.25">
      <c r="B194" s="342" t="s">
        <v>398</v>
      </c>
      <c r="C194" s="343"/>
      <c r="D194" s="343"/>
      <c r="E194" s="344">
        <f ca="1">E193/(B193*4)*100</f>
        <v>0</v>
      </c>
      <c r="F194" s="345"/>
      <c r="G194" s="44"/>
      <c r="H194" s="2"/>
    </row>
    <row r="195" spans="2:14" x14ac:dyDescent="0.25"/>
    <row r="196" spans="2:14" x14ac:dyDescent="0.25"/>
    <row r="197" spans="2:14" ht="18" x14ac:dyDescent="0.25">
      <c r="B197" s="331" t="s">
        <v>417</v>
      </c>
      <c r="C197" s="332"/>
      <c r="D197" s="332"/>
      <c r="E197" s="332"/>
      <c r="F197" s="333"/>
      <c r="G197" s="45"/>
      <c r="H197" s="46"/>
    </row>
    <row r="198" spans="2:14" s="1" customFormat="1" ht="17.25" customHeight="1" x14ac:dyDescent="0.2">
      <c r="B198" s="355" t="s">
        <v>19</v>
      </c>
      <c r="C198" s="357" t="s">
        <v>18</v>
      </c>
      <c r="D198" s="358"/>
      <c r="E198" s="361" t="s">
        <v>17</v>
      </c>
      <c r="F198" s="362"/>
      <c r="G198" s="346" t="s">
        <v>16</v>
      </c>
      <c r="H198" s="347"/>
    </row>
    <row r="199" spans="2:14" x14ac:dyDescent="0.25">
      <c r="B199" s="356"/>
      <c r="C199" s="359"/>
      <c r="D199" s="360"/>
      <c r="E199" s="37" t="s">
        <v>129</v>
      </c>
      <c r="F199" s="36" t="s">
        <v>392</v>
      </c>
      <c r="G199" s="348"/>
      <c r="H199" s="349"/>
    </row>
    <row r="200" spans="2:14" s="1" customFormat="1" ht="14.25" x14ac:dyDescent="0.2">
      <c r="B200" s="8" t="s">
        <v>356</v>
      </c>
      <c r="C200" s="350" t="s">
        <v>357</v>
      </c>
      <c r="D200" s="350"/>
      <c r="E200" s="350"/>
      <c r="F200" s="270">
        <f ca="1">IF(INT($A$1)&gt;3,(SUBTOTAL(9,F201:F201)/(4*1))*100,"")</f>
        <v>0</v>
      </c>
      <c r="G200" s="351"/>
      <c r="H200" s="352"/>
    </row>
    <row r="201" spans="2:14" s="1" customFormat="1" ht="57.75" customHeight="1" x14ac:dyDescent="0.2">
      <c r="B201" s="6"/>
      <c r="C201" s="5"/>
      <c r="D201" s="61" t="s">
        <v>354</v>
      </c>
      <c r="E201" s="4"/>
      <c r="F201" s="38"/>
      <c r="G201" s="353"/>
      <c r="H201" s="354"/>
      <c r="N201" s="1" t="s">
        <v>10</v>
      </c>
    </row>
    <row r="202" spans="2:14" s="1" customFormat="1" ht="14.25" x14ac:dyDescent="0.2">
      <c r="B202" s="8" t="s">
        <v>360</v>
      </c>
      <c r="C202" s="350" t="s">
        <v>358</v>
      </c>
      <c r="D202" s="350"/>
      <c r="E202" s="350"/>
      <c r="F202" s="270">
        <f ca="1">IF(INT($A$1)&gt;3,(SUBTOTAL(9,F203:F203)/(4*1))*100,"")</f>
        <v>0</v>
      </c>
      <c r="G202" s="351"/>
      <c r="H202" s="352"/>
    </row>
    <row r="203" spans="2:14" s="1" customFormat="1" ht="57.75" customHeight="1" x14ac:dyDescent="0.2">
      <c r="B203" s="6"/>
      <c r="C203" s="5"/>
      <c r="D203" s="61" t="s">
        <v>359</v>
      </c>
      <c r="E203" s="4"/>
      <c r="F203" s="38"/>
      <c r="G203" s="353"/>
      <c r="H203" s="354"/>
    </row>
    <row r="204" spans="2:14" ht="15" customHeight="1" x14ac:dyDescent="0.25">
      <c r="B204" s="68">
        <v>2</v>
      </c>
      <c r="C204" s="338" t="s">
        <v>0</v>
      </c>
      <c r="D204" s="339"/>
      <c r="E204" s="340">
        <f ca="1">IF(INT($A$1)&gt;3,SUBTOTAL(9,F201:F203),0)</f>
        <v>0</v>
      </c>
      <c r="F204" s="341"/>
      <c r="G204" s="69"/>
      <c r="H204" s="70"/>
    </row>
    <row r="205" spans="2:14" ht="15.75" customHeight="1" x14ac:dyDescent="0.25">
      <c r="B205" s="342" t="s">
        <v>397</v>
      </c>
      <c r="C205" s="343"/>
      <c r="D205" s="343"/>
      <c r="E205" s="344">
        <f ca="1">E204/(B204*4)*100</f>
        <v>0</v>
      </c>
      <c r="F205" s="345"/>
      <c r="G205" s="44"/>
      <c r="H205" s="2"/>
    </row>
    <row r="206" spans="2:14" x14ac:dyDescent="0.25"/>
    <row r="207" spans="2:14" x14ac:dyDescent="0.25"/>
    <row r="208" spans="2:14" ht="18" x14ac:dyDescent="0.25">
      <c r="B208" s="331" t="s">
        <v>418</v>
      </c>
      <c r="C208" s="332"/>
      <c r="D208" s="332"/>
      <c r="E208" s="332"/>
      <c r="F208" s="333"/>
      <c r="G208" s="45"/>
      <c r="H208" s="46"/>
    </row>
    <row r="209" spans="2:8" s="1" customFormat="1" ht="17.25" customHeight="1" x14ac:dyDescent="0.2">
      <c r="B209" s="355" t="s">
        <v>19</v>
      </c>
      <c r="C209" s="357" t="s">
        <v>18</v>
      </c>
      <c r="D209" s="358"/>
      <c r="E209" s="361" t="s">
        <v>17</v>
      </c>
      <c r="F209" s="362"/>
      <c r="G209" s="346" t="s">
        <v>16</v>
      </c>
      <c r="H209" s="347"/>
    </row>
    <row r="210" spans="2:8" x14ac:dyDescent="0.25">
      <c r="B210" s="356"/>
      <c r="C210" s="359"/>
      <c r="D210" s="360"/>
      <c r="E210" s="37" t="s">
        <v>129</v>
      </c>
      <c r="F210" s="36" t="s">
        <v>392</v>
      </c>
      <c r="G210" s="348"/>
      <c r="H210" s="349"/>
    </row>
    <row r="211" spans="2:8" s="1" customFormat="1" ht="14.25" x14ac:dyDescent="0.2">
      <c r="B211" s="8" t="s">
        <v>363</v>
      </c>
      <c r="C211" s="350" t="s">
        <v>361</v>
      </c>
      <c r="D211" s="350"/>
      <c r="E211" s="350"/>
      <c r="F211" s="270">
        <f ca="1">IF(INT($A$1)&gt;3,(SUBTOTAL(9,F212:F212)/(4*1))*100,"")</f>
        <v>0</v>
      </c>
      <c r="G211" s="351"/>
      <c r="H211" s="352"/>
    </row>
    <row r="212" spans="2:8" s="1" customFormat="1" ht="57.75" customHeight="1" x14ac:dyDescent="0.2">
      <c r="B212" s="6"/>
      <c r="C212" s="5"/>
      <c r="D212" s="61" t="s">
        <v>362</v>
      </c>
      <c r="E212" s="4"/>
      <c r="F212" s="38"/>
      <c r="G212" s="353"/>
      <c r="H212" s="354"/>
    </row>
    <row r="213" spans="2:8" s="1" customFormat="1" ht="14.25" x14ac:dyDescent="0.2">
      <c r="B213" s="8" t="s">
        <v>364</v>
      </c>
      <c r="C213" s="350" t="s">
        <v>366</v>
      </c>
      <c r="D213" s="350"/>
      <c r="E213" s="350"/>
      <c r="F213" s="270">
        <f ca="1">IF(INT($A$1)&gt;3,(SUBTOTAL(9,F214:F214)/(4*1))*100,"")</f>
        <v>0</v>
      </c>
      <c r="G213" s="351"/>
      <c r="H213" s="352"/>
    </row>
    <row r="214" spans="2:8" s="1" customFormat="1" ht="57.75" customHeight="1" x14ac:dyDescent="0.2">
      <c r="B214" s="6"/>
      <c r="C214" s="5"/>
      <c r="D214" s="61" t="s">
        <v>365</v>
      </c>
      <c r="E214" s="4"/>
      <c r="F214" s="38"/>
      <c r="G214" s="353"/>
      <c r="H214" s="354"/>
    </row>
    <row r="215" spans="2:8" s="1" customFormat="1" ht="14.25" x14ac:dyDescent="0.2">
      <c r="B215" s="8" t="s">
        <v>364</v>
      </c>
      <c r="C215" s="350" t="s">
        <v>367</v>
      </c>
      <c r="D215" s="350"/>
      <c r="E215" s="350"/>
      <c r="F215" s="270">
        <f ca="1">IF(INT($A$1)&gt;3,(SUBTOTAL(9,F216:F216)/(4*1))*100,"")</f>
        <v>0</v>
      </c>
      <c r="G215" s="351"/>
      <c r="H215" s="352"/>
    </row>
    <row r="216" spans="2:8" s="1" customFormat="1" ht="57.75" customHeight="1" x14ac:dyDescent="0.2">
      <c r="B216" s="6"/>
      <c r="C216" s="5"/>
      <c r="D216" s="61" t="s">
        <v>362</v>
      </c>
      <c r="E216" s="4"/>
      <c r="F216" s="38"/>
      <c r="G216" s="353"/>
      <c r="H216" s="354"/>
    </row>
    <row r="217" spans="2:8" ht="15" customHeight="1" x14ac:dyDescent="0.25">
      <c r="B217" s="68">
        <v>3</v>
      </c>
      <c r="C217" s="338" t="s">
        <v>0</v>
      </c>
      <c r="D217" s="339"/>
      <c r="E217" s="340">
        <f ca="1">IF(INT($A$1)&gt;3,SUBTOTAL(9,F212:F216),0)</f>
        <v>0</v>
      </c>
      <c r="F217" s="341"/>
      <c r="G217" s="69"/>
      <c r="H217" s="70"/>
    </row>
    <row r="218" spans="2:8" ht="15.75" customHeight="1" x14ac:dyDescent="0.25">
      <c r="B218" s="342" t="s">
        <v>399</v>
      </c>
      <c r="C218" s="343"/>
      <c r="D218" s="343"/>
      <c r="E218" s="344">
        <f ca="1">E217/(B217*4)*100</f>
        <v>0</v>
      </c>
      <c r="F218" s="345"/>
      <c r="G218" s="44"/>
      <c r="H218" s="2"/>
    </row>
    <row r="219" spans="2:8" x14ac:dyDescent="0.25"/>
    <row r="220" spans="2:8" x14ac:dyDescent="0.25"/>
    <row r="221" spans="2:8" ht="18" x14ac:dyDescent="0.25">
      <c r="B221" s="331" t="s">
        <v>419</v>
      </c>
      <c r="C221" s="332"/>
      <c r="D221" s="332"/>
      <c r="E221" s="332"/>
      <c r="F221" s="333"/>
      <c r="G221" s="45"/>
      <c r="H221" s="46"/>
    </row>
    <row r="222" spans="2:8" s="1" customFormat="1" ht="17.25" customHeight="1" x14ac:dyDescent="0.2">
      <c r="B222" s="355" t="s">
        <v>19</v>
      </c>
      <c r="C222" s="357" t="s">
        <v>18</v>
      </c>
      <c r="D222" s="358"/>
      <c r="E222" s="361" t="s">
        <v>17</v>
      </c>
      <c r="F222" s="362"/>
      <c r="G222" s="346" t="s">
        <v>16</v>
      </c>
      <c r="H222" s="347"/>
    </row>
    <row r="223" spans="2:8" x14ac:dyDescent="0.25">
      <c r="B223" s="356"/>
      <c r="C223" s="359"/>
      <c r="D223" s="360"/>
      <c r="E223" s="37" t="s">
        <v>129</v>
      </c>
      <c r="F223" s="36" t="s">
        <v>392</v>
      </c>
      <c r="G223" s="348"/>
      <c r="H223" s="349"/>
    </row>
    <row r="224" spans="2:8" s="1" customFormat="1" ht="14.25" x14ac:dyDescent="0.2">
      <c r="B224" s="8" t="s">
        <v>371</v>
      </c>
      <c r="C224" s="350" t="s">
        <v>368</v>
      </c>
      <c r="D224" s="350"/>
      <c r="E224" s="350"/>
      <c r="F224" s="270">
        <f ca="1">IF(INT($A$1)&gt;3,(SUBTOTAL(9,F225:F225)/(4*1))*100,"")</f>
        <v>0</v>
      </c>
      <c r="G224" s="351"/>
      <c r="H224" s="352"/>
    </row>
    <row r="225" spans="2:8" s="1" customFormat="1" ht="57.75" customHeight="1" x14ac:dyDescent="0.2">
      <c r="B225" s="6"/>
      <c r="C225" s="5"/>
      <c r="D225" s="61" t="s">
        <v>369</v>
      </c>
      <c r="E225" s="4"/>
      <c r="F225" s="38"/>
      <c r="G225" s="353"/>
      <c r="H225" s="354"/>
    </row>
    <row r="226" spans="2:8" s="1" customFormat="1" ht="14.25" x14ac:dyDescent="0.2">
      <c r="B226" s="8" t="s">
        <v>372</v>
      </c>
      <c r="C226" s="350" t="s">
        <v>370</v>
      </c>
      <c r="D226" s="350"/>
      <c r="E226" s="350"/>
      <c r="F226" s="270">
        <f ca="1">IF(INT($A$1)&gt;3,(SUBTOTAL(9,F227:F227)/(4*1))*100,"")</f>
        <v>0</v>
      </c>
      <c r="G226" s="351"/>
      <c r="H226" s="352"/>
    </row>
    <row r="227" spans="2:8" s="1" customFormat="1" ht="57.75" customHeight="1" x14ac:dyDescent="0.2">
      <c r="B227" s="6"/>
      <c r="C227" s="5"/>
      <c r="D227" s="61" t="s">
        <v>373</v>
      </c>
      <c r="E227" s="4"/>
      <c r="F227" s="38"/>
      <c r="G227" s="353"/>
      <c r="H227" s="354"/>
    </row>
    <row r="228" spans="2:8" s="1" customFormat="1" ht="14.25" x14ac:dyDescent="0.2">
      <c r="B228" s="8" t="s">
        <v>376</v>
      </c>
      <c r="C228" s="350" t="s">
        <v>375</v>
      </c>
      <c r="D228" s="350"/>
      <c r="E228" s="350"/>
      <c r="F228" s="270">
        <f ca="1">IF(INT($A$1)&gt;3,(SUBTOTAL(9,F229:F229)/(4*1))*100,"")</f>
        <v>0</v>
      </c>
      <c r="G228" s="351"/>
      <c r="H228" s="352"/>
    </row>
    <row r="229" spans="2:8" s="1" customFormat="1" ht="57.75" customHeight="1" x14ac:dyDescent="0.2">
      <c r="B229" s="6"/>
      <c r="C229" s="5"/>
      <c r="D229" s="61" t="s">
        <v>374</v>
      </c>
      <c r="E229" s="4"/>
      <c r="F229" s="38"/>
      <c r="G229" s="353"/>
      <c r="H229" s="354"/>
    </row>
    <row r="230" spans="2:8" s="1" customFormat="1" ht="14.25" x14ac:dyDescent="0.2">
      <c r="B230" s="8" t="s">
        <v>377</v>
      </c>
      <c r="C230" s="350" t="s">
        <v>380</v>
      </c>
      <c r="D230" s="350"/>
      <c r="E230" s="350"/>
      <c r="F230" s="270">
        <f ca="1">IF(INT($A$1)&gt;3,(SUBTOTAL(9,F231:F231)/(4*1))*100,"")</f>
        <v>0</v>
      </c>
      <c r="G230" s="351"/>
      <c r="H230" s="352"/>
    </row>
    <row r="231" spans="2:8" s="1" customFormat="1" ht="57.75" customHeight="1" x14ac:dyDescent="0.2">
      <c r="B231" s="6"/>
      <c r="C231" s="5"/>
      <c r="D231" s="61" t="s">
        <v>379</v>
      </c>
      <c r="E231" s="4"/>
      <c r="F231" s="38"/>
      <c r="G231" s="353"/>
      <c r="H231" s="354"/>
    </row>
    <row r="232" spans="2:8" s="1" customFormat="1" ht="14.25" x14ac:dyDescent="0.2">
      <c r="B232" s="8" t="s">
        <v>378</v>
      </c>
      <c r="C232" s="350" t="s">
        <v>382</v>
      </c>
      <c r="D232" s="350"/>
      <c r="E232" s="350"/>
      <c r="F232" s="270">
        <f ca="1">IF(INT($A$1)&gt;3,(SUBTOTAL(9,F233:F233)/(4*1))*100,"")</f>
        <v>0</v>
      </c>
      <c r="G232" s="351"/>
      <c r="H232" s="352"/>
    </row>
    <row r="233" spans="2:8" s="1" customFormat="1" ht="57.75" customHeight="1" x14ac:dyDescent="0.2">
      <c r="B233" s="6"/>
      <c r="C233" s="5"/>
      <c r="D233" s="61" t="s">
        <v>381</v>
      </c>
      <c r="E233" s="4"/>
      <c r="F233" s="38"/>
      <c r="G233" s="353"/>
      <c r="H233" s="354"/>
    </row>
    <row r="234" spans="2:8" s="1" customFormat="1" ht="14.25" x14ac:dyDescent="0.2">
      <c r="B234" s="8" t="s">
        <v>470</v>
      </c>
      <c r="C234" s="350" t="s">
        <v>472</v>
      </c>
      <c r="D234" s="350"/>
      <c r="E234" s="350"/>
      <c r="F234" s="270">
        <f ca="1">IF(INT($A$1)&gt;3,(SUBTOTAL(9,F235:F235)/(4*1))*100,"")</f>
        <v>0</v>
      </c>
      <c r="G234" s="351"/>
      <c r="H234" s="352"/>
    </row>
    <row r="235" spans="2:8" s="1" customFormat="1" ht="89.25" x14ac:dyDescent="0.2">
      <c r="B235" s="6"/>
      <c r="C235" s="5"/>
      <c r="D235" s="61" t="s">
        <v>475</v>
      </c>
      <c r="E235" s="4"/>
      <c r="F235" s="38"/>
      <c r="G235" s="353"/>
      <c r="H235" s="354"/>
    </row>
    <row r="236" spans="2:8" s="1" customFormat="1" ht="14.25" x14ac:dyDescent="0.2">
      <c r="B236" s="8" t="s">
        <v>471</v>
      </c>
      <c r="C236" s="350" t="s">
        <v>473</v>
      </c>
      <c r="D236" s="350"/>
      <c r="E236" s="350"/>
      <c r="F236" s="270">
        <f ca="1">IF(INT($A$1)&gt;3,(SUBTOTAL(9,F237:F237)/(4*1))*100,"")</f>
        <v>0</v>
      </c>
      <c r="G236" s="351"/>
      <c r="H236" s="352"/>
    </row>
    <row r="237" spans="2:8" s="1" customFormat="1" ht="140.25" x14ac:dyDescent="0.2">
      <c r="B237" s="6"/>
      <c r="C237" s="5"/>
      <c r="D237" s="61" t="s">
        <v>476</v>
      </c>
      <c r="E237" s="4"/>
      <c r="F237" s="38"/>
      <c r="G237" s="353"/>
      <c r="H237" s="354"/>
    </row>
    <row r="238" spans="2:8" ht="15" customHeight="1" x14ac:dyDescent="0.25">
      <c r="B238" s="68">
        <v>7</v>
      </c>
      <c r="C238" s="338" t="s">
        <v>0</v>
      </c>
      <c r="D238" s="339"/>
      <c r="E238" s="340">
        <f ca="1">IF(INT($A$1)&gt;3,SUBTOTAL(9,F225:F237),0)</f>
        <v>0</v>
      </c>
      <c r="F238" s="341"/>
      <c r="G238" s="69"/>
      <c r="H238" s="70"/>
    </row>
    <row r="239" spans="2:8" ht="15.75" customHeight="1" x14ac:dyDescent="0.25">
      <c r="B239" s="342" t="s">
        <v>400</v>
      </c>
      <c r="C239" s="343"/>
      <c r="D239" s="343"/>
      <c r="E239" s="344">
        <f ca="1">E238/(B238*4)*100</f>
        <v>0</v>
      </c>
      <c r="F239" s="345"/>
      <c r="G239" s="44"/>
      <c r="H239" s="2"/>
    </row>
    <row r="240" spans="2:8" ht="15.75" customHeight="1" x14ac:dyDescent="0.25"/>
    <row r="241" spans="2:8" ht="15" customHeight="1" x14ac:dyDescent="0.25"/>
    <row r="242" spans="2:8" ht="15" customHeight="1" x14ac:dyDescent="0.25">
      <c r="B242" s="68">
        <f>SUM(B10:B177)</f>
        <v>115</v>
      </c>
      <c r="C242" s="338" t="s">
        <v>436</v>
      </c>
      <c r="D242" s="339"/>
      <c r="E242" s="340">
        <f ca="1">IF(A1=4,SUBTOTAL(9,F1:F237),SUBTOTAL(9,F1:F176))</f>
        <v>0</v>
      </c>
      <c r="F242" s="341"/>
      <c r="G242" s="69"/>
      <c r="H242" s="70"/>
    </row>
    <row r="243" spans="2:8" ht="15.75" customHeight="1" x14ac:dyDescent="0.25">
      <c r="B243" s="84">
        <f>B242+SUM(B192:B238)</f>
        <v>129</v>
      </c>
      <c r="C243" s="363" t="str">
        <f ca="1">IF(A1="4","Total NKET (Nilai Kinerja 4 Tahunan)","Total NKT (Nilai Kinerja Tahunan)"&amp;" Tahun Ke : " &amp; A1)</f>
        <v>Total NKET (Nilai Kinerja 4 Tahunan)</v>
      </c>
      <c r="D243" s="364"/>
      <c r="E243" s="344">
        <f ca="1">IF(A1="4",E242/(B243*4)*100,E242/(B242*4)*100)</f>
        <v>0</v>
      </c>
      <c r="F243" s="345"/>
      <c r="G243" s="44"/>
      <c r="H243" s="2"/>
    </row>
    <row r="244" spans="2:8" ht="15" customHeight="1" x14ac:dyDescent="0.25"/>
  </sheetData>
  <sheetProtection sheet="1" selectLockedCells="1"/>
  <mergeCells count="153">
    <mergeCell ref="G8:G9"/>
    <mergeCell ref="H8:H9"/>
    <mergeCell ref="C10:E10"/>
    <mergeCell ref="C14:E14"/>
    <mergeCell ref="C19:E19"/>
    <mergeCell ref="C22:E22"/>
    <mergeCell ref="C27:E27"/>
    <mergeCell ref="C31:E31"/>
    <mergeCell ref="B7:F7"/>
    <mergeCell ref="B8:B9"/>
    <mergeCell ref="C8:D9"/>
    <mergeCell ref="E8:F8"/>
    <mergeCell ref="B46:B47"/>
    <mergeCell ref="C46:D47"/>
    <mergeCell ref="E46:F46"/>
    <mergeCell ref="G46:G47"/>
    <mergeCell ref="H46:H47"/>
    <mergeCell ref="C48:E48"/>
    <mergeCell ref="C36:E36"/>
    <mergeCell ref="C41:D41"/>
    <mergeCell ref="E41:F41"/>
    <mergeCell ref="B42:D42"/>
    <mergeCell ref="E42:F42"/>
    <mergeCell ref="B45:F45"/>
    <mergeCell ref="C82:E82"/>
    <mergeCell ref="C86:E86"/>
    <mergeCell ref="C91:E91"/>
    <mergeCell ref="C97:E97"/>
    <mergeCell ref="C102:E102"/>
    <mergeCell ref="C107:E107"/>
    <mergeCell ref="C53:E53"/>
    <mergeCell ref="C57:E57"/>
    <mergeCell ref="C62:E62"/>
    <mergeCell ref="C67:E67"/>
    <mergeCell ref="C72:E72"/>
    <mergeCell ref="C77:E77"/>
    <mergeCell ref="G131:G132"/>
    <mergeCell ref="H131:H132"/>
    <mergeCell ref="C112:E112"/>
    <mergeCell ref="C117:E117"/>
    <mergeCell ref="C121:E121"/>
    <mergeCell ref="C126:D126"/>
    <mergeCell ref="E126:F126"/>
    <mergeCell ref="B127:D127"/>
    <mergeCell ref="E127:F127"/>
    <mergeCell ref="C133:E133"/>
    <mergeCell ref="C138:E138"/>
    <mergeCell ref="C143:E143"/>
    <mergeCell ref="C147:E147"/>
    <mergeCell ref="C151:E151"/>
    <mergeCell ref="C156:D156"/>
    <mergeCell ref="E156:F156"/>
    <mergeCell ref="B130:F130"/>
    <mergeCell ref="B131:B132"/>
    <mergeCell ref="C131:D132"/>
    <mergeCell ref="E131:F131"/>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G187:H188"/>
    <mergeCell ref="C189:E189"/>
    <mergeCell ref="G189:H189"/>
    <mergeCell ref="G190:H190"/>
    <mergeCell ref="C191:E191"/>
    <mergeCell ref="G191:H191"/>
    <mergeCell ref="B178:D178"/>
    <mergeCell ref="E178:F178"/>
    <mergeCell ref="B186:F186"/>
    <mergeCell ref="B187:B188"/>
    <mergeCell ref="C187:D188"/>
    <mergeCell ref="E187:F187"/>
    <mergeCell ref="B198:B199"/>
    <mergeCell ref="C198:D199"/>
    <mergeCell ref="E198:F198"/>
    <mergeCell ref="G198:H199"/>
    <mergeCell ref="C200:E200"/>
    <mergeCell ref="G200:H200"/>
    <mergeCell ref="G192:H192"/>
    <mergeCell ref="C193:D193"/>
    <mergeCell ref="E193:F193"/>
    <mergeCell ref="B194:D194"/>
    <mergeCell ref="E194:F194"/>
    <mergeCell ref="B197:F197"/>
    <mergeCell ref="B205:D205"/>
    <mergeCell ref="E205:F205"/>
    <mergeCell ref="B208:F208"/>
    <mergeCell ref="B209:B210"/>
    <mergeCell ref="C209:D210"/>
    <mergeCell ref="E209:F209"/>
    <mergeCell ref="G201:H201"/>
    <mergeCell ref="C202:E202"/>
    <mergeCell ref="G202:H202"/>
    <mergeCell ref="G203:H203"/>
    <mergeCell ref="C204:D204"/>
    <mergeCell ref="E204:F204"/>
    <mergeCell ref="G214:H214"/>
    <mergeCell ref="C215:E215"/>
    <mergeCell ref="G215:H215"/>
    <mergeCell ref="G216:H216"/>
    <mergeCell ref="C217:D217"/>
    <mergeCell ref="E217:F217"/>
    <mergeCell ref="G209:H210"/>
    <mergeCell ref="C211:E211"/>
    <mergeCell ref="G211:H211"/>
    <mergeCell ref="G212:H212"/>
    <mergeCell ref="C213:E213"/>
    <mergeCell ref="G213:H213"/>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31:H231"/>
    <mergeCell ref="C232:E232"/>
    <mergeCell ref="G232:H232"/>
    <mergeCell ref="G233:H233"/>
    <mergeCell ref="C234:E234"/>
    <mergeCell ref="G234:H234"/>
    <mergeCell ref="G227:H227"/>
    <mergeCell ref="C228:E228"/>
    <mergeCell ref="G228:H228"/>
    <mergeCell ref="G229:H229"/>
    <mergeCell ref="C230:E230"/>
    <mergeCell ref="G230:H230"/>
    <mergeCell ref="B239:D239"/>
    <mergeCell ref="E239:F239"/>
    <mergeCell ref="C242:D242"/>
    <mergeCell ref="E242:F242"/>
    <mergeCell ref="C243:D243"/>
    <mergeCell ref="E243:F243"/>
    <mergeCell ref="G235:H235"/>
    <mergeCell ref="C236:E236"/>
    <mergeCell ref="G236:H236"/>
    <mergeCell ref="G237:H237"/>
    <mergeCell ref="C238:D238"/>
    <mergeCell ref="E238:F238"/>
  </mergeCells>
  <conditionalFormatting sqref="A180:I240">
    <cfRule type="expression" dxfId="383" priority="2">
      <formula>IF($A$1="4",FALSE,TRUE)</formula>
    </cfRule>
  </conditionalFormatting>
  <conditionalFormatting sqref="A234:XFD234 A235:E235 G235:XFD235 A236:XFD236 A237:E237 G237:XFD237">
    <cfRule type="expression" dxfId="382"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3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0945"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10946"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10947"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10948"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10949"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10950"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10951"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10952"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10953"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10954"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10955"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10956"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10957"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10958"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10959"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10960"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10961"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10962"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10963"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10964"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10965"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10966"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10967"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10968"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10969"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10970"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10971"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10972"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10973"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10974"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10975"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10976"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10977"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10978"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10979"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10980"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10981"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10982"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10983"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10984"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10985"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10986"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10987"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10988"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10989"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10990"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10991"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10992"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10993"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10994"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10995"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10996"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10997"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10998"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10999"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11000"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11001"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11002"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11003"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11004"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11005"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11006"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11007"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11008"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11009"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11010"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11011"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11012"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11013"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11014"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11015"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11016"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11017"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11018"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11019"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11020"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11021"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11022"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11023"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11024"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11025"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11026"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11027"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11028"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11029"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11030"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11031"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11032"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11033"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11034"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11035"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11036"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11037"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11038"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11039"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11040"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11041"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11042"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11043"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11044"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11045"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11046"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11047"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11048"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11049"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11050"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11051"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11052"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11053"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11054"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11055"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11056"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11057"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11058"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11059"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11060"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11061"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11062"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11063"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11064"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11065"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11066"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11067"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11068"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11069"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11070"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11071"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11072"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11073"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11074"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11075"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11076"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11077"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11078"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11079"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11080"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11081"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11082"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11083"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11084"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11085"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11086"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11087"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11088"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11089"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11090"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11091"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11092"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11093"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11094"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11095"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11096"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11097"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11098"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11099"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11100"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11101"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11102"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11103"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11104"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11105"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11106"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11107"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11108"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11109"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11110"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11111"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11112"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11113"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11114"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11115"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11116"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11117"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11118"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11119"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11120"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11121"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11122"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11123"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11124"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11125"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11126"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11127"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11128"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11129"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11130"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11131"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11132"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11133"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11134"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11135"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11136"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11137"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11138"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11139"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11140"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11141"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11142"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11143"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11144"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11145"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11146"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11147"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11148"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11149"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11150"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11151"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11152"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11153"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11154"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11155"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11156"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11157"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11158"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11159"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11160"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11161"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11162"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11163"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11164"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11165"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11166"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11167"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11168"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11169"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11170"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11171"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11172"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11173"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11174"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11175"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11176"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11177"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11178"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11179"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11180"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11181"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11182"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11183"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11184"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11185"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11186"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11187"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11188"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11189"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11190"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11191"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11192"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11193"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11194"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11195"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11196"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11197"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11198"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11199"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11200"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11201"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11202"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11203"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11204"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11205"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11206"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11207"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11208"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11209"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11210"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11211"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11212"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11213"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11214"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11215"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11216"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11217"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11218"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11219"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11220"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11221"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11222"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11223"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11224"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11225"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11226"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11227"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11228"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11229"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11230"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11231"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11232"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11233"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11234"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11235"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11236"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11237"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11238"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11239"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11240"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11241"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11242"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11243"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11244"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11245"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11246"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11247"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11248"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11249"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11250"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11251"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11252"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11253"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11254"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11255"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11256"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11257"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11258"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11259"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11260"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11261"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11262"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11263"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11264"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11265"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11266"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11267"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11268"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11269"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11270"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11271"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11272"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11273"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11274"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11275"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11276"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11277"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11278"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11279"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11280"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11281"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11282"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11283"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11284"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11285"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11286"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11287"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11288"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11289"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11290"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11291"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11292"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11293"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11294"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11295"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11296"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11297"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11298"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11299"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11300"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11301"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11302"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11303"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11304"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11305"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11306"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11307"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11308"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11309"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11310"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11311"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11312"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11313"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11314"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11315"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11316"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11317"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11318"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11319"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11320"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11321"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11322"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11323"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11324"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11325"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11326"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11327"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11328"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11329"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11330"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11331"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11332"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11333"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11334"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11335"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11336"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11337"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11338"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11339"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11340"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11341"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11342"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11343"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11344"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11345"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11346"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11347"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11348"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11349"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11350"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11351"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11352"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11353"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11354"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11355"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11356"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11357"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11358"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11359"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11360"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11361"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11362"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11363"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11364"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11365"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11366"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11367"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11368"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11369"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11370"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11371"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11372"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11373"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11374"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11375"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11376"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11377"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11378"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11379"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11380"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11381"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11382"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11383"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11384"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11385"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11386"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11387"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11388"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11389"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11390"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11391"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11392"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11393"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11394"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11395"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11396"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11397"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11398"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11399"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11400"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11401"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11402"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11403"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11404"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11405"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11406"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11407"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11408"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11409"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11410"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11411"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11412"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11413"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11414"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11415"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11416"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11417"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11418"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11419"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11420"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11421"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11422"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11423"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11424"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11425"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11426"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11427"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11428"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11429"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11430"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11431"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11432"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11433"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11434"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11435"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11436"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11437"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11438"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11439"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11440"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11441"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11442"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11443"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11444"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11445"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11446"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11447"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11448"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11449"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11450"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11451"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11452"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11453"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11454"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11455"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11456"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11457"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11458"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11459"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11460"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11461"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11462"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11463"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11464"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11465"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11466"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11467"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11468"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11469"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11470"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11471"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11472"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11473"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11474"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11475"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11476"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11477"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11478"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11479"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11480"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11481"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11482"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11483"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11484"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11485"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11486"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11487"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11488"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11489"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11490"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11491"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11492"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11493"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11494"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11495"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11496"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11497"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11498"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11499"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11500"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11501"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11502"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11503"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11504"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11505"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11506"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11507"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11508"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11509"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11510"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11511"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11512"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11513"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11514"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11515"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11516"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11517"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11518"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11519"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11520"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11521"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11522"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11523"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11524"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11525"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11526"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11527"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11528"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11529"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11530"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11531"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11532"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11533"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11534"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11535"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11536"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11537"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11538"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11539"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11540"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11541"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11542"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11543"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11544"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11545"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11546"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11547"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11548"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11549"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11550"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11551"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11552"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11553"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11554"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11555"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11556"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11557"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11558"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11559"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11560"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11561"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11562"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11563"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11564"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11565"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11566"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11567"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11568"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11569"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11570"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11571"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11572"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11573"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11574"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11575"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11576"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11577"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11578"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11579"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11580"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11581"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11582"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11583"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11584"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11585"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11586"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11587"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11588"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11589"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9900"/>
    <pageSetUpPr fitToPage="1"/>
  </sheetPr>
  <dimension ref="A1:N244"/>
  <sheetViews>
    <sheetView showGridLines="0" showRowColHeaders="0" topLeftCell="A185" workbookViewId="0">
      <selection activeCell="F201" sqref="F201"/>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Tendik-Thn-4</v>
      </c>
      <c r="C1" s="52" t="str">
        <f ca="1">MID(B1,1,LEN(B1)-6)</f>
        <v>Tendik</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Tendik</v>
      </c>
    </row>
    <row r="6" spans="1:9" ht="7.5" customHeight="1" x14ac:dyDescent="0.25"/>
    <row r="7" spans="1:9" ht="18" x14ac:dyDescent="0.25">
      <c r="B7" s="331" t="s">
        <v>412</v>
      </c>
      <c r="C7" s="332"/>
      <c r="D7" s="332"/>
      <c r="E7" s="332"/>
      <c r="F7" s="333"/>
      <c r="G7" s="45"/>
      <c r="H7" s="46"/>
    </row>
    <row r="8" spans="1:9" x14ac:dyDescent="0.25">
      <c r="B8" s="334" t="s">
        <v>19</v>
      </c>
      <c r="C8" s="335" t="s">
        <v>70</v>
      </c>
      <c r="D8" s="335"/>
      <c r="E8" s="336" t="s">
        <v>17</v>
      </c>
      <c r="F8" s="337"/>
      <c r="G8" s="326" t="s">
        <v>71</v>
      </c>
      <c r="H8" s="327" t="s">
        <v>72</v>
      </c>
    </row>
    <row r="9" spans="1:9" x14ac:dyDescent="0.25">
      <c r="B9" s="334"/>
      <c r="C9" s="335"/>
      <c r="D9" s="335"/>
      <c r="E9" s="37" t="s">
        <v>129</v>
      </c>
      <c r="F9" s="36" t="s">
        <v>392</v>
      </c>
      <c r="G9" s="326"/>
      <c r="H9" s="327"/>
    </row>
    <row r="10" spans="1:9" ht="27.75" customHeight="1" x14ac:dyDescent="0.25">
      <c r="B10" s="35" t="s">
        <v>14</v>
      </c>
      <c r="C10" s="328" t="s">
        <v>73</v>
      </c>
      <c r="D10" s="329"/>
      <c r="E10" s="33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28" t="s">
        <v>82</v>
      </c>
      <c r="D14" s="329"/>
      <c r="E14" s="33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28" t="s">
        <v>92</v>
      </c>
      <c r="D19" s="329"/>
      <c r="E19" s="33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28" t="s">
        <v>98</v>
      </c>
      <c r="D22" s="329"/>
      <c r="E22" s="33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28" t="s">
        <v>104</v>
      </c>
      <c r="D27" s="329"/>
      <c r="E27" s="33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28" t="s">
        <v>112</v>
      </c>
      <c r="D31" s="329"/>
      <c r="E31" s="33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28" t="s">
        <v>120</v>
      </c>
      <c r="D36" s="329"/>
      <c r="E36" s="33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8" t="s">
        <v>0</v>
      </c>
      <c r="D41" s="339"/>
      <c r="E41" s="340">
        <f>SUBTOTAL(9,F10:F40)</f>
        <v>0</v>
      </c>
      <c r="F41" s="341"/>
      <c r="G41" s="69"/>
      <c r="H41" s="70"/>
    </row>
    <row r="42" spans="2:8" ht="15.75" x14ac:dyDescent="0.25">
      <c r="B42" s="342" t="str">
        <f>"NKT Pengembangan Madrasah (Nilai Kinerja Tahunan)"</f>
        <v>NKT Pengembangan Madrasah (Nilai Kinerja Tahunan)</v>
      </c>
      <c r="C42" s="343"/>
      <c r="D42" s="343"/>
      <c r="E42" s="344">
        <f>E41/(B41*4)*100</f>
        <v>0</v>
      </c>
      <c r="F42" s="345"/>
      <c r="G42" s="44"/>
      <c r="H42" s="2"/>
    </row>
    <row r="43" spans="2:8" x14ac:dyDescent="0.25"/>
    <row r="44" spans="2:8" x14ac:dyDescent="0.25"/>
    <row r="45" spans="2:8" ht="18" x14ac:dyDescent="0.25">
      <c r="B45" s="331" t="s">
        <v>413</v>
      </c>
      <c r="C45" s="332"/>
      <c r="D45" s="332"/>
      <c r="E45" s="332"/>
      <c r="F45" s="333"/>
      <c r="G45" s="45"/>
      <c r="H45" s="46"/>
    </row>
    <row r="46" spans="2:8" x14ac:dyDescent="0.25">
      <c r="B46" s="334" t="s">
        <v>19</v>
      </c>
      <c r="C46" s="335" t="s">
        <v>70</v>
      </c>
      <c r="D46" s="335"/>
      <c r="E46" s="336" t="s">
        <v>17</v>
      </c>
      <c r="F46" s="337"/>
      <c r="G46" s="326" t="s">
        <v>71</v>
      </c>
      <c r="H46" s="327" t="s">
        <v>72</v>
      </c>
    </row>
    <row r="47" spans="2:8" x14ac:dyDescent="0.25">
      <c r="B47" s="334"/>
      <c r="C47" s="335"/>
      <c r="D47" s="335"/>
      <c r="E47" s="37" t="s">
        <v>129</v>
      </c>
      <c r="F47" s="36" t="s">
        <v>392</v>
      </c>
      <c r="G47" s="326"/>
      <c r="H47" s="327"/>
    </row>
    <row r="48" spans="2:8" x14ac:dyDescent="0.25">
      <c r="B48" s="35" t="s">
        <v>11</v>
      </c>
      <c r="C48" s="328" t="s">
        <v>130</v>
      </c>
      <c r="D48" s="329"/>
      <c r="E48" s="33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28" t="s">
        <v>138</v>
      </c>
      <c r="D53" s="329"/>
      <c r="E53" s="33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28" t="s">
        <v>145</v>
      </c>
      <c r="D57" s="329"/>
      <c r="E57" s="33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28" t="s">
        <v>154</v>
      </c>
      <c r="D62" s="329"/>
      <c r="E62" s="33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28" t="s">
        <v>164</v>
      </c>
      <c r="D67" s="329"/>
      <c r="E67" s="33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28" t="s">
        <v>174</v>
      </c>
      <c r="D72" s="329"/>
      <c r="E72" s="33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28" t="s">
        <v>182</v>
      </c>
      <c r="D77" s="329"/>
      <c r="E77" s="33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28" t="s">
        <v>190</v>
      </c>
      <c r="D82" s="329"/>
      <c r="E82" s="33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28" t="s">
        <v>196</v>
      </c>
      <c r="D86" s="329"/>
      <c r="E86" s="33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28" t="s">
        <v>205</v>
      </c>
      <c r="D91" s="329"/>
      <c r="E91" s="33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28" t="s">
        <v>217</v>
      </c>
      <c r="D97" s="329"/>
      <c r="E97" s="33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28" t="s">
        <v>219</v>
      </c>
      <c r="D102" s="329"/>
      <c r="E102" s="33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28" t="s">
        <v>221</v>
      </c>
      <c r="D107" s="329"/>
      <c r="E107" s="33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28" t="s">
        <v>223</v>
      </c>
      <c r="D112" s="329"/>
      <c r="E112" s="33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28" t="s">
        <v>233</v>
      </c>
      <c r="D117" s="329"/>
      <c r="E117" s="33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28" t="s">
        <v>241</v>
      </c>
      <c r="D121" s="329"/>
      <c r="E121" s="33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8" t="s">
        <v>0</v>
      </c>
      <c r="D126" s="339"/>
      <c r="E126" s="340">
        <f>SUBTOTAL(9,F49:F125)</f>
        <v>0</v>
      </c>
      <c r="F126" s="341"/>
      <c r="G126" s="69"/>
      <c r="H126" s="70"/>
    </row>
    <row r="127" spans="2:8" ht="15.75" x14ac:dyDescent="0.25">
      <c r="B127" s="342" t="str">
        <f>"NKT (Nilai Kinerja Tahunan)"</f>
        <v>NKT (Nilai Kinerja Tahunan)</v>
      </c>
      <c r="C127" s="343"/>
      <c r="D127" s="343"/>
      <c r="E127" s="344">
        <f>E126/(B126*4)*100</f>
        <v>0</v>
      </c>
      <c r="F127" s="345"/>
      <c r="G127" s="44"/>
      <c r="H127" s="2"/>
    </row>
    <row r="128" spans="2:8" x14ac:dyDescent="0.25"/>
    <row r="129" spans="2:8" x14ac:dyDescent="0.25"/>
    <row r="130" spans="2:8" ht="18" x14ac:dyDescent="0.25">
      <c r="B130" s="331" t="s">
        <v>414</v>
      </c>
      <c r="C130" s="332"/>
      <c r="D130" s="332"/>
      <c r="E130" s="332"/>
      <c r="F130" s="333"/>
      <c r="G130" s="45"/>
      <c r="H130" s="46"/>
    </row>
    <row r="131" spans="2:8" x14ac:dyDescent="0.25">
      <c r="B131" s="334" t="s">
        <v>19</v>
      </c>
      <c r="C131" s="335" t="s">
        <v>70</v>
      </c>
      <c r="D131" s="335"/>
      <c r="E131" s="336" t="s">
        <v>17</v>
      </c>
      <c r="F131" s="337"/>
      <c r="G131" s="326" t="s">
        <v>71</v>
      </c>
      <c r="H131" s="327" t="s">
        <v>72</v>
      </c>
    </row>
    <row r="132" spans="2:8" x14ac:dyDescent="0.25">
      <c r="B132" s="334"/>
      <c r="C132" s="335"/>
      <c r="D132" s="335"/>
      <c r="E132" s="37" t="s">
        <v>129</v>
      </c>
      <c r="F132" s="36" t="s">
        <v>392</v>
      </c>
      <c r="G132" s="326"/>
      <c r="H132" s="327"/>
    </row>
    <row r="133" spans="2:8" x14ac:dyDescent="0.25">
      <c r="B133" s="35" t="s">
        <v>7</v>
      </c>
      <c r="C133" s="328" t="s">
        <v>248</v>
      </c>
      <c r="D133" s="329"/>
      <c r="E133" s="33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28" t="s">
        <v>256</v>
      </c>
      <c r="D138" s="329"/>
      <c r="E138" s="33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28" t="s">
        <v>265</v>
      </c>
      <c r="D143" s="329"/>
      <c r="E143" s="33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28" t="s">
        <v>272</v>
      </c>
      <c r="D147" s="329"/>
      <c r="E147" s="33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28" t="s">
        <v>278</v>
      </c>
      <c r="D151" s="329"/>
      <c r="E151" s="33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8" t="s">
        <v>0</v>
      </c>
      <c r="D156" s="339"/>
      <c r="E156" s="340">
        <f>SUBTOTAL(9,F134:F155)</f>
        <v>0</v>
      </c>
      <c r="F156" s="341"/>
      <c r="G156" s="69"/>
      <c r="H156" s="70"/>
    </row>
    <row r="157" spans="2:8" ht="15.75" x14ac:dyDescent="0.25">
      <c r="B157" s="342" t="str">
        <f>"NKT Manajerial (Nilai Kinerja Tahunan)"</f>
        <v>NKT Manajerial (Nilai Kinerja Tahunan)</v>
      </c>
      <c r="C157" s="343"/>
      <c r="D157" s="343"/>
      <c r="E157" s="344">
        <f>E156/(B156*4)*100</f>
        <v>0</v>
      </c>
      <c r="F157" s="345"/>
      <c r="G157" s="44"/>
      <c r="H157" s="2"/>
    </row>
    <row r="158" spans="2:8" x14ac:dyDescent="0.25"/>
    <row r="159" spans="2:8" x14ac:dyDescent="0.25"/>
    <row r="160" spans="2:8" ht="18" x14ac:dyDescent="0.25">
      <c r="B160" s="331" t="s">
        <v>415</v>
      </c>
      <c r="C160" s="332"/>
      <c r="D160" s="332"/>
      <c r="E160" s="332"/>
      <c r="F160" s="333"/>
      <c r="G160" s="45"/>
      <c r="H160" s="46"/>
    </row>
    <row r="161" spans="2:8" x14ac:dyDescent="0.25">
      <c r="B161" s="334" t="s">
        <v>19</v>
      </c>
      <c r="C161" s="335" t="s">
        <v>70</v>
      </c>
      <c r="D161" s="335"/>
      <c r="E161" s="336" t="s">
        <v>17</v>
      </c>
      <c r="F161" s="337"/>
      <c r="G161" s="326" t="s">
        <v>71</v>
      </c>
      <c r="H161" s="327" t="s">
        <v>72</v>
      </c>
    </row>
    <row r="162" spans="2:8" x14ac:dyDescent="0.25">
      <c r="B162" s="334"/>
      <c r="C162" s="335"/>
      <c r="D162" s="335"/>
      <c r="E162" s="37" t="s">
        <v>129</v>
      </c>
      <c r="F162" s="36" t="s">
        <v>392</v>
      </c>
      <c r="G162" s="326"/>
      <c r="H162" s="327"/>
    </row>
    <row r="163" spans="2:8" x14ac:dyDescent="0.25">
      <c r="B163" s="35" t="s">
        <v>3</v>
      </c>
      <c r="C163" s="328" t="s">
        <v>287</v>
      </c>
      <c r="D163" s="329"/>
      <c r="E163" s="33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28" t="s">
        <v>292</v>
      </c>
      <c r="D167" s="329"/>
      <c r="E167" s="33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28" t="s">
        <v>299</v>
      </c>
      <c r="D172" s="329"/>
      <c r="E172" s="33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8" t="s">
        <v>0</v>
      </c>
      <c r="D177" s="339"/>
      <c r="E177" s="340">
        <f>SUBTOTAL(9,F164:F176)</f>
        <v>0</v>
      </c>
      <c r="F177" s="341"/>
      <c r="G177" s="69"/>
      <c r="H177" s="70"/>
    </row>
    <row r="178" spans="1:8" ht="15.75" x14ac:dyDescent="0.25">
      <c r="B178" s="342" t="str">
        <f>"NKT Supervisi (Nilai Kinerja Tahunan)"</f>
        <v>NKT Supervisi (Nilai Kinerja Tahunan)</v>
      </c>
      <c r="C178" s="343"/>
      <c r="D178" s="343"/>
      <c r="E178" s="344">
        <f>E177/(B177*4)*100</f>
        <v>0</v>
      </c>
      <c r="F178" s="345"/>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31" t="s">
        <v>416</v>
      </c>
      <c r="C186" s="332"/>
      <c r="D186" s="332"/>
      <c r="E186" s="332"/>
      <c r="F186" s="333"/>
      <c r="G186" s="45"/>
      <c r="H186" s="46"/>
    </row>
    <row r="187" spans="1:8" s="1" customFormat="1" ht="17.25" customHeight="1" x14ac:dyDescent="0.2">
      <c r="B187" s="355" t="s">
        <v>19</v>
      </c>
      <c r="C187" s="357" t="s">
        <v>18</v>
      </c>
      <c r="D187" s="358"/>
      <c r="E187" s="361" t="s">
        <v>17</v>
      </c>
      <c r="F187" s="362"/>
      <c r="G187" s="346" t="s">
        <v>16</v>
      </c>
      <c r="H187" s="347"/>
    </row>
    <row r="188" spans="1:8" x14ac:dyDescent="0.25">
      <c r="B188" s="356"/>
      <c r="C188" s="359"/>
      <c r="D188" s="360"/>
      <c r="E188" s="37" t="s">
        <v>129</v>
      </c>
      <c r="F188" s="36" t="s">
        <v>392</v>
      </c>
      <c r="G188" s="348"/>
      <c r="H188" s="349"/>
    </row>
    <row r="189" spans="1:8" s="1" customFormat="1" ht="14.25" x14ac:dyDescent="0.2">
      <c r="B189" s="8" t="s">
        <v>352</v>
      </c>
      <c r="C189" s="350" t="s">
        <v>351</v>
      </c>
      <c r="D189" s="350"/>
      <c r="E189" s="350"/>
      <c r="F189" s="270">
        <f ca="1">IF(INT($A$1)&gt;3,(SUBTOTAL(9,F190:F190)/(4*1))*100,"")</f>
        <v>0</v>
      </c>
      <c r="G189" s="351"/>
      <c r="H189" s="352"/>
    </row>
    <row r="190" spans="1:8" s="1" customFormat="1" ht="57.75" customHeight="1" x14ac:dyDescent="0.2">
      <c r="B190" s="6"/>
      <c r="C190" s="5"/>
      <c r="D190" s="61" t="s">
        <v>354</v>
      </c>
      <c r="E190" s="4"/>
      <c r="F190" s="38"/>
      <c r="G190" s="353"/>
      <c r="H190" s="354"/>
    </row>
    <row r="191" spans="1:8" s="1" customFormat="1" ht="14.25" x14ac:dyDescent="0.2">
      <c r="B191" s="8" t="s">
        <v>355</v>
      </c>
      <c r="C191" s="350" t="s">
        <v>353</v>
      </c>
      <c r="D191" s="350"/>
      <c r="E191" s="350"/>
      <c r="F191" s="270">
        <f ca="1">IF(INT($A$1)&gt;3,(SUBTOTAL(9,F192:F192)/(4*1))*100,"")</f>
        <v>0</v>
      </c>
      <c r="G191" s="351"/>
      <c r="H191" s="352"/>
    </row>
    <row r="192" spans="1:8" s="1" customFormat="1" ht="57.75" customHeight="1" x14ac:dyDescent="0.2">
      <c r="B192" s="6"/>
      <c r="C192" s="5"/>
      <c r="D192" s="61" t="s">
        <v>354</v>
      </c>
      <c r="E192" s="4"/>
      <c r="F192" s="38"/>
      <c r="G192" s="353"/>
      <c r="H192" s="354"/>
    </row>
    <row r="193" spans="2:14" ht="15" customHeight="1" x14ac:dyDescent="0.25">
      <c r="B193" s="68">
        <v>2</v>
      </c>
      <c r="C193" s="338" t="s">
        <v>0</v>
      </c>
      <c r="D193" s="339"/>
      <c r="E193" s="340">
        <f ca="1">IF(INT($A$1)&gt;3,SUBTOTAL(9,F190:F192),0)</f>
        <v>0</v>
      </c>
      <c r="F193" s="341"/>
      <c r="G193" s="69"/>
      <c r="H193" s="70"/>
    </row>
    <row r="194" spans="2:14" ht="15.75" customHeight="1" x14ac:dyDescent="0.25">
      <c r="B194" s="342" t="s">
        <v>398</v>
      </c>
      <c r="C194" s="343"/>
      <c r="D194" s="343"/>
      <c r="E194" s="344">
        <f ca="1">E193/(B193*4)*100</f>
        <v>0</v>
      </c>
      <c r="F194" s="345"/>
      <c r="G194" s="44"/>
      <c r="H194" s="2"/>
    </row>
    <row r="195" spans="2:14" x14ac:dyDescent="0.25"/>
    <row r="196" spans="2:14" x14ac:dyDescent="0.25"/>
    <row r="197" spans="2:14" ht="18" x14ac:dyDescent="0.25">
      <c r="B197" s="331" t="s">
        <v>417</v>
      </c>
      <c r="C197" s="332"/>
      <c r="D197" s="332"/>
      <c r="E197" s="332"/>
      <c r="F197" s="333"/>
      <c r="G197" s="45"/>
      <c r="H197" s="46"/>
    </row>
    <row r="198" spans="2:14" s="1" customFormat="1" ht="17.25" customHeight="1" x14ac:dyDescent="0.2">
      <c r="B198" s="355" t="s">
        <v>19</v>
      </c>
      <c r="C198" s="357" t="s">
        <v>18</v>
      </c>
      <c r="D198" s="358"/>
      <c r="E198" s="361" t="s">
        <v>17</v>
      </c>
      <c r="F198" s="362"/>
      <c r="G198" s="346" t="s">
        <v>16</v>
      </c>
      <c r="H198" s="347"/>
    </row>
    <row r="199" spans="2:14" x14ac:dyDescent="0.25">
      <c r="B199" s="356"/>
      <c r="C199" s="359"/>
      <c r="D199" s="360"/>
      <c r="E199" s="37" t="s">
        <v>129</v>
      </c>
      <c r="F199" s="36" t="s">
        <v>392</v>
      </c>
      <c r="G199" s="348"/>
      <c r="H199" s="349"/>
    </row>
    <row r="200" spans="2:14" s="1" customFormat="1" ht="14.25" x14ac:dyDescent="0.2">
      <c r="B200" s="8" t="s">
        <v>356</v>
      </c>
      <c r="C200" s="350" t="s">
        <v>357</v>
      </c>
      <c r="D200" s="350"/>
      <c r="E200" s="350"/>
      <c r="F200" s="270">
        <f ca="1">IF(INT($A$1)&gt;3,(SUBTOTAL(9,F201:F201)/(4*1))*100,"")</f>
        <v>0</v>
      </c>
      <c r="G200" s="351"/>
      <c r="H200" s="352"/>
    </row>
    <row r="201" spans="2:14" s="1" customFormat="1" ht="57.75" customHeight="1" x14ac:dyDescent="0.2">
      <c r="B201" s="6"/>
      <c r="C201" s="5"/>
      <c r="D201" s="61" t="s">
        <v>354</v>
      </c>
      <c r="E201" s="4"/>
      <c r="F201" s="38"/>
      <c r="G201" s="353"/>
      <c r="H201" s="354"/>
      <c r="N201" s="1" t="s">
        <v>10</v>
      </c>
    </row>
    <row r="202" spans="2:14" s="1" customFormat="1" ht="14.25" x14ac:dyDescent="0.2">
      <c r="B202" s="8" t="s">
        <v>360</v>
      </c>
      <c r="C202" s="350" t="s">
        <v>358</v>
      </c>
      <c r="D202" s="350"/>
      <c r="E202" s="350"/>
      <c r="F202" s="270">
        <f ca="1">IF(INT($A$1)&gt;3,(SUBTOTAL(9,F203:F203)/(4*1))*100,"")</f>
        <v>0</v>
      </c>
      <c r="G202" s="351"/>
      <c r="H202" s="352"/>
    </row>
    <row r="203" spans="2:14" s="1" customFormat="1" ht="57.75" customHeight="1" x14ac:dyDescent="0.2">
      <c r="B203" s="6"/>
      <c r="C203" s="5"/>
      <c r="D203" s="61" t="s">
        <v>359</v>
      </c>
      <c r="E203" s="4"/>
      <c r="F203" s="38"/>
      <c r="G203" s="353"/>
      <c r="H203" s="354"/>
    </row>
    <row r="204" spans="2:14" ht="15" customHeight="1" x14ac:dyDescent="0.25">
      <c r="B204" s="68">
        <v>2</v>
      </c>
      <c r="C204" s="338" t="s">
        <v>0</v>
      </c>
      <c r="D204" s="339"/>
      <c r="E204" s="340">
        <f ca="1">IF(INT($A$1)&gt;3,SUBTOTAL(9,F201:F203),0)</f>
        <v>0</v>
      </c>
      <c r="F204" s="341"/>
      <c r="G204" s="69"/>
      <c r="H204" s="70"/>
    </row>
    <row r="205" spans="2:14" ht="15.75" customHeight="1" x14ac:dyDescent="0.25">
      <c r="B205" s="342" t="s">
        <v>397</v>
      </c>
      <c r="C205" s="343"/>
      <c r="D205" s="343"/>
      <c r="E205" s="344">
        <f ca="1">E204/(B204*4)*100</f>
        <v>0</v>
      </c>
      <c r="F205" s="345"/>
      <c r="G205" s="44"/>
      <c r="H205" s="2"/>
    </row>
    <row r="206" spans="2:14" x14ac:dyDescent="0.25"/>
    <row r="207" spans="2:14" x14ac:dyDescent="0.25"/>
    <row r="208" spans="2:14" ht="18" x14ac:dyDescent="0.25">
      <c r="B208" s="331" t="s">
        <v>418</v>
      </c>
      <c r="C208" s="332"/>
      <c r="D208" s="332"/>
      <c r="E208" s="332"/>
      <c r="F208" s="333"/>
      <c r="G208" s="45"/>
      <c r="H208" s="46"/>
    </row>
    <row r="209" spans="2:8" s="1" customFormat="1" ht="17.25" customHeight="1" x14ac:dyDescent="0.2">
      <c r="B209" s="355" t="s">
        <v>19</v>
      </c>
      <c r="C209" s="357" t="s">
        <v>18</v>
      </c>
      <c r="D209" s="358"/>
      <c r="E209" s="361" t="s">
        <v>17</v>
      </c>
      <c r="F209" s="362"/>
      <c r="G209" s="346" t="s">
        <v>16</v>
      </c>
      <c r="H209" s="347"/>
    </row>
    <row r="210" spans="2:8" x14ac:dyDescent="0.25">
      <c r="B210" s="356"/>
      <c r="C210" s="359"/>
      <c r="D210" s="360"/>
      <c r="E210" s="37" t="s">
        <v>129</v>
      </c>
      <c r="F210" s="36" t="s">
        <v>392</v>
      </c>
      <c r="G210" s="348"/>
      <c r="H210" s="349"/>
    </row>
    <row r="211" spans="2:8" s="1" customFormat="1" ht="14.25" x14ac:dyDescent="0.2">
      <c r="B211" s="8" t="s">
        <v>363</v>
      </c>
      <c r="C211" s="350" t="s">
        <v>361</v>
      </c>
      <c r="D211" s="350"/>
      <c r="E211" s="350"/>
      <c r="F211" s="270">
        <f ca="1">IF(INT($A$1)&gt;3,(SUBTOTAL(9,F212:F212)/(4*1))*100,"")</f>
        <v>0</v>
      </c>
      <c r="G211" s="351"/>
      <c r="H211" s="352"/>
    </row>
    <row r="212" spans="2:8" s="1" customFormat="1" ht="57.75" customHeight="1" x14ac:dyDescent="0.2">
      <c r="B212" s="6"/>
      <c r="C212" s="5"/>
      <c r="D212" s="61" t="s">
        <v>362</v>
      </c>
      <c r="E212" s="4"/>
      <c r="F212" s="38"/>
      <c r="G212" s="353"/>
      <c r="H212" s="354"/>
    </row>
    <row r="213" spans="2:8" s="1" customFormat="1" ht="14.25" x14ac:dyDescent="0.2">
      <c r="B213" s="8" t="s">
        <v>364</v>
      </c>
      <c r="C213" s="350" t="s">
        <v>366</v>
      </c>
      <c r="D213" s="350"/>
      <c r="E213" s="350"/>
      <c r="F213" s="270">
        <f ca="1">IF(INT($A$1)&gt;3,(SUBTOTAL(9,F214:F214)/(4*1))*100,"")</f>
        <v>0</v>
      </c>
      <c r="G213" s="351"/>
      <c r="H213" s="352"/>
    </row>
    <row r="214" spans="2:8" s="1" customFormat="1" ht="57.75" customHeight="1" x14ac:dyDescent="0.2">
      <c r="B214" s="6"/>
      <c r="C214" s="5"/>
      <c r="D214" s="61" t="s">
        <v>365</v>
      </c>
      <c r="E214" s="4"/>
      <c r="F214" s="38"/>
      <c r="G214" s="353"/>
      <c r="H214" s="354"/>
    </row>
    <row r="215" spans="2:8" s="1" customFormat="1" ht="14.25" x14ac:dyDescent="0.2">
      <c r="B215" s="8" t="s">
        <v>364</v>
      </c>
      <c r="C215" s="350" t="s">
        <v>367</v>
      </c>
      <c r="D215" s="350"/>
      <c r="E215" s="350"/>
      <c r="F215" s="270">
        <f ca="1">IF(INT($A$1)&gt;3,(SUBTOTAL(9,F216:F216)/(4*1))*100,"")</f>
        <v>0</v>
      </c>
      <c r="G215" s="351"/>
      <c r="H215" s="352"/>
    </row>
    <row r="216" spans="2:8" s="1" customFormat="1" ht="57.75" customHeight="1" x14ac:dyDescent="0.2">
      <c r="B216" s="6"/>
      <c r="C216" s="5"/>
      <c r="D216" s="61" t="s">
        <v>362</v>
      </c>
      <c r="E216" s="4"/>
      <c r="F216" s="38"/>
      <c r="G216" s="353"/>
      <c r="H216" s="354"/>
    </row>
    <row r="217" spans="2:8" ht="15" customHeight="1" x14ac:dyDescent="0.25">
      <c r="B217" s="68">
        <v>3</v>
      </c>
      <c r="C217" s="338" t="s">
        <v>0</v>
      </c>
      <c r="D217" s="339"/>
      <c r="E217" s="340">
        <f ca="1">IF(INT($A$1)&gt;3,SUBTOTAL(9,F212:F216),0)</f>
        <v>0</v>
      </c>
      <c r="F217" s="341"/>
      <c r="G217" s="69"/>
      <c r="H217" s="70"/>
    </row>
    <row r="218" spans="2:8" ht="15.75" customHeight="1" x14ac:dyDescent="0.25">
      <c r="B218" s="342" t="s">
        <v>399</v>
      </c>
      <c r="C218" s="343"/>
      <c r="D218" s="343"/>
      <c r="E218" s="344">
        <f ca="1">E217/(B217*4)*100</f>
        <v>0</v>
      </c>
      <c r="F218" s="345"/>
      <c r="G218" s="44"/>
      <c r="H218" s="2"/>
    </row>
    <row r="219" spans="2:8" x14ac:dyDescent="0.25"/>
    <row r="220" spans="2:8" x14ac:dyDescent="0.25"/>
    <row r="221" spans="2:8" ht="18" x14ac:dyDescent="0.25">
      <c r="B221" s="331" t="s">
        <v>419</v>
      </c>
      <c r="C221" s="332"/>
      <c r="D221" s="332"/>
      <c r="E221" s="332"/>
      <c r="F221" s="333"/>
      <c r="G221" s="45"/>
      <c r="H221" s="46"/>
    </row>
    <row r="222" spans="2:8" s="1" customFormat="1" ht="17.25" customHeight="1" x14ac:dyDescent="0.2">
      <c r="B222" s="355" t="s">
        <v>19</v>
      </c>
      <c r="C222" s="357" t="s">
        <v>18</v>
      </c>
      <c r="D222" s="358"/>
      <c r="E222" s="361" t="s">
        <v>17</v>
      </c>
      <c r="F222" s="362"/>
      <c r="G222" s="346" t="s">
        <v>16</v>
      </c>
      <c r="H222" s="347"/>
    </row>
    <row r="223" spans="2:8" x14ac:dyDescent="0.25">
      <c r="B223" s="356"/>
      <c r="C223" s="359"/>
      <c r="D223" s="360"/>
      <c r="E223" s="37" t="s">
        <v>129</v>
      </c>
      <c r="F223" s="36" t="s">
        <v>392</v>
      </c>
      <c r="G223" s="348"/>
      <c r="H223" s="349"/>
    </row>
    <row r="224" spans="2:8" s="1" customFormat="1" ht="14.25" x14ac:dyDescent="0.2">
      <c r="B224" s="8" t="s">
        <v>371</v>
      </c>
      <c r="C224" s="350" t="s">
        <v>368</v>
      </c>
      <c r="D224" s="350"/>
      <c r="E224" s="350"/>
      <c r="F224" s="270">
        <f ca="1">IF(INT($A$1)&gt;3,(SUBTOTAL(9,F225:F225)/(4*1))*100,"")</f>
        <v>0</v>
      </c>
      <c r="G224" s="351"/>
      <c r="H224" s="352"/>
    </row>
    <row r="225" spans="2:8" s="1" customFormat="1" ht="57.75" customHeight="1" x14ac:dyDescent="0.2">
      <c r="B225" s="6"/>
      <c r="C225" s="5"/>
      <c r="D225" s="61" t="s">
        <v>369</v>
      </c>
      <c r="E225" s="4"/>
      <c r="F225" s="38"/>
      <c r="G225" s="353"/>
      <c r="H225" s="354"/>
    </row>
    <row r="226" spans="2:8" s="1" customFormat="1" ht="14.25" x14ac:dyDescent="0.2">
      <c r="B226" s="8" t="s">
        <v>372</v>
      </c>
      <c r="C226" s="350" t="s">
        <v>370</v>
      </c>
      <c r="D226" s="350"/>
      <c r="E226" s="350"/>
      <c r="F226" s="270">
        <f ca="1">IF(INT($A$1)&gt;3,(SUBTOTAL(9,F227:F227)/(4*1))*100,"")</f>
        <v>0</v>
      </c>
      <c r="G226" s="351"/>
      <c r="H226" s="352"/>
    </row>
    <row r="227" spans="2:8" s="1" customFormat="1" ht="57.75" customHeight="1" x14ac:dyDescent="0.2">
      <c r="B227" s="6"/>
      <c r="C227" s="5"/>
      <c r="D227" s="61" t="s">
        <v>373</v>
      </c>
      <c r="E227" s="4"/>
      <c r="F227" s="38"/>
      <c r="G227" s="353"/>
      <c r="H227" s="354"/>
    </row>
    <row r="228" spans="2:8" s="1" customFormat="1" ht="14.25" x14ac:dyDescent="0.2">
      <c r="B228" s="8" t="s">
        <v>376</v>
      </c>
      <c r="C228" s="350" t="s">
        <v>375</v>
      </c>
      <c r="D228" s="350"/>
      <c r="E228" s="350"/>
      <c r="F228" s="270">
        <f ca="1">IF(INT($A$1)&gt;3,(SUBTOTAL(9,F229:F229)/(4*1))*100,"")</f>
        <v>0</v>
      </c>
      <c r="G228" s="351"/>
      <c r="H228" s="352"/>
    </row>
    <row r="229" spans="2:8" s="1" customFormat="1" ht="57.75" customHeight="1" x14ac:dyDescent="0.2">
      <c r="B229" s="6"/>
      <c r="C229" s="5"/>
      <c r="D229" s="61" t="s">
        <v>374</v>
      </c>
      <c r="E229" s="4"/>
      <c r="F229" s="38"/>
      <c r="G229" s="353"/>
      <c r="H229" s="354"/>
    </row>
    <row r="230" spans="2:8" s="1" customFormat="1" ht="14.25" x14ac:dyDescent="0.2">
      <c r="B230" s="8" t="s">
        <v>377</v>
      </c>
      <c r="C230" s="350" t="s">
        <v>380</v>
      </c>
      <c r="D230" s="350"/>
      <c r="E230" s="350"/>
      <c r="F230" s="270">
        <f ca="1">IF(INT($A$1)&gt;3,(SUBTOTAL(9,F231:F231)/(4*1))*100,"")</f>
        <v>0</v>
      </c>
      <c r="G230" s="351"/>
      <c r="H230" s="352"/>
    </row>
    <row r="231" spans="2:8" s="1" customFormat="1" ht="57.75" customHeight="1" x14ac:dyDescent="0.2">
      <c r="B231" s="6"/>
      <c r="C231" s="5"/>
      <c r="D231" s="61" t="s">
        <v>379</v>
      </c>
      <c r="E231" s="4"/>
      <c r="F231" s="38"/>
      <c r="G231" s="353"/>
      <c r="H231" s="354"/>
    </row>
    <row r="232" spans="2:8" s="1" customFormat="1" ht="14.25" x14ac:dyDescent="0.2">
      <c r="B232" s="8" t="s">
        <v>378</v>
      </c>
      <c r="C232" s="350" t="s">
        <v>382</v>
      </c>
      <c r="D232" s="350"/>
      <c r="E232" s="350"/>
      <c r="F232" s="270">
        <f ca="1">IF(INT($A$1)&gt;3,(SUBTOTAL(9,F233:F233)/(4*1))*100,"")</f>
        <v>0</v>
      </c>
      <c r="G232" s="351"/>
      <c r="H232" s="352"/>
    </row>
    <row r="233" spans="2:8" s="1" customFormat="1" ht="57.75" customHeight="1" x14ac:dyDescent="0.2">
      <c r="B233" s="6"/>
      <c r="C233" s="5"/>
      <c r="D233" s="61" t="s">
        <v>381</v>
      </c>
      <c r="E233" s="4"/>
      <c r="F233" s="38"/>
      <c r="G233" s="353"/>
      <c r="H233" s="354"/>
    </row>
    <row r="234" spans="2:8" s="1" customFormat="1" ht="14.25" x14ac:dyDescent="0.2">
      <c r="B234" s="8" t="s">
        <v>470</v>
      </c>
      <c r="C234" s="350" t="s">
        <v>472</v>
      </c>
      <c r="D234" s="350"/>
      <c r="E234" s="350"/>
      <c r="F234" s="270">
        <f ca="1">IF(INT($A$1)&gt;3,(SUBTOTAL(9,F235:F235)/(4*1))*100,"")</f>
        <v>0</v>
      </c>
      <c r="G234" s="351"/>
      <c r="H234" s="352"/>
    </row>
    <row r="235" spans="2:8" s="1" customFormat="1" ht="89.25" x14ac:dyDescent="0.2">
      <c r="B235" s="6"/>
      <c r="C235" s="5"/>
      <c r="D235" s="61" t="s">
        <v>475</v>
      </c>
      <c r="E235" s="4"/>
      <c r="F235" s="38"/>
      <c r="G235" s="353"/>
      <c r="H235" s="354"/>
    </row>
    <row r="236" spans="2:8" s="1" customFormat="1" ht="14.25" x14ac:dyDescent="0.2">
      <c r="B236" s="8" t="s">
        <v>471</v>
      </c>
      <c r="C236" s="350" t="s">
        <v>473</v>
      </c>
      <c r="D236" s="350"/>
      <c r="E236" s="350"/>
      <c r="F236" s="270">
        <f ca="1">IF(INT($A$1)&gt;3,(SUBTOTAL(9,F237:F237)/(4*1))*100,"")</f>
        <v>0</v>
      </c>
      <c r="G236" s="351"/>
      <c r="H236" s="352"/>
    </row>
    <row r="237" spans="2:8" s="1" customFormat="1" ht="140.25" x14ac:dyDescent="0.2">
      <c r="B237" s="6"/>
      <c r="C237" s="5"/>
      <c r="D237" s="61" t="s">
        <v>476</v>
      </c>
      <c r="E237" s="4"/>
      <c r="F237" s="38"/>
      <c r="G237" s="353"/>
      <c r="H237" s="354"/>
    </row>
    <row r="238" spans="2:8" ht="15" customHeight="1" x14ac:dyDescent="0.25">
      <c r="B238" s="68">
        <v>7</v>
      </c>
      <c r="C238" s="338" t="s">
        <v>0</v>
      </c>
      <c r="D238" s="339"/>
      <c r="E238" s="340">
        <f ca="1">IF(INT($A$1)&gt;3,SUBTOTAL(9,F225:F237),0)</f>
        <v>0</v>
      </c>
      <c r="F238" s="341"/>
      <c r="G238" s="69"/>
      <c r="H238" s="70"/>
    </row>
    <row r="239" spans="2:8" ht="15.75" customHeight="1" x14ac:dyDescent="0.25">
      <c r="B239" s="342" t="s">
        <v>400</v>
      </c>
      <c r="C239" s="343"/>
      <c r="D239" s="343"/>
      <c r="E239" s="344">
        <f ca="1">E238/(B238*4)*100</f>
        <v>0</v>
      </c>
      <c r="F239" s="345"/>
      <c r="G239" s="44"/>
      <c r="H239" s="2"/>
    </row>
    <row r="240" spans="2:8" ht="15.75" customHeight="1" x14ac:dyDescent="0.25"/>
    <row r="241" spans="2:8" ht="15" customHeight="1" x14ac:dyDescent="0.25"/>
    <row r="242" spans="2:8" ht="15" customHeight="1" x14ac:dyDescent="0.25">
      <c r="B242" s="68">
        <f>SUM(B10:B177)</f>
        <v>115</v>
      </c>
      <c r="C242" s="338" t="s">
        <v>436</v>
      </c>
      <c r="D242" s="339"/>
      <c r="E242" s="340">
        <f ca="1">IF(A1=4,SUBTOTAL(9,F1:F237),SUBTOTAL(9,F1:F176))</f>
        <v>0</v>
      </c>
      <c r="F242" s="341"/>
      <c r="G242" s="69"/>
      <c r="H242" s="70"/>
    </row>
    <row r="243" spans="2:8" ht="15.75" customHeight="1" x14ac:dyDescent="0.25">
      <c r="B243" s="84">
        <f>B242+SUM(B192:B238)</f>
        <v>129</v>
      </c>
      <c r="C243" s="363" t="str">
        <f ca="1">IF(A1="4","Total NKET (Nilai Kinerja 4 Tahunan)","Total NKT (Nilai Kinerja Tahunan)"&amp;" Tahun Ke : " &amp; A1)</f>
        <v>Total NKET (Nilai Kinerja 4 Tahunan)</v>
      </c>
      <c r="D243" s="364"/>
      <c r="E243" s="344">
        <f ca="1">IF(A1="4",E242/(B243*4)*100,E242/(B242*4)*100)</f>
        <v>0</v>
      </c>
      <c r="F243" s="345"/>
      <c r="G243" s="44"/>
      <c r="H243" s="2"/>
    </row>
    <row r="244" spans="2:8" ht="15" customHeight="1" x14ac:dyDescent="0.25"/>
  </sheetData>
  <sheetProtection sheet="1" selectLockedCells="1"/>
  <mergeCells count="153">
    <mergeCell ref="G8:G9"/>
    <mergeCell ref="H8:H9"/>
    <mergeCell ref="C10:E10"/>
    <mergeCell ref="C14:E14"/>
    <mergeCell ref="C19:E19"/>
    <mergeCell ref="C22:E22"/>
    <mergeCell ref="C27:E27"/>
    <mergeCell ref="C31:E31"/>
    <mergeCell ref="B7:F7"/>
    <mergeCell ref="B8:B9"/>
    <mergeCell ref="C8:D9"/>
    <mergeCell ref="E8:F8"/>
    <mergeCell ref="B46:B47"/>
    <mergeCell ref="C46:D47"/>
    <mergeCell ref="E46:F46"/>
    <mergeCell ref="G46:G47"/>
    <mergeCell ref="H46:H47"/>
    <mergeCell ref="C48:E48"/>
    <mergeCell ref="C36:E36"/>
    <mergeCell ref="C41:D41"/>
    <mergeCell ref="E41:F41"/>
    <mergeCell ref="B42:D42"/>
    <mergeCell ref="E42:F42"/>
    <mergeCell ref="B45:F45"/>
    <mergeCell ref="C82:E82"/>
    <mergeCell ref="C86:E86"/>
    <mergeCell ref="C91:E91"/>
    <mergeCell ref="C97:E97"/>
    <mergeCell ref="C102:E102"/>
    <mergeCell ref="C107:E107"/>
    <mergeCell ref="C53:E53"/>
    <mergeCell ref="C57:E57"/>
    <mergeCell ref="C62:E62"/>
    <mergeCell ref="C67:E67"/>
    <mergeCell ref="C72:E72"/>
    <mergeCell ref="C77:E77"/>
    <mergeCell ref="G131:G132"/>
    <mergeCell ref="H131:H132"/>
    <mergeCell ref="C112:E112"/>
    <mergeCell ref="C117:E117"/>
    <mergeCell ref="C121:E121"/>
    <mergeCell ref="C126:D126"/>
    <mergeCell ref="E126:F126"/>
    <mergeCell ref="B127:D127"/>
    <mergeCell ref="E127:F127"/>
    <mergeCell ref="C133:E133"/>
    <mergeCell ref="C138:E138"/>
    <mergeCell ref="C143:E143"/>
    <mergeCell ref="C147:E147"/>
    <mergeCell ref="C151:E151"/>
    <mergeCell ref="C156:D156"/>
    <mergeCell ref="E156:F156"/>
    <mergeCell ref="B130:F130"/>
    <mergeCell ref="B131:B132"/>
    <mergeCell ref="C131:D132"/>
    <mergeCell ref="E131:F131"/>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G187:H188"/>
    <mergeCell ref="C189:E189"/>
    <mergeCell ref="G189:H189"/>
    <mergeCell ref="G190:H190"/>
    <mergeCell ref="C191:E191"/>
    <mergeCell ref="G191:H191"/>
    <mergeCell ref="B178:D178"/>
    <mergeCell ref="E178:F178"/>
    <mergeCell ref="B186:F186"/>
    <mergeCell ref="B187:B188"/>
    <mergeCell ref="C187:D188"/>
    <mergeCell ref="E187:F187"/>
    <mergeCell ref="B198:B199"/>
    <mergeCell ref="C198:D199"/>
    <mergeCell ref="E198:F198"/>
    <mergeCell ref="G198:H199"/>
    <mergeCell ref="C200:E200"/>
    <mergeCell ref="G200:H200"/>
    <mergeCell ref="G192:H192"/>
    <mergeCell ref="C193:D193"/>
    <mergeCell ref="E193:F193"/>
    <mergeCell ref="B194:D194"/>
    <mergeCell ref="E194:F194"/>
    <mergeCell ref="B197:F197"/>
    <mergeCell ref="B205:D205"/>
    <mergeCell ref="E205:F205"/>
    <mergeCell ref="B208:F208"/>
    <mergeCell ref="B209:B210"/>
    <mergeCell ref="C209:D210"/>
    <mergeCell ref="E209:F209"/>
    <mergeCell ref="G201:H201"/>
    <mergeCell ref="C202:E202"/>
    <mergeCell ref="G202:H202"/>
    <mergeCell ref="G203:H203"/>
    <mergeCell ref="C204:D204"/>
    <mergeCell ref="E204:F204"/>
    <mergeCell ref="G214:H214"/>
    <mergeCell ref="C215:E215"/>
    <mergeCell ref="G215:H215"/>
    <mergeCell ref="G216:H216"/>
    <mergeCell ref="C217:D217"/>
    <mergeCell ref="E217:F217"/>
    <mergeCell ref="G209:H210"/>
    <mergeCell ref="C211:E211"/>
    <mergeCell ref="G211:H211"/>
    <mergeCell ref="G212:H212"/>
    <mergeCell ref="C213:E213"/>
    <mergeCell ref="G213:H213"/>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31:H231"/>
    <mergeCell ref="C232:E232"/>
    <mergeCell ref="G232:H232"/>
    <mergeCell ref="G233:H233"/>
    <mergeCell ref="C234:E234"/>
    <mergeCell ref="G234:H234"/>
    <mergeCell ref="G227:H227"/>
    <mergeCell ref="C228:E228"/>
    <mergeCell ref="G228:H228"/>
    <mergeCell ref="G229:H229"/>
    <mergeCell ref="C230:E230"/>
    <mergeCell ref="G230:H230"/>
    <mergeCell ref="B239:D239"/>
    <mergeCell ref="E239:F239"/>
    <mergeCell ref="C242:D242"/>
    <mergeCell ref="E242:F242"/>
    <mergeCell ref="C243:D243"/>
    <mergeCell ref="E243:F243"/>
    <mergeCell ref="G235:H235"/>
    <mergeCell ref="C236:E236"/>
    <mergeCell ref="G236:H236"/>
    <mergeCell ref="G237:H237"/>
    <mergeCell ref="C238:D238"/>
    <mergeCell ref="E238:F238"/>
  </mergeCells>
  <conditionalFormatting sqref="A180:I240">
    <cfRule type="expression" dxfId="381" priority="2">
      <formula>IF($A$1="4",FALSE,TRUE)</formula>
    </cfRule>
  </conditionalFormatting>
  <conditionalFormatting sqref="A234:XFD234 A235:E235 G235:XFD235 A236:XFD236 A237:E237 G237:XFD237">
    <cfRule type="expression" dxfId="380"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4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1969"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11970"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11971"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11972"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11973"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11974"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11975"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11976"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11977"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11978"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11979"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11980"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11981"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11982"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11983"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11984"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11985"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11986"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11987"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11988"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11989"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11990"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11991"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11992"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11993"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11994"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11995"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11996"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11997"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11998"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11999"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12000"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12001"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12002"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12003"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12004"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12005"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12006"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12007"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12008"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12009"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12010"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12011"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12012"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12013"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12014"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12015"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12016"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12017"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12018"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12019"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12020"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12021"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12022"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12023"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12024"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12025"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12026"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12027"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12028"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12029"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12030"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12031"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12032"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12033"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12034"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12035"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12036"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12037"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12038"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12039"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12040"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12041"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12042"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12043"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12044"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12045"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12046"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12047"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12048"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12049"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12050"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12051"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12052"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12053"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12054"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12055"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12056"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12057"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12058"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12059"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12060"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12061"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12062"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12063"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12064"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12065"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12066"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12067"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12068"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12069"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12070"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12071"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12072"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12073"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12074"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12075"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12076"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12077"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12078"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12079"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12080"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12081"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12082"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12083"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12084"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12085"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12086"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12087"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12088"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12089"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12090"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12091"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12092"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12093"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12094"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12095"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12096"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12097"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12098"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12099"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12100"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12101"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12102"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12103"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12104"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12105"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12106"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12107"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12108"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12109"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12110"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12111"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12112"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12113"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12114"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12115"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12116"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12117"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12118"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12119"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12120"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12121"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12122"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12123"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12124"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12125"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12126"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12127"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12128"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12129"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12130"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12131"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12132"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12133"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12134"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12135"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12136"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12137"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12138"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12139"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12140"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12141"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12142"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12143"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12144"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12145"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12146"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12147"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12148"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12149"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12150"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12151"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12152"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12153"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12154"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12155"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12156"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12157"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12158"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12159"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12160"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12161"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12162"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12163"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12164"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12165"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12166"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12167"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12168"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12169"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12170"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12171"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12172"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12173"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12174"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12175"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12176"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12177"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12178"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12179"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12180"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12181"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12182"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12183"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12184"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12185"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12186"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12187"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12188"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12189"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12190"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12191"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12192"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12193"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12194"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12195"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12196"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12197"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12198"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12199"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12200"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12201"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12202"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12203"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12204"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12205"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12206"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12207"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12208"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12209"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12210"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12211"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12212"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12213"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12214"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12215"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12216"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12217"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12218"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12219"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12220"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12221"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12222"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12223"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12224"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12225"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12226"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12227"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12228"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12229"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12230"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12231"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12232"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12233"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12234"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12235"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12236"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12237"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12238"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12239"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12240"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12241"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12242"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12243"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12244"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12245"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12246"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12247"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12248"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12249"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12250"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12251"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12252"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12253"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12254"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12255"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12256"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12257"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12258"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12259"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12260"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12261"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12262"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12263"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12264"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12265"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12266"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12267"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12268"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12269"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12270"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12271"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12272"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12273"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12274"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12275"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12276"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12277"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12278"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12279"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12280"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12281"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12282"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12283"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12284"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12285"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12286"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12287"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12288"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12289"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12290"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12291"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12292"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12293"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12294"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12295"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12296"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12297"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12298"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12299"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12300"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12301"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12302"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12303"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12304"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12305"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12306"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12307"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12308"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12309"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12310"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12311"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12312"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12313"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12314"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12315"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12316"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12317"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12318"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12319"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12320"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12321"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12322"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12323"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12324"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12325"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12326"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12327"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12328"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12329"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12330"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12331"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12332"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12333"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12334"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12335"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12336"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12337"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12338"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12339"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12340"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12341"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12342"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12343"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12344"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12345"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12346"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12347"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12348"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12349"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12350"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12351"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12352"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12353"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12354"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12355"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12356"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12357"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12358"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12359"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12360"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12361"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12362"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12363"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12364"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12365"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12366"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12367"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12368"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12369"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12370"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12371"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12372"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12373"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12374"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12375"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12376"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12377"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12378"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12379"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12380"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12381"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12382"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12383"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12384"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12385"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12386"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12387"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12388"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12389"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12390"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12391"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12392"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12393"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12394"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12395"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12396"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12397"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12398"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12399"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12400"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12401"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12402"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12403"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12404"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12405"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12406"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12407"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12408"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12409"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12410"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12411"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12412"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12413"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12414"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12415"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12416"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12417"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12418"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12419"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12420"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12421"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12422"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12423"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12424"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12425"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12426"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12427"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12428"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12429"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12430"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12431"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12432"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12433"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12434"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12435"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12436"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12437"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12438"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12439"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12440"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12441"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12442"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12443"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12444"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12445"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12446"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12447"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12448"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12449"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12450"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12451"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12452"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12453"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12454"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12455"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12456"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12457"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12458"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12459"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12460"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12461"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12462"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12463"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12464"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12465"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12466"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12467"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12468"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12469"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12470"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12471"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12472"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12473"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12474"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12475"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12476"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12477"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12478"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12479"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12480"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12481"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12482"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12483"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12484"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12485"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12486"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12487"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12488"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12489"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12490"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12491"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12492"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12493"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12494"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12495"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12496"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12497"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12498"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12499"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12500"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12501"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12502"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12503"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12504"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12505"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12506"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12507"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12508"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12509"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12510"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12511"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12512"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12513"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12514"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12515"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12516"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12517"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12518"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12519"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12520"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12521"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12522"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12523"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12524"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12525"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12526"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12527"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12528"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12529"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12530"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12531"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12532"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12533"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12534"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12535"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12536"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12537"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12538"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12539"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12540"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12541"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12542"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12543"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12544"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12545"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12546"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12547"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12548"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12549"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12550"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12551"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12552"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12553"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12554"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12555"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12556"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12557"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12558"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12559"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12560"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12561"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12562"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12563"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12564"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12565"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12566"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12567"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12568"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12569"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12570"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12571"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12572"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12573"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12574"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12575"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12576"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12577"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12578"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12579"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12580"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12581"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12582"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12583"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12584"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12585"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12586"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12587"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12588"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12589"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12590"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12591"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12592"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12593"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12594"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12595"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12596"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12597"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12598"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12599"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12600"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12601"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12602"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12603"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12604"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12605"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12606"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12607"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12608"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12609"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12610"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12611"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12612"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12613"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9900"/>
    <pageSetUpPr fitToPage="1"/>
  </sheetPr>
  <dimension ref="A1:N244"/>
  <sheetViews>
    <sheetView showGridLines="0" showRowColHeaders="0" topLeftCell="A190" workbookViewId="0">
      <selection activeCell="F203" sqref="F203"/>
    </sheetView>
  </sheetViews>
  <sheetFormatPr defaultColWidth="0" defaultRowHeight="15" customHeight="1" zeroHeight="1" x14ac:dyDescent="0.25"/>
  <cols>
    <col min="1" max="1" width="4.140625" customWidth="1"/>
    <col min="2" max="2" width="5.7109375" customWidth="1"/>
    <col min="3" max="3" width="3" customWidth="1"/>
    <col min="4" max="4" width="79.5703125" style="40" customWidth="1"/>
    <col min="5" max="5" width="18.28515625" customWidth="1"/>
    <col min="6" max="6" width="4" customWidth="1"/>
    <col min="7" max="7" width="35.7109375" style="40" customWidth="1"/>
    <col min="8" max="8" width="31.42578125" customWidth="1"/>
    <col min="9" max="9" width="4" customWidth="1"/>
    <col min="10" max="14" width="0" hidden="1" customWidth="1"/>
    <col min="15" max="16384" width="9.140625" hidden="1"/>
  </cols>
  <sheetData>
    <row r="1" spans="1:9" s="52" customFormat="1" ht="12" customHeight="1" x14ac:dyDescent="0.25">
      <c r="A1" s="52" t="str">
        <f ca="1">RIGHT(MID(CELL("filename",A1),FIND("]",CELL("filename",A1))+1,255),1)</f>
        <v>4</v>
      </c>
      <c r="B1" s="52" t="str">
        <f ca="1">MID(CELL("filename",B1),FIND("]",CELL("filename",B1))+1,255)</f>
        <v>Komite-Thn-4</v>
      </c>
      <c r="C1" s="52" t="str">
        <f ca="1">MID(B1,1,LEN(B1)-6)</f>
        <v>Komite</v>
      </c>
      <c r="D1" s="52" t="str">
        <f ca="1">INDIRECT("'Sampul-Thn-"&amp;A1&amp;"'!E14") &amp; "    ( " &amp;INDIRECT("'Sampul-Thn-"&amp;A1&amp;"'!E15") &amp; " )"</f>
        <v>118   Tahun     11   Bulan    (  )</v>
      </c>
      <c r="I1" s="288" t="str">
        <f>HYPERLINK("#Menu!A1","↖")</f>
        <v>↖</v>
      </c>
    </row>
    <row r="2" spans="1:9" ht="23.25" x14ac:dyDescent="0.35">
      <c r="B2" s="47" t="str">
        <f ca="1">"A. Instrumen Penilaian Kinerja Tahunan Kepala Madrasah ( Tahun ke " &amp;A1&amp;" )"</f>
        <v>A. Instrumen Penilaian Kinerja Tahunan Kepala Madrasah ( Tahun ke 4 )</v>
      </c>
    </row>
    <row r="3" spans="1:9" ht="15.75" x14ac:dyDescent="0.25">
      <c r="B3" s="48" t="str">
        <f ca="1">PROPER("Periode Penilaian : " &amp;INDIRECT("'Sampul-Thn-"&amp;A1&amp;"'!C6"))</f>
        <v>Periode Penilaian : Januari S/D Desember 2018</v>
      </c>
    </row>
    <row r="4" spans="1:9" ht="15.75" x14ac:dyDescent="0.25">
      <c r="B4" s="48" t="str">
        <f ca="1">"Kamad yang dinilai : " &amp;INDIRECT("'Sampul-Thn-"&amp;A1&amp;"'!E8") &amp; "    (" &amp;INDIRECT("'Sampul-Thn-"&amp;A1&amp;"'!E10")&amp;" ) "</f>
        <v xml:space="preserve">Kamad yang dinilai :     ( ) </v>
      </c>
    </row>
    <row r="5" spans="1:9" ht="15.75" x14ac:dyDescent="0.25">
      <c r="B5" s="48" t="str">
        <f ca="1">"Penilai : " &amp;IF(C1="Pengawas",D1,C1)</f>
        <v>Penilai : Komite</v>
      </c>
    </row>
    <row r="6" spans="1:9" ht="7.5" customHeight="1" x14ac:dyDescent="0.25"/>
    <row r="7" spans="1:9" ht="18" x14ac:dyDescent="0.25">
      <c r="B7" s="331" t="s">
        <v>412</v>
      </c>
      <c r="C7" s="332"/>
      <c r="D7" s="332"/>
      <c r="E7" s="332"/>
      <c r="F7" s="333"/>
      <c r="G7" s="45"/>
      <c r="H7" s="46"/>
    </row>
    <row r="8" spans="1:9" x14ac:dyDescent="0.25">
      <c r="B8" s="334" t="s">
        <v>19</v>
      </c>
      <c r="C8" s="335" t="s">
        <v>70</v>
      </c>
      <c r="D8" s="335"/>
      <c r="E8" s="336" t="s">
        <v>17</v>
      </c>
      <c r="F8" s="337"/>
      <c r="G8" s="326" t="s">
        <v>71</v>
      </c>
      <c r="H8" s="327" t="s">
        <v>72</v>
      </c>
    </row>
    <row r="9" spans="1:9" x14ac:dyDescent="0.25">
      <c r="B9" s="334"/>
      <c r="C9" s="335"/>
      <c r="D9" s="335"/>
      <c r="E9" s="37" t="s">
        <v>129</v>
      </c>
      <c r="F9" s="36" t="s">
        <v>392</v>
      </c>
      <c r="G9" s="326"/>
      <c r="H9" s="327"/>
    </row>
    <row r="10" spans="1:9" ht="27.75" customHeight="1" x14ac:dyDescent="0.25">
      <c r="B10" s="35" t="s">
        <v>14</v>
      </c>
      <c r="C10" s="328" t="s">
        <v>73</v>
      </c>
      <c r="D10" s="329"/>
      <c r="E10" s="330"/>
      <c r="F10" s="269">
        <f>(SUBTOTAL(9,F11:F13)/(4*3))*100</f>
        <v>0</v>
      </c>
      <c r="G10" s="42"/>
      <c r="H10" s="7"/>
    </row>
    <row r="11" spans="1:9" ht="38.25" x14ac:dyDescent="0.25">
      <c r="B11" s="6"/>
      <c r="C11" s="5" t="s">
        <v>74</v>
      </c>
      <c r="D11" s="41" t="s">
        <v>75</v>
      </c>
      <c r="E11" s="4"/>
      <c r="F11" s="38"/>
      <c r="G11" s="43" t="s">
        <v>76</v>
      </c>
      <c r="H11" s="3"/>
    </row>
    <row r="12" spans="1:9" ht="25.5" x14ac:dyDescent="0.25">
      <c r="B12" s="6"/>
      <c r="C12" s="5" t="s">
        <v>77</v>
      </c>
      <c r="D12" s="41" t="s">
        <v>78</v>
      </c>
      <c r="E12" s="4"/>
      <c r="F12" s="38"/>
      <c r="G12" s="43" t="s">
        <v>79</v>
      </c>
      <c r="H12" s="3"/>
    </row>
    <row r="13" spans="1:9" ht="38.25" x14ac:dyDescent="0.25">
      <c r="B13" s="6"/>
      <c r="C13" s="5" t="s">
        <v>80</v>
      </c>
      <c r="D13" s="41" t="s">
        <v>81</v>
      </c>
      <c r="E13" s="4"/>
      <c r="F13" s="38"/>
      <c r="G13" s="43" t="s">
        <v>319</v>
      </c>
      <c r="H13" s="3"/>
    </row>
    <row r="14" spans="1:9" x14ac:dyDescent="0.25">
      <c r="B14" s="35" t="s">
        <v>13</v>
      </c>
      <c r="C14" s="328" t="s">
        <v>82</v>
      </c>
      <c r="D14" s="329"/>
      <c r="E14" s="330"/>
      <c r="F14" s="269">
        <f>(SUBTOTAL(9,F15:F18)/(4*4))*100</f>
        <v>0</v>
      </c>
      <c r="G14" s="42"/>
      <c r="H14" s="7"/>
    </row>
    <row r="15" spans="1:9" ht="25.5" x14ac:dyDescent="0.25">
      <c r="B15" s="6"/>
      <c r="C15" s="5" t="s">
        <v>74</v>
      </c>
      <c r="D15" s="41" t="s">
        <v>83</v>
      </c>
      <c r="E15" s="4"/>
      <c r="F15" s="38"/>
      <c r="G15" s="43" t="s">
        <v>84</v>
      </c>
      <c r="H15" s="3"/>
    </row>
    <row r="16" spans="1:9" ht="21" customHeight="1" x14ac:dyDescent="0.25">
      <c r="B16" s="6"/>
      <c r="C16" s="5" t="s">
        <v>77</v>
      </c>
      <c r="D16" s="41" t="s">
        <v>393</v>
      </c>
      <c r="E16" s="4"/>
      <c r="F16" s="38"/>
      <c r="G16" s="43" t="s">
        <v>85</v>
      </c>
      <c r="H16" s="3"/>
    </row>
    <row r="17" spans="2:8" ht="25.5" x14ac:dyDescent="0.25">
      <c r="B17" s="6"/>
      <c r="C17" s="5" t="s">
        <v>80</v>
      </c>
      <c r="D17" s="41" t="s">
        <v>86</v>
      </c>
      <c r="E17" s="4"/>
      <c r="F17" s="38"/>
      <c r="G17" s="43" t="s">
        <v>87</v>
      </c>
      <c r="H17" s="3"/>
    </row>
    <row r="18" spans="2:8" ht="38.25" x14ac:dyDescent="0.25">
      <c r="B18" s="6"/>
      <c r="C18" s="5" t="s">
        <v>88</v>
      </c>
      <c r="D18" s="41" t="s">
        <v>89</v>
      </c>
      <c r="E18" s="4"/>
      <c r="F18" s="38"/>
      <c r="G18" s="43" t="s">
        <v>90</v>
      </c>
      <c r="H18" s="3"/>
    </row>
    <row r="19" spans="2:8" ht="27.75" customHeight="1" x14ac:dyDescent="0.25">
      <c r="B19" s="35" t="s">
        <v>91</v>
      </c>
      <c r="C19" s="328" t="s">
        <v>92</v>
      </c>
      <c r="D19" s="329"/>
      <c r="E19" s="330"/>
      <c r="F19" s="269">
        <f>(SUBTOTAL(9,F20:F21)/(4*2))*100</f>
        <v>0</v>
      </c>
      <c r="G19" s="42"/>
      <c r="H19" s="7"/>
    </row>
    <row r="20" spans="2:8" ht="38.25" x14ac:dyDescent="0.25">
      <c r="B20" s="6"/>
      <c r="C20" s="5" t="s">
        <v>74</v>
      </c>
      <c r="D20" s="41" t="s">
        <v>93</v>
      </c>
      <c r="E20" s="4"/>
      <c r="F20" s="38"/>
      <c r="G20" s="43" t="s">
        <v>94</v>
      </c>
      <c r="H20" s="3"/>
    </row>
    <row r="21" spans="2:8" ht="25.5" x14ac:dyDescent="0.25">
      <c r="B21" s="6"/>
      <c r="C21" s="5" t="s">
        <v>77</v>
      </c>
      <c r="D21" s="41" t="s">
        <v>95</v>
      </c>
      <c r="E21" s="4"/>
      <c r="F21" s="38"/>
      <c r="G21" s="43" t="s">
        <v>96</v>
      </c>
      <c r="H21" s="3"/>
    </row>
    <row r="22" spans="2:8" ht="27.75" customHeight="1" x14ac:dyDescent="0.25">
      <c r="B22" s="35" t="s">
        <v>97</v>
      </c>
      <c r="C22" s="328" t="s">
        <v>98</v>
      </c>
      <c r="D22" s="329"/>
      <c r="E22" s="330"/>
      <c r="F22" s="269">
        <f>(SUBTOTAL(9,F23:F26)/(4*4))*100</f>
        <v>0</v>
      </c>
      <c r="G22" s="42"/>
      <c r="H22" s="7"/>
    </row>
    <row r="23" spans="2:8" ht="51" x14ac:dyDescent="0.25">
      <c r="B23" s="6"/>
      <c r="C23" s="5" t="s">
        <v>74</v>
      </c>
      <c r="D23" s="41" t="s">
        <v>310</v>
      </c>
      <c r="E23" s="4"/>
      <c r="F23" s="38"/>
      <c r="G23" s="43" t="s">
        <v>99</v>
      </c>
      <c r="H23" s="3"/>
    </row>
    <row r="24" spans="2:8" ht="38.25" x14ac:dyDescent="0.25">
      <c r="B24" s="6"/>
      <c r="C24" s="5" t="s">
        <v>77</v>
      </c>
      <c r="D24" s="41" t="s">
        <v>311</v>
      </c>
      <c r="E24" s="4"/>
      <c r="F24" s="38"/>
      <c r="G24" s="43" t="s">
        <v>100</v>
      </c>
      <c r="H24" s="3"/>
    </row>
    <row r="25" spans="2:8" ht="25.5" x14ac:dyDescent="0.25">
      <c r="B25" s="6"/>
      <c r="C25" s="5" t="s">
        <v>80</v>
      </c>
      <c r="D25" s="41" t="s">
        <v>312</v>
      </c>
      <c r="E25" s="4"/>
      <c r="F25" s="38"/>
      <c r="G25" s="43" t="s">
        <v>101</v>
      </c>
      <c r="H25" s="3"/>
    </row>
    <row r="26" spans="2:8" ht="25.5" x14ac:dyDescent="0.25">
      <c r="B26" s="6"/>
      <c r="C26" s="5" t="s">
        <v>88</v>
      </c>
      <c r="D26" s="41" t="s">
        <v>313</v>
      </c>
      <c r="E26" s="4"/>
      <c r="F26" s="38"/>
      <c r="G26" s="43" t="s">
        <v>102</v>
      </c>
      <c r="H26" s="3"/>
    </row>
    <row r="27" spans="2:8" ht="27.75" customHeight="1" x14ac:dyDescent="0.25">
      <c r="B27" s="35" t="s">
        <v>103</v>
      </c>
      <c r="C27" s="328" t="s">
        <v>104</v>
      </c>
      <c r="D27" s="329"/>
      <c r="E27" s="330"/>
      <c r="F27" s="269">
        <f>(SUBTOTAL(9,F28:F30)/(4*3))*100</f>
        <v>0</v>
      </c>
      <c r="G27" s="42"/>
      <c r="H27" s="7"/>
    </row>
    <row r="28" spans="2:8" ht="38.25" x14ac:dyDescent="0.25">
      <c r="B28" s="6"/>
      <c r="C28" s="5" t="s">
        <v>74</v>
      </c>
      <c r="D28" s="41" t="s">
        <v>105</v>
      </c>
      <c r="E28" s="4"/>
      <c r="F28" s="38"/>
      <c r="G28" s="43" t="s">
        <v>106</v>
      </c>
      <c r="H28" s="3"/>
    </row>
    <row r="29" spans="2:8" ht="20.25" customHeight="1" x14ac:dyDescent="0.25">
      <c r="B29" s="6"/>
      <c r="C29" s="5" t="s">
        <v>77</v>
      </c>
      <c r="D29" s="41" t="s">
        <v>107</v>
      </c>
      <c r="E29" s="4"/>
      <c r="F29" s="38"/>
      <c r="G29" s="43" t="s">
        <v>108</v>
      </c>
      <c r="H29" s="3"/>
    </row>
    <row r="30" spans="2:8" ht="25.5" x14ac:dyDescent="0.25">
      <c r="B30" s="6"/>
      <c r="C30" s="5" t="s">
        <v>80</v>
      </c>
      <c r="D30" s="41" t="s">
        <v>109</v>
      </c>
      <c r="E30" s="4"/>
      <c r="F30" s="38"/>
      <c r="G30" s="43" t="s">
        <v>110</v>
      </c>
      <c r="H30" s="3"/>
    </row>
    <row r="31" spans="2:8" x14ac:dyDescent="0.25">
      <c r="B31" s="35" t="s">
        <v>111</v>
      </c>
      <c r="C31" s="328" t="s">
        <v>112</v>
      </c>
      <c r="D31" s="329"/>
      <c r="E31" s="330"/>
      <c r="F31" s="269">
        <f>(SUBTOTAL(9,F32:F35)/(4*4))*100</f>
        <v>0</v>
      </c>
      <c r="G31" s="42"/>
      <c r="H31" s="7"/>
    </row>
    <row r="32" spans="2:8" ht="25.5" x14ac:dyDescent="0.25">
      <c r="B32" s="6"/>
      <c r="C32" s="5" t="s">
        <v>74</v>
      </c>
      <c r="D32" s="41" t="s">
        <v>113</v>
      </c>
      <c r="E32" s="4"/>
      <c r="F32" s="38"/>
      <c r="G32" s="43" t="s">
        <v>114</v>
      </c>
      <c r="H32" s="3"/>
    </row>
    <row r="33" spans="2:8" ht="25.5" x14ac:dyDescent="0.25">
      <c r="B33" s="6"/>
      <c r="C33" s="5" t="s">
        <v>77</v>
      </c>
      <c r="D33" s="41" t="s">
        <v>394</v>
      </c>
      <c r="E33" s="4"/>
      <c r="F33" s="38"/>
      <c r="G33" s="43" t="s">
        <v>115</v>
      </c>
      <c r="H33" s="3"/>
    </row>
    <row r="34" spans="2:8" ht="25.5" x14ac:dyDescent="0.25">
      <c r="B34" s="6"/>
      <c r="C34" s="5" t="s">
        <v>80</v>
      </c>
      <c r="D34" s="41" t="s">
        <v>395</v>
      </c>
      <c r="E34" s="4"/>
      <c r="F34" s="38"/>
      <c r="G34" s="43" t="s">
        <v>116</v>
      </c>
      <c r="H34" s="3"/>
    </row>
    <row r="35" spans="2:8" ht="25.5" x14ac:dyDescent="0.25">
      <c r="B35" s="6"/>
      <c r="C35" s="5" t="s">
        <v>88</v>
      </c>
      <c r="D35" s="41" t="s">
        <v>117</v>
      </c>
      <c r="E35" s="4"/>
      <c r="F35" s="38"/>
      <c r="G35" s="43" t="s">
        <v>118</v>
      </c>
      <c r="H35" s="3"/>
    </row>
    <row r="36" spans="2:8" x14ac:dyDescent="0.25">
      <c r="B36" s="35" t="s">
        <v>119</v>
      </c>
      <c r="C36" s="328" t="s">
        <v>120</v>
      </c>
      <c r="D36" s="329"/>
      <c r="E36" s="330"/>
      <c r="F36" s="269">
        <f>(SUBTOTAL(9,F37:F40)/(4*4))*100</f>
        <v>0</v>
      </c>
      <c r="G36" s="42"/>
      <c r="H36" s="7"/>
    </row>
    <row r="37" spans="2:8" ht="51" x14ac:dyDescent="0.25">
      <c r="B37" s="6"/>
      <c r="C37" s="5" t="s">
        <v>74</v>
      </c>
      <c r="D37" s="41" t="s">
        <v>121</v>
      </c>
      <c r="E37" s="4"/>
      <c r="F37" s="38"/>
      <c r="G37" s="43" t="s">
        <v>122</v>
      </c>
      <c r="H37" s="3"/>
    </row>
    <row r="38" spans="2:8" ht="25.5" x14ac:dyDescent="0.25">
      <c r="B38" s="6"/>
      <c r="C38" s="5" t="s">
        <v>77</v>
      </c>
      <c r="D38" s="41" t="s">
        <v>123</v>
      </c>
      <c r="E38" s="4"/>
      <c r="F38" s="38"/>
      <c r="G38" s="43" t="s">
        <v>124</v>
      </c>
      <c r="H38" s="3"/>
    </row>
    <row r="39" spans="2:8" ht="25.5" x14ac:dyDescent="0.25">
      <c r="B39" s="6"/>
      <c r="C39" s="5" t="s">
        <v>80</v>
      </c>
      <c r="D39" s="41" t="s">
        <v>125</v>
      </c>
      <c r="E39" s="4"/>
      <c r="F39" s="38"/>
      <c r="G39" s="43" t="s">
        <v>126</v>
      </c>
      <c r="H39" s="3"/>
    </row>
    <row r="40" spans="2:8" ht="25.5" x14ac:dyDescent="0.25">
      <c r="B40" s="6"/>
      <c r="C40" s="5" t="s">
        <v>88</v>
      </c>
      <c r="D40" s="41" t="s">
        <v>127</v>
      </c>
      <c r="E40" s="4"/>
      <c r="F40" s="38"/>
      <c r="G40" s="43" t="s">
        <v>128</v>
      </c>
      <c r="H40" s="3"/>
    </row>
    <row r="41" spans="2:8" ht="15" customHeight="1" x14ac:dyDescent="0.25">
      <c r="B41" s="68">
        <f>COUNTIF(C11:C40,"?.")</f>
        <v>24</v>
      </c>
      <c r="C41" s="338" t="s">
        <v>0</v>
      </c>
      <c r="D41" s="339"/>
      <c r="E41" s="340">
        <f>SUBTOTAL(9,F10:F40)</f>
        <v>0</v>
      </c>
      <c r="F41" s="341"/>
      <c r="G41" s="69"/>
      <c r="H41" s="70"/>
    </row>
    <row r="42" spans="2:8" ht="15.75" x14ac:dyDescent="0.25">
      <c r="B42" s="342" t="str">
        <f>"NKT Pengembangan Madrasah (Nilai Kinerja Tahunan)"</f>
        <v>NKT Pengembangan Madrasah (Nilai Kinerja Tahunan)</v>
      </c>
      <c r="C42" s="343"/>
      <c r="D42" s="343"/>
      <c r="E42" s="344">
        <f>E41/(B41*4)*100</f>
        <v>0</v>
      </c>
      <c r="F42" s="345"/>
      <c r="G42" s="44"/>
      <c r="H42" s="2"/>
    </row>
    <row r="43" spans="2:8" x14ac:dyDescent="0.25"/>
    <row r="44" spans="2:8" x14ac:dyDescent="0.25"/>
    <row r="45" spans="2:8" ht="18" x14ac:dyDescent="0.25">
      <c r="B45" s="331" t="s">
        <v>413</v>
      </c>
      <c r="C45" s="332"/>
      <c r="D45" s="332"/>
      <c r="E45" s="332"/>
      <c r="F45" s="333"/>
      <c r="G45" s="45"/>
      <c r="H45" s="46"/>
    </row>
    <row r="46" spans="2:8" x14ac:dyDescent="0.25">
      <c r="B46" s="334" t="s">
        <v>19</v>
      </c>
      <c r="C46" s="335" t="s">
        <v>70</v>
      </c>
      <c r="D46" s="335"/>
      <c r="E46" s="336" t="s">
        <v>17</v>
      </c>
      <c r="F46" s="337"/>
      <c r="G46" s="326" t="s">
        <v>71</v>
      </c>
      <c r="H46" s="327" t="s">
        <v>72</v>
      </c>
    </row>
    <row r="47" spans="2:8" x14ac:dyDescent="0.25">
      <c r="B47" s="334"/>
      <c r="C47" s="335"/>
      <c r="D47" s="335"/>
      <c r="E47" s="37" t="s">
        <v>129</v>
      </c>
      <c r="F47" s="36" t="s">
        <v>392</v>
      </c>
      <c r="G47" s="326"/>
      <c r="H47" s="327"/>
    </row>
    <row r="48" spans="2:8" x14ac:dyDescent="0.25">
      <c r="B48" s="35" t="s">
        <v>11</v>
      </c>
      <c r="C48" s="328" t="s">
        <v>130</v>
      </c>
      <c r="D48" s="329"/>
      <c r="E48" s="330"/>
      <c r="F48" s="269">
        <f>(SUBTOTAL(9,F49:F52)/(4*4))*100</f>
        <v>0</v>
      </c>
      <c r="G48" s="42"/>
      <c r="H48" s="7"/>
    </row>
    <row r="49" spans="2:8" ht="25.5" x14ac:dyDescent="0.25">
      <c r="B49" s="6"/>
      <c r="C49" s="5" t="s">
        <v>74</v>
      </c>
      <c r="D49" s="41" t="s">
        <v>131</v>
      </c>
      <c r="E49" s="4"/>
      <c r="F49" s="38"/>
      <c r="G49" s="43" t="s">
        <v>132</v>
      </c>
      <c r="H49" s="3"/>
    </row>
    <row r="50" spans="2:8" ht="25.5" x14ac:dyDescent="0.25">
      <c r="B50" s="6"/>
      <c r="C50" s="5" t="s">
        <v>77</v>
      </c>
      <c r="D50" s="41" t="s">
        <v>133</v>
      </c>
      <c r="E50" s="4"/>
      <c r="F50" s="38"/>
      <c r="G50" s="43" t="s">
        <v>134</v>
      </c>
      <c r="H50" s="3"/>
    </row>
    <row r="51" spans="2:8" ht="25.5" x14ac:dyDescent="0.25">
      <c r="B51" s="6"/>
      <c r="C51" s="5" t="s">
        <v>80</v>
      </c>
      <c r="D51" s="41" t="s">
        <v>135</v>
      </c>
      <c r="E51" s="4"/>
      <c r="F51" s="38"/>
      <c r="G51" s="43" t="s">
        <v>136</v>
      </c>
      <c r="H51" s="3"/>
    </row>
    <row r="52" spans="2:8" ht="38.25" x14ac:dyDescent="0.25">
      <c r="B52" s="6"/>
      <c r="C52" s="5" t="s">
        <v>88</v>
      </c>
      <c r="D52" s="41" t="s">
        <v>391</v>
      </c>
      <c r="E52" s="4"/>
      <c r="F52" s="38"/>
      <c r="G52" s="43" t="s">
        <v>137</v>
      </c>
      <c r="H52" s="3"/>
    </row>
    <row r="53" spans="2:8" x14ac:dyDescent="0.25">
      <c r="B53" s="35" t="s">
        <v>9</v>
      </c>
      <c r="C53" s="328" t="s">
        <v>138</v>
      </c>
      <c r="D53" s="329"/>
      <c r="E53" s="330"/>
      <c r="F53" s="269">
        <f>(SUBTOTAL(9,F54:F56)/(4*3))*100</f>
        <v>0</v>
      </c>
      <c r="G53" s="42"/>
      <c r="H53" s="7"/>
    </row>
    <row r="54" spans="2:8" ht="25.5" x14ac:dyDescent="0.25">
      <c r="B54" s="6"/>
      <c r="C54" s="5" t="s">
        <v>74</v>
      </c>
      <c r="D54" s="41" t="s">
        <v>139</v>
      </c>
      <c r="E54" s="4"/>
      <c r="F54" s="38"/>
      <c r="G54" s="43" t="s">
        <v>140</v>
      </c>
      <c r="H54" s="3"/>
    </row>
    <row r="55" spans="2:8" ht="25.5" x14ac:dyDescent="0.25">
      <c r="B55" s="6"/>
      <c r="C55" s="5" t="s">
        <v>77</v>
      </c>
      <c r="D55" s="41" t="s">
        <v>141</v>
      </c>
      <c r="E55" s="4"/>
      <c r="F55" s="38"/>
      <c r="G55" s="43" t="s">
        <v>142</v>
      </c>
      <c r="H55" s="3"/>
    </row>
    <row r="56" spans="2:8" ht="25.5" x14ac:dyDescent="0.25">
      <c r="B56" s="6"/>
      <c r="C56" s="5" t="s">
        <v>80</v>
      </c>
      <c r="D56" s="41" t="s">
        <v>390</v>
      </c>
      <c r="E56" s="4"/>
      <c r="F56" s="38"/>
      <c r="G56" s="43" t="s">
        <v>143</v>
      </c>
      <c r="H56" s="3"/>
    </row>
    <row r="57" spans="2:8" x14ac:dyDescent="0.25">
      <c r="B57" s="35" t="s">
        <v>144</v>
      </c>
      <c r="C57" s="328" t="s">
        <v>145</v>
      </c>
      <c r="D57" s="329"/>
      <c r="E57" s="330"/>
      <c r="F57" s="269">
        <f>(SUBTOTAL(9,F58:F61)/(4*4))*100</f>
        <v>0</v>
      </c>
      <c r="G57" s="42"/>
      <c r="H57" s="7"/>
    </row>
    <row r="58" spans="2:8" ht="25.5" x14ac:dyDescent="0.25">
      <c r="B58" s="6"/>
      <c r="C58" s="5" t="s">
        <v>74</v>
      </c>
      <c r="D58" s="41" t="s">
        <v>314</v>
      </c>
      <c r="E58" s="4"/>
      <c r="F58" s="38"/>
      <c r="G58" s="43" t="s">
        <v>146</v>
      </c>
      <c r="H58" s="3"/>
    </row>
    <row r="59" spans="2:8" ht="51" x14ac:dyDescent="0.25">
      <c r="B59" s="6"/>
      <c r="C59" s="5" t="s">
        <v>77</v>
      </c>
      <c r="D59" s="41" t="s">
        <v>147</v>
      </c>
      <c r="E59" s="4"/>
      <c r="F59" s="38"/>
      <c r="G59" s="43" t="s">
        <v>148</v>
      </c>
      <c r="H59" s="3"/>
    </row>
    <row r="60" spans="2:8" ht="76.5" x14ac:dyDescent="0.25">
      <c r="B60" s="6"/>
      <c r="C60" s="5" t="s">
        <v>80</v>
      </c>
      <c r="D60" s="41" t="s">
        <v>149</v>
      </c>
      <c r="E60" s="4"/>
      <c r="F60" s="38"/>
      <c r="G60" s="43" t="s">
        <v>150</v>
      </c>
      <c r="H60" s="3"/>
    </row>
    <row r="61" spans="2:8" ht="76.5" x14ac:dyDescent="0.25">
      <c r="B61" s="6"/>
      <c r="C61" s="5" t="s">
        <v>88</v>
      </c>
      <c r="D61" s="41" t="s">
        <v>151</v>
      </c>
      <c r="E61" s="4"/>
      <c r="F61" s="38"/>
      <c r="G61" s="43" t="s">
        <v>152</v>
      </c>
      <c r="H61" s="3"/>
    </row>
    <row r="62" spans="2:8" x14ac:dyDescent="0.25">
      <c r="B62" s="35" t="s">
        <v>153</v>
      </c>
      <c r="C62" s="328" t="s">
        <v>154</v>
      </c>
      <c r="D62" s="329"/>
      <c r="E62" s="330"/>
      <c r="F62" s="269">
        <f>(SUBTOTAL(9,F63:F66)/(4*4))*100</f>
        <v>0</v>
      </c>
      <c r="G62" s="42"/>
      <c r="H62" s="7"/>
    </row>
    <row r="63" spans="2:8" ht="76.5" x14ac:dyDescent="0.25">
      <c r="B63" s="6"/>
      <c r="C63" s="5" t="s">
        <v>74</v>
      </c>
      <c r="D63" s="41" t="s">
        <v>155</v>
      </c>
      <c r="E63" s="4"/>
      <c r="F63" s="38"/>
      <c r="G63" s="43" t="s">
        <v>156</v>
      </c>
      <c r="H63" s="3"/>
    </row>
    <row r="64" spans="2:8" ht="25.5" x14ac:dyDescent="0.25">
      <c r="B64" s="6"/>
      <c r="C64" s="5" t="s">
        <v>77</v>
      </c>
      <c r="D64" s="41" t="s">
        <v>157</v>
      </c>
      <c r="E64" s="4"/>
      <c r="F64" s="38"/>
      <c r="G64" s="43" t="s">
        <v>158</v>
      </c>
      <c r="H64" s="3"/>
    </row>
    <row r="65" spans="2:8" ht="25.5" x14ac:dyDescent="0.25">
      <c r="B65" s="6"/>
      <c r="C65" s="5" t="s">
        <v>80</v>
      </c>
      <c r="D65" s="41" t="s">
        <v>159</v>
      </c>
      <c r="E65" s="4"/>
      <c r="F65" s="38"/>
      <c r="G65" s="43" t="s">
        <v>160</v>
      </c>
      <c r="H65" s="3"/>
    </row>
    <row r="66" spans="2:8" ht="38.25" x14ac:dyDescent="0.25">
      <c r="B66" s="6"/>
      <c r="C66" s="5" t="s">
        <v>88</v>
      </c>
      <c r="D66" s="41" t="s">
        <v>161</v>
      </c>
      <c r="E66" s="4"/>
      <c r="F66" s="38"/>
      <c r="G66" s="43" t="s">
        <v>162</v>
      </c>
      <c r="H66" s="3"/>
    </row>
    <row r="67" spans="2:8" x14ac:dyDescent="0.25">
      <c r="B67" s="35" t="s">
        <v>163</v>
      </c>
      <c r="C67" s="328" t="s">
        <v>164</v>
      </c>
      <c r="D67" s="329"/>
      <c r="E67" s="330"/>
      <c r="F67" s="269">
        <f>(SUBTOTAL(9,F68:F71)/(4*4))*100</f>
        <v>0</v>
      </c>
      <c r="G67" s="42"/>
      <c r="H67" s="7"/>
    </row>
    <row r="68" spans="2:8" ht="25.5" x14ac:dyDescent="0.25">
      <c r="B68" s="6"/>
      <c r="C68" s="5" t="s">
        <v>74</v>
      </c>
      <c r="D68" s="41" t="s">
        <v>165</v>
      </c>
      <c r="E68" s="4"/>
      <c r="F68" s="38"/>
      <c r="G68" s="43" t="s">
        <v>166</v>
      </c>
      <c r="H68" s="3"/>
    </row>
    <row r="69" spans="2:8" ht="38.25" x14ac:dyDescent="0.25">
      <c r="B69" s="6"/>
      <c r="C69" s="5" t="s">
        <v>77</v>
      </c>
      <c r="D69" s="41" t="s">
        <v>167</v>
      </c>
      <c r="E69" s="4"/>
      <c r="F69" s="38"/>
      <c r="G69" s="43" t="s">
        <v>168</v>
      </c>
      <c r="H69" s="3"/>
    </row>
    <row r="70" spans="2:8" ht="89.25" x14ac:dyDescent="0.25">
      <c r="B70" s="6"/>
      <c r="C70" s="5" t="s">
        <v>80</v>
      </c>
      <c r="D70" s="41" t="s">
        <v>169</v>
      </c>
      <c r="E70" s="4"/>
      <c r="F70" s="38"/>
      <c r="G70" s="43" t="s">
        <v>170</v>
      </c>
      <c r="H70" s="3"/>
    </row>
    <row r="71" spans="2:8" ht="63.75" x14ac:dyDescent="0.25">
      <c r="B71" s="6"/>
      <c r="C71" s="5" t="s">
        <v>88</v>
      </c>
      <c r="D71" s="41" t="s">
        <v>171</v>
      </c>
      <c r="E71" s="4"/>
      <c r="F71" s="38"/>
      <c r="G71" s="43" t="s">
        <v>172</v>
      </c>
      <c r="H71" s="3"/>
    </row>
    <row r="72" spans="2:8" x14ac:dyDescent="0.25">
      <c r="B72" s="35" t="s">
        <v>173</v>
      </c>
      <c r="C72" s="328" t="s">
        <v>174</v>
      </c>
      <c r="D72" s="329"/>
      <c r="E72" s="330"/>
      <c r="F72" s="269">
        <f>(SUBTOTAL(9,F73:F76)/(4*4))*100</f>
        <v>0</v>
      </c>
      <c r="G72" s="42"/>
      <c r="H72" s="7"/>
    </row>
    <row r="73" spans="2:8" ht="25.5" x14ac:dyDescent="0.25">
      <c r="B73" s="6"/>
      <c r="C73" s="5" t="s">
        <v>74</v>
      </c>
      <c r="D73" s="41" t="s">
        <v>175</v>
      </c>
      <c r="E73" s="4"/>
      <c r="F73" s="38"/>
      <c r="G73" s="43" t="s">
        <v>176</v>
      </c>
      <c r="H73" s="3"/>
    </row>
    <row r="74" spans="2:8" ht="25.5" x14ac:dyDescent="0.25">
      <c r="B74" s="6"/>
      <c r="C74" s="5" t="s">
        <v>77</v>
      </c>
      <c r="D74" s="41" t="s">
        <v>177</v>
      </c>
      <c r="E74" s="4"/>
      <c r="F74" s="38"/>
      <c r="G74" s="43" t="s">
        <v>178</v>
      </c>
      <c r="H74" s="3"/>
    </row>
    <row r="75" spans="2:8" ht="51" x14ac:dyDescent="0.25">
      <c r="B75" s="6"/>
      <c r="C75" s="5" t="s">
        <v>80</v>
      </c>
      <c r="D75" s="41" t="s">
        <v>179</v>
      </c>
      <c r="E75" s="4"/>
      <c r="F75" s="38"/>
      <c r="G75" s="43" t="s">
        <v>320</v>
      </c>
      <c r="H75" s="3"/>
    </row>
    <row r="76" spans="2:8" ht="25.5" x14ac:dyDescent="0.25">
      <c r="B76" s="6"/>
      <c r="C76" s="5" t="s">
        <v>88</v>
      </c>
      <c r="D76" s="41" t="s">
        <v>389</v>
      </c>
      <c r="E76" s="4"/>
      <c r="F76" s="38"/>
      <c r="G76" s="43" t="s">
        <v>180</v>
      </c>
      <c r="H76" s="3"/>
    </row>
    <row r="77" spans="2:8" x14ac:dyDescent="0.25">
      <c r="B77" s="35" t="s">
        <v>181</v>
      </c>
      <c r="C77" s="328" t="s">
        <v>182</v>
      </c>
      <c r="D77" s="329"/>
      <c r="E77" s="330"/>
      <c r="F77" s="269">
        <f>(SUBTOTAL(9,F78:F81)/(4*4))*100</f>
        <v>0</v>
      </c>
      <c r="G77" s="42"/>
      <c r="H77" s="7"/>
    </row>
    <row r="78" spans="2:8" ht="25.5" x14ac:dyDescent="0.25">
      <c r="B78" s="6"/>
      <c r="C78" s="5" t="s">
        <v>74</v>
      </c>
      <c r="D78" s="41" t="s">
        <v>183</v>
      </c>
      <c r="E78" s="4"/>
      <c r="F78" s="38"/>
      <c r="G78" s="43" t="s">
        <v>184</v>
      </c>
      <c r="H78" s="3"/>
    </row>
    <row r="79" spans="2:8" ht="25.5" x14ac:dyDescent="0.25">
      <c r="B79" s="6"/>
      <c r="C79" s="5" t="s">
        <v>77</v>
      </c>
      <c r="D79" s="41" t="s">
        <v>387</v>
      </c>
      <c r="E79" s="4"/>
      <c r="F79" s="38"/>
      <c r="G79" s="43" t="s">
        <v>185</v>
      </c>
      <c r="H79" s="3"/>
    </row>
    <row r="80" spans="2:8" ht="25.5" x14ac:dyDescent="0.25">
      <c r="B80" s="6"/>
      <c r="C80" s="5" t="s">
        <v>80</v>
      </c>
      <c r="D80" s="41" t="s">
        <v>388</v>
      </c>
      <c r="E80" s="4"/>
      <c r="F80" s="38"/>
      <c r="G80" s="43" t="s">
        <v>186</v>
      </c>
      <c r="H80" s="3"/>
    </row>
    <row r="81" spans="2:8" ht="25.5" x14ac:dyDescent="0.25">
      <c r="B81" s="6"/>
      <c r="C81" s="5" t="s">
        <v>88</v>
      </c>
      <c r="D81" s="41" t="s">
        <v>187</v>
      </c>
      <c r="E81" s="4"/>
      <c r="F81" s="38"/>
      <c r="G81" s="43" t="s">
        <v>188</v>
      </c>
      <c r="H81" s="3"/>
    </row>
    <row r="82" spans="2:8" x14ac:dyDescent="0.25">
      <c r="B82" s="35" t="s">
        <v>189</v>
      </c>
      <c r="C82" s="328" t="s">
        <v>190</v>
      </c>
      <c r="D82" s="329"/>
      <c r="E82" s="330"/>
      <c r="F82" s="269">
        <f>(SUBTOTAL(9,F83:F85)/(4*3))*100</f>
        <v>0</v>
      </c>
      <c r="G82" s="42"/>
      <c r="H82" s="7"/>
    </row>
    <row r="83" spans="2:8" ht="25.5" x14ac:dyDescent="0.25">
      <c r="B83" s="6"/>
      <c r="C83" s="5" t="s">
        <v>74</v>
      </c>
      <c r="D83" s="41" t="s">
        <v>315</v>
      </c>
      <c r="E83" s="4"/>
      <c r="F83" s="38"/>
      <c r="G83" s="43" t="s">
        <v>191</v>
      </c>
      <c r="H83" s="3"/>
    </row>
    <row r="84" spans="2:8" ht="25.5" x14ac:dyDescent="0.25">
      <c r="B84" s="6"/>
      <c r="C84" s="5" t="s">
        <v>77</v>
      </c>
      <c r="D84" s="41" t="s">
        <v>316</v>
      </c>
      <c r="E84" s="4"/>
      <c r="F84" s="38"/>
      <c r="G84" s="43" t="s">
        <v>192</v>
      </c>
      <c r="H84" s="3"/>
    </row>
    <row r="85" spans="2:8" ht="25.5" x14ac:dyDescent="0.25">
      <c r="B85" s="6"/>
      <c r="C85" s="5" t="s">
        <v>80</v>
      </c>
      <c r="D85" s="41" t="s">
        <v>193</v>
      </c>
      <c r="E85" s="4"/>
      <c r="F85" s="38"/>
      <c r="G85" s="43" t="s">
        <v>194</v>
      </c>
      <c r="H85" s="3"/>
    </row>
    <row r="86" spans="2:8" x14ac:dyDescent="0.25">
      <c r="B86" s="35" t="s">
        <v>195</v>
      </c>
      <c r="C86" s="328" t="s">
        <v>196</v>
      </c>
      <c r="D86" s="329"/>
      <c r="E86" s="330"/>
      <c r="F86" s="269">
        <f>(SUBTOTAL(9,F87:F90)/(4*4))*100</f>
        <v>0</v>
      </c>
      <c r="G86" s="42"/>
      <c r="H86" s="7"/>
    </row>
    <row r="87" spans="2:8" ht="51" x14ac:dyDescent="0.25">
      <c r="B87" s="6"/>
      <c r="C87" s="5" t="s">
        <v>74</v>
      </c>
      <c r="D87" s="41" t="s">
        <v>197</v>
      </c>
      <c r="E87" s="4"/>
      <c r="F87" s="38"/>
      <c r="G87" s="43" t="s">
        <v>198</v>
      </c>
      <c r="H87" s="3"/>
    </row>
    <row r="88" spans="2:8" ht="25.5" x14ac:dyDescent="0.25">
      <c r="B88" s="6"/>
      <c r="C88" s="5" t="s">
        <v>77</v>
      </c>
      <c r="D88" s="41" t="s">
        <v>199</v>
      </c>
      <c r="E88" s="4"/>
      <c r="F88" s="38"/>
      <c r="G88" s="43" t="s">
        <v>200</v>
      </c>
      <c r="H88" s="3"/>
    </row>
    <row r="89" spans="2:8" ht="38.25" x14ac:dyDescent="0.25">
      <c r="B89" s="6"/>
      <c r="C89" s="5" t="s">
        <v>80</v>
      </c>
      <c r="D89" s="41" t="s">
        <v>201</v>
      </c>
      <c r="E89" s="4"/>
      <c r="F89" s="38"/>
      <c r="G89" s="43" t="s">
        <v>321</v>
      </c>
      <c r="H89" s="3"/>
    </row>
    <row r="90" spans="2:8" ht="38.25" x14ac:dyDescent="0.25">
      <c r="B90" s="6"/>
      <c r="C90" s="5" t="s">
        <v>88</v>
      </c>
      <c r="D90" s="41" t="s">
        <v>202</v>
      </c>
      <c r="E90" s="4"/>
      <c r="F90" s="38"/>
      <c r="G90" s="43" t="s">
        <v>203</v>
      </c>
      <c r="H90" s="3"/>
    </row>
    <row r="91" spans="2:8" x14ac:dyDescent="0.25">
      <c r="B91" s="35" t="s">
        <v>204</v>
      </c>
      <c r="C91" s="328" t="s">
        <v>205</v>
      </c>
      <c r="D91" s="329"/>
      <c r="E91" s="330"/>
      <c r="F91" s="269">
        <f>(SUBTOTAL(9,F92:F96)/(4*5))*100</f>
        <v>0</v>
      </c>
      <c r="G91" s="42"/>
      <c r="H91" s="7"/>
    </row>
    <row r="92" spans="2:8" ht="51" x14ac:dyDescent="0.25">
      <c r="B92" s="6"/>
      <c r="C92" s="5" t="s">
        <v>74</v>
      </c>
      <c r="D92" s="41" t="s">
        <v>206</v>
      </c>
      <c r="E92" s="4"/>
      <c r="F92" s="38"/>
      <c r="G92" s="43" t="s">
        <v>322</v>
      </c>
      <c r="H92" s="3"/>
    </row>
    <row r="93" spans="2:8" ht="51" x14ac:dyDescent="0.25">
      <c r="B93" s="6"/>
      <c r="C93" s="5" t="s">
        <v>77</v>
      </c>
      <c r="D93" s="41" t="s">
        <v>207</v>
      </c>
      <c r="E93" s="4"/>
      <c r="F93" s="38"/>
      <c r="G93" s="43" t="s">
        <v>208</v>
      </c>
      <c r="H93" s="3"/>
    </row>
    <row r="94" spans="2:8" ht="51" x14ac:dyDescent="0.25">
      <c r="B94" s="6"/>
      <c r="C94" s="5" t="s">
        <v>80</v>
      </c>
      <c r="D94" s="41" t="s">
        <v>209</v>
      </c>
      <c r="E94" s="4"/>
      <c r="F94" s="38"/>
      <c r="G94" s="43" t="s">
        <v>210</v>
      </c>
      <c r="H94" s="3"/>
    </row>
    <row r="95" spans="2:8" ht="89.25" x14ac:dyDescent="0.25">
      <c r="B95" s="6"/>
      <c r="C95" s="5" t="s">
        <v>88</v>
      </c>
      <c r="D95" s="41" t="s">
        <v>211</v>
      </c>
      <c r="E95" s="4"/>
      <c r="F95" s="38"/>
      <c r="G95" s="43" t="s">
        <v>212</v>
      </c>
      <c r="H95" s="3"/>
    </row>
    <row r="96" spans="2:8" ht="38.25" x14ac:dyDescent="0.25">
      <c r="B96" s="6"/>
      <c r="C96" s="5" t="s">
        <v>213</v>
      </c>
      <c r="D96" s="41" t="s">
        <v>214</v>
      </c>
      <c r="E96" s="4"/>
      <c r="F96" s="38"/>
      <c r="G96" s="43" t="s">
        <v>215</v>
      </c>
      <c r="H96" s="3"/>
    </row>
    <row r="97" spans="2:8" x14ac:dyDescent="0.25">
      <c r="B97" s="35" t="s">
        <v>216</v>
      </c>
      <c r="C97" s="328" t="s">
        <v>217</v>
      </c>
      <c r="D97" s="329"/>
      <c r="E97" s="330"/>
      <c r="F97" s="269">
        <f>(SUBTOTAL(9,F98:F101)/(4*4))*100</f>
        <v>0</v>
      </c>
      <c r="G97" s="42"/>
      <c r="H97" s="7"/>
    </row>
    <row r="98" spans="2:8" ht="55.5" customHeight="1" x14ac:dyDescent="0.25">
      <c r="B98" s="6"/>
      <c r="C98" s="5" t="s">
        <v>74</v>
      </c>
      <c r="D98" s="41" t="s">
        <v>478</v>
      </c>
      <c r="E98" s="4"/>
      <c r="F98" s="38"/>
      <c r="G98" s="43" t="s">
        <v>494</v>
      </c>
      <c r="H98" s="3"/>
    </row>
    <row r="99" spans="2:8" ht="25.5" x14ac:dyDescent="0.25">
      <c r="B99" s="6"/>
      <c r="C99" s="5" t="s">
        <v>77</v>
      </c>
      <c r="D99" s="41" t="s">
        <v>477</v>
      </c>
      <c r="E99" s="4"/>
      <c r="F99" s="38"/>
      <c r="G99" s="43" t="s">
        <v>495</v>
      </c>
      <c r="H99" s="3"/>
    </row>
    <row r="100" spans="2:8" ht="38.25" x14ac:dyDescent="0.25">
      <c r="B100" s="6"/>
      <c r="C100" s="5" t="s">
        <v>80</v>
      </c>
      <c r="D100" s="41" t="s">
        <v>479</v>
      </c>
      <c r="E100" s="4"/>
      <c r="F100" s="38"/>
      <c r="G100" s="43" t="s">
        <v>496</v>
      </c>
      <c r="H100" s="3"/>
    </row>
    <row r="101" spans="2:8" ht="38.25" x14ac:dyDescent="0.25">
      <c r="B101" s="6"/>
      <c r="C101" s="5" t="s">
        <v>88</v>
      </c>
      <c r="D101" s="41" t="s">
        <v>480</v>
      </c>
      <c r="E101" s="4"/>
      <c r="F101" s="38"/>
      <c r="G101" s="43" t="s">
        <v>496</v>
      </c>
      <c r="H101" s="3"/>
    </row>
    <row r="102" spans="2:8" x14ac:dyDescent="0.25">
      <c r="B102" s="35" t="s">
        <v>218</v>
      </c>
      <c r="C102" s="328" t="s">
        <v>219</v>
      </c>
      <c r="D102" s="329"/>
      <c r="E102" s="330"/>
      <c r="F102" s="269">
        <f>(SUBTOTAL(9,F103:F106)/(4*4))*100</f>
        <v>0</v>
      </c>
      <c r="G102" s="42"/>
      <c r="H102" s="7"/>
    </row>
    <row r="103" spans="2:8" ht="25.5" x14ac:dyDescent="0.25">
      <c r="B103" s="6"/>
      <c r="C103" s="5" t="s">
        <v>74</v>
      </c>
      <c r="D103" s="41" t="s">
        <v>481</v>
      </c>
      <c r="E103" s="4"/>
      <c r="F103" s="38"/>
      <c r="G103" s="43" t="s">
        <v>497</v>
      </c>
      <c r="H103" s="3"/>
    </row>
    <row r="104" spans="2:8" ht="51" x14ac:dyDescent="0.25">
      <c r="B104" s="6"/>
      <c r="C104" s="5" t="s">
        <v>77</v>
      </c>
      <c r="D104" s="41" t="s">
        <v>482</v>
      </c>
      <c r="E104" s="4"/>
      <c r="F104" s="38"/>
      <c r="G104" s="43" t="s">
        <v>498</v>
      </c>
      <c r="H104" s="3"/>
    </row>
    <row r="105" spans="2:8" ht="25.5" x14ac:dyDescent="0.25">
      <c r="B105" s="6"/>
      <c r="C105" s="5" t="s">
        <v>80</v>
      </c>
      <c r="D105" s="41" t="s">
        <v>483</v>
      </c>
      <c r="E105" s="4"/>
      <c r="F105" s="38"/>
      <c r="G105" s="43" t="s">
        <v>497</v>
      </c>
      <c r="H105" s="3"/>
    </row>
    <row r="106" spans="2:8" ht="38.25" x14ac:dyDescent="0.25">
      <c r="B106" s="6"/>
      <c r="C106" s="5" t="s">
        <v>88</v>
      </c>
      <c r="D106" s="41" t="s">
        <v>484</v>
      </c>
      <c r="E106" s="4"/>
      <c r="F106" s="38"/>
      <c r="G106" s="43" t="s">
        <v>499</v>
      </c>
      <c r="H106" s="3"/>
    </row>
    <row r="107" spans="2:8" x14ac:dyDescent="0.25">
      <c r="B107" s="35" t="s">
        <v>220</v>
      </c>
      <c r="C107" s="328" t="s">
        <v>221</v>
      </c>
      <c r="D107" s="329"/>
      <c r="E107" s="330"/>
      <c r="F107" s="269">
        <f>(SUBTOTAL(9,F108:F111)/(4*4))*100</f>
        <v>0</v>
      </c>
      <c r="G107" s="42"/>
      <c r="H107" s="7"/>
    </row>
    <row r="108" spans="2:8" ht="25.5" x14ac:dyDescent="0.25">
      <c r="B108" s="6"/>
      <c r="C108" s="5" t="s">
        <v>74</v>
      </c>
      <c r="D108" s="41" t="s">
        <v>485</v>
      </c>
      <c r="E108" s="4"/>
      <c r="F108" s="38"/>
      <c r="G108" s="43" t="s">
        <v>500</v>
      </c>
      <c r="H108" s="3"/>
    </row>
    <row r="109" spans="2:8" ht="38.25" x14ac:dyDescent="0.25">
      <c r="B109" s="6"/>
      <c r="C109" s="5" t="s">
        <v>77</v>
      </c>
      <c r="D109" s="41" t="s">
        <v>486</v>
      </c>
      <c r="E109" s="4"/>
      <c r="F109" s="38"/>
      <c r="G109" s="43" t="s">
        <v>501</v>
      </c>
      <c r="H109" s="3"/>
    </row>
    <row r="110" spans="2:8" ht="38.25" x14ac:dyDescent="0.25">
      <c r="B110" s="6"/>
      <c r="C110" s="5" t="s">
        <v>80</v>
      </c>
      <c r="D110" s="41" t="s">
        <v>487</v>
      </c>
      <c r="E110" s="4"/>
      <c r="F110" s="38"/>
      <c r="G110" s="43" t="s">
        <v>502</v>
      </c>
      <c r="H110" s="3"/>
    </row>
    <row r="111" spans="2:8" ht="38.25" x14ac:dyDescent="0.25">
      <c r="B111" s="6"/>
      <c r="C111" s="5" t="s">
        <v>88</v>
      </c>
      <c r="D111" s="41" t="s">
        <v>488</v>
      </c>
      <c r="E111" s="4"/>
      <c r="F111" s="38"/>
      <c r="G111" s="43" t="s">
        <v>503</v>
      </c>
      <c r="H111" s="3"/>
    </row>
    <row r="112" spans="2:8" x14ac:dyDescent="0.25">
      <c r="B112" s="35" t="s">
        <v>222</v>
      </c>
      <c r="C112" s="328" t="s">
        <v>223</v>
      </c>
      <c r="D112" s="329"/>
      <c r="E112" s="330"/>
      <c r="F112" s="269">
        <f>(SUBTOTAL(9,F113:F116)/(4*4))*100</f>
        <v>0</v>
      </c>
      <c r="G112" s="42"/>
      <c r="H112" s="7"/>
    </row>
    <row r="113" spans="2:8" ht="38.25" x14ac:dyDescent="0.25">
      <c r="B113" s="6"/>
      <c r="C113" s="5" t="s">
        <v>74</v>
      </c>
      <c r="D113" s="41" t="s">
        <v>224</v>
      </c>
      <c r="E113" s="4"/>
      <c r="F113" s="38"/>
      <c r="G113" s="43" t="s">
        <v>225</v>
      </c>
      <c r="H113" s="3"/>
    </row>
    <row r="114" spans="2:8" ht="38.25" x14ac:dyDescent="0.25">
      <c r="B114" s="6"/>
      <c r="C114" s="5" t="s">
        <v>77</v>
      </c>
      <c r="D114" s="41" t="s">
        <v>226</v>
      </c>
      <c r="E114" s="4"/>
      <c r="F114" s="38"/>
      <c r="G114" s="43" t="s">
        <v>227</v>
      </c>
      <c r="H114" s="3"/>
    </row>
    <row r="115" spans="2:8" ht="38.25" x14ac:dyDescent="0.25">
      <c r="B115" s="6"/>
      <c r="C115" s="5" t="s">
        <v>80</v>
      </c>
      <c r="D115" s="41" t="s">
        <v>228</v>
      </c>
      <c r="E115" s="4"/>
      <c r="F115" s="38"/>
      <c r="G115" s="43" t="s">
        <v>229</v>
      </c>
      <c r="H115" s="3"/>
    </row>
    <row r="116" spans="2:8" ht="51" x14ac:dyDescent="0.25">
      <c r="B116" s="6"/>
      <c r="C116" s="5" t="s">
        <v>88</v>
      </c>
      <c r="D116" s="41" t="s">
        <v>230</v>
      </c>
      <c r="E116" s="4"/>
      <c r="F116" s="38"/>
      <c r="G116" s="43" t="s">
        <v>231</v>
      </c>
      <c r="H116" s="3"/>
    </row>
    <row r="117" spans="2:8" x14ac:dyDescent="0.25">
      <c r="B117" s="35" t="s">
        <v>232</v>
      </c>
      <c r="C117" s="328" t="s">
        <v>233</v>
      </c>
      <c r="D117" s="329"/>
      <c r="E117" s="330"/>
      <c r="F117" s="269">
        <f>(SUBTOTAL(9,F118:F120)/(4*3))*100</f>
        <v>0</v>
      </c>
      <c r="G117" s="42"/>
      <c r="H117" s="7"/>
    </row>
    <row r="118" spans="2:8" ht="76.5" x14ac:dyDescent="0.25">
      <c r="B118" s="6"/>
      <c r="C118" s="5" t="s">
        <v>74</v>
      </c>
      <c r="D118" s="41" t="s">
        <v>234</v>
      </c>
      <c r="E118" s="4"/>
      <c r="F118" s="38"/>
      <c r="G118" s="43" t="s">
        <v>235</v>
      </c>
      <c r="H118" s="3"/>
    </row>
    <row r="119" spans="2:8" ht="63.75" x14ac:dyDescent="0.25">
      <c r="B119" s="6"/>
      <c r="C119" s="5" t="s">
        <v>77</v>
      </c>
      <c r="D119" s="41" t="s">
        <v>236</v>
      </c>
      <c r="E119" s="4"/>
      <c r="F119" s="38"/>
      <c r="G119" s="43" t="s">
        <v>237</v>
      </c>
      <c r="H119" s="3"/>
    </row>
    <row r="120" spans="2:8" ht="38.25" x14ac:dyDescent="0.25">
      <c r="B120" s="6"/>
      <c r="C120" s="5" t="s">
        <v>80</v>
      </c>
      <c r="D120" s="41" t="s">
        <v>238</v>
      </c>
      <c r="E120" s="4"/>
      <c r="F120" s="38"/>
      <c r="G120" s="43" t="s">
        <v>239</v>
      </c>
      <c r="H120" s="3"/>
    </row>
    <row r="121" spans="2:8" x14ac:dyDescent="0.25">
      <c r="B121" s="35" t="s">
        <v>240</v>
      </c>
      <c r="C121" s="328" t="s">
        <v>241</v>
      </c>
      <c r="D121" s="329"/>
      <c r="E121" s="330"/>
      <c r="F121" s="269">
        <f>(SUBTOTAL(9,F122:F125)/(4*4))*100</f>
        <v>0</v>
      </c>
      <c r="G121" s="42"/>
      <c r="H121" s="7"/>
    </row>
    <row r="122" spans="2:8" ht="25.5" x14ac:dyDescent="0.25">
      <c r="B122" s="6"/>
      <c r="C122" s="5" t="s">
        <v>74</v>
      </c>
      <c r="D122" s="41" t="s">
        <v>383</v>
      </c>
      <c r="E122" s="4"/>
      <c r="F122" s="38"/>
      <c r="G122" s="43" t="s">
        <v>242</v>
      </c>
      <c r="H122" s="3"/>
    </row>
    <row r="123" spans="2:8" ht="25.5" x14ac:dyDescent="0.25">
      <c r="B123" s="6"/>
      <c r="C123" s="5" t="s">
        <v>77</v>
      </c>
      <c r="D123" s="41" t="s">
        <v>243</v>
      </c>
      <c r="E123" s="4"/>
      <c r="F123" s="38"/>
      <c r="G123" s="43" t="s">
        <v>244</v>
      </c>
      <c r="H123" s="3"/>
    </row>
    <row r="124" spans="2:8" ht="25.5" x14ac:dyDescent="0.25">
      <c r="B124" s="6"/>
      <c r="C124" s="5" t="s">
        <v>80</v>
      </c>
      <c r="D124" s="41" t="s">
        <v>245</v>
      </c>
      <c r="E124" s="4"/>
      <c r="F124" s="38"/>
      <c r="G124" s="43" t="s">
        <v>246</v>
      </c>
      <c r="H124" s="3"/>
    </row>
    <row r="125" spans="2:8" ht="38.25" x14ac:dyDescent="0.25">
      <c r="B125" s="6"/>
      <c r="C125" s="5" t="s">
        <v>88</v>
      </c>
      <c r="D125" s="41" t="s">
        <v>247</v>
      </c>
      <c r="E125" s="4"/>
      <c r="F125" s="38"/>
      <c r="G125" s="43" t="s">
        <v>323</v>
      </c>
      <c r="H125" s="3"/>
    </row>
    <row r="126" spans="2:8" ht="15" customHeight="1" x14ac:dyDescent="0.25">
      <c r="B126" s="68">
        <f>COUNTIF(C49:C125,"?.")</f>
        <v>62</v>
      </c>
      <c r="C126" s="338" t="s">
        <v>0</v>
      </c>
      <c r="D126" s="339"/>
      <c r="E126" s="340">
        <f>SUBTOTAL(9,F49:F125)</f>
        <v>0</v>
      </c>
      <c r="F126" s="341"/>
      <c r="G126" s="69"/>
      <c r="H126" s="70"/>
    </row>
    <row r="127" spans="2:8" ht="15.75" x14ac:dyDescent="0.25">
      <c r="B127" s="342" t="str">
        <f>"NKT (Nilai Kinerja Tahunan)"</f>
        <v>NKT (Nilai Kinerja Tahunan)</v>
      </c>
      <c r="C127" s="343"/>
      <c r="D127" s="343"/>
      <c r="E127" s="344">
        <f>E126/(B126*4)*100</f>
        <v>0</v>
      </c>
      <c r="F127" s="345"/>
      <c r="G127" s="44"/>
      <c r="H127" s="2"/>
    </row>
    <row r="128" spans="2:8" x14ac:dyDescent="0.25"/>
    <row r="129" spans="2:8" x14ac:dyDescent="0.25"/>
    <row r="130" spans="2:8" ht="18" x14ac:dyDescent="0.25">
      <c r="B130" s="331" t="s">
        <v>414</v>
      </c>
      <c r="C130" s="332"/>
      <c r="D130" s="332"/>
      <c r="E130" s="332"/>
      <c r="F130" s="333"/>
      <c r="G130" s="45"/>
      <c r="H130" s="46"/>
    </row>
    <row r="131" spans="2:8" x14ac:dyDescent="0.25">
      <c r="B131" s="334" t="s">
        <v>19</v>
      </c>
      <c r="C131" s="335" t="s">
        <v>70</v>
      </c>
      <c r="D131" s="335"/>
      <c r="E131" s="336" t="s">
        <v>17</v>
      </c>
      <c r="F131" s="337"/>
      <c r="G131" s="326" t="s">
        <v>71</v>
      </c>
      <c r="H131" s="327" t="s">
        <v>72</v>
      </c>
    </row>
    <row r="132" spans="2:8" x14ac:dyDescent="0.25">
      <c r="B132" s="334"/>
      <c r="C132" s="335"/>
      <c r="D132" s="335"/>
      <c r="E132" s="37" t="s">
        <v>129</v>
      </c>
      <c r="F132" s="36" t="s">
        <v>392</v>
      </c>
      <c r="G132" s="326"/>
      <c r="H132" s="327"/>
    </row>
    <row r="133" spans="2:8" x14ac:dyDescent="0.25">
      <c r="B133" s="35" t="s">
        <v>7</v>
      </c>
      <c r="C133" s="328" t="s">
        <v>248</v>
      </c>
      <c r="D133" s="329"/>
      <c r="E133" s="330"/>
      <c r="F133" s="269">
        <f>(SUBTOTAL(9,F134:F137)/(4*4))*100</f>
        <v>0</v>
      </c>
      <c r="G133" s="42"/>
      <c r="H133" s="7"/>
    </row>
    <row r="134" spans="2:8" ht="25.5" x14ac:dyDescent="0.25">
      <c r="B134" s="6"/>
      <c r="C134" s="5" t="s">
        <v>74</v>
      </c>
      <c r="D134" s="41" t="s">
        <v>249</v>
      </c>
      <c r="E134" s="4"/>
      <c r="F134" s="38"/>
      <c r="G134" s="43" t="s">
        <v>250</v>
      </c>
      <c r="H134" s="3"/>
    </row>
    <row r="135" spans="2:8" ht="25.5" x14ac:dyDescent="0.25">
      <c r="B135" s="6"/>
      <c r="C135" s="5" t="s">
        <v>77</v>
      </c>
      <c r="D135" s="41" t="s">
        <v>251</v>
      </c>
      <c r="E135" s="4"/>
      <c r="F135" s="38"/>
      <c r="G135" s="43" t="s">
        <v>324</v>
      </c>
      <c r="H135" s="3"/>
    </row>
    <row r="136" spans="2:8" ht="51" x14ac:dyDescent="0.25">
      <c r="B136" s="6"/>
      <c r="C136" s="5" t="s">
        <v>80</v>
      </c>
      <c r="D136" s="41" t="s">
        <v>252</v>
      </c>
      <c r="E136" s="4"/>
      <c r="F136" s="38"/>
      <c r="G136" s="43" t="s">
        <v>253</v>
      </c>
      <c r="H136" s="3"/>
    </row>
    <row r="137" spans="2:8" ht="51" x14ac:dyDescent="0.25">
      <c r="B137" s="6"/>
      <c r="C137" s="5" t="s">
        <v>88</v>
      </c>
      <c r="D137" s="41" t="s">
        <v>254</v>
      </c>
      <c r="E137" s="4"/>
      <c r="F137" s="38"/>
      <c r="G137" s="43" t="s">
        <v>255</v>
      </c>
      <c r="H137" s="3"/>
    </row>
    <row r="138" spans="2:8" x14ac:dyDescent="0.25">
      <c r="B138" s="35" t="s">
        <v>6</v>
      </c>
      <c r="C138" s="328" t="s">
        <v>256</v>
      </c>
      <c r="D138" s="329"/>
      <c r="E138" s="330"/>
      <c r="F138" s="269">
        <f>(SUBTOTAL(9,F139:F142)/(4*4))*100</f>
        <v>0</v>
      </c>
      <c r="G138" s="42"/>
      <c r="H138" s="7"/>
    </row>
    <row r="139" spans="2:8" ht="25.5" x14ac:dyDescent="0.25">
      <c r="B139" s="6"/>
      <c r="C139" s="5" t="s">
        <v>74</v>
      </c>
      <c r="D139" s="41" t="s">
        <v>257</v>
      </c>
      <c r="E139" s="4"/>
      <c r="F139" s="38"/>
      <c r="G139" s="43" t="s">
        <v>258</v>
      </c>
      <c r="H139" s="3"/>
    </row>
    <row r="140" spans="2:8" ht="38.25" x14ac:dyDescent="0.25">
      <c r="B140" s="6"/>
      <c r="C140" s="5" t="s">
        <v>77</v>
      </c>
      <c r="D140" s="41" t="s">
        <v>259</v>
      </c>
      <c r="E140" s="4"/>
      <c r="F140" s="38"/>
      <c r="G140" s="43" t="s">
        <v>260</v>
      </c>
      <c r="H140" s="3"/>
    </row>
    <row r="141" spans="2:8" ht="38.25" x14ac:dyDescent="0.25">
      <c r="B141" s="6"/>
      <c r="C141" s="5" t="s">
        <v>80</v>
      </c>
      <c r="D141" s="41" t="s">
        <v>261</v>
      </c>
      <c r="E141" s="4"/>
      <c r="F141" s="38"/>
      <c r="G141" s="43" t="s">
        <v>262</v>
      </c>
      <c r="H141" s="3"/>
    </row>
    <row r="142" spans="2:8" ht="25.5" x14ac:dyDescent="0.25">
      <c r="B142" s="6"/>
      <c r="C142" s="5" t="s">
        <v>88</v>
      </c>
      <c r="D142" s="41" t="s">
        <v>263</v>
      </c>
      <c r="E142" s="4"/>
      <c r="F142" s="38"/>
      <c r="G142" s="43" t="s">
        <v>264</v>
      </c>
      <c r="H142" s="3"/>
    </row>
    <row r="143" spans="2:8" x14ac:dyDescent="0.25">
      <c r="B143" s="35" t="s">
        <v>5</v>
      </c>
      <c r="C143" s="328" t="s">
        <v>265</v>
      </c>
      <c r="D143" s="329"/>
      <c r="E143" s="330"/>
      <c r="F143" s="269">
        <f>(SUBTOTAL(9,F144:F146)/(4*3))*100</f>
        <v>0</v>
      </c>
      <c r="G143" s="42"/>
      <c r="H143" s="7"/>
    </row>
    <row r="144" spans="2:8" ht="38.25" x14ac:dyDescent="0.25">
      <c r="B144" s="6"/>
      <c r="C144" s="5" t="s">
        <v>74</v>
      </c>
      <c r="D144" s="41" t="s">
        <v>266</v>
      </c>
      <c r="E144" s="4"/>
      <c r="F144" s="38"/>
      <c r="G144" s="43" t="s">
        <v>267</v>
      </c>
      <c r="H144" s="3"/>
    </row>
    <row r="145" spans="2:8" ht="25.5" x14ac:dyDescent="0.25">
      <c r="B145" s="6"/>
      <c r="C145" s="5" t="s">
        <v>77</v>
      </c>
      <c r="D145" s="41" t="s">
        <v>268</v>
      </c>
      <c r="E145" s="4"/>
      <c r="F145" s="38"/>
      <c r="G145" s="43" t="s">
        <v>269</v>
      </c>
      <c r="H145" s="3"/>
    </row>
    <row r="146" spans="2:8" ht="25.5" x14ac:dyDescent="0.25">
      <c r="B146" s="6"/>
      <c r="C146" s="5" t="s">
        <v>80</v>
      </c>
      <c r="D146" s="41" t="s">
        <v>386</v>
      </c>
      <c r="E146" s="4"/>
      <c r="F146" s="38"/>
      <c r="G146" s="43" t="s">
        <v>270</v>
      </c>
      <c r="H146" s="3"/>
    </row>
    <row r="147" spans="2:8" x14ac:dyDescent="0.25">
      <c r="B147" s="35" t="s">
        <v>271</v>
      </c>
      <c r="C147" s="328" t="s">
        <v>272</v>
      </c>
      <c r="D147" s="329"/>
      <c r="E147" s="330"/>
      <c r="F147" s="269">
        <f>(SUBTOTAL(9,F148:F150)/(4*3))*100</f>
        <v>0</v>
      </c>
      <c r="G147" s="42"/>
      <c r="H147" s="7"/>
    </row>
    <row r="148" spans="2:8" ht="25.5" x14ac:dyDescent="0.25">
      <c r="B148" s="6"/>
      <c r="C148" s="5" t="s">
        <v>74</v>
      </c>
      <c r="D148" s="41" t="s">
        <v>273</v>
      </c>
      <c r="E148" s="4"/>
      <c r="F148" s="38"/>
      <c r="G148" s="43" t="s">
        <v>274</v>
      </c>
      <c r="H148" s="3"/>
    </row>
    <row r="149" spans="2:8" ht="21.75" customHeight="1" x14ac:dyDescent="0.25">
      <c r="B149" s="6"/>
      <c r="C149" s="5" t="s">
        <v>77</v>
      </c>
      <c r="D149" s="41" t="s">
        <v>384</v>
      </c>
      <c r="E149" s="4"/>
      <c r="F149" s="38"/>
      <c r="G149" s="43" t="s">
        <v>275</v>
      </c>
      <c r="H149" s="3"/>
    </row>
    <row r="150" spans="2:8" ht="25.5" x14ac:dyDescent="0.25">
      <c r="B150" s="6"/>
      <c r="C150" s="5" t="s">
        <v>80</v>
      </c>
      <c r="D150" s="41" t="s">
        <v>385</v>
      </c>
      <c r="E150" s="4"/>
      <c r="F150" s="38"/>
      <c r="G150" s="43" t="s">
        <v>276</v>
      </c>
      <c r="H150" s="3"/>
    </row>
    <row r="151" spans="2:8" x14ac:dyDescent="0.25">
      <c r="B151" s="35" t="s">
        <v>277</v>
      </c>
      <c r="C151" s="328" t="s">
        <v>278</v>
      </c>
      <c r="D151" s="329"/>
      <c r="E151" s="330"/>
      <c r="F151" s="269">
        <f>(SUBTOTAL(9,F152:F155)/(4*4))*100</f>
        <v>0</v>
      </c>
      <c r="G151" s="42"/>
      <c r="H151" s="7"/>
    </row>
    <row r="152" spans="2:8" ht="25.5" x14ac:dyDescent="0.25">
      <c r="B152" s="6"/>
      <c r="C152" s="5" t="s">
        <v>74</v>
      </c>
      <c r="D152" s="41" t="s">
        <v>279</v>
      </c>
      <c r="E152" s="4"/>
      <c r="F152" s="38"/>
      <c r="G152" s="43" t="s">
        <v>280</v>
      </c>
      <c r="H152" s="3"/>
    </row>
    <row r="153" spans="2:8" ht="38.25" x14ac:dyDescent="0.25">
      <c r="B153" s="6"/>
      <c r="C153" s="5" t="s">
        <v>77</v>
      </c>
      <c r="D153" s="41" t="s">
        <v>281</v>
      </c>
      <c r="E153" s="4"/>
      <c r="F153" s="38"/>
      <c r="G153" s="43" t="s">
        <v>282</v>
      </c>
      <c r="H153" s="3"/>
    </row>
    <row r="154" spans="2:8" ht="38.25" x14ac:dyDescent="0.25">
      <c r="B154" s="6"/>
      <c r="C154" s="5" t="s">
        <v>80</v>
      </c>
      <c r="D154" s="41" t="s">
        <v>283</v>
      </c>
      <c r="E154" s="4"/>
      <c r="F154" s="38"/>
      <c r="G154" s="43" t="s">
        <v>284</v>
      </c>
      <c r="H154" s="3"/>
    </row>
    <row r="155" spans="2:8" ht="22.5" customHeight="1" x14ac:dyDescent="0.25">
      <c r="B155" s="6"/>
      <c r="C155" s="5" t="s">
        <v>88</v>
      </c>
      <c r="D155" s="41" t="s">
        <v>285</v>
      </c>
      <c r="E155" s="4"/>
      <c r="F155" s="38"/>
      <c r="G155" s="43" t="s">
        <v>286</v>
      </c>
      <c r="H155" s="3"/>
    </row>
    <row r="156" spans="2:8" ht="15" customHeight="1" x14ac:dyDescent="0.25">
      <c r="B156" s="68">
        <f>COUNTIF(C134:C155,"?.")</f>
        <v>18</v>
      </c>
      <c r="C156" s="338" t="s">
        <v>0</v>
      </c>
      <c r="D156" s="339"/>
      <c r="E156" s="340">
        <f>SUBTOTAL(9,F134:F155)</f>
        <v>0</v>
      </c>
      <c r="F156" s="341"/>
      <c r="G156" s="69"/>
      <c r="H156" s="70"/>
    </row>
    <row r="157" spans="2:8" ht="15.75" x14ac:dyDescent="0.25">
      <c r="B157" s="342" t="str">
        <f>"NKT Manajerial (Nilai Kinerja Tahunan)"</f>
        <v>NKT Manajerial (Nilai Kinerja Tahunan)</v>
      </c>
      <c r="C157" s="343"/>
      <c r="D157" s="343"/>
      <c r="E157" s="344">
        <f>E156/(B156*4)*100</f>
        <v>0</v>
      </c>
      <c r="F157" s="345"/>
      <c r="G157" s="44"/>
      <c r="H157" s="2"/>
    </row>
    <row r="158" spans="2:8" x14ac:dyDescent="0.25"/>
    <row r="159" spans="2:8" x14ac:dyDescent="0.25"/>
    <row r="160" spans="2:8" ht="18" x14ac:dyDescent="0.25">
      <c r="B160" s="331" t="s">
        <v>415</v>
      </c>
      <c r="C160" s="332"/>
      <c r="D160" s="332"/>
      <c r="E160" s="332"/>
      <c r="F160" s="333"/>
      <c r="G160" s="45"/>
      <c r="H160" s="46"/>
    </row>
    <row r="161" spans="2:8" x14ac:dyDescent="0.25">
      <c r="B161" s="334" t="s">
        <v>19</v>
      </c>
      <c r="C161" s="335" t="s">
        <v>70</v>
      </c>
      <c r="D161" s="335"/>
      <c r="E161" s="336" t="s">
        <v>17</v>
      </c>
      <c r="F161" s="337"/>
      <c r="G161" s="326" t="s">
        <v>71</v>
      </c>
      <c r="H161" s="327" t="s">
        <v>72</v>
      </c>
    </row>
    <row r="162" spans="2:8" x14ac:dyDescent="0.25">
      <c r="B162" s="334"/>
      <c r="C162" s="335"/>
      <c r="D162" s="335"/>
      <c r="E162" s="37" t="s">
        <v>129</v>
      </c>
      <c r="F162" s="36" t="s">
        <v>392</v>
      </c>
      <c r="G162" s="326"/>
      <c r="H162" s="327"/>
    </row>
    <row r="163" spans="2:8" x14ac:dyDescent="0.25">
      <c r="B163" s="35" t="s">
        <v>3</v>
      </c>
      <c r="C163" s="328" t="s">
        <v>287</v>
      </c>
      <c r="D163" s="329"/>
      <c r="E163" s="330"/>
      <c r="F163" s="269">
        <f>(SUBTOTAL(9,F164:F166)/(4*3))*100</f>
        <v>0</v>
      </c>
      <c r="G163" s="42"/>
      <c r="H163" s="7"/>
    </row>
    <row r="164" spans="2:8" ht="51" customHeight="1" x14ac:dyDescent="0.25">
      <c r="B164" s="6"/>
      <c r="C164" s="5" t="s">
        <v>74</v>
      </c>
      <c r="D164" s="41" t="s">
        <v>288</v>
      </c>
      <c r="E164" s="4"/>
      <c r="F164" s="38"/>
      <c r="G164" s="43" t="s">
        <v>308</v>
      </c>
      <c r="H164" s="3"/>
    </row>
    <row r="165" spans="2:8" ht="42" customHeight="1" x14ac:dyDescent="0.25">
      <c r="B165" s="6"/>
      <c r="C165" s="5" t="s">
        <v>77</v>
      </c>
      <c r="D165" s="41" t="s">
        <v>317</v>
      </c>
      <c r="E165" s="4"/>
      <c r="F165" s="38"/>
      <c r="G165" s="43" t="s">
        <v>289</v>
      </c>
      <c r="H165" s="3"/>
    </row>
    <row r="166" spans="2:8" ht="38.25" x14ac:dyDescent="0.25">
      <c r="B166" s="6"/>
      <c r="C166" s="5" t="s">
        <v>80</v>
      </c>
      <c r="D166" s="41" t="s">
        <v>290</v>
      </c>
      <c r="E166" s="4"/>
      <c r="F166" s="38"/>
      <c r="G166" s="43" t="s">
        <v>291</v>
      </c>
      <c r="H166" s="3"/>
    </row>
    <row r="167" spans="2:8" x14ac:dyDescent="0.25">
      <c r="B167" s="35" t="s">
        <v>2</v>
      </c>
      <c r="C167" s="328" t="s">
        <v>292</v>
      </c>
      <c r="D167" s="329"/>
      <c r="E167" s="330"/>
      <c r="F167" s="269">
        <f>(SUBTOTAL(9,F168:F171)/(4*4))*100</f>
        <v>0</v>
      </c>
      <c r="G167" s="42"/>
      <c r="H167" s="7"/>
    </row>
    <row r="168" spans="2:8" ht="38.25" x14ac:dyDescent="0.25">
      <c r="B168" s="6"/>
      <c r="C168" s="5" t="s">
        <v>74</v>
      </c>
      <c r="D168" s="41" t="s">
        <v>293</v>
      </c>
      <c r="E168" s="4"/>
      <c r="F168" s="38"/>
      <c r="G168" s="43" t="s">
        <v>294</v>
      </c>
      <c r="H168" s="3"/>
    </row>
    <row r="169" spans="2:8" ht="51" x14ac:dyDescent="0.25">
      <c r="B169" s="6"/>
      <c r="C169" s="5" t="s">
        <v>77</v>
      </c>
      <c r="D169" s="41" t="s">
        <v>295</v>
      </c>
      <c r="E169" s="4"/>
      <c r="F169" s="38"/>
      <c r="G169" s="43" t="s">
        <v>296</v>
      </c>
      <c r="H169" s="3"/>
    </row>
    <row r="170" spans="2:8" ht="66.75" customHeight="1" x14ac:dyDescent="0.25">
      <c r="B170" s="6"/>
      <c r="C170" s="5" t="s">
        <v>80</v>
      </c>
      <c r="D170" s="41" t="s">
        <v>297</v>
      </c>
      <c r="E170" s="4"/>
      <c r="F170" s="38"/>
      <c r="G170" s="43" t="s">
        <v>325</v>
      </c>
      <c r="H170" s="3"/>
    </row>
    <row r="171" spans="2:8" ht="38.25" x14ac:dyDescent="0.25">
      <c r="B171" s="6"/>
      <c r="C171" s="5" t="s">
        <v>88</v>
      </c>
      <c r="D171" s="41" t="s">
        <v>318</v>
      </c>
      <c r="E171" s="4"/>
      <c r="F171" s="38"/>
      <c r="G171" s="43" t="s">
        <v>298</v>
      </c>
      <c r="H171" s="3"/>
    </row>
    <row r="172" spans="2:8" x14ac:dyDescent="0.25">
      <c r="B172" s="35" t="s">
        <v>1</v>
      </c>
      <c r="C172" s="328" t="s">
        <v>299</v>
      </c>
      <c r="D172" s="329"/>
      <c r="E172" s="330"/>
      <c r="F172" s="269">
        <f>(SUBTOTAL(9,F173:F176)/(4*4))*100</f>
        <v>0</v>
      </c>
      <c r="G172" s="42"/>
      <c r="H172" s="7"/>
    </row>
    <row r="173" spans="2:8" ht="25.5" x14ac:dyDescent="0.25">
      <c r="B173" s="6"/>
      <c r="C173" s="5" t="s">
        <v>74</v>
      </c>
      <c r="D173" s="41" t="s">
        <v>300</v>
      </c>
      <c r="E173" s="4"/>
      <c r="F173" s="38"/>
      <c r="G173" s="43" t="s">
        <v>301</v>
      </c>
      <c r="H173" s="3"/>
    </row>
    <row r="174" spans="2:8" ht="27" customHeight="1" x14ac:dyDescent="0.25">
      <c r="B174" s="6"/>
      <c r="C174" s="5" t="s">
        <v>77</v>
      </c>
      <c r="D174" s="41" t="s">
        <v>302</v>
      </c>
      <c r="E174" s="4"/>
      <c r="F174" s="38"/>
      <c r="G174" s="43" t="s">
        <v>303</v>
      </c>
      <c r="H174" s="3"/>
    </row>
    <row r="175" spans="2:8" ht="38.25" x14ac:dyDescent="0.25">
      <c r="B175" s="6"/>
      <c r="C175" s="5" t="s">
        <v>80</v>
      </c>
      <c r="D175" s="41" t="s">
        <v>304</v>
      </c>
      <c r="E175" s="4"/>
      <c r="F175" s="38"/>
      <c r="G175" s="43" t="s">
        <v>305</v>
      </c>
      <c r="H175" s="3"/>
    </row>
    <row r="176" spans="2:8" ht="63.75" x14ac:dyDescent="0.25">
      <c r="B176" s="6"/>
      <c r="C176" s="63" t="s">
        <v>88</v>
      </c>
      <c r="D176" s="64" t="s">
        <v>306</v>
      </c>
      <c r="E176" s="65"/>
      <c r="F176" s="38"/>
      <c r="G176" s="66" t="s">
        <v>307</v>
      </c>
      <c r="H176" s="67"/>
    </row>
    <row r="177" spans="1:8" ht="15" customHeight="1" x14ac:dyDescent="0.25">
      <c r="B177" s="68">
        <f>COUNTIF(C164:C176,"?.")</f>
        <v>11</v>
      </c>
      <c r="C177" s="338" t="s">
        <v>0</v>
      </c>
      <c r="D177" s="339"/>
      <c r="E177" s="340">
        <f>SUBTOTAL(9,F164:F176)</f>
        <v>0</v>
      </c>
      <c r="F177" s="341"/>
      <c r="G177" s="69"/>
      <c r="H177" s="70"/>
    </row>
    <row r="178" spans="1:8" ht="15.75" x14ac:dyDescent="0.25">
      <c r="B178" s="342" t="str">
        <f>"NKT Supervisi (Nilai Kinerja Tahunan)"</f>
        <v>NKT Supervisi (Nilai Kinerja Tahunan)</v>
      </c>
      <c r="C178" s="343"/>
      <c r="D178" s="343"/>
      <c r="E178" s="344">
        <f>E177/(B177*4)*100</f>
        <v>0</v>
      </c>
      <c r="F178" s="345"/>
      <c r="G178" s="44"/>
      <c r="H178" s="2"/>
    </row>
    <row r="179" spans="1:8" x14ac:dyDescent="0.25"/>
    <row r="180" spans="1:8" ht="42" customHeight="1" x14ac:dyDescent="0.25">
      <c r="A180" s="52"/>
    </row>
    <row r="181" spans="1:8" ht="23.25" x14ac:dyDescent="0.35">
      <c r="B181" s="47" t="str">
        <f>"B. Instrumen Penilaian Kinerja 4 Tahunan Kepala Madrasah"</f>
        <v>B. Instrumen Penilaian Kinerja 4 Tahunan Kepala Madrasah</v>
      </c>
    </row>
    <row r="182" spans="1:8" ht="15.75" hidden="1" x14ac:dyDescent="0.25">
      <c r="B182" s="48"/>
    </row>
    <row r="183" spans="1:8" ht="15.75" hidden="1" x14ac:dyDescent="0.25">
      <c r="B183" s="48"/>
    </row>
    <row r="184" spans="1:8" ht="15.75" hidden="1" x14ac:dyDescent="0.25">
      <c r="B184" s="48"/>
    </row>
    <row r="185" spans="1:8" ht="7.5" customHeight="1" x14ac:dyDescent="0.25"/>
    <row r="186" spans="1:8" ht="18" x14ac:dyDescent="0.25">
      <c r="B186" s="331" t="s">
        <v>416</v>
      </c>
      <c r="C186" s="332"/>
      <c r="D186" s="332"/>
      <c r="E186" s="332"/>
      <c r="F186" s="333"/>
      <c r="G186" s="45"/>
      <c r="H186" s="46"/>
    </row>
    <row r="187" spans="1:8" s="1" customFormat="1" ht="17.25" customHeight="1" x14ac:dyDescent="0.2">
      <c r="B187" s="355" t="s">
        <v>19</v>
      </c>
      <c r="C187" s="357" t="s">
        <v>18</v>
      </c>
      <c r="D187" s="358"/>
      <c r="E187" s="361" t="s">
        <v>17</v>
      </c>
      <c r="F187" s="362"/>
      <c r="G187" s="346" t="s">
        <v>16</v>
      </c>
      <c r="H187" s="347"/>
    </row>
    <row r="188" spans="1:8" x14ac:dyDescent="0.25">
      <c r="B188" s="356"/>
      <c r="C188" s="359"/>
      <c r="D188" s="360"/>
      <c r="E188" s="37" t="s">
        <v>129</v>
      </c>
      <c r="F188" s="36" t="s">
        <v>392</v>
      </c>
      <c r="G188" s="348"/>
      <c r="H188" s="349"/>
    </row>
    <row r="189" spans="1:8" s="1" customFormat="1" ht="14.25" x14ac:dyDescent="0.2">
      <c r="B189" s="8" t="s">
        <v>352</v>
      </c>
      <c r="C189" s="350" t="s">
        <v>351</v>
      </c>
      <c r="D189" s="350"/>
      <c r="E189" s="350"/>
      <c r="F189" s="270">
        <f ca="1">IF(INT($A$1)&gt;3,(SUBTOTAL(9,F190:F190)/(4*1))*100,"")</f>
        <v>0</v>
      </c>
      <c r="G189" s="351"/>
      <c r="H189" s="352"/>
    </row>
    <row r="190" spans="1:8" s="1" customFormat="1" ht="57.75" customHeight="1" x14ac:dyDescent="0.2">
      <c r="B190" s="6"/>
      <c r="C190" s="5"/>
      <c r="D190" s="61" t="s">
        <v>354</v>
      </c>
      <c r="E190" s="4"/>
      <c r="F190" s="38"/>
      <c r="G190" s="353"/>
      <c r="H190" s="354"/>
    </row>
    <row r="191" spans="1:8" s="1" customFormat="1" ht="14.25" x14ac:dyDescent="0.2">
      <c r="B191" s="8" t="s">
        <v>355</v>
      </c>
      <c r="C191" s="350" t="s">
        <v>353</v>
      </c>
      <c r="D191" s="350"/>
      <c r="E191" s="350"/>
      <c r="F191" s="270">
        <f ca="1">IF(INT($A$1)&gt;3,(SUBTOTAL(9,F192:F192)/(4*1))*100,"")</f>
        <v>0</v>
      </c>
      <c r="G191" s="351"/>
      <c r="H191" s="352"/>
    </row>
    <row r="192" spans="1:8" s="1" customFormat="1" ht="57.75" customHeight="1" x14ac:dyDescent="0.2">
      <c r="B192" s="6"/>
      <c r="C192" s="5"/>
      <c r="D192" s="61" t="s">
        <v>354</v>
      </c>
      <c r="E192" s="4"/>
      <c r="F192" s="38"/>
      <c r="G192" s="353"/>
      <c r="H192" s="354"/>
    </row>
    <row r="193" spans="2:14" ht="15" customHeight="1" x14ac:dyDescent="0.25">
      <c r="B193" s="68">
        <v>2</v>
      </c>
      <c r="C193" s="338" t="s">
        <v>0</v>
      </c>
      <c r="D193" s="339"/>
      <c r="E193" s="340">
        <f ca="1">IF(INT($A$1)&gt;3,SUBTOTAL(9,F190:F192),0)</f>
        <v>0</v>
      </c>
      <c r="F193" s="341"/>
      <c r="G193" s="69"/>
      <c r="H193" s="70"/>
    </row>
    <row r="194" spans="2:14" ht="15.75" customHeight="1" x14ac:dyDescent="0.25">
      <c r="B194" s="342" t="s">
        <v>398</v>
      </c>
      <c r="C194" s="343"/>
      <c r="D194" s="343"/>
      <c r="E194" s="344">
        <f ca="1">E193/(B193*4)*100</f>
        <v>0</v>
      </c>
      <c r="F194" s="345"/>
      <c r="G194" s="44"/>
      <c r="H194" s="2"/>
    </row>
    <row r="195" spans="2:14" x14ac:dyDescent="0.25"/>
    <row r="196" spans="2:14" x14ac:dyDescent="0.25"/>
    <row r="197" spans="2:14" ht="18" x14ac:dyDescent="0.25">
      <c r="B197" s="331" t="s">
        <v>417</v>
      </c>
      <c r="C197" s="332"/>
      <c r="D197" s="332"/>
      <c r="E197" s="332"/>
      <c r="F197" s="333"/>
      <c r="G197" s="45"/>
      <c r="H197" s="46"/>
    </row>
    <row r="198" spans="2:14" s="1" customFormat="1" ht="17.25" customHeight="1" x14ac:dyDescent="0.2">
      <c r="B198" s="355" t="s">
        <v>19</v>
      </c>
      <c r="C198" s="357" t="s">
        <v>18</v>
      </c>
      <c r="D198" s="358"/>
      <c r="E198" s="361" t="s">
        <v>17</v>
      </c>
      <c r="F198" s="362"/>
      <c r="G198" s="346" t="s">
        <v>16</v>
      </c>
      <c r="H198" s="347"/>
    </row>
    <row r="199" spans="2:14" x14ac:dyDescent="0.25">
      <c r="B199" s="356"/>
      <c r="C199" s="359"/>
      <c r="D199" s="360"/>
      <c r="E199" s="37" t="s">
        <v>129</v>
      </c>
      <c r="F199" s="36" t="s">
        <v>392</v>
      </c>
      <c r="G199" s="348"/>
      <c r="H199" s="349"/>
    </row>
    <row r="200" spans="2:14" s="1" customFormat="1" ht="14.25" x14ac:dyDescent="0.2">
      <c r="B200" s="8" t="s">
        <v>356</v>
      </c>
      <c r="C200" s="350" t="s">
        <v>357</v>
      </c>
      <c r="D200" s="350"/>
      <c r="E200" s="350"/>
      <c r="F200" s="270">
        <f ca="1">IF(INT($A$1)&gt;3,(SUBTOTAL(9,F201:F201)/(4*1))*100,"")</f>
        <v>0</v>
      </c>
      <c r="G200" s="351"/>
      <c r="H200" s="352"/>
    </row>
    <row r="201" spans="2:14" s="1" customFormat="1" ht="57.75" customHeight="1" x14ac:dyDescent="0.2">
      <c r="B201" s="6"/>
      <c r="C201" s="5"/>
      <c r="D201" s="61" t="s">
        <v>354</v>
      </c>
      <c r="E201" s="4"/>
      <c r="F201" s="38"/>
      <c r="G201" s="353"/>
      <c r="H201" s="354"/>
      <c r="N201" s="1" t="s">
        <v>10</v>
      </c>
    </row>
    <row r="202" spans="2:14" s="1" customFormat="1" ht="14.25" x14ac:dyDescent="0.2">
      <c r="B202" s="8" t="s">
        <v>360</v>
      </c>
      <c r="C202" s="350" t="s">
        <v>358</v>
      </c>
      <c r="D202" s="350"/>
      <c r="E202" s="350"/>
      <c r="F202" s="270">
        <f ca="1">IF(INT($A$1)&gt;3,(SUBTOTAL(9,F203:F203)/(4*1))*100,"")</f>
        <v>0</v>
      </c>
      <c r="G202" s="351"/>
      <c r="H202" s="352"/>
    </row>
    <row r="203" spans="2:14" s="1" customFormat="1" ht="57.75" customHeight="1" x14ac:dyDescent="0.2">
      <c r="B203" s="6"/>
      <c r="C203" s="5"/>
      <c r="D203" s="61" t="s">
        <v>359</v>
      </c>
      <c r="E203" s="4"/>
      <c r="F203" s="38"/>
      <c r="G203" s="353"/>
      <c r="H203" s="354"/>
    </row>
    <row r="204" spans="2:14" ht="15" customHeight="1" x14ac:dyDescent="0.25">
      <c r="B204" s="68">
        <v>2</v>
      </c>
      <c r="C204" s="338" t="s">
        <v>0</v>
      </c>
      <c r="D204" s="339"/>
      <c r="E204" s="340">
        <f ca="1">IF(INT($A$1)&gt;3,SUBTOTAL(9,F201:F203),0)</f>
        <v>0</v>
      </c>
      <c r="F204" s="341"/>
      <c r="G204" s="69"/>
      <c r="H204" s="70"/>
    </row>
    <row r="205" spans="2:14" ht="15.75" customHeight="1" x14ac:dyDescent="0.25">
      <c r="B205" s="342" t="s">
        <v>397</v>
      </c>
      <c r="C205" s="343"/>
      <c r="D205" s="343"/>
      <c r="E205" s="344">
        <f ca="1">E204/(B204*4)*100</f>
        <v>0</v>
      </c>
      <c r="F205" s="345"/>
      <c r="G205" s="44"/>
      <c r="H205" s="2"/>
    </row>
    <row r="206" spans="2:14" x14ac:dyDescent="0.25"/>
    <row r="207" spans="2:14" x14ac:dyDescent="0.25"/>
    <row r="208" spans="2:14" ht="18" x14ac:dyDescent="0.25">
      <c r="B208" s="331" t="s">
        <v>418</v>
      </c>
      <c r="C208" s="332"/>
      <c r="D208" s="332"/>
      <c r="E208" s="332"/>
      <c r="F208" s="333"/>
      <c r="G208" s="45"/>
      <c r="H208" s="46"/>
    </row>
    <row r="209" spans="2:8" s="1" customFormat="1" ht="17.25" customHeight="1" x14ac:dyDescent="0.2">
      <c r="B209" s="355" t="s">
        <v>19</v>
      </c>
      <c r="C209" s="357" t="s">
        <v>18</v>
      </c>
      <c r="D209" s="358"/>
      <c r="E209" s="361" t="s">
        <v>17</v>
      </c>
      <c r="F209" s="362"/>
      <c r="G209" s="346" t="s">
        <v>16</v>
      </c>
      <c r="H209" s="347"/>
    </row>
    <row r="210" spans="2:8" x14ac:dyDescent="0.25">
      <c r="B210" s="356"/>
      <c r="C210" s="359"/>
      <c r="D210" s="360"/>
      <c r="E210" s="37" t="s">
        <v>129</v>
      </c>
      <c r="F210" s="36" t="s">
        <v>392</v>
      </c>
      <c r="G210" s="348"/>
      <c r="H210" s="349"/>
    </row>
    <row r="211" spans="2:8" s="1" customFormat="1" ht="14.25" x14ac:dyDescent="0.2">
      <c r="B211" s="8" t="s">
        <v>363</v>
      </c>
      <c r="C211" s="350" t="s">
        <v>361</v>
      </c>
      <c r="D211" s="350"/>
      <c r="E211" s="350"/>
      <c r="F211" s="270">
        <f ca="1">IF(INT($A$1)&gt;3,(SUBTOTAL(9,F212:F212)/(4*1))*100,"")</f>
        <v>0</v>
      </c>
      <c r="G211" s="351"/>
      <c r="H211" s="352"/>
    </row>
    <row r="212" spans="2:8" s="1" customFormat="1" ht="57.75" customHeight="1" x14ac:dyDescent="0.2">
      <c r="B212" s="6"/>
      <c r="C212" s="5"/>
      <c r="D212" s="61" t="s">
        <v>362</v>
      </c>
      <c r="E212" s="4"/>
      <c r="F212" s="38"/>
      <c r="G212" s="353"/>
      <c r="H212" s="354"/>
    </row>
    <row r="213" spans="2:8" s="1" customFormat="1" ht="14.25" x14ac:dyDescent="0.2">
      <c r="B213" s="8" t="s">
        <v>364</v>
      </c>
      <c r="C213" s="350" t="s">
        <v>366</v>
      </c>
      <c r="D213" s="350"/>
      <c r="E213" s="350"/>
      <c r="F213" s="270">
        <f ca="1">IF(INT($A$1)&gt;3,(SUBTOTAL(9,F214:F214)/(4*1))*100,"")</f>
        <v>0</v>
      </c>
      <c r="G213" s="351"/>
      <c r="H213" s="352"/>
    </row>
    <row r="214" spans="2:8" s="1" customFormat="1" ht="57.75" customHeight="1" x14ac:dyDescent="0.2">
      <c r="B214" s="6"/>
      <c r="C214" s="5"/>
      <c r="D214" s="61" t="s">
        <v>365</v>
      </c>
      <c r="E214" s="4"/>
      <c r="F214" s="38"/>
      <c r="G214" s="353"/>
      <c r="H214" s="354"/>
    </row>
    <row r="215" spans="2:8" s="1" customFormat="1" ht="14.25" x14ac:dyDescent="0.2">
      <c r="B215" s="8" t="s">
        <v>364</v>
      </c>
      <c r="C215" s="350" t="s">
        <v>367</v>
      </c>
      <c r="D215" s="350"/>
      <c r="E215" s="350"/>
      <c r="F215" s="270">
        <f ca="1">IF(INT($A$1)&gt;3,(SUBTOTAL(9,F216:F216)/(4*1))*100,"")</f>
        <v>0</v>
      </c>
      <c r="G215" s="351"/>
      <c r="H215" s="352"/>
    </row>
    <row r="216" spans="2:8" s="1" customFormat="1" ht="57.75" customHeight="1" x14ac:dyDescent="0.2">
      <c r="B216" s="6"/>
      <c r="C216" s="5"/>
      <c r="D216" s="61" t="s">
        <v>362</v>
      </c>
      <c r="E216" s="4"/>
      <c r="F216" s="38"/>
      <c r="G216" s="353"/>
      <c r="H216" s="354"/>
    </row>
    <row r="217" spans="2:8" ht="15" customHeight="1" x14ac:dyDescent="0.25">
      <c r="B217" s="68">
        <v>3</v>
      </c>
      <c r="C217" s="338" t="s">
        <v>0</v>
      </c>
      <c r="D217" s="339"/>
      <c r="E217" s="340">
        <f ca="1">IF(INT($A$1)&gt;3,SUBTOTAL(9,F212:F216),0)</f>
        <v>0</v>
      </c>
      <c r="F217" s="341"/>
      <c r="G217" s="69"/>
      <c r="H217" s="70"/>
    </row>
    <row r="218" spans="2:8" ht="15.75" customHeight="1" x14ac:dyDescent="0.25">
      <c r="B218" s="342" t="s">
        <v>399</v>
      </c>
      <c r="C218" s="343"/>
      <c r="D218" s="343"/>
      <c r="E218" s="344">
        <f ca="1">E217/(B217*4)*100</f>
        <v>0</v>
      </c>
      <c r="F218" s="345"/>
      <c r="G218" s="44"/>
      <c r="H218" s="2"/>
    </row>
    <row r="219" spans="2:8" x14ac:dyDescent="0.25"/>
    <row r="220" spans="2:8" x14ac:dyDescent="0.25"/>
    <row r="221" spans="2:8" ht="18" x14ac:dyDescent="0.25">
      <c r="B221" s="331" t="s">
        <v>419</v>
      </c>
      <c r="C221" s="332"/>
      <c r="D221" s="332"/>
      <c r="E221" s="332"/>
      <c r="F221" s="333"/>
      <c r="G221" s="45"/>
      <c r="H221" s="46"/>
    </row>
    <row r="222" spans="2:8" s="1" customFormat="1" ht="17.25" customHeight="1" x14ac:dyDescent="0.2">
      <c r="B222" s="355" t="s">
        <v>19</v>
      </c>
      <c r="C222" s="357" t="s">
        <v>18</v>
      </c>
      <c r="D222" s="358"/>
      <c r="E222" s="361" t="s">
        <v>17</v>
      </c>
      <c r="F222" s="362"/>
      <c r="G222" s="346" t="s">
        <v>16</v>
      </c>
      <c r="H222" s="347"/>
    </row>
    <row r="223" spans="2:8" x14ac:dyDescent="0.25">
      <c r="B223" s="356"/>
      <c r="C223" s="359"/>
      <c r="D223" s="360"/>
      <c r="E223" s="37" t="s">
        <v>129</v>
      </c>
      <c r="F223" s="36" t="s">
        <v>392</v>
      </c>
      <c r="G223" s="348"/>
      <c r="H223" s="349"/>
    </row>
    <row r="224" spans="2:8" s="1" customFormat="1" ht="14.25" x14ac:dyDescent="0.2">
      <c r="B224" s="8" t="s">
        <v>371</v>
      </c>
      <c r="C224" s="350" t="s">
        <v>368</v>
      </c>
      <c r="D224" s="350"/>
      <c r="E224" s="350"/>
      <c r="F224" s="270">
        <f ca="1">IF(INT($A$1)&gt;3,(SUBTOTAL(9,F225:F225)/(4*1))*100,"")</f>
        <v>0</v>
      </c>
      <c r="G224" s="351"/>
      <c r="H224" s="352"/>
    </row>
    <row r="225" spans="2:8" s="1" customFormat="1" ht="57.75" customHeight="1" x14ac:dyDescent="0.2">
      <c r="B225" s="6"/>
      <c r="C225" s="5"/>
      <c r="D225" s="61" t="s">
        <v>369</v>
      </c>
      <c r="E225" s="4"/>
      <c r="F225" s="38"/>
      <c r="G225" s="353"/>
      <c r="H225" s="354"/>
    </row>
    <row r="226" spans="2:8" s="1" customFormat="1" ht="14.25" x14ac:dyDescent="0.2">
      <c r="B226" s="8" t="s">
        <v>372</v>
      </c>
      <c r="C226" s="350" t="s">
        <v>370</v>
      </c>
      <c r="D226" s="350"/>
      <c r="E226" s="350"/>
      <c r="F226" s="270">
        <f ca="1">IF(INT($A$1)&gt;3,(SUBTOTAL(9,F227:F227)/(4*1))*100,"")</f>
        <v>0</v>
      </c>
      <c r="G226" s="351"/>
      <c r="H226" s="352"/>
    </row>
    <row r="227" spans="2:8" s="1" customFormat="1" ht="57.75" customHeight="1" x14ac:dyDescent="0.2">
      <c r="B227" s="6"/>
      <c r="C227" s="5"/>
      <c r="D227" s="61" t="s">
        <v>373</v>
      </c>
      <c r="E227" s="4"/>
      <c r="F227" s="38"/>
      <c r="G227" s="353"/>
      <c r="H227" s="354"/>
    </row>
    <row r="228" spans="2:8" s="1" customFormat="1" ht="14.25" x14ac:dyDescent="0.2">
      <c r="B228" s="8" t="s">
        <v>376</v>
      </c>
      <c r="C228" s="350" t="s">
        <v>375</v>
      </c>
      <c r="D228" s="350"/>
      <c r="E228" s="350"/>
      <c r="F228" s="270">
        <f ca="1">IF(INT($A$1)&gt;3,(SUBTOTAL(9,F229:F229)/(4*1))*100,"")</f>
        <v>0</v>
      </c>
      <c r="G228" s="351"/>
      <c r="H228" s="352"/>
    </row>
    <row r="229" spans="2:8" s="1" customFormat="1" ht="57.75" customHeight="1" x14ac:dyDescent="0.2">
      <c r="B229" s="6"/>
      <c r="C229" s="5"/>
      <c r="D229" s="61" t="s">
        <v>374</v>
      </c>
      <c r="E229" s="4"/>
      <c r="F229" s="38"/>
      <c r="G229" s="353"/>
      <c r="H229" s="354"/>
    </row>
    <row r="230" spans="2:8" s="1" customFormat="1" ht="14.25" x14ac:dyDescent="0.2">
      <c r="B230" s="8" t="s">
        <v>377</v>
      </c>
      <c r="C230" s="350" t="s">
        <v>380</v>
      </c>
      <c r="D230" s="350"/>
      <c r="E230" s="350"/>
      <c r="F230" s="270">
        <f ca="1">IF(INT($A$1)&gt;3,(SUBTOTAL(9,F231:F231)/(4*1))*100,"")</f>
        <v>0</v>
      </c>
      <c r="G230" s="351"/>
      <c r="H230" s="352"/>
    </row>
    <row r="231" spans="2:8" s="1" customFormat="1" ht="57.75" customHeight="1" x14ac:dyDescent="0.2">
      <c r="B231" s="6"/>
      <c r="C231" s="5"/>
      <c r="D231" s="61" t="s">
        <v>379</v>
      </c>
      <c r="E231" s="4"/>
      <c r="F231" s="38"/>
      <c r="G231" s="353"/>
      <c r="H231" s="354"/>
    </row>
    <row r="232" spans="2:8" s="1" customFormat="1" ht="14.25" x14ac:dyDescent="0.2">
      <c r="B232" s="8" t="s">
        <v>378</v>
      </c>
      <c r="C232" s="350" t="s">
        <v>382</v>
      </c>
      <c r="D232" s="350"/>
      <c r="E232" s="350"/>
      <c r="F232" s="270">
        <f ca="1">IF(INT($A$1)&gt;3,(SUBTOTAL(9,F233:F233)/(4*1))*100,"")</f>
        <v>0</v>
      </c>
      <c r="G232" s="351"/>
      <c r="H232" s="352"/>
    </row>
    <row r="233" spans="2:8" s="1" customFormat="1" ht="57.75" customHeight="1" x14ac:dyDescent="0.2">
      <c r="B233" s="6"/>
      <c r="C233" s="5"/>
      <c r="D233" s="61" t="s">
        <v>381</v>
      </c>
      <c r="E233" s="4"/>
      <c r="F233" s="38"/>
      <c r="G233" s="353"/>
      <c r="H233" s="354"/>
    </row>
    <row r="234" spans="2:8" s="1" customFormat="1" ht="14.25" x14ac:dyDescent="0.2">
      <c r="B234" s="8" t="s">
        <v>470</v>
      </c>
      <c r="C234" s="350" t="s">
        <v>472</v>
      </c>
      <c r="D234" s="350"/>
      <c r="E234" s="350"/>
      <c r="F234" s="270">
        <f ca="1">IF(INT($A$1)&gt;3,(SUBTOTAL(9,F235:F235)/(4*1))*100,"")</f>
        <v>0</v>
      </c>
      <c r="G234" s="351"/>
      <c r="H234" s="352"/>
    </row>
    <row r="235" spans="2:8" s="1" customFormat="1" ht="89.25" x14ac:dyDescent="0.2">
      <c r="B235" s="6"/>
      <c r="C235" s="5"/>
      <c r="D235" s="61" t="s">
        <v>475</v>
      </c>
      <c r="E235" s="4"/>
      <c r="F235" s="38"/>
      <c r="G235" s="353"/>
      <c r="H235" s="354"/>
    </row>
    <row r="236" spans="2:8" s="1" customFormat="1" ht="14.25" x14ac:dyDescent="0.2">
      <c r="B236" s="8" t="s">
        <v>471</v>
      </c>
      <c r="C236" s="350" t="s">
        <v>473</v>
      </c>
      <c r="D236" s="350"/>
      <c r="E236" s="350"/>
      <c r="F236" s="270">
        <f ca="1">IF(INT($A$1)&gt;3,(SUBTOTAL(9,F237:F237)/(4*1))*100,"")</f>
        <v>0</v>
      </c>
      <c r="G236" s="351"/>
      <c r="H236" s="352"/>
    </row>
    <row r="237" spans="2:8" s="1" customFormat="1" ht="140.25" x14ac:dyDescent="0.2">
      <c r="B237" s="6"/>
      <c r="C237" s="5"/>
      <c r="D237" s="61" t="s">
        <v>476</v>
      </c>
      <c r="E237" s="4"/>
      <c r="F237" s="38"/>
      <c r="G237" s="353"/>
      <c r="H237" s="354"/>
    </row>
    <row r="238" spans="2:8" ht="15" customHeight="1" x14ac:dyDescent="0.25">
      <c r="B238" s="68">
        <v>7</v>
      </c>
      <c r="C238" s="338" t="s">
        <v>0</v>
      </c>
      <c r="D238" s="339"/>
      <c r="E238" s="340">
        <f ca="1">IF(INT($A$1)&gt;3,SUBTOTAL(9,F225:F237),0)</f>
        <v>0</v>
      </c>
      <c r="F238" s="341"/>
      <c r="G238" s="69"/>
      <c r="H238" s="70"/>
    </row>
    <row r="239" spans="2:8" ht="15.75" customHeight="1" x14ac:dyDescent="0.25">
      <c r="B239" s="342" t="s">
        <v>400</v>
      </c>
      <c r="C239" s="343"/>
      <c r="D239" s="343"/>
      <c r="E239" s="344">
        <f ca="1">E238/(B238*4)*100</f>
        <v>0</v>
      </c>
      <c r="F239" s="345"/>
      <c r="G239" s="44"/>
      <c r="H239" s="2"/>
    </row>
    <row r="240" spans="2:8" ht="15.75" customHeight="1" x14ac:dyDescent="0.25"/>
    <row r="241" spans="2:8" ht="15" customHeight="1" x14ac:dyDescent="0.25"/>
    <row r="242" spans="2:8" ht="15" customHeight="1" x14ac:dyDescent="0.25">
      <c r="B242" s="68">
        <f>SUM(B10:B177)</f>
        <v>115</v>
      </c>
      <c r="C242" s="338" t="s">
        <v>436</v>
      </c>
      <c r="D242" s="339"/>
      <c r="E242" s="340">
        <f ca="1">IF(A1=4,SUBTOTAL(9,F1:F237),SUBTOTAL(9,F1:F176))</f>
        <v>0</v>
      </c>
      <c r="F242" s="341"/>
      <c r="G242" s="69"/>
      <c r="H242" s="70"/>
    </row>
    <row r="243" spans="2:8" ht="15.75" customHeight="1" x14ac:dyDescent="0.25">
      <c r="B243" s="84">
        <f>B242+SUM(B192:B238)</f>
        <v>129</v>
      </c>
      <c r="C243" s="363" t="str">
        <f ca="1">IF(A1="4","Total NKET (Nilai Kinerja 4 Tahunan)","Total NKT (Nilai Kinerja Tahunan)"&amp;" Tahun Ke : " &amp; A1)</f>
        <v>Total NKET (Nilai Kinerja 4 Tahunan)</v>
      </c>
      <c r="D243" s="364"/>
      <c r="E243" s="344">
        <f ca="1">IF(A1="4",E242/(B243*4)*100,E242/(B242*4)*100)</f>
        <v>0</v>
      </c>
      <c r="F243" s="345"/>
      <c r="G243" s="44"/>
      <c r="H243" s="2"/>
    </row>
    <row r="244" spans="2:8" ht="15" customHeight="1" x14ac:dyDescent="0.25"/>
  </sheetData>
  <sheetProtection sheet="1" selectLockedCells="1"/>
  <mergeCells count="153">
    <mergeCell ref="G8:G9"/>
    <mergeCell ref="H8:H9"/>
    <mergeCell ref="C10:E10"/>
    <mergeCell ref="C14:E14"/>
    <mergeCell ref="C19:E19"/>
    <mergeCell ref="C22:E22"/>
    <mergeCell ref="C27:E27"/>
    <mergeCell ref="C31:E31"/>
    <mergeCell ref="B7:F7"/>
    <mergeCell ref="B8:B9"/>
    <mergeCell ref="C8:D9"/>
    <mergeCell ref="E8:F8"/>
    <mergeCell ref="B46:B47"/>
    <mergeCell ref="C46:D47"/>
    <mergeCell ref="E46:F46"/>
    <mergeCell ref="G46:G47"/>
    <mergeCell ref="H46:H47"/>
    <mergeCell ref="C48:E48"/>
    <mergeCell ref="C36:E36"/>
    <mergeCell ref="C41:D41"/>
    <mergeCell ref="E41:F41"/>
    <mergeCell ref="B42:D42"/>
    <mergeCell ref="E42:F42"/>
    <mergeCell ref="B45:F45"/>
    <mergeCell ref="C82:E82"/>
    <mergeCell ref="C86:E86"/>
    <mergeCell ref="C91:E91"/>
    <mergeCell ref="C97:E97"/>
    <mergeCell ref="C102:E102"/>
    <mergeCell ref="C107:E107"/>
    <mergeCell ref="C53:E53"/>
    <mergeCell ref="C57:E57"/>
    <mergeCell ref="C62:E62"/>
    <mergeCell ref="C67:E67"/>
    <mergeCell ref="C72:E72"/>
    <mergeCell ref="C77:E77"/>
    <mergeCell ref="G131:G132"/>
    <mergeCell ref="H131:H132"/>
    <mergeCell ref="C112:E112"/>
    <mergeCell ref="C117:E117"/>
    <mergeCell ref="C121:E121"/>
    <mergeCell ref="C126:D126"/>
    <mergeCell ref="E126:F126"/>
    <mergeCell ref="B127:D127"/>
    <mergeCell ref="E127:F127"/>
    <mergeCell ref="C133:E133"/>
    <mergeCell ref="C138:E138"/>
    <mergeCell ref="C143:E143"/>
    <mergeCell ref="C147:E147"/>
    <mergeCell ref="C151:E151"/>
    <mergeCell ref="C156:D156"/>
    <mergeCell ref="E156:F156"/>
    <mergeCell ref="B130:F130"/>
    <mergeCell ref="B131:B132"/>
    <mergeCell ref="C131:D132"/>
    <mergeCell ref="E131:F131"/>
    <mergeCell ref="G161:G162"/>
    <mergeCell ref="H161:H162"/>
    <mergeCell ref="C163:E163"/>
    <mergeCell ref="C167:E167"/>
    <mergeCell ref="C172:E172"/>
    <mergeCell ref="C177:D177"/>
    <mergeCell ref="E177:F177"/>
    <mergeCell ref="B157:D157"/>
    <mergeCell ref="E157:F157"/>
    <mergeCell ref="B160:F160"/>
    <mergeCell ref="B161:B162"/>
    <mergeCell ref="C161:D162"/>
    <mergeCell ref="E161:F161"/>
    <mergeCell ref="G187:H188"/>
    <mergeCell ref="C189:E189"/>
    <mergeCell ref="G189:H189"/>
    <mergeCell ref="G190:H190"/>
    <mergeCell ref="C191:E191"/>
    <mergeCell ref="G191:H191"/>
    <mergeCell ref="B178:D178"/>
    <mergeCell ref="E178:F178"/>
    <mergeCell ref="B186:F186"/>
    <mergeCell ref="B187:B188"/>
    <mergeCell ref="C187:D188"/>
    <mergeCell ref="E187:F187"/>
    <mergeCell ref="B198:B199"/>
    <mergeCell ref="C198:D199"/>
    <mergeCell ref="E198:F198"/>
    <mergeCell ref="G198:H199"/>
    <mergeCell ref="C200:E200"/>
    <mergeCell ref="G200:H200"/>
    <mergeCell ref="G192:H192"/>
    <mergeCell ref="C193:D193"/>
    <mergeCell ref="E193:F193"/>
    <mergeCell ref="B194:D194"/>
    <mergeCell ref="E194:F194"/>
    <mergeCell ref="B197:F197"/>
    <mergeCell ref="B205:D205"/>
    <mergeCell ref="E205:F205"/>
    <mergeCell ref="B208:F208"/>
    <mergeCell ref="B209:B210"/>
    <mergeCell ref="C209:D210"/>
    <mergeCell ref="E209:F209"/>
    <mergeCell ref="G201:H201"/>
    <mergeCell ref="C202:E202"/>
    <mergeCell ref="G202:H202"/>
    <mergeCell ref="G203:H203"/>
    <mergeCell ref="C204:D204"/>
    <mergeCell ref="E204:F204"/>
    <mergeCell ref="G214:H214"/>
    <mergeCell ref="C215:E215"/>
    <mergeCell ref="G215:H215"/>
    <mergeCell ref="G216:H216"/>
    <mergeCell ref="C217:D217"/>
    <mergeCell ref="E217:F217"/>
    <mergeCell ref="G209:H210"/>
    <mergeCell ref="C211:E211"/>
    <mergeCell ref="G211:H211"/>
    <mergeCell ref="G212:H212"/>
    <mergeCell ref="C213:E213"/>
    <mergeCell ref="G213:H213"/>
    <mergeCell ref="G222:H223"/>
    <mergeCell ref="C224:E224"/>
    <mergeCell ref="G224:H224"/>
    <mergeCell ref="G225:H225"/>
    <mergeCell ref="C226:E226"/>
    <mergeCell ref="G226:H226"/>
    <mergeCell ref="B218:D218"/>
    <mergeCell ref="E218:F218"/>
    <mergeCell ref="B221:F221"/>
    <mergeCell ref="B222:B223"/>
    <mergeCell ref="C222:D223"/>
    <mergeCell ref="E222:F222"/>
    <mergeCell ref="G231:H231"/>
    <mergeCell ref="C232:E232"/>
    <mergeCell ref="G232:H232"/>
    <mergeCell ref="G233:H233"/>
    <mergeCell ref="C234:E234"/>
    <mergeCell ref="G234:H234"/>
    <mergeCell ref="G227:H227"/>
    <mergeCell ref="C228:E228"/>
    <mergeCell ref="G228:H228"/>
    <mergeCell ref="G229:H229"/>
    <mergeCell ref="C230:E230"/>
    <mergeCell ref="G230:H230"/>
    <mergeCell ref="B239:D239"/>
    <mergeCell ref="E239:F239"/>
    <mergeCell ref="C242:D242"/>
    <mergeCell ref="E242:F242"/>
    <mergeCell ref="C243:D243"/>
    <mergeCell ref="E243:F243"/>
    <mergeCell ref="G235:H235"/>
    <mergeCell ref="C236:E236"/>
    <mergeCell ref="G236:H236"/>
    <mergeCell ref="G237:H237"/>
    <mergeCell ref="C238:D238"/>
    <mergeCell ref="E238:F238"/>
  </mergeCells>
  <conditionalFormatting sqref="A180:I240">
    <cfRule type="expression" dxfId="379" priority="2">
      <formula>IF($A$1="4",FALSE,TRUE)</formula>
    </cfRule>
  </conditionalFormatting>
  <conditionalFormatting sqref="A234:XFD234 A235:E235 G235:XFD235 A236:XFD236 A237:E237 G237:XFD237">
    <cfRule type="expression" dxfId="378" priority="1">
      <formula>IF($A$1="4",FALSE,TRUE)</formula>
    </cfRule>
  </conditionalFormatting>
  <dataValidations count="1">
    <dataValidation type="whole" allowBlank="1" showInputMessage="1" showErrorMessage="1" errorTitle="Nilai Salah" error="Masukkan nilai antara 1 - 4 saja !" sqref="F11:F13 F15:F18 F20:F21 F23:F26 F28:F30 F32:F35 F37:F40 F49:F52 F54:F56 F58:F61 F63:F66 F68:F71 F73:F76 F78:F81 F83:F85 F87:F90 F92:F96 F98:F101 F113:F116 F118:F120 F122:F125 F134:F137 F139:F142 F144:F146 F148:F150 F152:F155 F164:F166 F168:F171 F173:F176 F190 F192 F201 F203 F212 F214 F216 F225 F227 F229 F231 F233 F235 F237 F103:F106 F108:F111" xr:uid="{00000000-0002-0000-15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2993" r:id="rId4" name="Option Button 1">
              <controlPr defaultSize="0" autoFill="0" autoLine="0" autoPict="0">
                <anchor moveWithCells="1" sizeWithCells="1">
                  <from>
                    <xdr:col>4</xdr:col>
                    <xdr:colOff>66675</xdr:colOff>
                    <xdr:row>10</xdr:row>
                    <xdr:rowOff>57150</xdr:rowOff>
                  </from>
                  <to>
                    <xdr:col>4</xdr:col>
                    <xdr:colOff>333375</xdr:colOff>
                    <xdr:row>10</xdr:row>
                    <xdr:rowOff>190500</xdr:rowOff>
                  </to>
                </anchor>
              </controlPr>
            </control>
          </mc:Choice>
        </mc:AlternateContent>
        <mc:AlternateContent xmlns:mc="http://schemas.openxmlformats.org/markup-compatibility/2006">
          <mc:Choice Requires="x14">
            <control shapeId="212994" r:id="rId5" name="Option Button 2">
              <controlPr defaultSize="0" autoFill="0" autoLine="0" autoPict="0">
                <anchor moveWithCells="1" sizeWithCells="1">
                  <from>
                    <xdr:col>4</xdr:col>
                    <xdr:colOff>333375</xdr:colOff>
                    <xdr:row>10</xdr:row>
                    <xdr:rowOff>57150</xdr:rowOff>
                  </from>
                  <to>
                    <xdr:col>4</xdr:col>
                    <xdr:colOff>600075</xdr:colOff>
                    <xdr:row>10</xdr:row>
                    <xdr:rowOff>190500</xdr:rowOff>
                  </to>
                </anchor>
              </controlPr>
            </control>
          </mc:Choice>
        </mc:AlternateContent>
        <mc:AlternateContent xmlns:mc="http://schemas.openxmlformats.org/markup-compatibility/2006">
          <mc:Choice Requires="x14">
            <control shapeId="212995" r:id="rId6" name="Option Button 3">
              <controlPr defaultSize="0" autoFill="0" autoLine="0" autoPict="0">
                <anchor moveWithCells="1" sizeWithCells="1">
                  <from>
                    <xdr:col>4</xdr:col>
                    <xdr:colOff>609600</xdr:colOff>
                    <xdr:row>10</xdr:row>
                    <xdr:rowOff>57150</xdr:rowOff>
                  </from>
                  <to>
                    <xdr:col>4</xdr:col>
                    <xdr:colOff>866775</xdr:colOff>
                    <xdr:row>10</xdr:row>
                    <xdr:rowOff>190500</xdr:rowOff>
                  </to>
                </anchor>
              </controlPr>
            </control>
          </mc:Choice>
        </mc:AlternateContent>
        <mc:AlternateContent xmlns:mc="http://schemas.openxmlformats.org/markup-compatibility/2006">
          <mc:Choice Requires="x14">
            <control shapeId="212996" r:id="rId7" name="Option Button 4">
              <controlPr defaultSize="0" autoFill="0" autoLine="0" autoPict="0">
                <anchor moveWithCells="1" sizeWithCells="1">
                  <from>
                    <xdr:col>4</xdr:col>
                    <xdr:colOff>876300</xdr:colOff>
                    <xdr:row>10</xdr:row>
                    <xdr:rowOff>57150</xdr:rowOff>
                  </from>
                  <to>
                    <xdr:col>4</xdr:col>
                    <xdr:colOff>1133475</xdr:colOff>
                    <xdr:row>10</xdr:row>
                    <xdr:rowOff>190500</xdr:rowOff>
                  </to>
                </anchor>
              </controlPr>
            </control>
          </mc:Choice>
        </mc:AlternateContent>
        <mc:AlternateContent xmlns:mc="http://schemas.openxmlformats.org/markup-compatibility/2006">
          <mc:Choice Requires="x14">
            <control shapeId="212997" r:id="rId8" name="Group Box 5">
              <controlPr defaultSize="0" autoFill="0" autoPict="0">
                <anchor moveWithCells="1" sizeWithCells="1">
                  <from>
                    <xdr:col>4</xdr:col>
                    <xdr:colOff>28575</xdr:colOff>
                    <xdr:row>10</xdr:row>
                    <xdr:rowOff>28575</xdr:rowOff>
                  </from>
                  <to>
                    <xdr:col>4</xdr:col>
                    <xdr:colOff>1190625</xdr:colOff>
                    <xdr:row>10</xdr:row>
                    <xdr:rowOff>219075</xdr:rowOff>
                  </to>
                </anchor>
              </controlPr>
            </control>
          </mc:Choice>
        </mc:AlternateContent>
        <mc:AlternateContent xmlns:mc="http://schemas.openxmlformats.org/markup-compatibility/2006">
          <mc:Choice Requires="x14">
            <control shapeId="212998" r:id="rId9" name="Option Button 6">
              <controlPr defaultSize="0" autoFill="0" autoLine="0" autoPict="0">
                <anchor moveWithCells="1" sizeWithCells="1">
                  <from>
                    <xdr:col>4</xdr:col>
                    <xdr:colOff>66675</xdr:colOff>
                    <xdr:row>11</xdr:row>
                    <xdr:rowOff>47625</xdr:rowOff>
                  </from>
                  <to>
                    <xdr:col>4</xdr:col>
                    <xdr:colOff>333375</xdr:colOff>
                    <xdr:row>11</xdr:row>
                    <xdr:rowOff>180975</xdr:rowOff>
                  </to>
                </anchor>
              </controlPr>
            </control>
          </mc:Choice>
        </mc:AlternateContent>
        <mc:AlternateContent xmlns:mc="http://schemas.openxmlformats.org/markup-compatibility/2006">
          <mc:Choice Requires="x14">
            <control shapeId="212999" r:id="rId10" name="Option Button 7">
              <controlPr defaultSize="0" autoFill="0" autoLine="0" autoPict="0">
                <anchor moveWithCells="1" sizeWithCells="1">
                  <from>
                    <xdr:col>4</xdr:col>
                    <xdr:colOff>333375</xdr:colOff>
                    <xdr:row>11</xdr:row>
                    <xdr:rowOff>47625</xdr:rowOff>
                  </from>
                  <to>
                    <xdr:col>4</xdr:col>
                    <xdr:colOff>600075</xdr:colOff>
                    <xdr:row>11</xdr:row>
                    <xdr:rowOff>180975</xdr:rowOff>
                  </to>
                </anchor>
              </controlPr>
            </control>
          </mc:Choice>
        </mc:AlternateContent>
        <mc:AlternateContent xmlns:mc="http://schemas.openxmlformats.org/markup-compatibility/2006">
          <mc:Choice Requires="x14">
            <control shapeId="213000" r:id="rId11" name="Option Button 8">
              <controlPr defaultSize="0" autoFill="0" autoLine="0" autoPict="0">
                <anchor moveWithCells="1" sizeWithCells="1">
                  <from>
                    <xdr:col>4</xdr:col>
                    <xdr:colOff>609600</xdr:colOff>
                    <xdr:row>11</xdr:row>
                    <xdr:rowOff>47625</xdr:rowOff>
                  </from>
                  <to>
                    <xdr:col>4</xdr:col>
                    <xdr:colOff>866775</xdr:colOff>
                    <xdr:row>11</xdr:row>
                    <xdr:rowOff>180975</xdr:rowOff>
                  </to>
                </anchor>
              </controlPr>
            </control>
          </mc:Choice>
        </mc:AlternateContent>
        <mc:AlternateContent xmlns:mc="http://schemas.openxmlformats.org/markup-compatibility/2006">
          <mc:Choice Requires="x14">
            <control shapeId="213001" r:id="rId12" name="Option Button 9">
              <controlPr defaultSize="0" autoFill="0" autoLine="0" autoPict="0">
                <anchor moveWithCells="1" sizeWithCells="1">
                  <from>
                    <xdr:col>4</xdr:col>
                    <xdr:colOff>876300</xdr:colOff>
                    <xdr:row>11</xdr:row>
                    <xdr:rowOff>47625</xdr:rowOff>
                  </from>
                  <to>
                    <xdr:col>4</xdr:col>
                    <xdr:colOff>1133475</xdr:colOff>
                    <xdr:row>11</xdr:row>
                    <xdr:rowOff>180975</xdr:rowOff>
                  </to>
                </anchor>
              </controlPr>
            </control>
          </mc:Choice>
        </mc:AlternateContent>
        <mc:AlternateContent xmlns:mc="http://schemas.openxmlformats.org/markup-compatibility/2006">
          <mc:Choice Requires="x14">
            <control shapeId="213002" r:id="rId13" name="Group Box 10">
              <controlPr defaultSize="0" autoFill="0" autoPict="0">
                <anchor moveWithCells="1" sizeWithCells="1">
                  <from>
                    <xdr:col>4</xdr:col>
                    <xdr:colOff>28575</xdr:colOff>
                    <xdr:row>11</xdr:row>
                    <xdr:rowOff>19050</xdr:rowOff>
                  </from>
                  <to>
                    <xdr:col>4</xdr:col>
                    <xdr:colOff>1190625</xdr:colOff>
                    <xdr:row>11</xdr:row>
                    <xdr:rowOff>209550</xdr:rowOff>
                  </to>
                </anchor>
              </controlPr>
            </control>
          </mc:Choice>
        </mc:AlternateContent>
        <mc:AlternateContent xmlns:mc="http://schemas.openxmlformats.org/markup-compatibility/2006">
          <mc:Choice Requires="x14">
            <control shapeId="213003" r:id="rId14" name="Option Button 11">
              <controlPr defaultSize="0" autoFill="0" autoLine="0" autoPict="0">
                <anchor moveWithCells="1" sizeWithCells="1">
                  <from>
                    <xdr:col>4</xdr:col>
                    <xdr:colOff>66675</xdr:colOff>
                    <xdr:row>12</xdr:row>
                    <xdr:rowOff>47625</xdr:rowOff>
                  </from>
                  <to>
                    <xdr:col>4</xdr:col>
                    <xdr:colOff>333375</xdr:colOff>
                    <xdr:row>12</xdr:row>
                    <xdr:rowOff>180975</xdr:rowOff>
                  </to>
                </anchor>
              </controlPr>
            </control>
          </mc:Choice>
        </mc:AlternateContent>
        <mc:AlternateContent xmlns:mc="http://schemas.openxmlformats.org/markup-compatibility/2006">
          <mc:Choice Requires="x14">
            <control shapeId="213004" r:id="rId15" name="Option Button 12">
              <controlPr defaultSize="0" autoFill="0" autoLine="0" autoPict="0">
                <anchor moveWithCells="1" sizeWithCells="1">
                  <from>
                    <xdr:col>4</xdr:col>
                    <xdr:colOff>333375</xdr:colOff>
                    <xdr:row>12</xdr:row>
                    <xdr:rowOff>47625</xdr:rowOff>
                  </from>
                  <to>
                    <xdr:col>4</xdr:col>
                    <xdr:colOff>600075</xdr:colOff>
                    <xdr:row>12</xdr:row>
                    <xdr:rowOff>180975</xdr:rowOff>
                  </to>
                </anchor>
              </controlPr>
            </control>
          </mc:Choice>
        </mc:AlternateContent>
        <mc:AlternateContent xmlns:mc="http://schemas.openxmlformats.org/markup-compatibility/2006">
          <mc:Choice Requires="x14">
            <control shapeId="213005" r:id="rId16" name="Option Button 13">
              <controlPr defaultSize="0" autoFill="0" autoLine="0" autoPict="0">
                <anchor moveWithCells="1" sizeWithCells="1">
                  <from>
                    <xdr:col>4</xdr:col>
                    <xdr:colOff>609600</xdr:colOff>
                    <xdr:row>12</xdr:row>
                    <xdr:rowOff>47625</xdr:rowOff>
                  </from>
                  <to>
                    <xdr:col>4</xdr:col>
                    <xdr:colOff>866775</xdr:colOff>
                    <xdr:row>12</xdr:row>
                    <xdr:rowOff>180975</xdr:rowOff>
                  </to>
                </anchor>
              </controlPr>
            </control>
          </mc:Choice>
        </mc:AlternateContent>
        <mc:AlternateContent xmlns:mc="http://schemas.openxmlformats.org/markup-compatibility/2006">
          <mc:Choice Requires="x14">
            <control shapeId="213006" r:id="rId17" name="Option Button 14">
              <controlPr defaultSize="0" autoFill="0" autoLine="0" autoPict="0">
                <anchor moveWithCells="1" sizeWithCells="1">
                  <from>
                    <xdr:col>4</xdr:col>
                    <xdr:colOff>876300</xdr:colOff>
                    <xdr:row>12</xdr:row>
                    <xdr:rowOff>47625</xdr:rowOff>
                  </from>
                  <to>
                    <xdr:col>4</xdr:col>
                    <xdr:colOff>1133475</xdr:colOff>
                    <xdr:row>12</xdr:row>
                    <xdr:rowOff>180975</xdr:rowOff>
                  </to>
                </anchor>
              </controlPr>
            </control>
          </mc:Choice>
        </mc:AlternateContent>
        <mc:AlternateContent xmlns:mc="http://schemas.openxmlformats.org/markup-compatibility/2006">
          <mc:Choice Requires="x14">
            <control shapeId="213007" r:id="rId18" name="Group Box 15">
              <controlPr defaultSize="0" autoFill="0" autoPict="0">
                <anchor moveWithCells="1" sizeWithCells="1">
                  <from>
                    <xdr:col>4</xdr:col>
                    <xdr:colOff>28575</xdr:colOff>
                    <xdr:row>12</xdr:row>
                    <xdr:rowOff>19050</xdr:rowOff>
                  </from>
                  <to>
                    <xdr:col>4</xdr:col>
                    <xdr:colOff>1190625</xdr:colOff>
                    <xdr:row>12</xdr:row>
                    <xdr:rowOff>209550</xdr:rowOff>
                  </to>
                </anchor>
              </controlPr>
            </control>
          </mc:Choice>
        </mc:AlternateContent>
        <mc:AlternateContent xmlns:mc="http://schemas.openxmlformats.org/markup-compatibility/2006">
          <mc:Choice Requires="x14">
            <control shapeId="213008" r:id="rId19" name="Option Button 16">
              <controlPr defaultSize="0" autoFill="0" autoLine="0" autoPict="0">
                <anchor moveWithCells="1" sizeWithCells="1">
                  <from>
                    <xdr:col>4</xdr:col>
                    <xdr:colOff>66675</xdr:colOff>
                    <xdr:row>14</xdr:row>
                    <xdr:rowOff>47625</xdr:rowOff>
                  </from>
                  <to>
                    <xdr:col>4</xdr:col>
                    <xdr:colOff>333375</xdr:colOff>
                    <xdr:row>14</xdr:row>
                    <xdr:rowOff>180975</xdr:rowOff>
                  </to>
                </anchor>
              </controlPr>
            </control>
          </mc:Choice>
        </mc:AlternateContent>
        <mc:AlternateContent xmlns:mc="http://schemas.openxmlformats.org/markup-compatibility/2006">
          <mc:Choice Requires="x14">
            <control shapeId="213009" r:id="rId20" name="Option Button 17">
              <controlPr defaultSize="0" autoFill="0" autoLine="0" autoPict="0">
                <anchor moveWithCells="1" sizeWithCells="1">
                  <from>
                    <xdr:col>4</xdr:col>
                    <xdr:colOff>333375</xdr:colOff>
                    <xdr:row>14</xdr:row>
                    <xdr:rowOff>47625</xdr:rowOff>
                  </from>
                  <to>
                    <xdr:col>4</xdr:col>
                    <xdr:colOff>600075</xdr:colOff>
                    <xdr:row>14</xdr:row>
                    <xdr:rowOff>180975</xdr:rowOff>
                  </to>
                </anchor>
              </controlPr>
            </control>
          </mc:Choice>
        </mc:AlternateContent>
        <mc:AlternateContent xmlns:mc="http://schemas.openxmlformats.org/markup-compatibility/2006">
          <mc:Choice Requires="x14">
            <control shapeId="213010" r:id="rId21" name="Option Button 18">
              <controlPr defaultSize="0" autoFill="0" autoLine="0" autoPict="0">
                <anchor moveWithCells="1" sizeWithCells="1">
                  <from>
                    <xdr:col>4</xdr:col>
                    <xdr:colOff>609600</xdr:colOff>
                    <xdr:row>14</xdr:row>
                    <xdr:rowOff>47625</xdr:rowOff>
                  </from>
                  <to>
                    <xdr:col>4</xdr:col>
                    <xdr:colOff>866775</xdr:colOff>
                    <xdr:row>14</xdr:row>
                    <xdr:rowOff>180975</xdr:rowOff>
                  </to>
                </anchor>
              </controlPr>
            </control>
          </mc:Choice>
        </mc:AlternateContent>
        <mc:AlternateContent xmlns:mc="http://schemas.openxmlformats.org/markup-compatibility/2006">
          <mc:Choice Requires="x14">
            <control shapeId="213011" r:id="rId22" name="Option Button 19">
              <controlPr defaultSize="0" autoFill="0" autoLine="0" autoPict="0">
                <anchor moveWithCells="1" sizeWithCells="1">
                  <from>
                    <xdr:col>4</xdr:col>
                    <xdr:colOff>876300</xdr:colOff>
                    <xdr:row>14</xdr:row>
                    <xdr:rowOff>47625</xdr:rowOff>
                  </from>
                  <to>
                    <xdr:col>4</xdr:col>
                    <xdr:colOff>1133475</xdr:colOff>
                    <xdr:row>14</xdr:row>
                    <xdr:rowOff>180975</xdr:rowOff>
                  </to>
                </anchor>
              </controlPr>
            </control>
          </mc:Choice>
        </mc:AlternateContent>
        <mc:AlternateContent xmlns:mc="http://schemas.openxmlformats.org/markup-compatibility/2006">
          <mc:Choice Requires="x14">
            <control shapeId="213012" r:id="rId23" name="Group Box 20">
              <controlPr defaultSize="0" autoFill="0" autoPict="0">
                <anchor moveWithCells="1" sizeWithCells="1">
                  <from>
                    <xdr:col>4</xdr:col>
                    <xdr:colOff>28575</xdr:colOff>
                    <xdr:row>14</xdr:row>
                    <xdr:rowOff>19050</xdr:rowOff>
                  </from>
                  <to>
                    <xdr:col>4</xdr:col>
                    <xdr:colOff>1190625</xdr:colOff>
                    <xdr:row>14</xdr:row>
                    <xdr:rowOff>209550</xdr:rowOff>
                  </to>
                </anchor>
              </controlPr>
            </control>
          </mc:Choice>
        </mc:AlternateContent>
        <mc:AlternateContent xmlns:mc="http://schemas.openxmlformats.org/markup-compatibility/2006">
          <mc:Choice Requires="x14">
            <control shapeId="213013" r:id="rId24" name="Option Button 21">
              <controlPr defaultSize="0" autoFill="0" autoLine="0" autoPict="0">
                <anchor moveWithCells="1" sizeWithCells="1">
                  <from>
                    <xdr:col>4</xdr:col>
                    <xdr:colOff>66675</xdr:colOff>
                    <xdr:row>15</xdr:row>
                    <xdr:rowOff>47625</xdr:rowOff>
                  </from>
                  <to>
                    <xdr:col>4</xdr:col>
                    <xdr:colOff>333375</xdr:colOff>
                    <xdr:row>15</xdr:row>
                    <xdr:rowOff>180975</xdr:rowOff>
                  </to>
                </anchor>
              </controlPr>
            </control>
          </mc:Choice>
        </mc:AlternateContent>
        <mc:AlternateContent xmlns:mc="http://schemas.openxmlformats.org/markup-compatibility/2006">
          <mc:Choice Requires="x14">
            <control shapeId="213014" r:id="rId25" name="Option Button 22">
              <controlPr defaultSize="0" autoFill="0" autoLine="0" autoPict="0">
                <anchor moveWithCells="1" sizeWithCells="1">
                  <from>
                    <xdr:col>4</xdr:col>
                    <xdr:colOff>333375</xdr:colOff>
                    <xdr:row>15</xdr:row>
                    <xdr:rowOff>47625</xdr:rowOff>
                  </from>
                  <to>
                    <xdr:col>4</xdr:col>
                    <xdr:colOff>600075</xdr:colOff>
                    <xdr:row>15</xdr:row>
                    <xdr:rowOff>180975</xdr:rowOff>
                  </to>
                </anchor>
              </controlPr>
            </control>
          </mc:Choice>
        </mc:AlternateContent>
        <mc:AlternateContent xmlns:mc="http://schemas.openxmlformats.org/markup-compatibility/2006">
          <mc:Choice Requires="x14">
            <control shapeId="213015" r:id="rId26" name="Option Button 23">
              <controlPr defaultSize="0" autoFill="0" autoLine="0" autoPict="0">
                <anchor moveWithCells="1" sizeWithCells="1">
                  <from>
                    <xdr:col>4</xdr:col>
                    <xdr:colOff>609600</xdr:colOff>
                    <xdr:row>15</xdr:row>
                    <xdr:rowOff>47625</xdr:rowOff>
                  </from>
                  <to>
                    <xdr:col>4</xdr:col>
                    <xdr:colOff>866775</xdr:colOff>
                    <xdr:row>15</xdr:row>
                    <xdr:rowOff>180975</xdr:rowOff>
                  </to>
                </anchor>
              </controlPr>
            </control>
          </mc:Choice>
        </mc:AlternateContent>
        <mc:AlternateContent xmlns:mc="http://schemas.openxmlformats.org/markup-compatibility/2006">
          <mc:Choice Requires="x14">
            <control shapeId="213016" r:id="rId27" name="Option Button 24">
              <controlPr defaultSize="0" autoFill="0" autoLine="0" autoPict="0">
                <anchor moveWithCells="1" sizeWithCells="1">
                  <from>
                    <xdr:col>4</xdr:col>
                    <xdr:colOff>876300</xdr:colOff>
                    <xdr:row>15</xdr:row>
                    <xdr:rowOff>47625</xdr:rowOff>
                  </from>
                  <to>
                    <xdr:col>4</xdr:col>
                    <xdr:colOff>1133475</xdr:colOff>
                    <xdr:row>15</xdr:row>
                    <xdr:rowOff>180975</xdr:rowOff>
                  </to>
                </anchor>
              </controlPr>
            </control>
          </mc:Choice>
        </mc:AlternateContent>
        <mc:AlternateContent xmlns:mc="http://schemas.openxmlformats.org/markup-compatibility/2006">
          <mc:Choice Requires="x14">
            <control shapeId="213017" r:id="rId28" name="Group Box 25">
              <controlPr defaultSize="0" autoFill="0" autoPict="0">
                <anchor moveWithCells="1" sizeWithCells="1">
                  <from>
                    <xdr:col>4</xdr:col>
                    <xdr:colOff>28575</xdr:colOff>
                    <xdr:row>15</xdr:row>
                    <xdr:rowOff>19050</xdr:rowOff>
                  </from>
                  <to>
                    <xdr:col>4</xdr:col>
                    <xdr:colOff>1190625</xdr:colOff>
                    <xdr:row>15</xdr:row>
                    <xdr:rowOff>209550</xdr:rowOff>
                  </to>
                </anchor>
              </controlPr>
            </control>
          </mc:Choice>
        </mc:AlternateContent>
        <mc:AlternateContent xmlns:mc="http://schemas.openxmlformats.org/markup-compatibility/2006">
          <mc:Choice Requires="x14">
            <control shapeId="213018" r:id="rId29" name="Option Button 26">
              <controlPr defaultSize="0" autoFill="0" autoLine="0" autoPict="0">
                <anchor moveWithCells="1" sizeWithCells="1">
                  <from>
                    <xdr:col>4</xdr:col>
                    <xdr:colOff>66675</xdr:colOff>
                    <xdr:row>16</xdr:row>
                    <xdr:rowOff>47625</xdr:rowOff>
                  </from>
                  <to>
                    <xdr:col>4</xdr:col>
                    <xdr:colOff>333375</xdr:colOff>
                    <xdr:row>16</xdr:row>
                    <xdr:rowOff>180975</xdr:rowOff>
                  </to>
                </anchor>
              </controlPr>
            </control>
          </mc:Choice>
        </mc:AlternateContent>
        <mc:AlternateContent xmlns:mc="http://schemas.openxmlformats.org/markup-compatibility/2006">
          <mc:Choice Requires="x14">
            <control shapeId="213019" r:id="rId30" name="Option Button 27">
              <controlPr defaultSize="0" autoFill="0" autoLine="0" autoPict="0">
                <anchor moveWithCells="1" sizeWithCells="1">
                  <from>
                    <xdr:col>4</xdr:col>
                    <xdr:colOff>333375</xdr:colOff>
                    <xdr:row>16</xdr:row>
                    <xdr:rowOff>47625</xdr:rowOff>
                  </from>
                  <to>
                    <xdr:col>4</xdr:col>
                    <xdr:colOff>600075</xdr:colOff>
                    <xdr:row>16</xdr:row>
                    <xdr:rowOff>180975</xdr:rowOff>
                  </to>
                </anchor>
              </controlPr>
            </control>
          </mc:Choice>
        </mc:AlternateContent>
        <mc:AlternateContent xmlns:mc="http://schemas.openxmlformats.org/markup-compatibility/2006">
          <mc:Choice Requires="x14">
            <control shapeId="213020" r:id="rId31" name="Option Button 28">
              <controlPr defaultSize="0" autoFill="0" autoLine="0" autoPict="0">
                <anchor moveWithCells="1" sizeWithCells="1">
                  <from>
                    <xdr:col>4</xdr:col>
                    <xdr:colOff>609600</xdr:colOff>
                    <xdr:row>16</xdr:row>
                    <xdr:rowOff>47625</xdr:rowOff>
                  </from>
                  <to>
                    <xdr:col>4</xdr:col>
                    <xdr:colOff>866775</xdr:colOff>
                    <xdr:row>16</xdr:row>
                    <xdr:rowOff>180975</xdr:rowOff>
                  </to>
                </anchor>
              </controlPr>
            </control>
          </mc:Choice>
        </mc:AlternateContent>
        <mc:AlternateContent xmlns:mc="http://schemas.openxmlformats.org/markup-compatibility/2006">
          <mc:Choice Requires="x14">
            <control shapeId="213021" r:id="rId32" name="Option Button 29">
              <controlPr defaultSize="0" autoFill="0" autoLine="0" autoPict="0">
                <anchor moveWithCells="1" sizeWithCells="1">
                  <from>
                    <xdr:col>4</xdr:col>
                    <xdr:colOff>876300</xdr:colOff>
                    <xdr:row>16</xdr:row>
                    <xdr:rowOff>47625</xdr:rowOff>
                  </from>
                  <to>
                    <xdr:col>4</xdr:col>
                    <xdr:colOff>1133475</xdr:colOff>
                    <xdr:row>16</xdr:row>
                    <xdr:rowOff>180975</xdr:rowOff>
                  </to>
                </anchor>
              </controlPr>
            </control>
          </mc:Choice>
        </mc:AlternateContent>
        <mc:AlternateContent xmlns:mc="http://schemas.openxmlformats.org/markup-compatibility/2006">
          <mc:Choice Requires="x14">
            <control shapeId="213022" r:id="rId33" name="Group Box 30">
              <controlPr defaultSize="0" autoFill="0" autoPict="0">
                <anchor moveWithCells="1" sizeWithCells="1">
                  <from>
                    <xdr:col>4</xdr:col>
                    <xdr:colOff>28575</xdr:colOff>
                    <xdr:row>16</xdr:row>
                    <xdr:rowOff>19050</xdr:rowOff>
                  </from>
                  <to>
                    <xdr:col>4</xdr:col>
                    <xdr:colOff>1190625</xdr:colOff>
                    <xdr:row>16</xdr:row>
                    <xdr:rowOff>209550</xdr:rowOff>
                  </to>
                </anchor>
              </controlPr>
            </control>
          </mc:Choice>
        </mc:AlternateContent>
        <mc:AlternateContent xmlns:mc="http://schemas.openxmlformats.org/markup-compatibility/2006">
          <mc:Choice Requires="x14">
            <control shapeId="213023" r:id="rId34" name="Option Button 31">
              <controlPr defaultSize="0" autoFill="0" autoLine="0" autoPict="0">
                <anchor moveWithCells="1" sizeWithCells="1">
                  <from>
                    <xdr:col>4</xdr:col>
                    <xdr:colOff>57150</xdr:colOff>
                    <xdr:row>17</xdr:row>
                    <xdr:rowOff>47625</xdr:rowOff>
                  </from>
                  <to>
                    <xdr:col>4</xdr:col>
                    <xdr:colOff>323850</xdr:colOff>
                    <xdr:row>17</xdr:row>
                    <xdr:rowOff>180975</xdr:rowOff>
                  </to>
                </anchor>
              </controlPr>
            </control>
          </mc:Choice>
        </mc:AlternateContent>
        <mc:AlternateContent xmlns:mc="http://schemas.openxmlformats.org/markup-compatibility/2006">
          <mc:Choice Requires="x14">
            <control shapeId="213024" r:id="rId35" name="Option Button 32">
              <controlPr defaultSize="0" autoFill="0" autoLine="0" autoPict="0">
                <anchor moveWithCells="1" sizeWithCells="1">
                  <from>
                    <xdr:col>4</xdr:col>
                    <xdr:colOff>323850</xdr:colOff>
                    <xdr:row>17</xdr:row>
                    <xdr:rowOff>47625</xdr:rowOff>
                  </from>
                  <to>
                    <xdr:col>4</xdr:col>
                    <xdr:colOff>590550</xdr:colOff>
                    <xdr:row>17</xdr:row>
                    <xdr:rowOff>180975</xdr:rowOff>
                  </to>
                </anchor>
              </controlPr>
            </control>
          </mc:Choice>
        </mc:AlternateContent>
        <mc:AlternateContent xmlns:mc="http://schemas.openxmlformats.org/markup-compatibility/2006">
          <mc:Choice Requires="x14">
            <control shapeId="213025" r:id="rId36" name="Option Button 33">
              <controlPr defaultSize="0" autoFill="0" autoLine="0" autoPict="0">
                <anchor moveWithCells="1" sizeWithCells="1">
                  <from>
                    <xdr:col>4</xdr:col>
                    <xdr:colOff>600075</xdr:colOff>
                    <xdr:row>17</xdr:row>
                    <xdr:rowOff>47625</xdr:rowOff>
                  </from>
                  <to>
                    <xdr:col>4</xdr:col>
                    <xdr:colOff>857250</xdr:colOff>
                    <xdr:row>17</xdr:row>
                    <xdr:rowOff>180975</xdr:rowOff>
                  </to>
                </anchor>
              </controlPr>
            </control>
          </mc:Choice>
        </mc:AlternateContent>
        <mc:AlternateContent xmlns:mc="http://schemas.openxmlformats.org/markup-compatibility/2006">
          <mc:Choice Requires="x14">
            <control shapeId="213026" r:id="rId37" name="Option Button 34">
              <controlPr defaultSize="0" autoFill="0" autoLine="0" autoPict="0">
                <anchor moveWithCells="1" sizeWithCells="1">
                  <from>
                    <xdr:col>4</xdr:col>
                    <xdr:colOff>866775</xdr:colOff>
                    <xdr:row>17</xdr:row>
                    <xdr:rowOff>47625</xdr:rowOff>
                  </from>
                  <to>
                    <xdr:col>4</xdr:col>
                    <xdr:colOff>1123950</xdr:colOff>
                    <xdr:row>17</xdr:row>
                    <xdr:rowOff>180975</xdr:rowOff>
                  </to>
                </anchor>
              </controlPr>
            </control>
          </mc:Choice>
        </mc:AlternateContent>
        <mc:AlternateContent xmlns:mc="http://schemas.openxmlformats.org/markup-compatibility/2006">
          <mc:Choice Requires="x14">
            <control shapeId="213027" r:id="rId38" name="Group Box 35">
              <controlPr defaultSize="0" autoFill="0" autoPict="0">
                <anchor moveWithCells="1" sizeWithCells="1">
                  <from>
                    <xdr:col>4</xdr:col>
                    <xdr:colOff>19050</xdr:colOff>
                    <xdr:row>17</xdr:row>
                    <xdr:rowOff>19050</xdr:rowOff>
                  </from>
                  <to>
                    <xdr:col>4</xdr:col>
                    <xdr:colOff>1181100</xdr:colOff>
                    <xdr:row>17</xdr:row>
                    <xdr:rowOff>209550</xdr:rowOff>
                  </to>
                </anchor>
              </controlPr>
            </control>
          </mc:Choice>
        </mc:AlternateContent>
        <mc:AlternateContent xmlns:mc="http://schemas.openxmlformats.org/markup-compatibility/2006">
          <mc:Choice Requires="x14">
            <control shapeId="213028" r:id="rId39" name="Option Button 36">
              <controlPr defaultSize="0" autoFill="0" autoLine="0" autoPict="0">
                <anchor moveWithCells="1" sizeWithCells="1">
                  <from>
                    <xdr:col>4</xdr:col>
                    <xdr:colOff>57150</xdr:colOff>
                    <xdr:row>19</xdr:row>
                    <xdr:rowOff>47625</xdr:rowOff>
                  </from>
                  <to>
                    <xdr:col>4</xdr:col>
                    <xdr:colOff>323850</xdr:colOff>
                    <xdr:row>19</xdr:row>
                    <xdr:rowOff>180975</xdr:rowOff>
                  </to>
                </anchor>
              </controlPr>
            </control>
          </mc:Choice>
        </mc:AlternateContent>
        <mc:AlternateContent xmlns:mc="http://schemas.openxmlformats.org/markup-compatibility/2006">
          <mc:Choice Requires="x14">
            <control shapeId="213029" r:id="rId40" name="Option Button 37">
              <controlPr defaultSize="0" autoFill="0" autoLine="0" autoPict="0">
                <anchor moveWithCells="1" sizeWithCells="1">
                  <from>
                    <xdr:col>4</xdr:col>
                    <xdr:colOff>323850</xdr:colOff>
                    <xdr:row>19</xdr:row>
                    <xdr:rowOff>47625</xdr:rowOff>
                  </from>
                  <to>
                    <xdr:col>4</xdr:col>
                    <xdr:colOff>590550</xdr:colOff>
                    <xdr:row>19</xdr:row>
                    <xdr:rowOff>180975</xdr:rowOff>
                  </to>
                </anchor>
              </controlPr>
            </control>
          </mc:Choice>
        </mc:AlternateContent>
        <mc:AlternateContent xmlns:mc="http://schemas.openxmlformats.org/markup-compatibility/2006">
          <mc:Choice Requires="x14">
            <control shapeId="213030" r:id="rId41" name="Option Button 38">
              <controlPr defaultSize="0" autoFill="0" autoLine="0" autoPict="0">
                <anchor moveWithCells="1" sizeWithCells="1">
                  <from>
                    <xdr:col>4</xdr:col>
                    <xdr:colOff>600075</xdr:colOff>
                    <xdr:row>19</xdr:row>
                    <xdr:rowOff>47625</xdr:rowOff>
                  </from>
                  <to>
                    <xdr:col>4</xdr:col>
                    <xdr:colOff>857250</xdr:colOff>
                    <xdr:row>19</xdr:row>
                    <xdr:rowOff>180975</xdr:rowOff>
                  </to>
                </anchor>
              </controlPr>
            </control>
          </mc:Choice>
        </mc:AlternateContent>
        <mc:AlternateContent xmlns:mc="http://schemas.openxmlformats.org/markup-compatibility/2006">
          <mc:Choice Requires="x14">
            <control shapeId="213031" r:id="rId42" name="Option Button 39">
              <controlPr defaultSize="0" autoFill="0" autoLine="0" autoPict="0">
                <anchor moveWithCells="1" sizeWithCells="1">
                  <from>
                    <xdr:col>4</xdr:col>
                    <xdr:colOff>866775</xdr:colOff>
                    <xdr:row>19</xdr:row>
                    <xdr:rowOff>47625</xdr:rowOff>
                  </from>
                  <to>
                    <xdr:col>4</xdr:col>
                    <xdr:colOff>1123950</xdr:colOff>
                    <xdr:row>19</xdr:row>
                    <xdr:rowOff>180975</xdr:rowOff>
                  </to>
                </anchor>
              </controlPr>
            </control>
          </mc:Choice>
        </mc:AlternateContent>
        <mc:AlternateContent xmlns:mc="http://schemas.openxmlformats.org/markup-compatibility/2006">
          <mc:Choice Requires="x14">
            <control shapeId="213032" r:id="rId43" name="Group Box 40">
              <controlPr defaultSize="0" autoFill="0" autoPict="0">
                <anchor moveWithCells="1" sizeWithCells="1">
                  <from>
                    <xdr:col>4</xdr:col>
                    <xdr:colOff>19050</xdr:colOff>
                    <xdr:row>19</xdr:row>
                    <xdr:rowOff>19050</xdr:rowOff>
                  </from>
                  <to>
                    <xdr:col>4</xdr:col>
                    <xdr:colOff>1181100</xdr:colOff>
                    <xdr:row>19</xdr:row>
                    <xdr:rowOff>209550</xdr:rowOff>
                  </to>
                </anchor>
              </controlPr>
            </control>
          </mc:Choice>
        </mc:AlternateContent>
        <mc:AlternateContent xmlns:mc="http://schemas.openxmlformats.org/markup-compatibility/2006">
          <mc:Choice Requires="x14">
            <control shapeId="213033" r:id="rId44" name="Option Button 41">
              <controlPr defaultSize="0" autoFill="0" autoLine="0" autoPict="0">
                <anchor moveWithCells="1" sizeWithCells="1">
                  <from>
                    <xdr:col>4</xdr:col>
                    <xdr:colOff>57150</xdr:colOff>
                    <xdr:row>20</xdr:row>
                    <xdr:rowOff>47625</xdr:rowOff>
                  </from>
                  <to>
                    <xdr:col>4</xdr:col>
                    <xdr:colOff>323850</xdr:colOff>
                    <xdr:row>20</xdr:row>
                    <xdr:rowOff>180975</xdr:rowOff>
                  </to>
                </anchor>
              </controlPr>
            </control>
          </mc:Choice>
        </mc:AlternateContent>
        <mc:AlternateContent xmlns:mc="http://schemas.openxmlformats.org/markup-compatibility/2006">
          <mc:Choice Requires="x14">
            <control shapeId="213034" r:id="rId45" name="Option Button 42">
              <controlPr defaultSize="0" autoFill="0" autoLine="0" autoPict="0">
                <anchor moveWithCells="1" sizeWithCells="1">
                  <from>
                    <xdr:col>4</xdr:col>
                    <xdr:colOff>323850</xdr:colOff>
                    <xdr:row>20</xdr:row>
                    <xdr:rowOff>47625</xdr:rowOff>
                  </from>
                  <to>
                    <xdr:col>4</xdr:col>
                    <xdr:colOff>590550</xdr:colOff>
                    <xdr:row>20</xdr:row>
                    <xdr:rowOff>180975</xdr:rowOff>
                  </to>
                </anchor>
              </controlPr>
            </control>
          </mc:Choice>
        </mc:AlternateContent>
        <mc:AlternateContent xmlns:mc="http://schemas.openxmlformats.org/markup-compatibility/2006">
          <mc:Choice Requires="x14">
            <control shapeId="213035" r:id="rId46" name="Option Button 43">
              <controlPr defaultSize="0" autoFill="0" autoLine="0" autoPict="0">
                <anchor moveWithCells="1" sizeWithCells="1">
                  <from>
                    <xdr:col>4</xdr:col>
                    <xdr:colOff>600075</xdr:colOff>
                    <xdr:row>20</xdr:row>
                    <xdr:rowOff>47625</xdr:rowOff>
                  </from>
                  <to>
                    <xdr:col>4</xdr:col>
                    <xdr:colOff>857250</xdr:colOff>
                    <xdr:row>20</xdr:row>
                    <xdr:rowOff>180975</xdr:rowOff>
                  </to>
                </anchor>
              </controlPr>
            </control>
          </mc:Choice>
        </mc:AlternateContent>
        <mc:AlternateContent xmlns:mc="http://schemas.openxmlformats.org/markup-compatibility/2006">
          <mc:Choice Requires="x14">
            <control shapeId="213036" r:id="rId47" name="Option Button 44">
              <controlPr defaultSize="0" autoFill="0" autoLine="0" autoPict="0">
                <anchor moveWithCells="1" sizeWithCells="1">
                  <from>
                    <xdr:col>4</xdr:col>
                    <xdr:colOff>866775</xdr:colOff>
                    <xdr:row>20</xdr:row>
                    <xdr:rowOff>47625</xdr:rowOff>
                  </from>
                  <to>
                    <xdr:col>4</xdr:col>
                    <xdr:colOff>1123950</xdr:colOff>
                    <xdr:row>20</xdr:row>
                    <xdr:rowOff>180975</xdr:rowOff>
                  </to>
                </anchor>
              </controlPr>
            </control>
          </mc:Choice>
        </mc:AlternateContent>
        <mc:AlternateContent xmlns:mc="http://schemas.openxmlformats.org/markup-compatibility/2006">
          <mc:Choice Requires="x14">
            <control shapeId="213037" r:id="rId48" name="Group Box 45">
              <controlPr defaultSize="0" autoFill="0" autoPict="0">
                <anchor moveWithCells="1" sizeWithCells="1">
                  <from>
                    <xdr:col>4</xdr:col>
                    <xdr:colOff>19050</xdr:colOff>
                    <xdr:row>20</xdr:row>
                    <xdr:rowOff>19050</xdr:rowOff>
                  </from>
                  <to>
                    <xdr:col>4</xdr:col>
                    <xdr:colOff>1181100</xdr:colOff>
                    <xdr:row>20</xdr:row>
                    <xdr:rowOff>209550</xdr:rowOff>
                  </to>
                </anchor>
              </controlPr>
            </control>
          </mc:Choice>
        </mc:AlternateContent>
        <mc:AlternateContent xmlns:mc="http://schemas.openxmlformats.org/markup-compatibility/2006">
          <mc:Choice Requires="x14">
            <control shapeId="213038" r:id="rId49" name="Option Button 46">
              <controlPr defaultSize="0" autoFill="0" autoLine="0" autoPict="0">
                <anchor moveWithCells="1" sizeWithCells="1">
                  <from>
                    <xdr:col>4</xdr:col>
                    <xdr:colOff>57150</xdr:colOff>
                    <xdr:row>22</xdr:row>
                    <xdr:rowOff>47625</xdr:rowOff>
                  </from>
                  <to>
                    <xdr:col>4</xdr:col>
                    <xdr:colOff>323850</xdr:colOff>
                    <xdr:row>22</xdr:row>
                    <xdr:rowOff>180975</xdr:rowOff>
                  </to>
                </anchor>
              </controlPr>
            </control>
          </mc:Choice>
        </mc:AlternateContent>
        <mc:AlternateContent xmlns:mc="http://schemas.openxmlformats.org/markup-compatibility/2006">
          <mc:Choice Requires="x14">
            <control shapeId="213039" r:id="rId50" name="Option Button 47">
              <controlPr defaultSize="0" autoFill="0" autoLine="0" autoPict="0">
                <anchor moveWithCells="1" sizeWithCells="1">
                  <from>
                    <xdr:col>4</xdr:col>
                    <xdr:colOff>323850</xdr:colOff>
                    <xdr:row>22</xdr:row>
                    <xdr:rowOff>47625</xdr:rowOff>
                  </from>
                  <to>
                    <xdr:col>4</xdr:col>
                    <xdr:colOff>590550</xdr:colOff>
                    <xdr:row>22</xdr:row>
                    <xdr:rowOff>180975</xdr:rowOff>
                  </to>
                </anchor>
              </controlPr>
            </control>
          </mc:Choice>
        </mc:AlternateContent>
        <mc:AlternateContent xmlns:mc="http://schemas.openxmlformats.org/markup-compatibility/2006">
          <mc:Choice Requires="x14">
            <control shapeId="213040" r:id="rId51" name="Option Button 48">
              <controlPr defaultSize="0" autoFill="0" autoLine="0" autoPict="0">
                <anchor moveWithCells="1" sizeWithCells="1">
                  <from>
                    <xdr:col>4</xdr:col>
                    <xdr:colOff>600075</xdr:colOff>
                    <xdr:row>22</xdr:row>
                    <xdr:rowOff>47625</xdr:rowOff>
                  </from>
                  <to>
                    <xdr:col>4</xdr:col>
                    <xdr:colOff>857250</xdr:colOff>
                    <xdr:row>22</xdr:row>
                    <xdr:rowOff>180975</xdr:rowOff>
                  </to>
                </anchor>
              </controlPr>
            </control>
          </mc:Choice>
        </mc:AlternateContent>
        <mc:AlternateContent xmlns:mc="http://schemas.openxmlformats.org/markup-compatibility/2006">
          <mc:Choice Requires="x14">
            <control shapeId="213041" r:id="rId52" name="Option Button 49">
              <controlPr defaultSize="0" autoFill="0" autoLine="0" autoPict="0">
                <anchor moveWithCells="1" sizeWithCells="1">
                  <from>
                    <xdr:col>4</xdr:col>
                    <xdr:colOff>866775</xdr:colOff>
                    <xdr:row>22</xdr:row>
                    <xdr:rowOff>47625</xdr:rowOff>
                  </from>
                  <to>
                    <xdr:col>4</xdr:col>
                    <xdr:colOff>1123950</xdr:colOff>
                    <xdr:row>22</xdr:row>
                    <xdr:rowOff>180975</xdr:rowOff>
                  </to>
                </anchor>
              </controlPr>
            </control>
          </mc:Choice>
        </mc:AlternateContent>
        <mc:AlternateContent xmlns:mc="http://schemas.openxmlformats.org/markup-compatibility/2006">
          <mc:Choice Requires="x14">
            <control shapeId="213042" r:id="rId53" name="Group Box 50">
              <controlPr defaultSize="0" autoFill="0" autoPict="0">
                <anchor moveWithCells="1" sizeWithCells="1">
                  <from>
                    <xdr:col>4</xdr:col>
                    <xdr:colOff>19050</xdr:colOff>
                    <xdr:row>22</xdr:row>
                    <xdr:rowOff>19050</xdr:rowOff>
                  </from>
                  <to>
                    <xdr:col>4</xdr:col>
                    <xdr:colOff>1181100</xdr:colOff>
                    <xdr:row>22</xdr:row>
                    <xdr:rowOff>209550</xdr:rowOff>
                  </to>
                </anchor>
              </controlPr>
            </control>
          </mc:Choice>
        </mc:AlternateContent>
        <mc:AlternateContent xmlns:mc="http://schemas.openxmlformats.org/markup-compatibility/2006">
          <mc:Choice Requires="x14">
            <control shapeId="213043" r:id="rId54" name="Option Button 51">
              <controlPr defaultSize="0" autoFill="0" autoLine="0" autoPict="0">
                <anchor moveWithCells="1" sizeWithCells="1">
                  <from>
                    <xdr:col>4</xdr:col>
                    <xdr:colOff>57150</xdr:colOff>
                    <xdr:row>23</xdr:row>
                    <xdr:rowOff>47625</xdr:rowOff>
                  </from>
                  <to>
                    <xdr:col>4</xdr:col>
                    <xdr:colOff>323850</xdr:colOff>
                    <xdr:row>23</xdr:row>
                    <xdr:rowOff>180975</xdr:rowOff>
                  </to>
                </anchor>
              </controlPr>
            </control>
          </mc:Choice>
        </mc:AlternateContent>
        <mc:AlternateContent xmlns:mc="http://schemas.openxmlformats.org/markup-compatibility/2006">
          <mc:Choice Requires="x14">
            <control shapeId="213044" r:id="rId55" name="Option Button 52">
              <controlPr defaultSize="0" autoFill="0" autoLine="0" autoPict="0">
                <anchor moveWithCells="1" sizeWithCells="1">
                  <from>
                    <xdr:col>4</xdr:col>
                    <xdr:colOff>323850</xdr:colOff>
                    <xdr:row>23</xdr:row>
                    <xdr:rowOff>47625</xdr:rowOff>
                  </from>
                  <to>
                    <xdr:col>4</xdr:col>
                    <xdr:colOff>590550</xdr:colOff>
                    <xdr:row>23</xdr:row>
                    <xdr:rowOff>180975</xdr:rowOff>
                  </to>
                </anchor>
              </controlPr>
            </control>
          </mc:Choice>
        </mc:AlternateContent>
        <mc:AlternateContent xmlns:mc="http://schemas.openxmlformats.org/markup-compatibility/2006">
          <mc:Choice Requires="x14">
            <control shapeId="213045" r:id="rId56" name="Option Button 53">
              <controlPr defaultSize="0" autoFill="0" autoLine="0" autoPict="0">
                <anchor moveWithCells="1" sizeWithCells="1">
                  <from>
                    <xdr:col>4</xdr:col>
                    <xdr:colOff>600075</xdr:colOff>
                    <xdr:row>23</xdr:row>
                    <xdr:rowOff>47625</xdr:rowOff>
                  </from>
                  <to>
                    <xdr:col>4</xdr:col>
                    <xdr:colOff>857250</xdr:colOff>
                    <xdr:row>23</xdr:row>
                    <xdr:rowOff>180975</xdr:rowOff>
                  </to>
                </anchor>
              </controlPr>
            </control>
          </mc:Choice>
        </mc:AlternateContent>
        <mc:AlternateContent xmlns:mc="http://schemas.openxmlformats.org/markup-compatibility/2006">
          <mc:Choice Requires="x14">
            <control shapeId="213046" r:id="rId57" name="Option Button 54">
              <controlPr defaultSize="0" autoFill="0" autoLine="0" autoPict="0">
                <anchor moveWithCells="1" sizeWithCells="1">
                  <from>
                    <xdr:col>4</xdr:col>
                    <xdr:colOff>866775</xdr:colOff>
                    <xdr:row>23</xdr:row>
                    <xdr:rowOff>47625</xdr:rowOff>
                  </from>
                  <to>
                    <xdr:col>4</xdr:col>
                    <xdr:colOff>1123950</xdr:colOff>
                    <xdr:row>23</xdr:row>
                    <xdr:rowOff>180975</xdr:rowOff>
                  </to>
                </anchor>
              </controlPr>
            </control>
          </mc:Choice>
        </mc:AlternateContent>
        <mc:AlternateContent xmlns:mc="http://schemas.openxmlformats.org/markup-compatibility/2006">
          <mc:Choice Requires="x14">
            <control shapeId="213047" r:id="rId58" name="Group Box 55">
              <controlPr defaultSize="0" autoFill="0" autoPict="0">
                <anchor moveWithCells="1" sizeWithCells="1">
                  <from>
                    <xdr:col>4</xdr:col>
                    <xdr:colOff>19050</xdr:colOff>
                    <xdr:row>23</xdr:row>
                    <xdr:rowOff>19050</xdr:rowOff>
                  </from>
                  <to>
                    <xdr:col>4</xdr:col>
                    <xdr:colOff>1181100</xdr:colOff>
                    <xdr:row>23</xdr:row>
                    <xdr:rowOff>209550</xdr:rowOff>
                  </to>
                </anchor>
              </controlPr>
            </control>
          </mc:Choice>
        </mc:AlternateContent>
        <mc:AlternateContent xmlns:mc="http://schemas.openxmlformats.org/markup-compatibility/2006">
          <mc:Choice Requires="x14">
            <control shapeId="213048" r:id="rId59" name="Option Button 56">
              <controlPr defaultSize="0" autoFill="0" autoLine="0" autoPict="0">
                <anchor moveWithCells="1" sizeWithCells="1">
                  <from>
                    <xdr:col>4</xdr:col>
                    <xdr:colOff>57150</xdr:colOff>
                    <xdr:row>24</xdr:row>
                    <xdr:rowOff>38100</xdr:rowOff>
                  </from>
                  <to>
                    <xdr:col>4</xdr:col>
                    <xdr:colOff>323850</xdr:colOff>
                    <xdr:row>24</xdr:row>
                    <xdr:rowOff>171450</xdr:rowOff>
                  </to>
                </anchor>
              </controlPr>
            </control>
          </mc:Choice>
        </mc:AlternateContent>
        <mc:AlternateContent xmlns:mc="http://schemas.openxmlformats.org/markup-compatibility/2006">
          <mc:Choice Requires="x14">
            <control shapeId="213049" r:id="rId60" name="Option Button 57">
              <controlPr defaultSize="0" autoFill="0" autoLine="0" autoPict="0">
                <anchor moveWithCells="1" sizeWithCells="1">
                  <from>
                    <xdr:col>4</xdr:col>
                    <xdr:colOff>323850</xdr:colOff>
                    <xdr:row>24</xdr:row>
                    <xdr:rowOff>38100</xdr:rowOff>
                  </from>
                  <to>
                    <xdr:col>4</xdr:col>
                    <xdr:colOff>590550</xdr:colOff>
                    <xdr:row>24</xdr:row>
                    <xdr:rowOff>171450</xdr:rowOff>
                  </to>
                </anchor>
              </controlPr>
            </control>
          </mc:Choice>
        </mc:AlternateContent>
        <mc:AlternateContent xmlns:mc="http://schemas.openxmlformats.org/markup-compatibility/2006">
          <mc:Choice Requires="x14">
            <control shapeId="213050" r:id="rId61" name="Option Button 58">
              <controlPr defaultSize="0" autoFill="0" autoLine="0" autoPict="0">
                <anchor moveWithCells="1" sizeWithCells="1">
                  <from>
                    <xdr:col>4</xdr:col>
                    <xdr:colOff>600075</xdr:colOff>
                    <xdr:row>24</xdr:row>
                    <xdr:rowOff>38100</xdr:rowOff>
                  </from>
                  <to>
                    <xdr:col>4</xdr:col>
                    <xdr:colOff>857250</xdr:colOff>
                    <xdr:row>24</xdr:row>
                    <xdr:rowOff>171450</xdr:rowOff>
                  </to>
                </anchor>
              </controlPr>
            </control>
          </mc:Choice>
        </mc:AlternateContent>
        <mc:AlternateContent xmlns:mc="http://schemas.openxmlformats.org/markup-compatibility/2006">
          <mc:Choice Requires="x14">
            <control shapeId="213051" r:id="rId62" name="Option Button 59">
              <controlPr defaultSize="0" autoFill="0" autoLine="0" autoPict="0">
                <anchor moveWithCells="1" sizeWithCells="1">
                  <from>
                    <xdr:col>4</xdr:col>
                    <xdr:colOff>866775</xdr:colOff>
                    <xdr:row>24</xdr:row>
                    <xdr:rowOff>38100</xdr:rowOff>
                  </from>
                  <to>
                    <xdr:col>4</xdr:col>
                    <xdr:colOff>1123950</xdr:colOff>
                    <xdr:row>24</xdr:row>
                    <xdr:rowOff>171450</xdr:rowOff>
                  </to>
                </anchor>
              </controlPr>
            </control>
          </mc:Choice>
        </mc:AlternateContent>
        <mc:AlternateContent xmlns:mc="http://schemas.openxmlformats.org/markup-compatibility/2006">
          <mc:Choice Requires="x14">
            <control shapeId="213052" r:id="rId63" name="Group Box 60">
              <controlPr defaultSize="0" autoFill="0" autoPict="0">
                <anchor moveWithCells="1" sizeWithCells="1">
                  <from>
                    <xdr:col>4</xdr:col>
                    <xdr:colOff>19050</xdr:colOff>
                    <xdr:row>24</xdr:row>
                    <xdr:rowOff>9525</xdr:rowOff>
                  </from>
                  <to>
                    <xdr:col>4</xdr:col>
                    <xdr:colOff>1181100</xdr:colOff>
                    <xdr:row>24</xdr:row>
                    <xdr:rowOff>200025</xdr:rowOff>
                  </to>
                </anchor>
              </controlPr>
            </control>
          </mc:Choice>
        </mc:AlternateContent>
        <mc:AlternateContent xmlns:mc="http://schemas.openxmlformats.org/markup-compatibility/2006">
          <mc:Choice Requires="x14">
            <control shapeId="213053" r:id="rId64" name="Option Button 61">
              <controlPr defaultSize="0" autoFill="0" autoLine="0" autoPict="0">
                <anchor moveWithCells="1" sizeWithCells="1">
                  <from>
                    <xdr:col>4</xdr:col>
                    <xdr:colOff>57150</xdr:colOff>
                    <xdr:row>25</xdr:row>
                    <xdr:rowOff>47625</xdr:rowOff>
                  </from>
                  <to>
                    <xdr:col>4</xdr:col>
                    <xdr:colOff>323850</xdr:colOff>
                    <xdr:row>25</xdr:row>
                    <xdr:rowOff>180975</xdr:rowOff>
                  </to>
                </anchor>
              </controlPr>
            </control>
          </mc:Choice>
        </mc:AlternateContent>
        <mc:AlternateContent xmlns:mc="http://schemas.openxmlformats.org/markup-compatibility/2006">
          <mc:Choice Requires="x14">
            <control shapeId="213054" r:id="rId65" name="Option Button 62">
              <controlPr defaultSize="0" autoFill="0" autoLine="0" autoPict="0">
                <anchor moveWithCells="1" sizeWithCells="1">
                  <from>
                    <xdr:col>4</xdr:col>
                    <xdr:colOff>323850</xdr:colOff>
                    <xdr:row>25</xdr:row>
                    <xdr:rowOff>47625</xdr:rowOff>
                  </from>
                  <to>
                    <xdr:col>4</xdr:col>
                    <xdr:colOff>590550</xdr:colOff>
                    <xdr:row>25</xdr:row>
                    <xdr:rowOff>180975</xdr:rowOff>
                  </to>
                </anchor>
              </controlPr>
            </control>
          </mc:Choice>
        </mc:AlternateContent>
        <mc:AlternateContent xmlns:mc="http://schemas.openxmlformats.org/markup-compatibility/2006">
          <mc:Choice Requires="x14">
            <control shapeId="213055" r:id="rId66" name="Option Button 63">
              <controlPr defaultSize="0" autoFill="0" autoLine="0" autoPict="0">
                <anchor moveWithCells="1" sizeWithCells="1">
                  <from>
                    <xdr:col>4</xdr:col>
                    <xdr:colOff>600075</xdr:colOff>
                    <xdr:row>25</xdr:row>
                    <xdr:rowOff>47625</xdr:rowOff>
                  </from>
                  <to>
                    <xdr:col>4</xdr:col>
                    <xdr:colOff>857250</xdr:colOff>
                    <xdr:row>25</xdr:row>
                    <xdr:rowOff>180975</xdr:rowOff>
                  </to>
                </anchor>
              </controlPr>
            </control>
          </mc:Choice>
        </mc:AlternateContent>
        <mc:AlternateContent xmlns:mc="http://schemas.openxmlformats.org/markup-compatibility/2006">
          <mc:Choice Requires="x14">
            <control shapeId="213056" r:id="rId67" name="Option Button 64">
              <controlPr defaultSize="0" autoFill="0" autoLine="0" autoPict="0">
                <anchor moveWithCells="1" sizeWithCells="1">
                  <from>
                    <xdr:col>4</xdr:col>
                    <xdr:colOff>866775</xdr:colOff>
                    <xdr:row>25</xdr:row>
                    <xdr:rowOff>47625</xdr:rowOff>
                  </from>
                  <to>
                    <xdr:col>4</xdr:col>
                    <xdr:colOff>1123950</xdr:colOff>
                    <xdr:row>25</xdr:row>
                    <xdr:rowOff>180975</xdr:rowOff>
                  </to>
                </anchor>
              </controlPr>
            </control>
          </mc:Choice>
        </mc:AlternateContent>
        <mc:AlternateContent xmlns:mc="http://schemas.openxmlformats.org/markup-compatibility/2006">
          <mc:Choice Requires="x14">
            <control shapeId="213057" r:id="rId68" name="Group Box 65">
              <controlPr defaultSize="0" autoFill="0" autoPict="0">
                <anchor moveWithCells="1" sizeWithCells="1">
                  <from>
                    <xdr:col>4</xdr:col>
                    <xdr:colOff>19050</xdr:colOff>
                    <xdr:row>25</xdr:row>
                    <xdr:rowOff>19050</xdr:rowOff>
                  </from>
                  <to>
                    <xdr:col>4</xdr:col>
                    <xdr:colOff>1181100</xdr:colOff>
                    <xdr:row>25</xdr:row>
                    <xdr:rowOff>209550</xdr:rowOff>
                  </to>
                </anchor>
              </controlPr>
            </control>
          </mc:Choice>
        </mc:AlternateContent>
        <mc:AlternateContent xmlns:mc="http://schemas.openxmlformats.org/markup-compatibility/2006">
          <mc:Choice Requires="x14">
            <control shapeId="213058" r:id="rId69" name="Option Button 66">
              <controlPr defaultSize="0" autoFill="0" autoLine="0" autoPict="0">
                <anchor moveWithCells="1" sizeWithCells="1">
                  <from>
                    <xdr:col>4</xdr:col>
                    <xdr:colOff>57150</xdr:colOff>
                    <xdr:row>27</xdr:row>
                    <xdr:rowOff>47625</xdr:rowOff>
                  </from>
                  <to>
                    <xdr:col>4</xdr:col>
                    <xdr:colOff>323850</xdr:colOff>
                    <xdr:row>27</xdr:row>
                    <xdr:rowOff>180975</xdr:rowOff>
                  </to>
                </anchor>
              </controlPr>
            </control>
          </mc:Choice>
        </mc:AlternateContent>
        <mc:AlternateContent xmlns:mc="http://schemas.openxmlformats.org/markup-compatibility/2006">
          <mc:Choice Requires="x14">
            <control shapeId="213059" r:id="rId70" name="Option Button 67">
              <controlPr defaultSize="0" autoFill="0" autoLine="0" autoPict="0">
                <anchor moveWithCells="1" sizeWithCells="1">
                  <from>
                    <xdr:col>4</xdr:col>
                    <xdr:colOff>323850</xdr:colOff>
                    <xdr:row>27</xdr:row>
                    <xdr:rowOff>47625</xdr:rowOff>
                  </from>
                  <to>
                    <xdr:col>4</xdr:col>
                    <xdr:colOff>590550</xdr:colOff>
                    <xdr:row>27</xdr:row>
                    <xdr:rowOff>180975</xdr:rowOff>
                  </to>
                </anchor>
              </controlPr>
            </control>
          </mc:Choice>
        </mc:AlternateContent>
        <mc:AlternateContent xmlns:mc="http://schemas.openxmlformats.org/markup-compatibility/2006">
          <mc:Choice Requires="x14">
            <control shapeId="213060" r:id="rId71" name="Option Button 68">
              <controlPr defaultSize="0" autoFill="0" autoLine="0" autoPict="0">
                <anchor moveWithCells="1" sizeWithCells="1">
                  <from>
                    <xdr:col>4</xdr:col>
                    <xdr:colOff>600075</xdr:colOff>
                    <xdr:row>27</xdr:row>
                    <xdr:rowOff>47625</xdr:rowOff>
                  </from>
                  <to>
                    <xdr:col>4</xdr:col>
                    <xdr:colOff>857250</xdr:colOff>
                    <xdr:row>27</xdr:row>
                    <xdr:rowOff>180975</xdr:rowOff>
                  </to>
                </anchor>
              </controlPr>
            </control>
          </mc:Choice>
        </mc:AlternateContent>
        <mc:AlternateContent xmlns:mc="http://schemas.openxmlformats.org/markup-compatibility/2006">
          <mc:Choice Requires="x14">
            <control shapeId="213061" r:id="rId72" name="Option Button 69">
              <controlPr defaultSize="0" autoFill="0" autoLine="0" autoPict="0">
                <anchor moveWithCells="1" sizeWithCells="1">
                  <from>
                    <xdr:col>4</xdr:col>
                    <xdr:colOff>866775</xdr:colOff>
                    <xdr:row>27</xdr:row>
                    <xdr:rowOff>47625</xdr:rowOff>
                  </from>
                  <to>
                    <xdr:col>4</xdr:col>
                    <xdr:colOff>1123950</xdr:colOff>
                    <xdr:row>27</xdr:row>
                    <xdr:rowOff>180975</xdr:rowOff>
                  </to>
                </anchor>
              </controlPr>
            </control>
          </mc:Choice>
        </mc:AlternateContent>
        <mc:AlternateContent xmlns:mc="http://schemas.openxmlformats.org/markup-compatibility/2006">
          <mc:Choice Requires="x14">
            <control shapeId="213062" r:id="rId73" name="Group Box 70">
              <controlPr defaultSize="0" autoFill="0" autoPict="0">
                <anchor moveWithCells="1" sizeWithCells="1">
                  <from>
                    <xdr:col>4</xdr:col>
                    <xdr:colOff>19050</xdr:colOff>
                    <xdr:row>27</xdr:row>
                    <xdr:rowOff>19050</xdr:rowOff>
                  </from>
                  <to>
                    <xdr:col>4</xdr:col>
                    <xdr:colOff>1181100</xdr:colOff>
                    <xdr:row>27</xdr:row>
                    <xdr:rowOff>209550</xdr:rowOff>
                  </to>
                </anchor>
              </controlPr>
            </control>
          </mc:Choice>
        </mc:AlternateContent>
        <mc:AlternateContent xmlns:mc="http://schemas.openxmlformats.org/markup-compatibility/2006">
          <mc:Choice Requires="x14">
            <control shapeId="213063" r:id="rId74" name="Option Button 71">
              <controlPr defaultSize="0" autoFill="0" autoLine="0" autoPict="0">
                <anchor moveWithCells="1" sizeWithCells="1">
                  <from>
                    <xdr:col>4</xdr:col>
                    <xdr:colOff>57150</xdr:colOff>
                    <xdr:row>28</xdr:row>
                    <xdr:rowOff>47625</xdr:rowOff>
                  </from>
                  <to>
                    <xdr:col>4</xdr:col>
                    <xdr:colOff>323850</xdr:colOff>
                    <xdr:row>28</xdr:row>
                    <xdr:rowOff>180975</xdr:rowOff>
                  </to>
                </anchor>
              </controlPr>
            </control>
          </mc:Choice>
        </mc:AlternateContent>
        <mc:AlternateContent xmlns:mc="http://schemas.openxmlformats.org/markup-compatibility/2006">
          <mc:Choice Requires="x14">
            <control shapeId="213064" r:id="rId75" name="Option Button 72">
              <controlPr defaultSize="0" autoFill="0" autoLine="0" autoPict="0">
                <anchor moveWithCells="1" sizeWithCells="1">
                  <from>
                    <xdr:col>4</xdr:col>
                    <xdr:colOff>323850</xdr:colOff>
                    <xdr:row>28</xdr:row>
                    <xdr:rowOff>47625</xdr:rowOff>
                  </from>
                  <to>
                    <xdr:col>4</xdr:col>
                    <xdr:colOff>590550</xdr:colOff>
                    <xdr:row>28</xdr:row>
                    <xdr:rowOff>180975</xdr:rowOff>
                  </to>
                </anchor>
              </controlPr>
            </control>
          </mc:Choice>
        </mc:AlternateContent>
        <mc:AlternateContent xmlns:mc="http://schemas.openxmlformats.org/markup-compatibility/2006">
          <mc:Choice Requires="x14">
            <control shapeId="213065" r:id="rId76" name="Option Button 73">
              <controlPr defaultSize="0" autoFill="0" autoLine="0" autoPict="0">
                <anchor moveWithCells="1" sizeWithCells="1">
                  <from>
                    <xdr:col>4</xdr:col>
                    <xdr:colOff>600075</xdr:colOff>
                    <xdr:row>28</xdr:row>
                    <xdr:rowOff>47625</xdr:rowOff>
                  </from>
                  <to>
                    <xdr:col>4</xdr:col>
                    <xdr:colOff>857250</xdr:colOff>
                    <xdr:row>28</xdr:row>
                    <xdr:rowOff>180975</xdr:rowOff>
                  </to>
                </anchor>
              </controlPr>
            </control>
          </mc:Choice>
        </mc:AlternateContent>
        <mc:AlternateContent xmlns:mc="http://schemas.openxmlformats.org/markup-compatibility/2006">
          <mc:Choice Requires="x14">
            <control shapeId="213066" r:id="rId77" name="Option Button 74">
              <controlPr defaultSize="0" autoFill="0" autoLine="0" autoPict="0">
                <anchor moveWithCells="1" sizeWithCells="1">
                  <from>
                    <xdr:col>4</xdr:col>
                    <xdr:colOff>866775</xdr:colOff>
                    <xdr:row>28</xdr:row>
                    <xdr:rowOff>47625</xdr:rowOff>
                  </from>
                  <to>
                    <xdr:col>4</xdr:col>
                    <xdr:colOff>1123950</xdr:colOff>
                    <xdr:row>28</xdr:row>
                    <xdr:rowOff>180975</xdr:rowOff>
                  </to>
                </anchor>
              </controlPr>
            </control>
          </mc:Choice>
        </mc:AlternateContent>
        <mc:AlternateContent xmlns:mc="http://schemas.openxmlformats.org/markup-compatibility/2006">
          <mc:Choice Requires="x14">
            <control shapeId="213067" r:id="rId78" name="Group Box 75">
              <controlPr defaultSize="0" autoFill="0" autoPict="0">
                <anchor moveWithCells="1" sizeWithCells="1">
                  <from>
                    <xdr:col>4</xdr:col>
                    <xdr:colOff>19050</xdr:colOff>
                    <xdr:row>28</xdr:row>
                    <xdr:rowOff>19050</xdr:rowOff>
                  </from>
                  <to>
                    <xdr:col>4</xdr:col>
                    <xdr:colOff>1181100</xdr:colOff>
                    <xdr:row>28</xdr:row>
                    <xdr:rowOff>209550</xdr:rowOff>
                  </to>
                </anchor>
              </controlPr>
            </control>
          </mc:Choice>
        </mc:AlternateContent>
        <mc:AlternateContent xmlns:mc="http://schemas.openxmlformats.org/markup-compatibility/2006">
          <mc:Choice Requires="x14">
            <control shapeId="213068" r:id="rId79" name="Option Button 76">
              <controlPr defaultSize="0" autoFill="0" autoLine="0" autoPict="0">
                <anchor moveWithCells="1" sizeWithCells="1">
                  <from>
                    <xdr:col>4</xdr:col>
                    <xdr:colOff>57150</xdr:colOff>
                    <xdr:row>29</xdr:row>
                    <xdr:rowOff>47625</xdr:rowOff>
                  </from>
                  <to>
                    <xdr:col>4</xdr:col>
                    <xdr:colOff>323850</xdr:colOff>
                    <xdr:row>29</xdr:row>
                    <xdr:rowOff>180975</xdr:rowOff>
                  </to>
                </anchor>
              </controlPr>
            </control>
          </mc:Choice>
        </mc:AlternateContent>
        <mc:AlternateContent xmlns:mc="http://schemas.openxmlformats.org/markup-compatibility/2006">
          <mc:Choice Requires="x14">
            <control shapeId="213069" r:id="rId80" name="Option Button 77">
              <controlPr defaultSize="0" autoFill="0" autoLine="0" autoPict="0">
                <anchor moveWithCells="1" sizeWithCells="1">
                  <from>
                    <xdr:col>4</xdr:col>
                    <xdr:colOff>323850</xdr:colOff>
                    <xdr:row>29</xdr:row>
                    <xdr:rowOff>47625</xdr:rowOff>
                  </from>
                  <to>
                    <xdr:col>4</xdr:col>
                    <xdr:colOff>590550</xdr:colOff>
                    <xdr:row>29</xdr:row>
                    <xdr:rowOff>180975</xdr:rowOff>
                  </to>
                </anchor>
              </controlPr>
            </control>
          </mc:Choice>
        </mc:AlternateContent>
        <mc:AlternateContent xmlns:mc="http://schemas.openxmlformats.org/markup-compatibility/2006">
          <mc:Choice Requires="x14">
            <control shapeId="213070" r:id="rId81" name="Option Button 78">
              <controlPr defaultSize="0" autoFill="0" autoLine="0" autoPict="0">
                <anchor moveWithCells="1" sizeWithCells="1">
                  <from>
                    <xdr:col>4</xdr:col>
                    <xdr:colOff>600075</xdr:colOff>
                    <xdr:row>29</xdr:row>
                    <xdr:rowOff>47625</xdr:rowOff>
                  </from>
                  <to>
                    <xdr:col>4</xdr:col>
                    <xdr:colOff>857250</xdr:colOff>
                    <xdr:row>29</xdr:row>
                    <xdr:rowOff>180975</xdr:rowOff>
                  </to>
                </anchor>
              </controlPr>
            </control>
          </mc:Choice>
        </mc:AlternateContent>
        <mc:AlternateContent xmlns:mc="http://schemas.openxmlformats.org/markup-compatibility/2006">
          <mc:Choice Requires="x14">
            <control shapeId="213071" r:id="rId82" name="Option Button 79">
              <controlPr defaultSize="0" autoFill="0" autoLine="0" autoPict="0">
                <anchor moveWithCells="1" sizeWithCells="1">
                  <from>
                    <xdr:col>4</xdr:col>
                    <xdr:colOff>866775</xdr:colOff>
                    <xdr:row>29</xdr:row>
                    <xdr:rowOff>47625</xdr:rowOff>
                  </from>
                  <to>
                    <xdr:col>4</xdr:col>
                    <xdr:colOff>1123950</xdr:colOff>
                    <xdr:row>29</xdr:row>
                    <xdr:rowOff>180975</xdr:rowOff>
                  </to>
                </anchor>
              </controlPr>
            </control>
          </mc:Choice>
        </mc:AlternateContent>
        <mc:AlternateContent xmlns:mc="http://schemas.openxmlformats.org/markup-compatibility/2006">
          <mc:Choice Requires="x14">
            <control shapeId="213072" r:id="rId83" name="Group Box 80">
              <controlPr defaultSize="0" autoFill="0" autoPict="0">
                <anchor moveWithCells="1" sizeWithCells="1">
                  <from>
                    <xdr:col>4</xdr:col>
                    <xdr:colOff>19050</xdr:colOff>
                    <xdr:row>29</xdr:row>
                    <xdr:rowOff>19050</xdr:rowOff>
                  </from>
                  <to>
                    <xdr:col>4</xdr:col>
                    <xdr:colOff>1181100</xdr:colOff>
                    <xdr:row>29</xdr:row>
                    <xdr:rowOff>209550</xdr:rowOff>
                  </to>
                </anchor>
              </controlPr>
            </control>
          </mc:Choice>
        </mc:AlternateContent>
        <mc:AlternateContent xmlns:mc="http://schemas.openxmlformats.org/markup-compatibility/2006">
          <mc:Choice Requires="x14">
            <control shapeId="213073" r:id="rId84" name="Option Button 81">
              <controlPr defaultSize="0" autoFill="0" autoLine="0" autoPict="0">
                <anchor moveWithCells="1" sizeWithCells="1">
                  <from>
                    <xdr:col>4</xdr:col>
                    <xdr:colOff>57150</xdr:colOff>
                    <xdr:row>31</xdr:row>
                    <xdr:rowOff>47625</xdr:rowOff>
                  </from>
                  <to>
                    <xdr:col>4</xdr:col>
                    <xdr:colOff>323850</xdr:colOff>
                    <xdr:row>31</xdr:row>
                    <xdr:rowOff>180975</xdr:rowOff>
                  </to>
                </anchor>
              </controlPr>
            </control>
          </mc:Choice>
        </mc:AlternateContent>
        <mc:AlternateContent xmlns:mc="http://schemas.openxmlformats.org/markup-compatibility/2006">
          <mc:Choice Requires="x14">
            <control shapeId="213074" r:id="rId85" name="Option Button 82">
              <controlPr defaultSize="0" autoFill="0" autoLine="0" autoPict="0">
                <anchor moveWithCells="1" sizeWithCells="1">
                  <from>
                    <xdr:col>4</xdr:col>
                    <xdr:colOff>323850</xdr:colOff>
                    <xdr:row>31</xdr:row>
                    <xdr:rowOff>47625</xdr:rowOff>
                  </from>
                  <to>
                    <xdr:col>4</xdr:col>
                    <xdr:colOff>590550</xdr:colOff>
                    <xdr:row>31</xdr:row>
                    <xdr:rowOff>180975</xdr:rowOff>
                  </to>
                </anchor>
              </controlPr>
            </control>
          </mc:Choice>
        </mc:AlternateContent>
        <mc:AlternateContent xmlns:mc="http://schemas.openxmlformats.org/markup-compatibility/2006">
          <mc:Choice Requires="x14">
            <control shapeId="213075" r:id="rId86" name="Option Button 83">
              <controlPr defaultSize="0" autoFill="0" autoLine="0" autoPict="0">
                <anchor moveWithCells="1" sizeWithCells="1">
                  <from>
                    <xdr:col>4</xdr:col>
                    <xdr:colOff>600075</xdr:colOff>
                    <xdr:row>31</xdr:row>
                    <xdr:rowOff>47625</xdr:rowOff>
                  </from>
                  <to>
                    <xdr:col>4</xdr:col>
                    <xdr:colOff>857250</xdr:colOff>
                    <xdr:row>31</xdr:row>
                    <xdr:rowOff>180975</xdr:rowOff>
                  </to>
                </anchor>
              </controlPr>
            </control>
          </mc:Choice>
        </mc:AlternateContent>
        <mc:AlternateContent xmlns:mc="http://schemas.openxmlformats.org/markup-compatibility/2006">
          <mc:Choice Requires="x14">
            <control shapeId="213076" r:id="rId87" name="Option Button 84">
              <controlPr defaultSize="0" autoFill="0" autoLine="0" autoPict="0">
                <anchor moveWithCells="1" sizeWithCells="1">
                  <from>
                    <xdr:col>4</xdr:col>
                    <xdr:colOff>866775</xdr:colOff>
                    <xdr:row>31</xdr:row>
                    <xdr:rowOff>47625</xdr:rowOff>
                  </from>
                  <to>
                    <xdr:col>4</xdr:col>
                    <xdr:colOff>1123950</xdr:colOff>
                    <xdr:row>31</xdr:row>
                    <xdr:rowOff>180975</xdr:rowOff>
                  </to>
                </anchor>
              </controlPr>
            </control>
          </mc:Choice>
        </mc:AlternateContent>
        <mc:AlternateContent xmlns:mc="http://schemas.openxmlformats.org/markup-compatibility/2006">
          <mc:Choice Requires="x14">
            <control shapeId="213077" r:id="rId88" name="Group Box 85">
              <controlPr defaultSize="0" autoFill="0" autoPict="0">
                <anchor moveWithCells="1" sizeWithCells="1">
                  <from>
                    <xdr:col>4</xdr:col>
                    <xdr:colOff>19050</xdr:colOff>
                    <xdr:row>31</xdr:row>
                    <xdr:rowOff>19050</xdr:rowOff>
                  </from>
                  <to>
                    <xdr:col>4</xdr:col>
                    <xdr:colOff>1181100</xdr:colOff>
                    <xdr:row>31</xdr:row>
                    <xdr:rowOff>209550</xdr:rowOff>
                  </to>
                </anchor>
              </controlPr>
            </control>
          </mc:Choice>
        </mc:AlternateContent>
        <mc:AlternateContent xmlns:mc="http://schemas.openxmlformats.org/markup-compatibility/2006">
          <mc:Choice Requires="x14">
            <control shapeId="213078" r:id="rId89" name="Option Button 86">
              <controlPr defaultSize="0" autoFill="0" autoLine="0" autoPict="0">
                <anchor moveWithCells="1" sizeWithCells="1">
                  <from>
                    <xdr:col>4</xdr:col>
                    <xdr:colOff>57150</xdr:colOff>
                    <xdr:row>32</xdr:row>
                    <xdr:rowOff>47625</xdr:rowOff>
                  </from>
                  <to>
                    <xdr:col>4</xdr:col>
                    <xdr:colOff>323850</xdr:colOff>
                    <xdr:row>32</xdr:row>
                    <xdr:rowOff>180975</xdr:rowOff>
                  </to>
                </anchor>
              </controlPr>
            </control>
          </mc:Choice>
        </mc:AlternateContent>
        <mc:AlternateContent xmlns:mc="http://schemas.openxmlformats.org/markup-compatibility/2006">
          <mc:Choice Requires="x14">
            <control shapeId="213079" r:id="rId90" name="Option Button 87">
              <controlPr defaultSize="0" autoFill="0" autoLine="0" autoPict="0">
                <anchor moveWithCells="1" sizeWithCells="1">
                  <from>
                    <xdr:col>4</xdr:col>
                    <xdr:colOff>323850</xdr:colOff>
                    <xdr:row>32</xdr:row>
                    <xdr:rowOff>47625</xdr:rowOff>
                  </from>
                  <to>
                    <xdr:col>4</xdr:col>
                    <xdr:colOff>590550</xdr:colOff>
                    <xdr:row>32</xdr:row>
                    <xdr:rowOff>180975</xdr:rowOff>
                  </to>
                </anchor>
              </controlPr>
            </control>
          </mc:Choice>
        </mc:AlternateContent>
        <mc:AlternateContent xmlns:mc="http://schemas.openxmlformats.org/markup-compatibility/2006">
          <mc:Choice Requires="x14">
            <control shapeId="213080" r:id="rId91" name="Option Button 88">
              <controlPr defaultSize="0" autoFill="0" autoLine="0" autoPict="0">
                <anchor moveWithCells="1" sizeWithCells="1">
                  <from>
                    <xdr:col>4</xdr:col>
                    <xdr:colOff>600075</xdr:colOff>
                    <xdr:row>32</xdr:row>
                    <xdr:rowOff>47625</xdr:rowOff>
                  </from>
                  <to>
                    <xdr:col>4</xdr:col>
                    <xdr:colOff>857250</xdr:colOff>
                    <xdr:row>32</xdr:row>
                    <xdr:rowOff>180975</xdr:rowOff>
                  </to>
                </anchor>
              </controlPr>
            </control>
          </mc:Choice>
        </mc:AlternateContent>
        <mc:AlternateContent xmlns:mc="http://schemas.openxmlformats.org/markup-compatibility/2006">
          <mc:Choice Requires="x14">
            <control shapeId="213081" r:id="rId92" name="Option Button 89">
              <controlPr defaultSize="0" autoFill="0" autoLine="0" autoPict="0">
                <anchor moveWithCells="1" sizeWithCells="1">
                  <from>
                    <xdr:col>4</xdr:col>
                    <xdr:colOff>866775</xdr:colOff>
                    <xdr:row>32</xdr:row>
                    <xdr:rowOff>47625</xdr:rowOff>
                  </from>
                  <to>
                    <xdr:col>4</xdr:col>
                    <xdr:colOff>1123950</xdr:colOff>
                    <xdr:row>32</xdr:row>
                    <xdr:rowOff>180975</xdr:rowOff>
                  </to>
                </anchor>
              </controlPr>
            </control>
          </mc:Choice>
        </mc:AlternateContent>
        <mc:AlternateContent xmlns:mc="http://schemas.openxmlformats.org/markup-compatibility/2006">
          <mc:Choice Requires="x14">
            <control shapeId="213082" r:id="rId93" name="Group Box 90">
              <controlPr defaultSize="0" autoFill="0" autoPict="0">
                <anchor moveWithCells="1" sizeWithCells="1">
                  <from>
                    <xdr:col>4</xdr:col>
                    <xdr:colOff>19050</xdr:colOff>
                    <xdr:row>32</xdr:row>
                    <xdr:rowOff>19050</xdr:rowOff>
                  </from>
                  <to>
                    <xdr:col>4</xdr:col>
                    <xdr:colOff>1181100</xdr:colOff>
                    <xdr:row>32</xdr:row>
                    <xdr:rowOff>209550</xdr:rowOff>
                  </to>
                </anchor>
              </controlPr>
            </control>
          </mc:Choice>
        </mc:AlternateContent>
        <mc:AlternateContent xmlns:mc="http://schemas.openxmlformats.org/markup-compatibility/2006">
          <mc:Choice Requires="x14">
            <control shapeId="213083" r:id="rId94" name="Option Button 91">
              <controlPr defaultSize="0" autoFill="0" autoLine="0" autoPict="0">
                <anchor moveWithCells="1" sizeWithCells="1">
                  <from>
                    <xdr:col>4</xdr:col>
                    <xdr:colOff>57150</xdr:colOff>
                    <xdr:row>33</xdr:row>
                    <xdr:rowOff>47625</xdr:rowOff>
                  </from>
                  <to>
                    <xdr:col>4</xdr:col>
                    <xdr:colOff>323850</xdr:colOff>
                    <xdr:row>33</xdr:row>
                    <xdr:rowOff>180975</xdr:rowOff>
                  </to>
                </anchor>
              </controlPr>
            </control>
          </mc:Choice>
        </mc:AlternateContent>
        <mc:AlternateContent xmlns:mc="http://schemas.openxmlformats.org/markup-compatibility/2006">
          <mc:Choice Requires="x14">
            <control shapeId="213084" r:id="rId95" name="Option Button 92">
              <controlPr defaultSize="0" autoFill="0" autoLine="0" autoPict="0">
                <anchor moveWithCells="1" sizeWithCells="1">
                  <from>
                    <xdr:col>4</xdr:col>
                    <xdr:colOff>323850</xdr:colOff>
                    <xdr:row>33</xdr:row>
                    <xdr:rowOff>47625</xdr:rowOff>
                  </from>
                  <to>
                    <xdr:col>4</xdr:col>
                    <xdr:colOff>590550</xdr:colOff>
                    <xdr:row>33</xdr:row>
                    <xdr:rowOff>180975</xdr:rowOff>
                  </to>
                </anchor>
              </controlPr>
            </control>
          </mc:Choice>
        </mc:AlternateContent>
        <mc:AlternateContent xmlns:mc="http://schemas.openxmlformats.org/markup-compatibility/2006">
          <mc:Choice Requires="x14">
            <control shapeId="213085" r:id="rId96" name="Option Button 93">
              <controlPr defaultSize="0" autoFill="0" autoLine="0" autoPict="0">
                <anchor moveWithCells="1" sizeWithCells="1">
                  <from>
                    <xdr:col>4</xdr:col>
                    <xdr:colOff>600075</xdr:colOff>
                    <xdr:row>33</xdr:row>
                    <xdr:rowOff>47625</xdr:rowOff>
                  </from>
                  <to>
                    <xdr:col>4</xdr:col>
                    <xdr:colOff>857250</xdr:colOff>
                    <xdr:row>33</xdr:row>
                    <xdr:rowOff>180975</xdr:rowOff>
                  </to>
                </anchor>
              </controlPr>
            </control>
          </mc:Choice>
        </mc:AlternateContent>
        <mc:AlternateContent xmlns:mc="http://schemas.openxmlformats.org/markup-compatibility/2006">
          <mc:Choice Requires="x14">
            <control shapeId="213086" r:id="rId97" name="Option Button 94">
              <controlPr defaultSize="0" autoFill="0" autoLine="0" autoPict="0">
                <anchor moveWithCells="1" sizeWithCells="1">
                  <from>
                    <xdr:col>4</xdr:col>
                    <xdr:colOff>866775</xdr:colOff>
                    <xdr:row>33</xdr:row>
                    <xdr:rowOff>47625</xdr:rowOff>
                  </from>
                  <to>
                    <xdr:col>4</xdr:col>
                    <xdr:colOff>1123950</xdr:colOff>
                    <xdr:row>33</xdr:row>
                    <xdr:rowOff>180975</xdr:rowOff>
                  </to>
                </anchor>
              </controlPr>
            </control>
          </mc:Choice>
        </mc:AlternateContent>
        <mc:AlternateContent xmlns:mc="http://schemas.openxmlformats.org/markup-compatibility/2006">
          <mc:Choice Requires="x14">
            <control shapeId="213087" r:id="rId98" name="Group Box 95">
              <controlPr defaultSize="0" autoFill="0" autoPict="0">
                <anchor moveWithCells="1" sizeWithCells="1">
                  <from>
                    <xdr:col>4</xdr:col>
                    <xdr:colOff>19050</xdr:colOff>
                    <xdr:row>33</xdr:row>
                    <xdr:rowOff>19050</xdr:rowOff>
                  </from>
                  <to>
                    <xdr:col>4</xdr:col>
                    <xdr:colOff>1181100</xdr:colOff>
                    <xdr:row>33</xdr:row>
                    <xdr:rowOff>209550</xdr:rowOff>
                  </to>
                </anchor>
              </controlPr>
            </control>
          </mc:Choice>
        </mc:AlternateContent>
        <mc:AlternateContent xmlns:mc="http://schemas.openxmlformats.org/markup-compatibility/2006">
          <mc:Choice Requires="x14">
            <control shapeId="213088" r:id="rId99" name="Option Button 96">
              <controlPr defaultSize="0" autoFill="0" autoLine="0" autoPict="0">
                <anchor moveWithCells="1" sizeWithCells="1">
                  <from>
                    <xdr:col>4</xdr:col>
                    <xdr:colOff>57150</xdr:colOff>
                    <xdr:row>34</xdr:row>
                    <xdr:rowOff>47625</xdr:rowOff>
                  </from>
                  <to>
                    <xdr:col>4</xdr:col>
                    <xdr:colOff>323850</xdr:colOff>
                    <xdr:row>34</xdr:row>
                    <xdr:rowOff>180975</xdr:rowOff>
                  </to>
                </anchor>
              </controlPr>
            </control>
          </mc:Choice>
        </mc:AlternateContent>
        <mc:AlternateContent xmlns:mc="http://schemas.openxmlformats.org/markup-compatibility/2006">
          <mc:Choice Requires="x14">
            <control shapeId="213089" r:id="rId100" name="Option Button 97">
              <controlPr defaultSize="0" autoFill="0" autoLine="0" autoPict="0">
                <anchor moveWithCells="1" sizeWithCells="1">
                  <from>
                    <xdr:col>4</xdr:col>
                    <xdr:colOff>323850</xdr:colOff>
                    <xdr:row>34</xdr:row>
                    <xdr:rowOff>47625</xdr:rowOff>
                  </from>
                  <to>
                    <xdr:col>4</xdr:col>
                    <xdr:colOff>590550</xdr:colOff>
                    <xdr:row>34</xdr:row>
                    <xdr:rowOff>180975</xdr:rowOff>
                  </to>
                </anchor>
              </controlPr>
            </control>
          </mc:Choice>
        </mc:AlternateContent>
        <mc:AlternateContent xmlns:mc="http://schemas.openxmlformats.org/markup-compatibility/2006">
          <mc:Choice Requires="x14">
            <control shapeId="213090" r:id="rId101" name="Option Button 98">
              <controlPr defaultSize="0" autoFill="0" autoLine="0" autoPict="0">
                <anchor moveWithCells="1" sizeWithCells="1">
                  <from>
                    <xdr:col>4</xdr:col>
                    <xdr:colOff>600075</xdr:colOff>
                    <xdr:row>34</xdr:row>
                    <xdr:rowOff>47625</xdr:rowOff>
                  </from>
                  <to>
                    <xdr:col>4</xdr:col>
                    <xdr:colOff>857250</xdr:colOff>
                    <xdr:row>34</xdr:row>
                    <xdr:rowOff>180975</xdr:rowOff>
                  </to>
                </anchor>
              </controlPr>
            </control>
          </mc:Choice>
        </mc:AlternateContent>
        <mc:AlternateContent xmlns:mc="http://schemas.openxmlformats.org/markup-compatibility/2006">
          <mc:Choice Requires="x14">
            <control shapeId="213091" r:id="rId102" name="Option Button 99">
              <controlPr defaultSize="0" autoFill="0" autoLine="0" autoPict="0">
                <anchor moveWithCells="1" sizeWithCells="1">
                  <from>
                    <xdr:col>4</xdr:col>
                    <xdr:colOff>866775</xdr:colOff>
                    <xdr:row>34</xdr:row>
                    <xdr:rowOff>47625</xdr:rowOff>
                  </from>
                  <to>
                    <xdr:col>4</xdr:col>
                    <xdr:colOff>1123950</xdr:colOff>
                    <xdr:row>34</xdr:row>
                    <xdr:rowOff>180975</xdr:rowOff>
                  </to>
                </anchor>
              </controlPr>
            </control>
          </mc:Choice>
        </mc:AlternateContent>
        <mc:AlternateContent xmlns:mc="http://schemas.openxmlformats.org/markup-compatibility/2006">
          <mc:Choice Requires="x14">
            <control shapeId="213092" r:id="rId103" name="Group Box 100">
              <controlPr defaultSize="0" autoFill="0" autoPict="0">
                <anchor moveWithCells="1" sizeWithCells="1">
                  <from>
                    <xdr:col>4</xdr:col>
                    <xdr:colOff>19050</xdr:colOff>
                    <xdr:row>34</xdr:row>
                    <xdr:rowOff>19050</xdr:rowOff>
                  </from>
                  <to>
                    <xdr:col>4</xdr:col>
                    <xdr:colOff>1181100</xdr:colOff>
                    <xdr:row>34</xdr:row>
                    <xdr:rowOff>209550</xdr:rowOff>
                  </to>
                </anchor>
              </controlPr>
            </control>
          </mc:Choice>
        </mc:AlternateContent>
        <mc:AlternateContent xmlns:mc="http://schemas.openxmlformats.org/markup-compatibility/2006">
          <mc:Choice Requires="x14">
            <control shapeId="213093" r:id="rId104" name="Option Button 101">
              <controlPr defaultSize="0" autoFill="0" autoLine="0" autoPict="0">
                <anchor moveWithCells="1" sizeWithCells="1">
                  <from>
                    <xdr:col>4</xdr:col>
                    <xdr:colOff>57150</xdr:colOff>
                    <xdr:row>36</xdr:row>
                    <xdr:rowOff>47625</xdr:rowOff>
                  </from>
                  <to>
                    <xdr:col>4</xdr:col>
                    <xdr:colOff>323850</xdr:colOff>
                    <xdr:row>36</xdr:row>
                    <xdr:rowOff>180975</xdr:rowOff>
                  </to>
                </anchor>
              </controlPr>
            </control>
          </mc:Choice>
        </mc:AlternateContent>
        <mc:AlternateContent xmlns:mc="http://schemas.openxmlformats.org/markup-compatibility/2006">
          <mc:Choice Requires="x14">
            <control shapeId="213094" r:id="rId105" name="Option Button 102">
              <controlPr defaultSize="0" autoFill="0" autoLine="0" autoPict="0">
                <anchor moveWithCells="1" sizeWithCells="1">
                  <from>
                    <xdr:col>4</xdr:col>
                    <xdr:colOff>323850</xdr:colOff>
                    <xdr:row>36</xdr:row>
                    <xdr:rowOff>47625</xdr:rowOff>
                  </from>
                  <to>
                    <xdr:col>4</xdr:col>
                    <xdr:colOff>590550</xdr:colOff>
                    <xdr:row>36</xdr:row>
                    <xdr:rowOff>180975</xdr:rowOff>
                  </to>
                </anchor>
              </controlPr>
            </control>
          </mc:Choice>
        </mc:AlternateContent>
        <mc:AlternateContent xmlns:mc="http://schemas.openxmlformats.org/markup-compatibility/2006">
          <mc:Choice Requires="x14">
            <control shapeId="213095" r:id="rId106" name="Option Button 103">
              <controlPr defaultSize="0" autoFill="0" autoLine="0" autoPict="0">
                <anchor moveWithCells="1" sizeWithCells="1">
                  <from>
                    <xdr:col>4</xdr:col>
                    <xdr:colOff>600075</xdr:colOff>
                    <xdr:row>36</xdr:row>
                    <xdr:rowOff>47625</xdr:rowOff>
                  </from>
                  <to>
                    <xdr:col>4</xdr:col>
                    <xdr:colOff>857250</xdr:colOff>
                    <xdr:row>36</xdr:row>
                    <xdr:rowOff>180975</xdr:rowOff>
                  </to>
                </anchor>
              </controlPr>
            </control>
          </mc:Choice>
        </mc:AlternateContent>
        <mc:AlternateContent xmlns:mc="http://schemas.openxmlformats.org/markup-compatibility/2006">
          <mc:Choice Requires="x14">
            <control shapeId="213096" r:id="rId107" name="Option Button 104">
              <controlPr defaultSize="0" autoFill="0" autoLine="0" autoPict="0">
                <anchor moveWithCells="1" sizeWithCells="1">
                  <from>
                    <xdr:col>4</xdr:col>
                    <xdr:colOff>866775</xdr:colOff>
                    <xdr:row>36</xdr:row>
                    <xdr:rowOff>47625</xdr:rowOff>
                  </from>
                  <to>
                    <xdr:col>4</xdr:col>
                    <xdr:colOff>1123950</xdr:colOff>
                    <xdr:row>36</xdr:row>
                    <xdr:rowOff>180975</xdr:rowOff>
                  </to>
                </anchor>
              </controlPr>
            </control>
          </mc:Choice>
        </mc:AlternateContent>
        <mc:AlternateContent xmlns:mc="http://schemas.openxmlformats.org/markup-compatibility/2006">
          <mc:Choice Requires="x14">
            <control shapeId="213097" r:id="rId108" name="Group Box 105">
              <controlPr defaultSize="0" autoFill="0" autoPict="0">
                <anchor moveWithCells="1" sizeWithCells="1">
                  <from>
                    <xdr:col>4</xdr:col>
                    <xdr:colOff>19050</xdr:colOff>
                    <xdr:row>36</xdr:row>
                    <xdr:rowOff>19050</xdr:rowOff>
                  </from>
                  <to>
                    <xdr:col>4</xdr:col>
                    <xdr:colOff>1181100</xdr:colOff>
                    <xdr:row>36</xdr:row>
                    <xdr:rowOff>209550</xdr:rowOff>
                  </to>
                </anchor>
              </controlPr>
            </control>
          </mc:Choice>
        </mc:AlternateContent>
        <mc:AlternateContent xmlns:mc="http://schemas.openxmlformats.org/markup-compatibility/2006">
          <mc:Choice Requires="x14">
            <control shapeId="213098" r:id="rId109" name="Option Button 106">
              <controlPr defaultSize="0" autoFill="0" autoLine="0" autoPict="0">
                <anchor moveWithCells="1" sizeWithCells="1">
                  <from>
                    <xdr:col>4</xdr:col>
                    <xdr:colOff>57150</xdr:colOff>
                    <xdr:row>37</xdr:row>
                    <xdr:rowOff>47625</xdr:rowOff>
                  </from>
                  <to>
                    <xdr:col>4</xdr:col>
                    <xdr:colOff>323850</xdr:colOff>
                    <xdr:row>37</xdr:row>
                    <xdr:rowOff>180975</xdr:rowOff>
                  </to>
                </anchor>
              </controlPr>
            </control>
          </mc:Choice>
        </mc:AlternateContent>
        <mc:AlternateContent xmlns:mc="http://schemas.openxmlformats.org/markup-compatibility/2006">
          <mc:Choice Requires="x14">
            <control shapeId="213099" r:id="rId110" name="Option Button 107">
              <controlPr defaultSize="0" autoFill="0" autoLine="0" autoPict="0">
                <anchor moveWithCells="1" sizeWithCells="1">
                  <from>
                    <xdr:col>4</xdr:col>
                    <xdr:colOff>323850</xdr:colOff>
                    <xdr:row>37</xdr:row>
                    <xdr:rowOff>47625</xdr:rowOff>
                  </from>
                  <to>
                    <xdr:col>4</xdr:col>
                    <xdr:colOff>590550</xdr:colOff>
                    <xdr:row>37</xdr:row>
                    <xdr:rowOff>180975</xdr:rowOff>
                  </to>
                </anchor>
              </controlPr>
            </control>
          </mc:Choice>
        </mc:AlternateContent>
        <mc:AlternateContent xmlns:mc="http://schemas.openxmlformats.org/markup-compatibility/2006">
          <mc:Choice Requires="x14">
            <control shapeId="213100" r:id="rId111" name="Option Button 108">
              <controlPr defaultSize="0" autoFill="0" autoLine="0" autoPict="0">
                <anchor moveWithCells="1" sizeWithCells="1">
                  <from>
                    <xdr:col>4</xdr:col>
                    <xdr:colOff>600075</xdr:colOff>
                    <xdr:row>37</xdr:row>
                    <xdr:rowOff>47625</xdr:rowOff>
                  </from>
                  <to>
                    <xdr:col>4</xdr:col>
                    <xdr:colOff>857250</xdr:colOff>
                    <xdr:row>37</xdr:row>
                    <xdr:rowOff>180975</xdr:rowOff>
                  </to>
                </anchor>
              </controlPr>
            </control>
          </mc:Choice>
        </mc:AlternateContent>
        <mc:AlternateContent xmlns:mc="http://schemas.openxmlformats.org/markup-compatibility/2006">
          <mc:Choice Requires="x14">
            <control shapeId="213101" r:id="rId112" name="Option Button 109">
              <controlPr defaultSize="0" autoFill="0" autoLine="0" autoPict="0">
                <anchor moveWithCells="1" sizeWithCells="1">
                  <from>
                    <xdr:col>4</xdr:col>
                    <xdr:colOff>866775</xdr:colOff>
                    <xdr:row>37</xdr:row>
                    <xdr:rowOff>47625</xdr:rowOff>
                  </from>
                  <to>
                    <xdr:col>4</xdr:col>
                    <xdr:colOff>1123950</xdr:colOff>
                    <xdr:row>37</xdr:row>
                    <xdr:rowOff>180975</xdr:rowOff>
                  </to>
                </anchor>
              </controlPr>
            </control>
          </mc:Choice>
        </mc:AlternateContent>
        <mc:AlternateContent xmlns:mc="http://schemas.openxmlformats.org/markup-compatibility/2006">
          <mc:Choice Requires="x14">
            <control shapeId="213102" r:id="rId113" name="Group Box 110">
              <controlPr defaultSize="0" autoFill="0" autoPict="0">
                <anchor moveWithCells="1" sizeWithCells="1">
                  <from>
                    <xdr:col>4</xdr:col>
                    <xdr:colOff>19050</xdr:colOff>
                    <xdr:row>37</xdr:row>
                    <xdr:rowOff>19050</xdr:rowOff>
                  </from>
                  <to>
                    <xdr:col>4</xdr:col>
                    <xdr:colOff>1181100</xdr:colOff>
                    <xdr:row>37</xdr:row>
                    <xdr:rowOff>209550</xdr:rowOff>
                  </to>
                </anchor>
              </controlPr>
            </control>
          </mc:Choice>
        </mc:AlternateContent>
        <mc:AlternateContent xmlns:mc="http://schemas.openxmlformats.org/markup-compatibility/2006">
          <mc:Choice Requires="x14">
            <control shapeId="213103" r:id="rId114" name="Option Button 111">
              <controlPr defaultSize="0" autoFill="0" autoLine="0" autoPict="0">
                <anchor moveWithCells="1" sizeWithCells="1">
                  <from>
                    <xdr:col>4</xdr:col>
                    <xdr:colOff>57150</xdr:colOff>
                    <xdr:row>38</xdr:row>
                    <xdr:rowOff>47625</xdr:rowOff>
                  </from>
                  <to>
                    <xdr:col>4</xdr:col>
                    <xdr:colOff>323850</xdr:colOff>
                    <xdr:row>38</xdr:row>
                    <xdr:rowOff>180975</xdr:rowOff>
                  </to>
                </anchor>
              </controlPr>
            </control>
          </mc:Choice>
        </mc:AlternateContent>
        <mc:AlternateContent xmlns:mc="http://schemas.openxmlformats.org/markup-compatibility/2006">
          <mc:Choice Requires="x14">
            <control shapeId="213104" r:id="rId115" name="Option Button 112">
              <controlPr defaultSize="0" autoFill="0" autoLine="0" autoPict="0">
                <anchor moveWithCells="1" sizeWithCells="1">
                  <from>
                    <xdr:col>4</xdr:col>
                    <xdr:colOff>323850</xdr:colOff>
                    <xdr:row>38</xdr:row>
                    <xdr:rowOff>47625</xdr:rowOff>
                  </from>
                  <to>
                    <xdr:col>4</xdr:col>
                    <xdr:colOff>590550</xdr:colOff>
                    <xdr:row>38</xdr:row>
                    <xdr:rowOff>180975</xdr:rowOff>
                  </to>
                </anchor>
              </controlPr>
            </control>
          </mc:Choice>
        </mc:AlternateContent>
        <mc:AlternateContent xmlns:mc="http://schemas.openxmlformats.org/markup-compatibility/2006">
          <mc:Choice Requires="x14">
            <control shapeId="213105" r:id="rId116" name="Option Button 113">
              <controlPr defaultSize="0" autoFill="0" autoLine="0" autoPict="0">
                <anchor moveWithCells="1" sizeWithCells="1">
                  <from>
                    <xdr:col>4</xdr:col>
                    <xdr:colOff>600075</xdr:colOff>
                    <xdr:row>38</xdr:row>
                    <xdr:rowOff>47625</xdr:rowOff>
                  </from>
                  <to>
                    <xdr:col>4</xdr:col>
                    <xdr:colOff>857250</xdr:colOff>
                    <xdr:row>38</xdr:row>
                    <xdr:rowOff>180975</xdr:rowOff>
                  </to>
                </anchor>
              </controlPr>
            </control>
          </mc:Choice>
        </mc:AlternateContent>
        <mc:AlternateContent xmlns:mc="http://schemas.openxmlformats.org/markup-compatibility/2006">
          <mc:Choice Requires="x14">
            <control shapeId="213106" r:id="rId117" name="Option Button 114">
              <controlPr defaultSize="0" autoFill="0" autoLine="0" autoPict="0">
                <anchor moveWithCells="1" sizeWithCells="1">
                  <from>
                    <xdr:col>4</xdr:col>
                    <xdr:colOff>866775</xdr:colOff>
                    <xdr:row>38</xdr:row>
                    <xdr:rowOff>47625</xdr:rowOff>
                  </from>
                  <to>
                    <xdr:col>4</xdr:col>
                    <xdr:colOff>1123950</xdr:colOff>
                    <xdr:row>38</xdr:row>
                    <xdr:rowOff>180975</xdr:rowOff>
                  </to>
                </anchor>
              </controlPr>
            </control>
          </mc:Choice>
        </mc:AlternateContent>
        <mc:AlternateContent xmlns:mc="http://schemas.openxmlformats.org/markup-compatibility/2006">
          <mc:Choice Requires="x14">
            <control shapeId="213107" r:id="rId118" name="Group Box 115">
              <controlPr defaultSize="0" autoFill="0" autoPict="0">
                <anchor moveWithCells="1" sizeWithCells="1">
                  <from>
                    <xdr:col>4</xdr:col>
                    <xdr:colOff>19050</xdr:colOff>
                    <xdr:row>38</xdr:row>
                    <xdr:rowOff>19050</xdr:rowOff>
                  </from>
                  <to>
                    <xdr:col>4</xdr:col>
                    <xdr:colOff>1181100</xdr:colOff>
                    <xdr:row>38</xdr:row>
                    <xdr:rowOff>209550</xdr:rowOff>
                  </to>
                </anchor>
              </controlPr>
            </control>
          </mc:Choice>
        </mc:AlternateContent>
        <mc:AlternateContent xmlns:mc="http://schemas.openxmlformats.org/markup-compatibility/2006">
          <mc:Choice Requires="x14">
            <control shapeId="213108" r:id="rId119" name="Option Button 116">
              <controlPr defaultSize="0" autoFill="0" autoLine="0" autoPict="0">
                <anchor moveWithCells="1" sizeWithCells="1">
                  <from>
                    <xdr:col>4</xdr:col>
                    <xdr:colOff>57150</xdr:colOff>
                    <xdr:row>39</xdr:row>
                    <xdr:rowOff>47625</xdr:rowOff>
                  </from>
                  <to>
                    <xdr:col>4</xdr:col>
                    <xdr:colOff>323850</xdr:colOff>
                    <xdr:row>39</xdr:row>
                    <xdr:rowOff>180975</xdr:rowOff>
                  </to>
                </anchor>
              </controlPr>
            </control>
          </mc:Choice>
        </mc:AlternateContent>
        <mc:AlternateContent xmlns:mc="http://schemas.openxmlformats.org/markup-compatibility/2006">
          <mc:Choice Requires="x14">
            <control shapeId="213109" r:id="rId120" name="Option Button 117">
              <controlPr defaultSize="0" autoFill="0" autoLine="0" autoPict="0">
                <anchor moveWithCells="1" sizeWithCells="1">
                  <from>
                    <xdr:col>4</xdr:col>
                    <xdr:colOff>323850</xdr:colOff>
                    <xdr:row>39</xdr:row>
                    <xdr:rowOff>47625</xdr:rowOff>
                  </from>
                  <to>
                    <xdr:col>4</xdr:col>
                    <xdr:colOff>590550</xdr:colOff>
                    <xdr:row>39</xdr:row>
                    <xdr:rowOff>180975</xdr:rowOff>
                  </to>
                </anchor>
              </controlPr>
            </control>
          </mc:Choice>
        </mc:AlternateContent>
        <mc:AlternateContent xmlns:mc="http://schemas.openxmlformats.org/markup-compatibility/2006">
          <mc:Choice Requires="x14">
            <control shapeId="213110" r:id="rId121" name="Option Button 118">
              <controlPr defaultSize="0" autoFill="0" autoLine="0" autoPict="0">
                <anchor moveWithCells="1" sizeWithCells="1">
                  <from>
                    <xdr:col>4</xdr:col>
                    <xdr:colOff>600075</xdr:colOff>
                    <xdr:row>39</xdr:row>
                    <xdr:rowOff>47625</xdr:rowOff>
                  </from>
                  <to>
                    <xdr:col>4</xdr:col>
                    <xdr:colOff>857250</xdr:colOff>
                    <xdr:row>39</xdr:row>
                    <xdr:rowOff>180975</xdr:rowOff>
                  </to>
                </anchor>
              </controlPr>
            </control>
          </mc:Choice>
        </mc:AlternateContent>
        <mc:AlternateContent xmlns:mc="http://schemas.openxmlformats.org/markup-compatibility/2006">
          <mc:Choice Requires="x14">
            <control shapeId="213111" r:id="rId122" name="Option Button 119">
              <controlPr defaultSize="0" autoFill="0" autoLine="0" autoPict="0">
                <anchor moveWithCells="1" sizeWithCells="1">
                  <from>
                    <xdr:col>4</xdr:col>
                    <xdr:colOff>866775</xdr:colOff>
                    <xdr:row>39</xdr:row>
                    <xdr:rowOff>47625</xdr:rowOff>
                  </from>
                  <to>
                    <xdr:col>4</xdr:col>
                    <xdr:colOff>1123950</xdr:colOff>
                    <xdr:row>39</xdr:row>
                    <xdr:rowOff>180975</xdr:rowOff>
                  </to>
                </anchor>
              </controlPr>
            </control>
          </mc:Choice>
        </mc:AlternateContent>
        <mc:AlternateContent xmlns:mc="http://schemas.openxmlformats.org/markup-compatibility/2006">
          <mc:Choice Requires="x14">
            <control shapeId="213112" r:id="rId123" name="Group Box 120">
              <controlPr defaultSize="0" autoFill="0" autoPict="0">
                <anchor moveWithCells="1" sizeWithCells="1">
                  <from>
                    <xdr:col>4</xdr:col>
                    <xdr:colOff>19050</xdr:colOff>
                    <xdr:row>39</xdr:row>
                    <xdr:rowOff>19050</xdr:rowOff>
                  </from>
                  <to>
                    <xdr:col>4</xdr:col>
                    <xdr:colOff>1181100</xdr:colOff>
                    <xdr:row>39</xdr:row>
                    <xdr:rowOff>209550</xdr:rowOff>
                  </to>
                </anchor>
              </controlPr>
            </control>
          </mc:Choice>
        </mc:AlternateContent>
        <mc:AlternateContent xmlns:mc="http://schemas.openxmlformats.org/markup-compatibility/2006">
          <mc:Choice Requires="x14">
            <control shapeId="213113" r:id="rId124" name="Option Button 121">
              <controlPr defaultSize="0" autoFill="0" autoLine="0" autoPict="0">
                <anchor moveWithCells="1" sizeWithCells="1">
                  <from>
                    <xdr:col>4</xdr:col>
                    <xdr:colOff>57150</xdr:colOff>
                    <xdr:row>48</xdr:row>
                    <xdr:rowOff>47625</xdr:rowOff>
                  </from>
                  <to>
                    <xdr:col>4</xdr:col>
                    <xdr:colOff>323850</xdr:colOff>
                    <xdr:row>48</xdr:row>
                    <xdr:rowOff>180975</xdr:rowOff>
                  </to>
                </anchor>
              </controlPr>
            </control>
          </mc:Choice>
        </mc:AlternateContent>
        <mc:AlternateContent xmlns:mc="http://schemas.openxmlformats.org/markup-compatibility/2006">
          <mc:Choice Requires="x14">
            <control shapeId="213114" r:id="rId125" name="Option Button 122">
              <controlPr defaultSize="0" autoFill="0" autoLine="0" autoPict="0">
                <anchor moveWithCells="1" sizeWithCells="1">
                  <from>
                    <xdr:col>4</xdr:col>
                    <xdr:colOff>323850</xdr:colOff>
                    <xdr:row>48</xdr:row>
                    <xdr:rowOff>47625</xdr:rowOff>
                  </from>
                  <to>
                    <xdr:col>4</xdr:col>
                    <xdr:colOff>590550</xdr:colOff>
                    <xdr:row>48</xdr:row>
                    <xdr:rowOff>180975</xdr:rowOff>
                  </to>
                </anchor>
              </controlPr>
            </control>
          </mc:Choice>
        </mc:AlternateContent>
        <mc:AlternateContent xmlns:mc="http://schemas.openxmlformats.org/markup-compatibility/2006">
          <mc:Choice Requires="x14">
            <control shapeId="213115" r:id="rId126" name="Option Button 123">
              <controlPr defaultSize="0" autoFill="0" autoLine="0" autoPict="0">
                <anchor moveWithCells="1" sizeWithCells="1">
                  <from>
                    <xdr:col>4</xdr:col>
                    <xdr:colOff>600075</xdr:colOff>
                    <xdr:row>48</xdr:row>
                    <xdr:rowOff>47625</xdr:rowOff>
                  </from>
                  <to>
                    <xdr:col>4</xdr:col>
                    <xdr:colOff>857250</xdr:colOff>
                    <xdr:row>48</xdr:row>
                    <xdr:rowOff>180975</xdr:rowOff>
                  </to>
                </anchor>
              </controlPr>
            </control>
          </mc:Choice>
        </mc:AlternateContent>
        <mc:AlternateContent xmlns:mc="http://schemas.openxmlformats.org/markup-compatibility/2006">
          <mc:Choice Requires="x14">
            <control shapeId="213116" r:id="rId127" name="Option Button 124">
              <controlPr defaultSize="0" autoFill="0" autoLine="0" autoPict="0">
                <anchor moveWithCells="1" sizeWithCells="1">
                  <from>
                    <xdr:col>4</xdr:col>
                    <xdr:colOff>866775</xdr:colOff>
                    <xdr:row>48</xdr:row>
                    <xdr:rowOff>47625</xdr:rowOff>
                  </from>
                  <to>
                    <xdr:col>4</xdr:col>
                    <xdr:colOff>1123950</xdr:colOff>
                    <xdr:row>48</xdr:row>
                    <xdr:rowOff>180975</xdr:rowOff>
                  </to>
                </anchor>
              </controlPr>
            </control>
          </mc:Choice>
        </mc:AlternateContent>
        <mc:AlternateContent xmlns:mc="http://schemas.openxmlformats.org/markup-compatibility/2006">
          <mc:Choice Requires="x14">
            <control shapeId="213117" r:id="rId128" name="Group Box 125">
              <controlPr defaultSize="0" autoFill="0" autoPict="0">
                <anchor moveWithCells="1" sizeWithCells="1">
                  <from>
                    <xdr:col>4</xdr:col>
                    <xdr:colOff>19050</xdr:colOff>
                    <xdr:row>48</xdr:row>
                    <xdr:rowOff>19050</xdr:rowOff>
                  </from>
                  <to>
                    <xdr:col>4</xdr:col>
                    <xdr:colOff>1181100</xdr:colOff>
                    <xdr:row>48</xdr:row>
                    <xdr:rowOff>209550</xdr:rowOff>
                  </to>
                </anchor>
              </controlPr>
            </control>
          </mc:Choice>
        </mc:AlternateContent>
        <mc:AlternateContent xmlns:mc="http://schemas.openxmlformats.org/markup-compatibility/2006">
          <mc:Choice Requires="x14">
            <control shapeId="213118" r:id="rId129" name="Option Button 126">
              <controlPr defaultSize="0" autoFill="0" autoLine="0" autoPict="0">
                <anchor moveWithCells="1" sizeWithCells="1">
                  <from>
                    <xdr:col>4</xdr:col>
                    <xdr:colOff>57150</xdr:colOff>
                    <xdr:row>49</xdr:row>
                    <xdr:rowOff>66675</xdr:rowOff>
                  </from>
                  <to>
                    <xdr:col>4</xdr:col>
                    <xdr:colOff>323850</xdr:colOff>
                    <xdr:row>49</xdr:row>
                    <xdr:rowOff>200025</xdr:rowOff>
                  </to>
                </anchor>
              </controlPr>
            </control>
          </mc:Choice>
        </mc:AlternateContent>
        <mc:AlternateContent xmlns:mc="http://schemas.openxmlformats.org/markup-compatibility/2006">
          <mc:Choice Requires="x14">
            <control shapeId="213119" r:id="rId130" name="Option Button 127">
              <controlPr defaultSize="0" autoFill="0" autoLine="0" autoPict="0">
                <anchor moveWithCells="1" sizeWithCells="1">
                  <from>
                    <xdr:col>4</xdr:col>
                    <xdr:colOff>323850</xdr:colOff>
                    <xdr:row>49</xdr:row>
                    <xdr:rowOff>66675</xdr:rowOff>
                  </from>
                  <to>
                    <xdr:col>4</xdr:col>
                    <xdr:colOff>590550</xdr:colOff>
                    <xdr:row>49</xdr:row>
                    <xdr:rowOff>200025</xdr:rowOff>
                  </to>
                </anchor>
              </controlPr>
            </control>
          </mc:Choice>
        </mc:AlternateContent>
        <mc:AlternateContent xmlns:mc="http://schemas.openxmlformats.org/markup-compatibility/2006">
          <mc:Choice Requires="x14">
            <control shapeId="213120" r:id="rId131" name="Option Button 128">
              <controlPr defaultSize="0" autoFill="0" autoLine="0" autoPict="0">
                <anchor moveWithCells="1" sizeWithCells="1">
                  <from>
                    <xdr:col>4</xdr:col>
                    <xdr:colOff>600075</xdr:colOff>
                    <xdr:row>49</xdr:row>
                    <xdr:rowOff>66675</xdr:rowOff>
                  </from>
                  <to>
                    <xdr:col>4</xdr:col>
                    <xdr:colOff>857250</xdr:colOff>
                    <xdr:row>49</xdr:row>
                    <xdr:rowOff>200025</xdr:rowOff>
                  </to>
                </anchor>
              </controlPr>
            </control>
          </mc:Choice>
        </mc:AlternateContent>
        <mc:AlternateContent xmlns:mc="http://schemas.openxmlformats.org/markup-compatibility/2006">
          <mc:Choice Requires="x14">
            <control shapeId="213121" r:id="rId132" name="Option Button 129">
              <controlPr defaultSize="0" autoFill="0" autoLine="0" autoPict="0">
                <anchor moveWithCells="1" sizeWithCells="1">
                  <from>
                    <xdr:col>4</xdr:col>
                    <xdr:colOff>866775</xdr:colOff>
                    <xdr:row>49</xdr:row>
                    <xdr:rowOff>66675</xdr:rowOff>
                  </from>
                  <to>
                    <xdr:col>4</xdr:col>
                    <xdr:colOff>1123950</xdr:colOff>
                    <xdr:row>49</xdr:row>
                    <xdr:rowOff>200025</xdr:rowOff>
                  </to>
                </anchor>
              </controlPr>
            </control>
          </mc:Choice>
        </mc:AlternateContent>
        <mc:AlternateContent xmlns:mc="http://schemas.openxmlformats.org/markup-compatibility/2006">
          <mc:Choice Requires="x14">
            <control shapeId="213122" r:id="rId133" name="Group Box 130">
              <controlPr defaultSize="0" autoFill="0" autoPict="0">
                <anchor moveWithCells="1" sizeWithCells="1">
                  <from>
                    <xdr:col>4</xdr:col>
                    <xdr:colOff>19050</xdr:colOff>
                    <xdr:row>49</xdr:row>
                    <xdr:rowOff>38100</xdr:rowOff>
                  </from>
                  <to>
                    <xdr:col>4</xdr:col>
                    <xdr:colOff>1181100</xdr:colOff>
                    <xdr:row>49</xdr:row>
                    <xdr:rowOff>228600</xdr:rowOff>
                  </to>
                </anchor>
              </controlPr>
            </control>
          </mc:Choice>
        </mc:AlternateContent>
        <mc:AlternateContent xmlns:mc="http://schemas.openxmlformats.org/markup-compatibility/2006">
          <mc:Choice Requires="x14">
            <control shapeId="213123" r:id="rId134" name="Option Button 131">
              <controlPr defaultSize="0" autoFill="0" autoLine="0" autoPict="0">
                <anchor moveWithCells="1" sizeWithCells="1">
                  <from>
                    <xdr:col>4</xdr:col>
                    <xdr:colOff>57150</xdr:colOff>
                    <xdr:row>50</xdr:row>
                    <xdr:rowOff>66675</xdr:rowOff>
                  </from>
                  <to>
                    <xdr:col>4</xdr:col>
                    <xdr:colOff>323850</xdr:colOff>
                    <xdr:row>50</xdr:row>
                    <xdr:rowOff>200025</xdr:rowOff>
                  </to>
                </anchor>
              </controlPr>
            </control>
          </mc:Choice>
        </mc:AlternateContent>
        <mc:AlternateContent xmlns:mc="http://schemas.openxmlformats.org/markup-compatibility/2006">
          <mc:Choice Requires="x14">
            <control shapeId="213124" r:id="rId135" name="Option Button 132">
              <controlPr defaultSize="0" autoFill="0" autoLine="0" autoPict="0">
                <anchor moveWithCells="1" sizeWithCells="1">
                  <from>
                    <xdr:col>4</xdr:col>
                    <xdr:colOff>323850</xdr:colOff>
                    <xdr:row>50</xdr:row>
                    <xdr:rowOff>66675</xdr:rowOff>
                  </from>
                  <to>
                    <xdr:col>4</xdr:col>
                    <xdr:colOff>590550</xdr:colOff>
                    <xdr:row>50</xdr:row>
                    <xdr:rowOff>200025</xdr:rowOff>
                  </to>
                </anchor>
              </controlPr>
            </control>
          </mc:Choice>
        </mc:AlternateContent>
        <mc:AlternateContent xmlns:mc="http://schemas.openxmlformats.org/markup-compatibility/2006">
          <mc:Choice Requires="x14">
            <control shapeId="213125" r:id="rId136" name="Option Button 133">
              <controlPr defaultSize="0" autoFill="0" autoLine="0" autoPict="0">
                <anchor moveWithCells="1" sizeWithCells="1">
                  <from>
                    <xdr:col>4</xdr:col>
                    <xdr:colOff>600075</xdr:colOff>
                    <xdr:row>50</xdr:row>
                    <xdr:rowOff>66675</xdr:rowOff>
                  </from>
                  <to>
                    <xdr:col>4</xdr:col>
                    <xdr:colOff>857250</xdr:colOff>
                    <xdr:row>50</xdr:row>
                    <xdr:rowOff>200025</xdr:rowOff>
                  </to>
                </anchor>
              </controlPr>
            </control>
          </mc:Choice>
        </mc:AlternateContent>
        <mc:AlternateContent xmlns:mc="http://schemas.openxmlformats.org/markup-compatibility/2006">
          <mc:Choice Requires="x14">
            <control shapeId="213126" r:id="rId137" name="Option Button 134">
              <controlPr defaultSize="0" autoFill="0" autoLine="0" autoPict="0">
                <anchor moveWithCells="1" sizeWithCells="1">
                  <from>
                    <xdr:col>4</xdr:col>
                    <xdr:colOff>866775</xdr:colOff>
                    <xdr:row>50</xdr:row>
                    <xdr:rowOff>66675</xdr:rowOff>
                  </from>
                  <to>
                    <xdr:col>4</xdr:col>
                    <xdr:colOff>1123950</xdr:colOff>
                    <xdr:row>50</xdr:row>
                    <xdr:rowOff>200025</xdr:rowOff>
                  </to>
                </anchor>
              </controlPr>
            </control>
          </mc:Choice>
        </mc:AlternateContent>
        <mc:AlternateContent xmlns:mc="http://schemas.openxmlformats.org/markup-compatibility/2006">
          <mc:Choice Requires="x14">
            <control shapeId="213127" r:id="rId138" name="Group Box 135">
              <controlPr defaultSize="0" autoFill="0" autoPict="0">
                <anchor moveWithCells="1" sizeWithCells="1">
                  <from>
                    <xdr:col>4</xdr:col>
                    <xdr:colOff>19050</xdr:colOff>
                    <xdr:row>50</xdr:row>
                    <xdr:rowOff>38100</xdr:rowOff>
                  </from>
                  <to>
                    <xdr:col>4</xdr:col>
                    <xdr:colOff>1181100</xdr:colOff>
                    <xdr:row>50</xdr:row>
                    <xdr:rowOff>228600</xdr:rowOff>
                  </to>
                </anchor>
              </controlPr>
            </control>
          </mc:Choice>
        </mc:AlternateContent>
        <mc:AlternateContent xmlns:mc="http://schemas.openxmlformats.org/markup-compatibility/2006">
          <mc:Choice Requires="x14">
            <control shapeId="213128" r:id="rId139" name="Option Button 136">
              <controlPr defaultSize="0" autoFill="0" autoLine="0" autoPict="0">
                <anchor moveWithCells="1" sizeWithCells="1">
                  <from>
                    <xdr:col>4</xdr:col>
                    <xdr:colOff>57150</xdr:colOff>
                    <xdr:row>51</xdr:row>
                    <xdr:rowOff>57150</xdr:rowOff>
                  </from>
                  <to>
                    <xdr:col>4</xdr:col>
                    <xdr:colOff>323850</xdr:colOff>
                    <xdr:row>51</xdr:row>
                    <xdr:rowOff>190500</xdr:rowOff>
                  </to>
                </anchor>
              </controlPr>
            </control>
          </mc:Choice>
        </mc:AlternateContent>
        <mc:AlternateContent xmlns:mc="http://schemas.openxmlformats.org/markup-compatibility/2006">
          <mc:Choice Requires="x14">
            <control shapeId="213129" r:id="rId140" name="Option Button 137">
              <controlPr defaultSize="0" autoFill="0" autoLine="0" autoPict="0">
                <anchor moveWithCells="1" sizeWithCells="1">
                  <from>
                    <xdr:col>4</xdr:col>
                    <xdr:colOff>323850</xdr:colOff>
                    <xdr:row>51</xdr:row>
                    <xdr:rowOff>57150</xdr:rowOff>
                  </from>
                  <to>
                    <xdr:col>4</xdr:col>
                    <xdr:colOff>590550</xdr:colOff>
                    <xdr:row>51</xdr:row>
                    <xdr:rowOff>190500</xdr:rowOff>
                  </to>
                </anchor>
              </controlPr>
            </control>
          </mc:Choice>
        </mc:AlternateContent>
        <mc:AlternateContent xmlns:mc="http://schemas.openxmlformats.org/markup-compatibility/2006">
          <mc:Choice Requires="x14">
            <control shapeId="213130" r:id="rId141" name="Option Button 138">
              <controlPr defaultSize="0" autoFill="0" autoLine="0" autoPict="0">
                <anchor moveWithCells="1" sizeWithCells="1">
                  <from>
                    <xdr:col>4</xdr:col>
                    <xdr:colOff>600075</xdr:colOff>
                    <xdr:row>51</xdr:row>
                    <xdr:rowOff>57150</xdr:rowOff>
                  </from>
                  <to>
                    <xdr:col>4</xdr:col>
                    <xdr:colOff>857250</xdr:colOff>
                    <xdr:row>51</xdr:row>
                    <xdr:rowOff>190500</xdr:rowOff>
                  </to>
                </anchor>
              </controlPr>
            </control>
          </mc:Choice>
        </mc:AlternateContent>
        <mc:AlternateContent xmlns:mc="http://schemas.openxmlformats.org/markup-compatibility/2006">
          <mc:Choice Requires="x14">
            <control shapeId="213131" r:id="rId142" name="Option Button 139">
              <controlPr defaultSize="0" autoFill="0" autoLine="0" autoPict="0">
                <anchor moveWithCells="1" sizeWithCells="1">
                  <from>
                    <xdr:col>4</xdr:col>
                    <xdr:colOff>866775</xdr:colOff>
                    <xdr:row>51</xdr:row>
                    <xdr:rowOff>57150</xdr:rowOff>
                  </from>
                  <to>
                    <xdr:col>4</xdr:col>
                    <xdr:colOff>1123950</xdr:colOff>
                    <xdr:row>51</xdr:row>
                    <xdr:rowOff>190500</xdr:rowOff>
                  </to>
                </anchor>
              </controlPr>
            </control>
          </mc:Choice>
        </mc:AlternateContent>
        <mc:AlternateContent xmlns:mc="http://schemas.openxmlformats.org/markup-compatibility/2006">
          <mc:Choice Requires="x14">
            <control shapeId="213132" r:id="rId143" name="Group Box 140">
              <controlPr defaultSize="0" autoFill="0" autoPict="0">
                <anchor moveWithCells="1" sizeWithCells="1">
                  <from>
                    <xdr:col>4</xdr:col>
                    <xdr:colOff>19050</xdr:colOff>
                    <xdr:row>51</xdr:row>
                    <xdr:rowOff>28575</xdr:rowOff>
                  </from>
                  <to>
                    <xdr:col>4</xdr:col>
                    <xdr:colOff>1181100</xdr:colOff>
                    <xdr:row>51</xdr:row>
                    <xdr:rowOff>219075</xdr:rowOff>
                  </to>
                </anchor>
              </controlPr>
            </control>
          </mc:Choice>
        </mc:AlternateContent>
        <mc:AlternateContent xmlns:mc="http://schemas.openxmlformats.org/markup-compatibility/2006">
          <mc:Choice Requires="x14">
            <control shapeId="213133" r:id="rId144" name="Option Button 141">
              <controlPr defaultSize="0" autoFill="0" autoLine="0" autoPict="0">
                <anchor moveWithCells="1" sizeWithCells="1">
                  <from>
                    <xdr:col>4</xdr:col>
                    <xdr:colOff>57150</xdr:colOff>
                    <xdr:row>53</xdr:row>
                    <xdr:rowOff>66675</xdr:rowOff>
                  </from>
                  <to>
                    <xdr:col>4</xdr:col>
                    <xdr:colOff>323850</xdr:colOff>
                    <xdr:row>53</xdr:row>
                    <xdr:rowOff>200025</xdr:rowOff>
                  </to>
                </anchor>
              </controlPr>
            </control>
          </mc:Choice>
        </mc:AlternateContent>
        <mc:AlternateContent xmlns:mc="http://schemas.openxmlformats.org/markup-compatibility/2006">
          <mc:Choice Requires="x14">
            <control shapeId="213134" r:id="rId145" name="Option Button 142">
              <controlPr defaultSize="0" autoFill="0" autoLine="0" autoPict="0">
                <anchor moveWithCells="1" sizeWithCells="1">
                  <from>
                    <xdr:col>4</xdr:col>
                    <xdr:colOff>323850</xdr:colOff>
                    <xdr:row>53</xdr:row>
                    <xdr:rowOff>66675</xdr:rowOff>
                  </from>
                  <to>
                    <xdr:col>4</xdr:col>
                    <xdr:colOff>590550</xdr:colOff>
                    <xdr:row>53</xdr:row>
                    <xdr:rowOff>200025</xdr:rowOff>
                  </to>
                </anchor>
              </controlPr>
            </control>
          </mc:Choice>
        </mc:AlternateContent>
        <mc:AlternateContent xmlns:mc="http://schemas.openxmlformats.org/markup-compatibility/2006">
          <mc:Choice Requires="x14">
            <control shapeId="213135" r:id="rId146" name="Option Button 143">
              <controlPr defaultSize="0" autoFill="0" autoLine="0" autoPict="0">
                <anchor moveWithCells="1" sizeWithCells="1">
                  <from>
                    <xdr:col>4</xdr:col>
                    <xdr:colOff>600075</xdr:colOff>
                    <xdr:row>53</xdr:row>
                    <xdr:rowOff>66675</xdr:rowOff>
                  </from>
                  <to>
                    <xdr:col>4</xdr:col>
                    <xdr:colOff>857250</xdr:colOff>
                    <xdr:row>53</xdr:row>
                    <xdr:rowOff>200025</xdr:rowOff>
                  </to>
                </anchor>
              </controlPr>
            </control>
          </mc:Choice>
        </mc:AlternateContent>
        <mc:AlternateContent xmlns:mc="http://schemas.openxmlformats.org/markup-compatibility/2006">
          <mc:Choice Requires="x14">
            <control shapeId="213136" r:id="rId147" name="Option Button 144">
              <controlPr defaultSize="0" autoFill="0" autoLine="0" autoPict="0">
                <anchor moveWithCells="1" sizeWithCells="1">
                  <from>
                    <xdr:col>4</xdr:col>
                    <xdr:colOff>866775</xdr:colOff>
                    <xdr:row>53</xdr:row>
                    <xdr:rowOff>66675</xdr:rowOff>
                  </from>
                  <to>
                    <xdr:col>4</xdr:col>
                    <xdr:colOff>1123950</xdr:colOff>
                    <xdr:row>53</xdr:row>
                    <xdr:rowOff>200025</xdr:rowOff>
                  </to>
                </anchor>
              </controlPr>
            </control>
          </mc:Choice>
        </mc:AlternateContent>
        <mc:AlternateContent xmlns:mc="http://schemas.openxmlformats.org/markup-compatibility/2006">
          <mc:Choice Requires="x14">
            <control shapeId="213137" r:id="rId148" name="Group Box 145">
              <controlPr defaultSize="0" autoFill="0" autoPict="0">
                <anchor moveWithCells="1" sizeWithCells="1">
                  <from>
                    <xdr:col>4</xdr:col>
                    <xdr:colOff>19050</xdr:colOff>
                    <xdr:row>53</xdr:row>
                    <xdr:rowOff>38100</xdr:rowOff>
                  </from>
                  <to>
                    <xdr:col>4</xdr:col>
                    <xdr:colOff>1181100</xdr:colOff>
                    <xdr:row>53</xdr:row>
                    <xdr:rowOff>228600</xdr:rowOff>
                  </to>
                </anchor>
              </controlPr>
            </control>
          </mc:Choice>
        </mc:AlternateContent>
        <mc:AlternateContent xmlns:mc="http://schemas.openxmlformats.org/markup-compatibility/2006">
          <mc:Choice Requires="x14">
            <control shapeId="213138" r:id="rId149" name="Option Button 146">
              <controlPr defaultSize="0" autoFill="0" autoLine="0" autoPict="0">
                <anchor moveWithCells="1" sizeWithCells="1">
                  <from>
                    <xdr:col>4</xdr:col>
                    <xdr:colOff>57150</xdr:colOff>
                    <xdr:row>54</xdr:row>
                    <xdr:rowOff>66675</xdr:rowOff>
                  </from>
                  <to>
                    <xdr:col>4</xdr:col>
                    <xdr:colOff>323850</xdr:colOff>
                    <xdr:row>54</xdr:row>
                    <xdr:rowOff>200025</xdr:rowOff>
                  </to>
                </anchor>
              </controlPr>
            </control>
          </mc:Choice>
        </mc:AlternateContent>
        <mc:AlternateContent xmlns:mc="http://schemas.openxmlformats.org/markup-compatibility/2006">
          <mc:Choice Requires="x14">
            <control shapeId="213139" r:id="rId150" name="Option Button 147">
              <controlPr defaultSize="0" autoFill="0" autoLine="0" autoPict="0">
                <anchor moveWithCells="1" sizeWithCells="1">
                  <from>
                    <xdr:col>4</xdr:col>
                    <xdr:colOff>323850</xdr:colOff>
                    <xdr:row>54</xdr:row>
                    <xdr:rowOff>66675</xdr:rowOff>
                  </from>
                  <to>
                    <xdr:col>4</xdr:col>
                    <xdr:colOff>590550</xdr:colOff>
                    <xdr:row>54</xdr:row>
                    <xdr:rowOff>200025</xdr:rowOff>
                  </to>
                </anchor>
              </controlPr>
            </control>
          </mc:Choice>
        </mc:AlternateContent>
        <mc:AlternateContent xmlns:mc="http://schemas.openxmlformats.org/markup-compatibility/2006">
          <mc:Choice Requires="x14">
            <control shapeId="213140" r:id="rId151" name="Option Button 148">
              <controlPr defaultSize="0" autoFill="0" autoLine="0" autoPict="0">
                <anchor moveWithCells="1" sizeWithCells="1">
                  <from>
                    <xdr:col>4</xdr:col>
                    <xdr:colOff>600075</xdr:colOff>
                    <xdr:row>54</xdr:row>
                    <xdr:rowOff>66675</xdr:rowOff>
                  </from>
                  <to>
                    <xdr:col>4</xdr:col>
                    <xdr:colOff>857250</xdr:colOff>
                    <xdr:row>54</xdr:row>
                    <xdr:rowOff>200025</xdr:rowOff>
                  </to>
                </anchor>
              </controlPr>
            </control>
          </mc:Choice>
        </mc:AlternateContent>
        <mc:AlternateContent xmlns:mc="http://schemas.openxmlformats.org/markup-compatibility/2006">
          <mc:Choice Requires="x14">
            <control shapeId="213141" r:id="rId152" name="Option Button 149">
              <controlPr defaultSize="0" autoFill="0" autoLine="0" autoPict="0">
                <anchor moveWithCells="1" sizeWithCells="1">
                  <from>
                    <xdr:col>4</xdr:col>
                    <xdr:colOff>866775</xdr:colOff>
                    <xdr:row>54</xdr:row>
                    <xdr:rowOff>66675</xdr:rowOff>
                  </from>
                  <to>
                    <xdr:col>4</xdr:col>
                    <xdr:colOff>1123950</xdr:colOff>
                    <xdr:row>54</xdr:row>
                    <xdr:rowOff>200025</xdr:rowOff>
                  </to>
                </anchor>
              </controlPr>
            </control>
          </mc:Choice>
        </mc:AlternateContent>
        <mc:AlternateContent xmlns:mc="http://schemas.openxmlformats.org/markup-compatibility/2006">
          <mc:Choice Requires="x14">
            <control shapeId="213142" r:id="rId153" name="Group Box 150">
              <controlPr defaultSize="0" autoFill="0" autoPict="0">
                <anchor moveWithCells="1" sizeWithCells="1">
                  <from>
                    <xdr:col>4</xdr:col>
                    <xdr:colOff>19050</xdr:colOff>
                    <xdr:row>54</xdr:row>
                    <xdr:rowOff>38100</xdr:rowOff>
                  </from>
                  <to>
                    <xdr:col>4</xdr:col>
                    <xdr:colOff>1181100</xdr:colOff>
                    <xdr:row>54</xdr:row>
                    <xdr:rowOff>228600</xdr:rowOff>
                  </to>
                </anchor>
              </controlPr>
            </control>
          </mc:Choice>
        </mc:AlternateContent>
        <mc:AlternateContent xmlns:mc="http://schemas.openxmlformats.org/markup-compatibility/2006">
          <mc:Choice Requires="x14">
            <control shapeId="213143" r:id="rId154" name="Option Button 151">
              <controlPr defaultSize="0" autoFill="0" autoLine="0" autoPict="0">
                <anchor moveWithCells="1" sizeWithCells="1">
                  <from>
                    <xdr:col>4</xdr:col>
                    <xdr:colOff>57150</xdr:colOff>
                    <xdr:row>55</xdr:row>
                    <xdr:rowOff>66675</xdr:rowOff>
                  </from>
                  <to>
                    <xdr:col>4</xdr:col>
                    <xdr:colOff>323850</xdr:colOff>
                    <xdr:row>55</xdr:row>
                    <xdr:rowOff>200025</xdr:rowOff>
                  </to>
                </anchor>
              </controlPr>
            </control>
          </mc:Choice>
        </mc:AlternateContent>
        <mc:AlternateContent xmlns:mc="http://schemas.openxmlformats.org/markup-compatibility/2006">
          <mc:Choice Requires="x14">
            <control shapeId="213144" r:id="rId155" name="Option Button 152">
              <controlPr defaultSize="0" autoFill="0" autoLine="0" autoPict="0">
                <anchor moveWithCells="1" sizeWithCells="1">
                  <from>
                    <xdr:col>4</xdr:col>
                    <xdr:colOff>323850</xdr:colOff>
                    <xdr:row>55</xdr:row>
                    <xdr:rowOff>66675</xdr:rowOff>
                  </from>
                  <to>
                    <xdr:col>4</xdr:col>
                    <xdr:colOff>590550</xdr:colOff>
                    <xdr:row>55</xdr:row>
                    <xdr:rowOff>200025</xdr:rowOff>
                  </to>
                </anchor>
              </controlPr>
            </control>
          </mc:Choice>
        </mc:AlternateContent>
        <mc:AlternateContent xmlns:mc="http://schemas.openxmlformats.org/markup-compatibility/2006">
          <mc:Choice Requires="x14">
            <control shapeId="213145" r:id="rId156" name="Option Button 153">
              <controlPr defaultSize="0" autoFill="0" autoLine="0" autoPict="0">
                <anchor moveWithCells="1" sizeWithCells="1">
                  <from>
                    <xdr:col>4</xdr:col>
                    <xdr:colOff>600075</xdr:colOff>
                    <xdr:row>55</xdr:row>
                    <xdr:rowOff>66675</xdr:rowOff>
                  </from>
                  <to>
                    <xdr:col>4</xdr:col>
                    <xdr:colOff>857250</xdr:colOff>
                    <xdr:row>55</xdr:row>
                    <xdr:rowOff>200025</xdr:rowOff>
                  </to>
                </anchor>
              </controlPr>
            </control>
          </mc:Choice>
        </mc:AlternateContent>
        <mc:AlternateContent xmlns:mc="http://schemas.openxmlformats.org/markup-compatibility/2006">
          <mc:Choice Requires="x14">
            <control shapeId="213146" r:id="rId157" name="Option Button 154">
              <controlPr defaultSize="0" autoFill="0" autoLine="0" autoPict="0">
                <anchor moveWithCells="1" sizeWithCells="1">
                  <from>
                    <xdr:col>4</xdr:col>
                    <xdr:colOff>866775</xdr:colOff>
                    <xdr:row>55</xdr:row>
                    <xdr:rowOff>66675</xdr:rowOff>
                  </from>
                  <to>
                    <xdr:col>4</xdr:col>
                    <xdr:colOff>1123950</xdr:colOff>
                    <xdr:row>55</xdr:row>
                    <xdr:rowOff>200025</xdr:rowOff>
                  </to>
                </anchor>
              </controlPr>
            </control>
          </mc:Choice>
        </mc:AlternateContent>
        <mc:AlternateContent xmlns:mc="http://schemas.openxmlformats.org/markup-compatibility/2006">
          <mc:Choice Requires="x14">
            <control shapeId="213147" r:id="rId158" name="Group Box 155">
              <controlPr defaultSize="0" autoFill="0" autoPict="0">
                <anchor moveWithCells="1" sizeWithCells="1">
                  <from>
                    <xdr:col>4</xdr:col>
                    <xdr:colOff>19050</xdr:colOff>
                    <xdr:row>55</xdr:row>
                    <xdr:rowOff>38100</xdr:rowOff>
                  </from>
                  <to>
                    <xdr:col>4</xdr:col>
                    <xdr:colOff>1181100</xdr:colOff>
                    <xdr:row>55</xdr:row>
                    <xdr:rowOff>228600</xdr:rowOff>
                  </to>
                </anchor>
              </controlPr>
            </control>
          </mc:Choice>
        </mc:AlternateContent>
        <mc:AlternateContent xmlns:mc="http://schemas.openxmlformats.org/markup-compatibility/2006">
          <mc:Choice Requires="x14">
            <control shapeId="213148" r:id="rId159" name="Option Button 156">
              <controlPr defaultSize="0" autoFill="0" autoLine="0" autoPict="0">
                <anchor moveWithCells="1" sizeWithCells="1">
                  <from>
                    <xdr:col>4</xdr:col>
                    <xdr:colOff>57150</xdr:colOff>
                    <xdr:row>57</xdr:row>
                    <xdr:rowOff>57150</xdr:rowOff>
                  </from>
                  <to>
                    <xdr:col>4</xdr:col>
                    <xdr:colOff>323850</xdr:colOff>
                    <xdr:row>57</xdr:row>
                    <xdr:rowOff>190500</xdr:rowOff>
                  </to>
                </anchor>
              </controlPr>
            </control>
          </mc:Choice>
        </mc:AlternateContent>
        <mc:AlternateContent xmlns:mc="http://schemas.openxmlformats.org/markup-compatibility/2006">
          <mc:Choice Requires="x14">
            <control shapeId="213149" r:id="rId160" name="Option Button 157">
              <controlPr defaultSize="0" autoFill="0" autoLine="0" autoPict="0">
                <anchor moveWithCells="1" sizeWithCells="1">
                  <from>
                    <xdr:col>4</xdr:col>
                    <xdr:colOff>323850</xdr:colOff>
                    <xdr:row>57</xdr:row>
                    <xdr:rowOff>57150</xdr:rowOff>
                  </from>
                  <to>
                    <xdr:col>4</xdr:col>
                    <xdr:colOff>590550</xdr:colOff>
                    <xdr:row>57</xdr:row>
                    <xdr:rowOff>190500</xdr:rowOff>
                  </to>
                </anchor>
              </controlPr>
            </control>
          </mc:Choice>
        </mc:AlternateContent>
        <mc:AlternateContent xmlns:mc="http://schemas.openxmlformats.org/markup-compatibility/2006">
          <mc:Choice Requires="x14">
            <control shapeId="213150" r:id="rId161" name="Option Button 158">
              <controlPr defaultSize="0" autoFill="0" autoLine="0" autoPict="0">
                <anchor moveWithCells="1" sizeWithCells="1">
                  <from>
                    <xdr:col>4</xdr:col>
                    <xdr:colOff>600075</xdr:colOff>
                    <xdr:row>57</xdr:row>
                    <xdr:rowOff>57150</xdr:rowOff>
                  </from>
                  <to>
                    <xdr:col>4</xdr:col>
                    <xdr:colOff>857250</xdr:colOff>
                    <xdr:row>57</xdr:row>
                    <xdr:rowOff>190500</xdr:rowOff>
                  </to>
                </anchor>
              </controlPr>
            </control>
          </mc:Choice>
        </mc:AlternateContent>
        <mc:AlternateContent xmlns:mc="http://schemas.openxmlformats.org/markup-compatibility/2006">
          <mc:Choice Requires="x14">
            <control shapeId="213151" r:id="rId162" name="Option Button 159">
              <controlPr defaultSize="0" autoFill="0" autoLine="0" autoPict="0">
                <anchor moveWithCells="1" sizeWithCells="1">
                  <from>
                    <xdr:col>4</xdr:col>
                    <xdr:colOff>866775</xdr:colOff>
                    <xdr:row>57</xdr:row>
                    <xdr:rowOff>57150</xdr:rowOff>
                  </from>
                  <to>
                    <xdr:col>4</xdr:col>
                    <xdr:colOff>1123950</xdr:colOff>
                    <xdr:row>57</xdr:row>
                    <xdr:rowOff>190500</xdr:rowOff>
                  </to>
                </anchor>
              </controlPr>
            </control>
          </mc:Choice>
        </mc:AlternateContent>
        <mc:AlternateContent xmlns:mc="http://schemas.openxmlformats.org/markup-compatibility/2006">
          <mc:Choice Requires="x14">
            <control shapeId="213152" r:id="rId163" name="Group Box 160">
              <controlPr defaultSize="0" autoFill="0" autoPict="0">
                <anchor moveWithCells="1" sizeWithCells="1">
                  <from>
                    <xdr:col>4</xdr:col>
                    <xdr:colOff>19050</xdr:colOff>
                    <xdr:row>57</xdr:row>
                    <xdr:rowOff>28575</xdr:rowOff>
                  </from>
                  <to>
                    <xdr:col>4</xdr:col>
                    <xdr:colOff>1181100</xdr:colOff>
                    <xdr:row>57</xdr:row>
                    <xdr:rowOff>219075</xdr:rowOff>
                  </to>
                </anchor>
              </controlPr>
            </control>
          </mc:Choice>
        </mc:AlternateContent>
        <mc:AlternateContent xmlns:mc="http://schemas.openxmlformats.org/markup-compatibility/2006">
          <mc:Choice Requires="x14">
            <control shapeId="213153" r:id="rId164" name="Option Button 161">
              <controlPr defaultSize="0" autoFill="0" autoLine="0" autoPict="0">
                <anchor moveWithCells="1" sizeWithCells="1">
                  <from>
                    <xdr:col>4</xdr:col>
                    <xdr:colOff>57150</xdr:colOff>
                    <xdr:row>58</xdr:row>
                    <xdr:rowOff>66675</xdr:rowOff>
                  </from>
                  <to>
                    <xdr:col>4</xdr:col>
                    <xdr:colOff>323850</xdr:colOff>
                    <xdr:row>58</xdr:row>
                    <xdr:rowOff>200025</xdr:rowOff>
                  </to>
                </anchor>
              </controlPr>
            </control>
          </mc:Choice>
        </mc:AlternateContent>
        <mc:AlternateContent xmlns:mc="http://schemas.openxmlformats.org/markup-compatibility/2006">
          <mc:Choice Requires="x14">
            <control shapeId="213154" r:id="rId165" name="Option Button 162">
              <controlPr defaultSize="0" autoFill="0" autoLine="0" autoPict="0">
                <anchor moveWithCells="1" sizeWithCells="1">
                  <from>
                    <xdr:col>4</xdr:col>
                    <xdr:colOff>323850</xdr:colOff>
                    <xdr:row>58</xdr:row>
                    <xdr:rowOff>66675</xdr:rowOff>
                  </from>
                  <to>
                    <xdr:col>4</xdr:col>
                    <xdr:colOff>590550</xdr:colOff>
                    <xdr:row>58</xdr:row>
                    <xdr:rowOff>200025</xdr:rowOff>
                  </to>
                </anchor>
              </controlPr>
            </control>
          </mc:Choice>
        </mc:AlternateContent>
        <mc:AlternateContent xmlns:mc="http://schemas.openxmlformats.org/markup-compatibility/2006">
          <mc:Choice Requires="x14">
            <control shapeId="213155" r:id="rId166" name="Option Button 163">
              <controlPr defaultSize="0" autoFill="0" autoLine="0" autoPict="0">
                <anchor moveWithCells="1" sizeWithCells="1">
                  <from>
                    <xdr:col>4</xdr:col>
                    <xdr:colOff>600075</xdr:colOff>
                    <xdr:row>58</xdr:row>
                    <xdr:rowOff>66675</xdr:rowOff>
                  </from>
                  <to>
                    <xdr:col>4</xdr:col>
                    <xdr:colOff>857250</xdr:colOff>
                    <xdr:row>58</xdr:row>
                    <xdr:rowOff>200025</xdr:rowOff>
                  </to>
                </anchor>
              </controlPr>
            </control>
          </mc:Choice>
        </mc:AlternateContent>
        <mc:AlternateContent xmlns:mc="http://schemas.openxmlformats.org/markup-compatibility/2006">
          <mc:Choice Requires="x14">
            <control shapeId="213156" r:id="rId167" name="Option Button 164">
              <controlPr defaultSize="0" autoFill="0" autoLine="0" autoPict="0">
                <anchor moveWithCells="1" sizeWithCells="1">
                  <from>
                    <xdr:col>4</xdr:col>
                    <xdr:colOff>866775</xdr:colOff>
                    <xdr:row>58</xdr:row>
                    <xdr:rowOff>66675</xdr:rowOff>
                  </from>
                  <to>
                    <xdr:col>4</xdr:col>
                    <xdr:colOff>1123950</xdr:colOff>
                    <xdr:row>58</xdr:row>
                    <xdr:rowOff>200025</xdr:rowOff>
                  </to>
                </anchor>
              </controlPr>
            </control>
          </mc:Choice>
        </mc:AlternateContent>
        <mc:AlternateContent xmlns:mc="http://schemas.openxmlformats.org/markup-compatibility/2006">
          <mc:Choice Requires="x14">
            <control shapeId="213157" r:id="rId168" name="Group Box 165">
              <controlPr defaultSize="0" autoFill="0" autoPict="0">
                <anchor moveWithCells="1" sizeWithCells="1">
                  <from>
                    <xdr:col>4</xdr:col>
                    <xdr:colOff>19050</xdr:colOff>
                    <xdr:row>58</xdr:row>
                    <xdr:rowOff>38100</xdr:rowOff>
                  </from>
                  <to>
                    <xdr:col>4</xdr:col>
                    <xdr:colOff>1181100</xdr:colOff>
                    <xdr:row>58</xdr:row>
                    <xdr:rowOff>228600</xdr:rowOff>
                  </to>
                </anchor>
              </controlPr>
            </control>
          </mc:Choice>
        </mc:AlternateContent>
        <mc:AlternateContent xmlns:mc="http://schemas.openxmlformats.org/markup-compatibility/2006">
          <mc:Choice Requires="x14">
            <control shapeId="213158" r:id="rId169" name="Option Button 166">
              <controlPr defaultSize="0" autoFill="0" autoLine="0" autoPict="0">
                <anchor moveWithCells="1" sizeWithCells="1">
                  <from>
                    <xdr:col>4</xdr:col>
                    <xdr:colOff>57150</xdr:colOff>
                    <xdr:row>59</xdr:row>
                    <xdr:rowOff>57150</xdr:rowOff>
                  </from>
                  <to>
                    <xdr:col>4</xdr:col>
                    <xdr:colOff>323850</xdr:colOff>
                    <xdr:row>59</xdr:row>
                    <xdr:rowOff>190500</xdr:rowOff>
                  </to>
                </anchor>
              </controlPr>
            </control>
          </mc:Choice>
        </mc:AlternateContent>
        <mc:AlternateContent xmlns:mc="http://schemas.openxmlformats.org/markup-compatibility/2006">
          <mc:Choice Requires="x14">
            <control shapeId="213159" r:id="rId170" name="Option Button 167">
              <controlPr defaultSize="0" autoFill="0" autoLine="0" autoPict="0">
                <anchor moveWithCells="1" sizeWithCells="1">
                  <from>
                    <xdr:col>4</xdr:col>
                    <xdr:colOff>323850</xdr:colOff>
                    <xdr:row>59</xdr:row>
                    <xdr:rowOff>57150</xdr:rowOff>
                  </from>
                  <to>
                    <xdr:col>4</xdr:col>
                    <xdr:colOff>590550</xdr:colOff>
                    <xdr:row>59</xdr:row>
                    <xdr:rowOff>190500</xdr:rowOff>
                  </to>
                </anchor>
              </controlPr>
            </control>
          </mc:Choice>
        </mc:AlternateContent>
        <mc:AlternateContent xmlns:mc="http://schemas.openxmlformats.org/markup-compatibility/2006">
          <mc:Choice Requires="x14">
            <control shapeId="213160" r:id="rId171" name="Option Button 168">
              <controlPr defaultSize="0" autoFill="0" autoLine="0" autoPict="0">
                <anchor moveWithCells="1" sizeWithCells="1">
                  <from>
                    <xdr:col>4</xdr:col>
                    <xdr:colOff>600075</xdr:colOff>
                    <xdr:row>59</xdr:row>
                    <xdr:rowOff>57150</xdr:rowOff>
                  </from>
                  <to>
                    <xdr:col>4</xdr:col>
                    <xdr:colOff>857250</xdr:colOff>
                    <xdr:row>59</xdr:row>
                    <xdr:rowOff>190500</xdr:rowOff>
                  </to>
                </anchor>
              </controlPr>
            </control>
          </mc:Choice>
        </mc:AlternateContent>
        <mc:AlternateContent xmlns:mc="http://schemas.openxmlformats.org/markup-compatibility/2006">
          <mc:Choice Requires="x14">
            <control shapeId="213161" r:id="rId172" name="Option Button 169">
              <controlPr defaultSize="0" autoFill="0" autoLine="0" autoPict="0">
                <anchor moveWithCells="1" sizeWithCells="1">
                  <from>
                    <xdr:col>4</xdr:col>
                    <xdr:colOff>866775</xdr:colOff>
                    <xdr:row>59</xdr:row>
                    <xdr:rowOff>57150</xdr:rowOff>
                  </from>
                  <to>
                    <xdr:col>4</xdr:col>
                    <xdr:colOff>1123950</xdr:colOff>
                    <xdr:row>59</xdr:row>
                    <xdr:rowOff>190500</xdr:rowOff>
                  </to>
                </anchor>
              </controlPr>
            </control>
          </mc:Choice>
        </mc:AlternateContent>
        <mc:AlternateContent xmlns:mc="http://schemas.openxmlformats.org/markup-compatibility/2006">
          <mc:Choice Requires="x14">
            <control shapeId="213162" r:id="rId173" name="Group Box 170">
              <controlPr defaultSize="0" autoFill="0" autoPict="0">
                <anchor moveWithCells="1" sizeWithCells="1">
                  <from>
                    <xdr:col>4</xdr:col>
                    <xdr:colOff>19050</xdr:colOff>
                    <xdr:row>59</xdr:row>
                    <xdr:rowOff>28575</xdr:rowOff>
                  </from>
                  <to>
                    <xdr:col>4</xdr:col>
                    <xdr:colOff>1181100</xdr:colOff>
                    <xdr:row>59</xdr:row>
                    <xdr:rowOff>219075</xdr:rowOff>
                  </to>
                </anchor>
              </controlPr>
            </control>
          </mc:Choice>
        </mc:AlternateContent>
        <mc:AlternateContent xmlns:mc="http://schemas.openxmlformats.org/markup-compatibility/2006">
          <mc:Choice Requires="x14">
            <control shapeId="213163" r:id="rId174" name="Option Button 171">
              <controlPr defaultSize="0" autoFill="0" autoLine="0" autoPict="0">
                <anchor moveWithCells="1" sizeWithCells="1">
                  <from>
                    <xdr:col>4</xdr:col>
                    <xdr:colOff>57150</xdr:colOff>
                    <xdr:row>60</xdr:row>
                    <xdr:rowOff>66675</xdr:rowOff>
                  </from>
                  <to>
                    <xdr:col>4</xdr:col>
                    <xdr:colOff>323850</xdr:colOff>
                    <xdr:row>60</xdr:row>
                    <xdr:rowOff>200025</xdr:rowOff>
                  </to>
                </anchor>
              </controlPr>
            </control>
          </mc:Choice>
        </mc:AlternateContent>
        <mc:AlternateContent xmlns:mc="http://schemas.openxmlformats.org/markup-compatibility/2006">
          <mc:Choice Requires="x14">
            <control shapeId="213164" r:id="rId175" name="Option Button 172">
              <controlPr defaultSize="0" autoFill="0" autoLine="0" autoPict="0">
                <anchor moveWithCells="1" sizeWithCells="1">
                  <from>
                    <xdr:col>4</xdr:col>
                    <xdr:colOff>323850</xdr:colOff>
                    <xdr:row>60</xdr:row>
                    <xdr:rowOff>66675</xdr:rowOff>
                  </from>
                  <to>
                    <xdr:col>4</xdr:col>
                    <xdr:colOff>590550</xdr:colOff>
                    <xdr:row>60</xdr:row>
                    <xdr:rowOff>200025</xdr:rowOff>
                  </to>
                </anchor>
              </controlPr>
            </control>
          </mc:Choice>
        </mc:AlternateContent>
        <mc:AlternateContent xmlns:mc="http://schemas.openxmlformats.org/markup-compatibility/2006">
          <mc:Choice Requires="x14">
            <control shapeId="213165" r:id="rId176" name="Option Button 173">
              <controlPr defaultSize="0" autoFill="0" autoLine="0" autoPict="0">
                <anchor moveWithCells="1" sizeWithCells="1">
                  <from>
                    <xdr:col>4</xdr:col>
                    <xdr:colOff>600075</xdr:colOff>
                    <xdr:row>60</xdr:row>
                    <xdr:rowOff>66675</xdr:rowOff>
                  </from>
                  <to>
                    <xdr:col>4</xdr:col>
                    <xdr:colOff>857250</xdr:colOff>
                    <xdr:row>60</xdr:row>
                    <xdr:rowOff>200025</xdr:rowOff>
                  </to>
                </anchor>
              </controlPr>
            </control>
          </mc:Choice>
        </mc:AlternateContent>
        <mc:AlternateContent xmlns:mc="http://schemas.openxmlformats.org/markup-compatibility/2006">
          <mc:Choice Requires="x14">
            <control shapeId="213166" r:id="rId177" name="Option Button 174">
              <controlPr defaultSize="0" autoFill="0" autoLine="0" autoPict="0">
                <anchor moveWithCells="1" sizeWithCells="1">
                  <from>
                    <xdr:col>4</xdr:col>
                    <xdr:colOff>866775</xdr:colOff>
                    <xdr:row>60</xdr:row>
                    <xdr:rowOff>66675</xdr:rowOff>
                  </from>
                  <to>
                    <xdr:col>4</xdr:col>
                    <xdr:colOff>1123950</xdr:colOff>
                    <xdr:row>60</xdr:row>
                    <xdr:rowOff>200025</xdr:rowOff>
                  </to>
                </anchor>
              </controlPr>
            </control>
          </mc:Choice>
        </mc:AlternateContent>
        <mc:AlternateContent xmlns:mc="http://schemas.openxmlformats.org/markup-compatibility/2006">
          <mc:Choice Requires="x14">
            <control shapeId="213167" r:id="rId178" name="Group Box 175">
              <controlPr defaultSize="0" autoFill="0" autoPict="0">
                <anchor moveWithCells="1" sizeWithCells="1">
                  <from>
                    <xdr:col>4</xdr:col>
                    <xdr:colOff>19050</xdr:colOff>
                    <xdr:row>60</xdr:row>
                    <xdr:rowOff>38100</xdr:rowOff>
                  </from>
                  <to>
                    <xdr:col>4</xdr:col>
                    <xdr:colOff>1181100</xdr:colOff>
                    <xdr:row>60</xdr:row>
                    <xdr:rowOff>228600</xdr:rowOff>
                  </to>
                </anchor>
              </controlPr>
            </control>
          </mc:Choice>
        </mc:AlternateContent>
        <mc:AlternateContent xmlns:mc="http://schemas.openxmlformats.org/markup-compatibility/2006">
          <mc:Choice Requires="x14">
            <control shapeId="213168" r:id="rId179" name="Option Button 176">
              <controlPr defaultSize="0" autoFill="0" autoLine="0" autoPict="0">
                <anchor moveWithCells="1" sizeWithCells="1">
                  <from>
                    <xdr:col>4</xdr:col>
                    <xdr:colOff>57150</xdr:colOff>
                    <xdr:row>62</xdr:row>
                    <xdr:rowOff>76200</xdr:rowOff>
                  </from>
                  <to>
                    <xdr:col>4</xdr:col>
                    <xdr:colOff>323850</xdr:colOff>
                    <xdr:row>62</xdr:row>
                    <xdr:rowOff>209550</xdr:rowOff>
                  </to>
                </anchor>
              </controlPr>
            </control>
          </mc:Choice>
        </mc:AlternateContent>
        <mc:AlternateContent xmlns:mc="http://schemas.openxmlformats.org/markup-compatibility/2006">
          <mc:Choice Requires="x14">
            <control shapeId="213169" r:id="rId180" name="Option Button 177">
              <controlPr defaultSize="0" autoFill="0" autoLine="0" autoPict="0">
                <anchor moveWithCells="1" sizeWithCells="1">
                  <from>
                    <xdr:col>4</xdr:col>
                    <xdr:colOff>323850</xdr:colOff>
                    <xdr:row>62</xdr:row>
                    <xdr:rowOff>76200</xdr:rowOff>
                  </from>
                  <to>
                    <xdr:col>4</xdr:col>
                    <xdr:colOff>590550</xdr:colOff>
                    <xdr:row>62</xdr:row>
                    <xdr:rowOff>209550</xdr:rowOff>
                  </to>
                </anchor>
              </controlPr>
            </control>
          </mc:Choice>
        </mc:AlternateContent>
        <mc:AlternateContent xmlns:mc="http://schemas.openxmlformats.org/markup-compatibility/2006">
          <mc:Choice Requires="x14">
            <control shapeId="213170" r:id="rId181" name="Option Button 178">
              <controlPr defaultSize="0" autoFill="0" autoLine="0" autoPict="0">
                <anchor moveWithCells="1" sizeWithCells="1">
                  <from>
                    <xdr:col>4</xdr:col>
                    <xdr:colOff>600075</xdr:colOff>
                    <xdr:row>62</xdr:row>
                    <xdr:rowOff>76200</xdr:rowOff>
                  </from>
                  <to>
                    <xdr:col>4</xdr:col>
                    <xdr:colOff>857250</xdr:colOff>
                    <xdr:row>62</xdr:row>
                    <xdr:rowOff>209550</xdr:rowOff>
                  </to>
                </anchor>
              </controlPr>
            </control>
          </mc:Choice>
        </mc:AlternateContent>
        <mc:AlternateContent xmlns:mc="http://schemas.openxmlformats.org/markup-compatibility/2006">
          <mc:Choice Requires="x14">
            <control shapeId="213171" r:id="rId182" name="Option Button 179">
              <controlPr defaultSize="0" autoFill="0" autoLine="0" autoPict="0">
                <anchor moveWithCells="1" sizeWithCells="1">
                  <from>
                    <xdr:col>4</xdr:col>
                    <xdr:colOff>866775</xdr:colOff>
                    <xdr:row>62</xdr:row>
                    <xdr:rowOff>76200</xdr:rowOff>
                  </from>
                  <to>
                    <xdr:col>4</xdr:col>
                    <xdr:colOff>1123950</xdr:colOff>
                    <xdr:row>62</xdr:row>
                    <xdr:rowOff>209550</xdr:rowOff>
                  </to>
                </anchor>
              </controlPr>
            </control>
          </mc:Choice>
        </mc:AlternateContent>
        <mc:AlternateContent xmlns:mc="http://schemas.openxmlformats.org/markup-compatibility/2006">
          <mc:Choice Requires="x14">
            <control shapeId="213172" r:id="rId183" name="Group Box 180">
              <controlPr defaultSize="0" autoFill="0" autoPict="0">
                <anchor moveWithCells="1" sizeWithCells="1">
                  <from>
                    <xdr:col>4</xdr:col>
                    <xdr:colOff>19050</xdr:colOff>
                    <xdr:row>62</xdr:row>
                    <xdr:rowOff>47625</xdr:rowOff>
                  </from>
                  <to>
                    <xdr:col>4</xdr:col>
                    <xdr:colOff>1181100</xdr:colOff>
                    <xdr:row>62</xdr:row>
                    <xdr:rowOff>238125</xdr:rowOff>
                  </to>
                </anchor>
              </controlPr>
            </control>
          </mc:Choice>
        </mc:AlternateContent>
        <mc:AlternateContent xmlns:mc="http://schemas.openxmlformats.org/markup-compatibility/2006">
          <mc:Choice Requires="x14">
            <control shapeId="213173" r:id="rId184" name="Option Button 181">
              <controlPr defaultSize="0" autoFill="0" autoLine="0" autoPict="0">
                <anchor moveWithCells="1" sizeWithCells="1">
                  <from>
                    <xdr:col>4</xdr:col>
                    <xdr:colOff>57150</xdr:colOff>
                    <xdr:row>64</xdr:row>
                    <xdr:rowOff>85725</xdr:rowOff>
                  </from>
                  <to>
                    <xdr:col>4</xdr:col>
                    <xdr:colOff>323850</xdr:colOff>
                    <xdr:row>64</xdr:row>
                    <xdr:rowOff>219075</xdr:rowOff>
                  </to>
                </anchor>
              </controlPr>
            </control>
          </mc:Choice>
        </mc:AlternateContent>
        <mc:AlternateContent xmlns:mc="http://schemas.openxmlformats.org/markup-compatibility/2006">
          <mc:Choice Requires="x14">
            <control shapeId="213174" r:id="rId185" name="Option Button 182">
              <controlPr defaultSize="0" autoFill="0" autoLine="0" autoPict="0">
                <anchor moveWithCells="1" sizeWithCells="1">
                  <from>
                    <xdr:col>4</xdr:col>
                    <xdr:colOff>323850</xdr:colOff>
                    <xdr:row>64</xdr:row>
                    <xdr:rowOff>85725</xdr:rowOff>
                  </from>
                  <to>
                    <xdr:col>4</xdr:col>
                    <xdr:colOff>590550</xdr:colOff>
                    <xdr:row>64</xdr:row>
                    <xdr:rowOff>219075</xdr:rowOff>
                  </to>
                </anchor>
              </controlPr>
            </control>
          </mc:Choice>
        </mc:AlternateContent>
        <mc:AlternateContent xmlns:mc="http://schemas.openxmlformats.org/markup-compatibility/2006">
          <mc:Choice Requires="x14">
            <control shapeId="213175" r:id="rId186" name="Option Button 183">
              <controlPr defaultSize="0" autoFill="0" autoLine="0" autoPict="0">
                <anchor moveWithCells="1" sizeWithCells="1">
                  <from>
                    <xdr:col>4</xdr:col>
                    <xdr:colOff>600075</xdr:colOff>
                    <xdr:row>64</xdr:row>
                    <xdr:rowOff>85725</xdr:rowOff>
                  </from>
                  <to>
                    <xdr:col>4</xdr:col>
                    <xdr:colOff>857250</xdr:colOff>
                    <xdr:row>64</xdr:row>
                    <xdr:rowOff>219075</xdr:rowOff>
                  </to>
                </anchor>
              </controlPr>
            </control>
          </mc:Choice>
        </mc:AlternateContent>
        <mc:AlternateContent xmlns:mc="http://schemas.openxmlformats.org/markup-compatibility/2006">
          <mc:Choice Requires="x14">
            <control shapeId="213176" r:id="rId187" name="Option Button 184">
              <controlPr defaultSize="0" autoFill="0" autoLine="0" autoPict="0">
                <anchor moveWithCells="1" sizeWithCells="1">
                  <from>
                    <xdr:col>4</xdr:col>
                    <xdr:colOff>866775</xdr:colOff>
                    <xdr:row>64</xdr:row>
                    <xdr:rowOff>85725</xdr:rowOff>
                  </from>
                  <to>
                    <xdr:col>4</xdr:col>
                    <xdr:colOff>1123950</xdr:colOff>
                    <xdr:row>64</xdr:row>
                    <xdr:rowOff>219075</xdr:rowOff>
                  </to>
                </anchor>
              </controlPr>
            </control>
          </mc:Choice>
        </mc:AlternateContent>
        <mc:AlternateContent xmlns:mc="http://schemas.openxmlformats.org/markup-compatibility/2006">
          <mc:Choice Requires="x14">
            <control shapeId="213177" r:id="rId188" name="Group Box 185">
              <controlPr defaultSize="0" autoFill="0" autoPict="0">
                <anchor moveWithCells="1" sizeWithCells="1">
                  <from>
                    <xdr:col>4</xdr:col>
                    <xdr:colOff>19050</xdr:colOff>
                    <xdr:row>64</xdr:row>
                    <xdr:rowOff>57150</xdr:rowOff>
                  </from>
                  <to>
                    <xdr:col>4</xdr:col>
                    <xdr:colOff>1181100</xdr:colOff>
                    <xdr:row>64</xdr:row>
                    <xdr:rowOff>247650</xdr:rowOff>
                  </to>
                </anchor>
              </controlPr>
            </control>
          </mc:Choice>
        </mc:AlternateContent>
        <mc:AlternateContent xmlns:mc="http://schemas.openxmlformats.org/markup-compatibility/2006">
          <mc:Choice Requires="x14">
            <control shapeId="213178" r:id="rId189" name="Option Button 186">
              <controlPr defaultSize="0" autoFill="0" autoLine="0" autoPict="0">
                <anchor moveWithCells="1" sizeWithCells="1">
                  <from>
                    <xdr:col>4</xdr:col>
                    <xdr:colOff>57150</xdr:colOff>
                    <xdr:row>63</xdr:row>
                    <xdr:rowOff>47625</xdr:rowOff>
                  </from>
                  <to>
                    <xdr:col>4</xdr:col>
                    <xdr:colOff>323850</xdr:colOff>
                    <xdr:row>63</xdr:row>
                    <xdr:rowOff>180975</xdr:rowOff>
                  </to>
                </anchor>
              </controlPr>
            </control>
          </mc:Choice>
        </mc:AlternateContent>
        <mc:AlternateContent xmlns:mc="http://schemas.openxmlformats.org/markup-compatibility/2006">
          <mc:Choice Requires="x14">
            <control shapeId="213179" r:id="rId190" name="Option Button 187">
              <controlPr defaultSize="0" autoFill="0" autoLine="0" autoPict="0">
                <anchor moveWithCells="1" sizeWithCells="1">
                  <from>
                    <xdr:col>4</xdr:col>
                    <xdr:colOff>323850</xdr:colOff>
                    <xdr:row>63</xdr:row>
                    <xdr:rowOff>47625</xdr:rowOff>
                  </from>
                  <to>
                    <xdr:col>4</xdr:col>
                    <xdr:colOff>590550</xdr:colOff>
                    <xdr:row>63</xdr:row>
                    <xdr:rowOff>180975</xdr:rowOff>
                  </to>
                </anchor>
              </controlPr>
            </control>
          </mc:Choice>
        </mc:AlternateContent>
        <mc:AlternateContent xmlns:mc="http://schemas.openxmlformats.org/markup-compatibility/2006">
          <mc:Choice Requires="x14">
            <control shapeId="213180" r:id="rId191" name="Option Button 188">
              <controlPr defaultSize="0" autoFill="0" autoLine="0" autoPict="0">
                <anchor moveWithCells="1" sizeWithCells="1">
                  <from>
                    <xdr:col>4</xdr:col>
                    <xdr:colOff>600075</xdr:colOff>
                    <xdr:row>63</xdr:row>
                    <xdr:rowOff>47625</xdr:rowOff>
                  </from>
                  <to>
                    <xdr:col>4</xdr:col>
                    <xdr:colOff>857250</xdr:colOff>
                    <xdr:row>63</xdr:row>
                    <xdr:rowOff>180975</xdr:rowOff>
                  </to>
                </anchor>
              </controlPr>
            </control>
          </mc:Choice>
        </mc:AlternateContent>
        <mc:AlternateContent xmlns:mc="http://schemas.openxmlformats.org/markup-compatibility/2006">
          <mc:Choice Requires="x14">
            <control shapeId="213181" r:id="rId192" name="Option Button 189">
              <controlPr defaultSize="0" autoFill="0" autoLine="0" autoPict="0">
                <anchor moveWithCells="1" sizeWithCells="1">
                  <from>
                    <xdr:col>4</xdr:col>
                    <xdr:colOff>866775</xdr:colOff>
                    <xdr:row>63</xdr:row>
                    <xdr:rowOff>47625</xdr:rowOff>
                  </from>
                  <to>
                    <xdr:col>4</xdr:col>
                    <xdr:colOff>1123950</xdr:colOff>
                    <xdr:row>63</xdr:row>
                    <xdr:rowOff>180975</xdr:rowOff>
                  </to>
                </anchor>
              </controlPr>
            </control>
          </mc:Choice>
        </mc:AlternateContent>
        <mc:AlternateContent xmlns:mc="http://schemas.openxmlformats.org/markup-compatibility/2006">
          <mc:Choice Requires="x14">
            <control shapeId="213182" r:id="rId193" name="Group Box 190">
              <controlPr defaultSize="0" autoFill="0" autoPict="0">
                <anchor moveWithCells="1" sizeWithCells="1">
                  <from>
                    <xdr:col>4</xdr:col>
                    <xdr:colOff>19050</xdr:colOff>
                    <xdr:row>63</xdr:row>
                    <xdr:rowOff>19050</xdr:rowOff>
                  </from>
                  <to>
                    <xdr:col>4</xdr:col>
                    <xdr:colOff>1181100</xdr:colOff>
                    <xdr:row>63</xdr:row>
                    <xdr:rowOff>209550</xdr:rowOff>
                  </to>
                </anchor>
              </controlPr>
            </control>
          </mc:Choice>
        </mc:AlternateContent>
        <mc:AlternateContent xmlns:mc="http://schemas.openxmlformats.org/markup-compatibility/2006">
          <mc:Choice Requires="x14">
            <control shapeId="213183" r:id="rId194" name="Option Button 191">
              <controlPr defaultSize="0" autoFill="0" autoLine="0" autoPict="0">
                <anchor moveWithCells="1" sizeWithCells="1">
                  <from>
                    <xdr:col>4</xdr:col>
                    <xdr:colOff>57150</xdr:colOff>
                    <xdr:row>65</xdr:row>
                    <xdr:rowOff>76200</xdr:rowOff>
                  </from>
                  <to>
                    <xdr:col>4</xdr:col>
                    <xdr:colOff>323850</xdr:colOff>
                    <xdr:row>65</xdr:row>
                    <xdr:rowOff>209550</xdr:rowOff>
                  </to>
                </anchor>
              </controlPr>
            </control>
          </mc:Choice>
        </mc:AlternateContent>
        <mc:AlternateContent xmlns:mc="http://schemas.openxmlformats.org/markup-compatibility/2006">
          <mc:Choice Requires="x14">
            <control shapeId="213184" r:id="rId195" name="Option Button 192">
              <controlPr defaultSize="0" autoFill="0" autoLine="0" autoPict="0">
                <anchor moveWithCells="1" sizeWithCells="1">
                  <from>
                    <xdr:col>4</xdr:col>
                    <xdr:colOff>323850</xdr:colOff>
                    <xdr:row>65</xdr:row>
                    <xdr:rowOff>76200</xdr:rowOff>
                  </from>
                  <to>
                    <xdr:col>4</xdr:col>
                    <xdr:colOff>590550</xdr:colOff>
                    <xdr:row>65</xdr:row>
                    <xdr:rowOff>209550</xdr:rowOff>
                  </to>
                </anchor>
              </controlPr>
            </control>
          </mc:Choice>
        </mc:AlternateContent>
        <mc:AlternateContent xmlns:mc="http://schemas.openxmlformats.org/markup-compatibility/2006">
          <mc:Choice Requires="x14">
            <control shapeId="213185" r:id="rId196" name="Option Button 193">
              <controlPr defaultSize="0" autoFill="0" autoLine="0" autoPict="0">
                <anchor moveWithCells="1" sizeWithCells="1">
                  <from>
                    <xdr:col>4</xdr:col>
                    <xdr:colOff>600075</xdr:colOff>
                    <xdr:row>65</xdr:row>
                    <xdr:rowOff>76200</xdr:rowOff>
                  </from>
                  <to>
                    <xdr:col>4</xdr:col>
                    <xdr:colOff>857250</xdr:colOff>
                    <xdr:row>65</xdr:row>
                    <xdr:rowOff>209550</xdr:rowOff>
                  </to>
                </anchor>
              </controlPr>
            </control>
          </mc:Choice>
        </mc:AlternateContent>
        <mc:AlternateContent xmlns:mc="http://schemas.openxmlformats.org/markup-compatibility/2006">
          <mc:Choice Requires="x14">
            <control shapeId="213186" r:id="rId197" name="Option Button 194">
              <controlPr defaultSize="0" autoFill="0" autoLine="0" autoPict="0">
                <anchor moveWithCells="1" sizeWithCells="1">
                  <from>
                    <xdr:col>4</xdr:col>
                    <xdr:colOff>866775</xdr:colOff>
                    <xdr:row>65</xdr:row>
                    <xdr:rowOff>76200</xdr:rowOff>
                  </from>
                  <to>
                    <xdr:col>4</xdr:col>
                    <xdr:colOff>1123950</xdr:colOff>
                    <xdr:row>65</xdr:row>
                    <xdr:rowOff>209550</xdr:rowOff>
                  </to>
                </anchor>
              </controlPr>
            </control>
          </mc:Choice>
        </mc:AlternateContent>
        <mc:AlternateContent xmlns:mc="http://schemas.openxmlformats.org/markup-compatibility/2006">
          <mc:Choice Requires="x14">
            <control shapeId="213187" r:id="rId198" name="Group Box 195">
              <controlPr defaultSize="0" autoFill="0" autoPict="0">
                <anchor moveWithCells="1" sizeWithCells="1">
                  <from>
                    <xdr:col>4</xdr:col>
                    <xdr:colOff>19050</xdr:colOff>
                    <xdr:row>65</xdr:row>
                    <xdr:rowOff>47625</xdr:rowOff>
                  </from>
                  <to>
                    <xdr:col>4</xdr:col>
                    <xdr:colOff>1181100</xdr:colOff>
                    <xdr:row>65</xdr:row>
                    <xdr:rowOff>238125</xdr:rowOff>
                  </to>
                </anchor>
              </controlPr>
            </control>
          </mc:Choice>
        </mc:AlternateContent>
        <mc:AlternateContent xmlns:mc="http://schemas.openxmlformats.org/markup-compatibility/2006">
          <mc:Choice Requires="x14">
            <control shapeId="213188" r:id="rId199" name="Option Button 196">
              <controlPr defaultSize="0" autoFill="0" autoLine="0" autoPict="0">
                <anchor moveWithCells="1" sizeWithCells="1">
                  <from>
                    <xdr:col>4</xdr:col>
                    <xdr:colOff>57150</xdr:colOff>
                    <xdr:row>67</xdr:row>
                    <xdr:rowOff>76200</xdr:rowOff>
                  </from>
                  <to>
                    <xdr:col>4</xdr:col>
                    <xdr:colOff>323850</xdr:colOff>
                    <xdr:row>67</xdr:row>
                    <xdr:rowOff>209550</xdr:rowOff>
                  </to>
                </anchor>
              </controlPr>
            </control>
          </mc:Choice>
        </mc:AlternateContent>
        <mc:AlternateContent xmlns:mc="http://schemas.openxmlformats.org/markup-compatibility/2006">
          <mc:Choice Requires="x14">
            <control shapeId="213189" r:id="rId200" name="Option Button 197">
              <controlPr defaultSize="0" autoFill="0" autoLine="0" autoPict="0">
                <anchor moveWithCells="1" sizeWithCells="1">
                  <from>
                    <xdr:col>4</xdr:col>
                    <xdr:colOff>323850</xdr:colOff>
                    <xdr:row>67</xdr:row>
                    <xdr:rowOff>76200</xdr:rowOff>
                  </from>
                  <to>
                    <xdr:col>4</xdr:col>
                    <xdr:colOff>590550</xdr:colOff>
                    <xdr:row>67</xdr:row>
                    <xdr:rowOff>209550</xdr:rowOff>
                  </to>
                </anchor>
              </controlPr>
            </control>
          </mc:Choice>
        </mc:AlternateContent>
        <mc:AlternateContent xmlns:mc="http://schemas.openxmlformats.org/markup-compatibility/2006">
          <mc:Choice Requires="x14">
            <control shapeId="213190" r:id="rId201" name="Option Button 198">
              <controlPr defaultSize="0" autoFill="0" autoLine="0" autoPict="0">
                <anchor moveWithCells="1" sizeWithCells="1">
                  <from>
                    <xdr:col>4</xdr:col>
                    <xdr:colOff>600075</xdr:colOff>
                    <xdr:row>67</xdr:row>
                    <xdr:rowOff>76200</xdr:rowOff>
                  </from>
                  <to>
                    <xdr:col>4</xdr:col>
                    <xdr:colOff>857250</xdr:colOff>
                    <xdr:row>67</xdr:row>
                    <xdr:rowOff>209550</xdr:rowOff>
                  </to>
                </anchor>
              </controlPr>
            </control>
          </mc:Choice>
        </mc:AlternateContent>
        <mc:AlternateContent xmlns:mc="http://schemas.openxmlformats.org/markup-compatibility/2006">
          <mc:Choice Requires="x14">
            <control shapeId="213191" r:id="rId202" name="Option Button 199">
              <controlPr defaultSize="0" autoFill="0" autoLine="0" autoPict="0">
                <anchor moveWithCells="1" sizeWithCells="1">
                  <from>
                    <xdr:col>4</xdr:col>
                    <xdr:colOff>866775</xdr:colOff>
                    <xdr:row>67</xdr:row>
                    <xdr:rowOff>76200</xdr:rowOff>
                  </from>
                  <to>
                    <xdr:col>4</xdr:col>
                    <xdr:colOff>1123950</xdr:colOff>
                    <xdr:row>67</xdr:row>
                    <xdr:rowOff>209550</xdr:rowOff>
                  </to>
                </anchor>
              </controlPr>
            </control>
          </mc:Choice>
        </mc:AlternateContent>
        <mc:AlternateContent xmlns:mc="http://schemas.openxmlformats.org/markup-compatibility/2006">
          <mc:Choice Requires="x14">
            <control shapeId="213192" r:id="rId203" name="Group Box 200">
              <controlPr defaultSize="0" autoFill="0" autoPict="0">
                <anchor moveWithCells="1" sizeWithCells="1">
                  <from>
                    <xdr:col>4</xdr:col>
                    <xdr:colOff>19050</xdr:colOff>
                    <xdr:row>67</xdr:row>
                    <xdr:rowOff>47625</xdr:rowOff>
                  </from>
                  <to>
                    <xdr:col>4</xdr:col>
                    <xdr:colOff>1181100</xdr:colOff>
                    <xdr:row>67</xdr:row>
                    <xdr:rowOff>238125</xdr:rowOff>
                  </to>
                </anchor>
              </controlPr>
            </control>
          </mc:Choice>
        </mc:AlternateContent>
        <mc:AlternateContent xmlns:mc="http://schemas.openxmlformats.org/markup-compatibility/2006">
          <mc:Choice Requires="x14">
            <control shapeId="213193" r:id="rId204" name="Option Button 201">
              <controlPr defaultSize="0" autoFill="0" autoLine="0" autoPict="0">
                <anchor moveWithCells="1" sizeWithCells="1">
                  <from>
                    <xdr:col>4</xdr:col>
                    <xdr:colOff>57150</xdr:colOff>
                    <xdr:row>68</xdr:row>
                    <xdr:rowOff>76200</xdr:rowOff>
                  </from>
                  <to>
                    <xdr:col>4</xdr:col>
                    <xdr:colOff>323850</xdr:colOff>
                    <xdr:row>68</xdr:row>
                    <xdr:rowOff>209550</xdr:rowOff>
                  </to>
                </anchor>
              </controlPr>
            </control>
          </mc:Choice>
        </mc:AlternateContent>
        <mc:AlternateContent xmlns:mc="http://schemas.openxmlformats.org/markup-compatibility/2006">
          <mc:Choice Requires="x14">
            <control shapeId="213194" r:id="rId205" name="Option Button 202">
              <controlPr defaultSize="0" autoFill="0" autoLine="0" autoPict="0">
                <anchor moveWithCells="1" sizeWithCells="1">
                  <from>
                    <xdr:col>4</xdr:col>
                    <xdr:colOff>323850</xdr:colOff>
                    <xdr:row>68</xdr:row>
                    <xdr:rowOff>76200</xdr:rowOff>
                  </from>
                  <to>
                    <xdr:col>4</xdr:col>
                    <xdr:colOff>590550</xdr:colOff>
                    <xdr:row>68</xdr:row>
                    <xdr:rowOff>209550</xdr:rowOff>
                  </to>
                </anchor>
              </controlPr>
            </control>
          </mc:Choice>
        </mc:AlternateContent>
        <mc:AlternateContent xmlns:mc="http://schemas.openxmlformats.org/markup-compatibility/2006">
          <mc:Choice Requires="x14">
            <control shapeId="213195" r:id="rId206" name="Option Button 203">
              <controlPr defaultSize="0" autoFill="0" autoLine="0" autoPict="0">
                <anchor moveWithCells="1" sizeWithCells="1">
                  <from>
                    <xdr:col>4</xdr:col>
                    <xdr:colOff>600075</xdr:colOff>
                    <xdr:row>68</xdr:row>
                    <xdr:rowOff>76200</xdr:rowOff>
                  </from>
                  <to>
                    <xdr:col>4</xdr:col>
                    <xdr:colOff>857250</xdr:colOff>
                    <xdr:row>68</xdr:row>
                    <xdr:rowOff>209550</xdr:rowOff>
                  </to>
                </anchor>
              </controlPr>
            </control>
          </mc:Choice>
        </mc:AlternateContent>
        <mc:AlternateContent xmlns:mc="http://schemas.openxmlformats.org/markup-compatibility/2006">
          <mc:Choice Requires="x14">
            <control shapeId="213196" r:id="rId207" name="Option Button 204">
              <controlPr defaultSize="0" autoFill="0" autoLine="0" autoPict="0">
                <anchor moveWithCells="1" sizeWithCells="1">
                  <from>
                    <xdr:col>4</xdr:col>
                    <xdr:colOff>866775</xdr:colOff>
                    <xdr:row>68</xdr:row>
                    <xdr:rowOff>76200</xdr:rowOff>
                  </from>
                  <to>
                    <xdr:col>4</xdr:col>
                    <xdr:colOff>1123950</xdr:colOff>
                    <xdr:row>68</xdr:row>
                    <xdr:rowOff>209550</xdr:rowOff>
                  </to>
                </anchor>
              </controlPr>
            </control>
          </mc:Choice>
        </mc:AlternateContent>
        <mc:AlternateContent xmlns:mc="http://schemas.openxmlformats.org/markup-compatibility/2006">
          <mc:Choice Requires="x14">
            <control shapeId="213197" r:id="rId208" name="Group Box 205">
              <controlPr defaultSize="0" autoFill="0" autoPict="0">
                <anchor moveWithCells="1" sizeWithCells="1">
                  <from>
                    <xdr:col>4</xdr:col>
                    <xdr:colOff>19050</xdr:colOff>
                    <xdr:row>68</xdr:row>
                    <xdr:rowOff>47625</xdr:rowOff>
                  </from>
                  <to>
                    <xdr:col>4</xdr:col>
                    <xdr:colOff>1181100</xdr:colOff>
                    <xdr:row>68</xdr:row>
                    <xdr:rowOff>238125</xdr:rowOff>
                  </to>
                </anchor>
              </controlPr>
            </control>
          </mc:Choice>
        </mc:AlternateContent>
        <mc:AlternateContent xmlns:mc="http://schemas.openxmlformats.org/markup-compatibility/2006">
          <mc:Choice Requires="x14">
            <control shapeId="213198" r:id="rId209" name="Option Button 206">
              <controlPr defaultSize="0" autoFill="0" autoLine="0" autoPict="0">
                <anchor moveWithCells="1" sizeWithCells="1">
                  <from>
                    <xdr:col>4</xdr:col>
                    <xdr:colOff>57150</xdr:colOff>
                    <xdr:row>69</xdr:row>
                    <xdr:rowOff>66675</xdr:rowOff>
                  </from>
                  <to>
                    <xdr:col>4</xdr:col>
                    <xdr:colOff>323850</xdr:colOff>
                    <xdr:row>69</xdr:row>
                    <xdr:rowOff>200025</xdr:rowOff>
                  </to>
                </anchor>
              </controlPr>
            </control>
          </mc:Choice>
        </mc:AlternateContent>
        <mc:AlternateContent xmlns:mc="http://schemas.openxmlformats.org/markup-compatibility/2006">
          <mc:Choice Requires="x14">
            <control shapeId="213199" r:id="rId210" name="Option Button 207">
              <controlPr defaultSize="0" autoFill="0" autoLine="0" autoPict="0">
                <anchor moveWithCells="1" sizeWithCells="1">
                  <from>
                    <xdr:col>4</xdr:col>
                    <xdr:colOff>323850</xdr:colOff>
                    <xdr:row>69</xdr:row>
                    <xdr:rowOff>66675</xdr:rowOff>
                  </from>
                  <to>
                    <xdr:col>4</xdr:col>
                    <xdr:colOff>590550</xdr:colOff>
                    <xdr:row>69</xdr:row>
                    <xdr:rowOff>200025</xdr:rowOff>
                  </to>
                </anchor>
              </controlPr>
            </control>
          </mc:Choice>
        </mc:AlternateContent>
        <mc:AlternateContent xmlns:mc="http://schemas.openxmlformats.org/markup-compatibility/2006">
          <mc:Choice Requires="x14">
            <control shapeId="213200" r:id="rId211" name="Option Button 208">
              <controlPr defaultSize="0" autoFill="0" autoLine="0" autoPict="0">
                <anchor moveWithCells="1" sizeWithCells="1">
                  <from>
                    <xdr:col>4</xdr:col>
                    <xdr:colOff>600075</xdr:colOff>
                    <xdr:row>69</xdr:row>
                    <xdr:rowOff>66675</xdr:rowOff>
                  </from>
                  <to>
                    <xdr:col>4</xdr:col>
                    <xdr:colOff>857250</xdr:colOff>
                    <xdr:row>69</xdr:row>
                    <xdr:rowOff>200025</xdr:rowOff>
                  </to>
                </anchor>
              </controlPr>
            </control>
          </mc:Choice>
        </mc:AlternateContent>
        <mc:AlternateContent xmlns:mc="http://schemas.openxmlformats.org/markup-compatibility/2006">
          <mc:Choice Requires="x14">
            <control shapeId="213201" r:id="rId212" name="Option Button 209">
              <controlPr defaultSize="0" autoFill="0" autoLine="0" autoPict="0">
                <anchor moveWithCells="1" sizeWithCells="1">
                  <from>
                    <xdr:col>4</xdr:col>
                    <xdr:colOff>866775</xdr:colOff>
                    <xdr:row>69</xdr:row>
                    <xdr:rowOff>66675</xdr:rowOff>
                  </from>
                  <to>
                    <xdr:col>4</xdr:col>
                    <xdr:colOff>1123950</xdr:colOff>
                    <xdr:row>69</xdr:row>
                    <xdr:rowOff>200025</xdr:rowOff>
                  </to>
                </anchor>
              </controlPr>
            </control>
          </mc:Choice>
        </mc:AlternateContent>
        <mc:AlternateContent xmlns:mc="http://schemas.openxmlformats.org/markup-compatibility/2006">
          <mc:Choice Requires="x14">
            <control shapeId="213202" r:id="rId213" name="Group Box 210">
              <controlPr defaultSize="0" autoFill="0" autoPict="0">
                <anchor moveWithCells="1" sizeWithCells="1">
                  <from>
                    <xdr:col>4</xdr:col>
                    <xdr:colOff>19050</xdr:colOff>
                    <xdr:row>69</xdr:row>
                    <xdr:rowOff>38100</xdr:rowOff>
                  </from>
                  <to>
                    <xdr:col>4</xdr:col>
                    <xdr:colOff>1181100</xdr:colOff>
                    <xdr:row>69</xdr:row>
                    <xdr:rowOff>228600</xdr:rowOff>
                  </to>
                </anchor>
              </controlPr>
            </control>
          </mc:Choice>
        </mc:AlternateContent>
        <mc:AlternateContent xmlns:mc="http://schemas.openxmlformats.org/markup-compatibility/2006">
          <mc:Choice Requires="x14">
            <control shapeId="213203" r:id="rId214" name="Option Button 211">
              <controlPr defaultSize="0" autoFill="0" autoLine="0" autoPict="0">
                <anchor moveWithCells="1" sizeWithCells="1">
                  <from>
                    <xdr:col>4</xdr:col>
                    <xdr:colOff>57150</xdr:colOff>
                    <xdr:row>70</xdr:row>
                    <xdr:rowOff>57150</xdr:rowOff>
                  </from>
                  <to>
                    <xdr:col>4</xdr:col>
                    <xdr:colOff>323850</xdr:colOff>
                    <xdr:row>70</xdr:row>
                    <xdr:rowOff>190500</xdr:rowOff>
                  </to>
                </anchor>
              </controlPr>
            </control>
          </mc:Choice>
        </mc:AlternateContent>
        <mc:AlternateContent xmlns:mc="http://schemas.openxmlformats.org/markup-compatibility/2006">
          <mc:Choice Requires="x14">
            <control shapeId="213204" r:id="rId215" name="Option Button 212">
              <controlPr defaultSize="0" autoFill="0" autoLine="0" autoPict="0">
                <anchor moveWithCells="1" sizeWithCells="1">
                  <from>
                    <xdr:col>4</xdr:col>
                    <xdr:colOff>323850</xdr:colOff>
                    <xdr:row>70</xdr:row>
                    <xdr:rowOff>57150</xdr:rowOff>
                  </from>
                  <to>
                    <xdr:col>4</xdr:col>
                    <xdr:colOff>590550</xdr:colOff>
                    <xdr:row>70</xdr:row>
                    <xdr:rowOff>190500</xdr:rowOff>
                  </to>
                </anchor>
              </controlPr>
            </control>
          </mc:Choice>
        </mc:AlternateContent>
        <mc:AlternateContent xmlns:mc="http://schemas.openxmlformats.org/markup-compatibility/2006">
          <mc:Choice Requires="x14">
            <control shapeId="213205" r:id="rId216" name="Option Button 213">
              <controlPr defaultSize="0" autoFill="0" autoLine="0" autoPict="0">
                <anchor moveWithCells="1" sizeWithCells="1">
                  <from>
                    <xdr:col>4</xdr:col>
                    <xdr:colOff>600075</xdr:colOff>
                    <xdr:row>70</xdr:row>
                    <xdr:rowOff>57150</xdr:rowOff>
                  </from>
                  <to>
                    <xdr:col>4</xdr:col>
                    <xdr:colOff>857250</xdr:colOff>
                    <xdr:row>70</xdr:row>
                    <xdr:rowOff>190500</xdr:rowOff>
                  </to>
                </anchor>
              </controlPr>
            </control>
          </mc:Choice>
        </mc:AlternateContent>
        <mc:AlternateContent xmlns:mc="http://schemas.openxmlformats.org/markup-compatibility/2006">
          <mc:Choice Requires="x14">
            <control shapeId="213206" r:id="rId217" name="Option Button 214">
              <controlPr defaultSize="0" autoFill="0" autoLine="0" autoPict="0">
                <anchor moveWithCells="1" sizeWithCells="1">
                  <from>
                    <xdr:col>4</xdr:col>
                    <xdr:colOff>866775</xdr:colOff>
                    <xdr:row>70</xdr:row>
                    <xdr:rowOff>57150</xdr:rowOff>
                  </from>
                  <to>
                    <xdr:col>4</xdr:col>
                    <xdr:colOff>1123950</xdr:colOff>
                    <xdr:row>70</xdr:row>
                    <xdr:rowOff>190500</xdr:rowOff>
                  </to>
                </anchor>
              </controlPr>
            </control>
          </mc:Choice>
        </mc:AlternateContent>
        <mc:AlternateContent xmlns:mc="http://schemas.openxmlformats.org/markup-compatibility/2006">
          <mc:Choice Requires="x14">
            <control shapeId="213207" r:id="rId218" name="Group Box 215">
              <controlPr defaultSize="0" autoFill="0" autoPict="0">
                <anchor moveWithCells="1" sizeWithCells="1">
                  <from>
                    <xdr:col>4</xdr:col>
                    <xdr:colOff>19050</xdr:colOff>
                    <xdr:row>70</xdr:row>
                    <xdr:rowOff>28575</xdr:rowOff>
                  </from>
                  <to>
                    <xdr:col>4</xdr:col>
                    <xdr:colOff>1181100</xdr:colOff>
                    <xdr:row>70</xdr:row>
                    <xdr:rowOff>219075</xdr:rowOff>
                  </to>
                </anchor>
              </controlPr>
            </control>
          </mc:Choice>
        </mc:AlternateContent>
        <mc:AlternateContent xmlns:mc="http://schemas.openxmlformats.org/markup-compatibility/2006">
          <mc:Choice Requires="x14">
            <control shapeId="213208" r:id="rId219" name="Option Button 216">
              <controlPr defaultSize="0" autoFill="0" autoLine="0" autoPict="0">
                <anchor moveWithCells="1" sizeWithCells="1">
                  <from>
                    <xdr:col>4</xdr:col>
                    <xdr:colOff>57150</xdr:colOff>
                    <xdr:row>72</xdr:row>
                    <xdr:rowOff>85725</xdr:rowOff>
                  </from>
                  <to>
                    <xdr:col>4</xdr:col>
                    <xdr:colOff>323850</xdr:colOff>
                    <xdr:row>72</xdr:row>
                    <xdr:rowOff>219075</xdr:rowOff>
                  </to>
                </anchor>
              </controlPr>
            </control>
          </mc:Choice>
        </mc:AlternateContent>
        <mc:AlternateContent xmlns:mc="http://schemas.openxmlformats.org/markup-compatibility/2006">
          <mc:Choice Requires="x14">
            <control shapeId="213209" r:id="rId220" name="Option Button 217">
              <controlPr defaultSize="0" autoFill="0" autoLine="0" autoPict="0">
                <anchor moveWithCells="1" sizeWithCells="1">
                  <from>
                    <xdr:col>4</xdr:col>
                    <xdr:colOff>323850</xdr:colOff>
                    <xdr:row>72</xdr:row>
                    <xdr:rowOff>85725</xdr:rowOff>
                  </from>
                  <to>
                    <xdr:col>4</xdr:col>
                    <xdr:colOff>590550</xdr:colOff>
                    <xdr:row>72</xdr:row>
                    <xdr:rowOff>219075</xdr:rowOff>
                  </to>
                </anchor>
              </controlPr>
            </control>
          </mc:Choice>
        </mc:AlternateContent>
        <mc:AlternateContent xmlns:mc="http://schemas.openxmlformats.org/markup-compatibility/2006">
          <mc:Choice Requires="x14">
            <control shapeId="213210" r:id="rId221" name="Option Button 218">
              <controlPr defaultSize="0" autoFill="0" autoLine="0" autoPict="0">
                <anchor moveWithCells="1" sizeWithCells="1">
                  <from>
                    <xdr:col>4</xdr:col>
                    <xdr:colOff>600075</xdr:colOff>
                    <xdr:row>72</xdr:row>
                    <xdr:rowOff>85725</xdr:rowOff>
                  </from>
                  <to>
                    <xdr:col>4</xdr:col>
                    <xdr:colOff>857250</xdr:colOff>
                    <xdr:row>72</xdr:row>
                    <xdr:rowOff>219075</xdr:rowOff>
                  </to>
                </anchor>
              </controlPr>
            </control>
          </mc:Choice>
        </mc:AlternateContent>
        <mc:AlternateContent xmlns:mc="http://schemas.openxmlformats.org/markup-compatibility/2006">
          <mc:Choice Requires="x14">
            <control shapeId="213211" r:id="rId222" name="Option Button 219">
              <controlPr defaultSize="0" autoFill="0" autoLine="0" autoPict="0">
                <anchor moveWithCells="1" sizeWithCells="1">
                  <from>
                    <xdr:col>4</xdr:col>
                    <xdr:colOff>866775</xdr:colOff>
                    <xdr:row>72</xdr:row>
                    <xdr:rowOff>85725</xdr:rowOff>
                  </from>
                  <to>
                    <xdr:col>4</xdr:col>
                    <xdr:colOff>1123950</xdr:colOff>
                    <xdr:row>72</xdr:row>
                    <xdr:rowOff>219075</xdr:rowOff>
                  </to>
                </anchor>
              </controlPr>
            </control>
          </mc:Choice>
        </mc:AlternateContent>
        <mc:AlternateContent xmlns:mc="http://schemas.openxmlformats.org/markup-compatibility/2006">
          <mc:Choice Requires="x14">
            <control shapeId="213212" r:id="rId223" name="Group Box 220">
              <controlPr defaultSize="0" autoFill="0" autoPict="0">
                <anchor moveWithCells="1" sizeWithCells="1">
                  <from>
                    <xdr:col>4</xdr:col>
                    <xdr:colOff>19050</xdr:colOff>
                    <xdr:row>72</xdr:row>
                    <xdr:rowOff>57150</xdr:rowOff>
                  </from>
                  <to>
                    <xdr:col>4</xdr:col>
                    <xdr:colOff>1181100</xdr:colOff>
                    <xdr:row>72</xdr:row>
                    <xdr:rowOff>247650</xdr:rowOff>
                  </to>
                </anchor>
              </controlPr>
            </control>
          </mc:Choice>
        </mc:AlternateContent>
        <mc:AlternateContent xmlns:mc="http://schemas.openxmlformats.org/markup-compatibility/2006">
          <mc:Choice Requires="x14">
            <control shapeId="213213" r:id="rId224" name="Option Button 221">
              <controlPr defaultSize="0" autoFill="0" autoLine="0" autoPict="0">
                <anchor moveWithCells="1" sizeWithCells="1">
                  <from>
                    <xdr:col>4</xdr:col>
                    <xdr:colOff>57150</xdr:colOff>
                    <xdr:row>73</xdr:row>
                    <xdr:rowOff>76200</xdr:rowOff>
                  </from>
                  <to>
                    <xdr:col>4</xdr:col>
                    <xdr:colOff>323850</xdr:colOff>
                    <xdr:row>73</xdr:row>
                    <xdr:rowOff>209550</xdr:rowOff>
                  </to>
                </anchor>
              </controlPr>
            </control>
          </mc:Choice>
        </mc:AlternateContent>
        <mc:AlternateContent xmlns:mc="http://schemas.openxmlformats.org/markup-compatibility/2006">
          <mc:Choice Requires="x14">
            <control shapeId="213214" r:id="rId225" name="Option Button 222">
              <controlPr defaultSize="0" autoFill="0" autoLine="0" autoPict="0">
                <anchor moveWithCells="1" sizeWithCells="1">
                  <from>
                    <xdr:col>4</xdr:col>
                    <xdr:colOff>323850</xdr:colOff>
                    <xdr:row>73</xdr:row>
                    <xdr:rowOff>76200</xdr:rowOff>
                  </from>
                  <to>
                    <xdr:col>4</xdr:col>
                    <xdr:colOff>590550</xdr:colOff>
                    <xdr:row>73</xdr:row>
                    <xdr:rowOff>209550</xdr:rowOff>
                  </to>
                </anchor>
              </controlPr>
            </control>
          </mc:Choice>
        </mc:AlternateContent>
        <mc:AlternateContent xmlns:mc="http://schemas.openxmlformats.org/markup-compatibility/2006">
          <mc:Choice Requires="x14">
            <control shapeId="213215" r:id="rId226" name="Option Button 223">
              <controlPr defaultSize="0" autoFill="0" autoLine="0" autoPict="0">
                <anchor moveWithCells="1" sizeWithCells="1">
                  <from>
                    <xdr:col>4</xdr:col>
                    <xdr:colOff>600075</xdr:colOff>
                    <xdr:row>73</xdr:row>
                    <xdr:rowOff>76200</xdr:rowOff>
                  </from>
                  <to>
                    <xdr:col>4</xdr:col>
                    <xdr:colOff>857250</xdr:colOff>
                    <xdr:row>73</xdr:row>
                    <xdr:rowOff>209550</xdr:rowOff>
                  </to>
                </anchor>
              </controlPr>
            </control>
          </mc:Choice>
        </mc:AlternateContent>
        <mc:AlternateContent xmlns:mc="http://schemas.openxmlformats.org/markup-compatibility/2006">
          <mc:Choice Requires="x14">
            <control shapeId="213216" r:id="rId227" name="Option Button 224">
              <controlPr defaultSize="0" autoFill="0" autoLine="0" autoPict="0">
                <anchor moveWithCells="1" sizeWithCells="1">
                  <from>
                    <xdr:col>4</xdr:col>
                    <xdr:colOff>866775</xdr:colOff>
                    <xdr:row>73</xdr:row>
                    <xdr:rowOff>76200</xdr:rowOff>
                  </from>
                  <to>
                    <xdr:col>4</xdr:col>
                    <xdr:colOff>1123950</xdr:colOff>
                    <xdr:row>73</xdr:row>
                    <xdr:rowOff>209550</xdr:rowOff>
                  </to>
                </anchor>
              </controlPr>
            </control>
          </mc:Choice>
        </mc:AlternateContent>
        <mc:AlternateContent xmlns:mc="http://schemas.openxmlformats.org/markup-compatibility/2006">
          <mc:Choice Requires="x14">
            <control shapeId="213217" r:id="rId228" name="Group Box 225">
              <controlPr defaultSize="0" autoFill="0" autoPict="0">
                <anchor moveWithCells="1" sizeWithCells="1">
                  <from>
                    <xdr:col>4</xdr:col>
                    <xdr:colOff>19050</xdr:colOff>
                    <xdr:row>73</xdr:row>
                    <xdr:rowOff>47625</xdr:rowOff>
                  </from>
                  <to>
                    <xdr:col>4</xdr:col>
                    <xdr:colOff>1181100</xdr:colOff>
                    <xdr:row>73</xdr:row>
                    <xdr:rowOff>238125</xdr:rowOff>
                  </to>
                </anchor>
              </controlPr>
            </control>
          </mc:Choice>
        </mc:AlternateContent>
        <mc:AlternateContent xmlns:mc="http://schemas.openxmlformats.org/markup-compatibility/2006">
          <mc:Choice Requires="x14">
            <control shapeId="213218" r:id="rId229" name="Option Button 226">
              <controlPr defaultSize="0" autoFill="0" autoLine="0" autoPict="0">
                <anchor moveWithCells="1" sizeWithCells="1">
                  <from>
                    <xdr:col>4</xdr:col>
                    <xdr:colOff>57150</xdr:colOff>
                    <xdr:row>74</xdr:row>
                    <xdr:rowOff>85725</xdr:rowOff>
                  </from>
                  <to>
                    <xdr:col>4</xdr:col>
                    <xdr:colOff>323850</xdr:colOff>
                    <xdr:row>74</xdr:row>
                    <xdr:rowOff>219075</xdr:rowOff>
                  </to>
                </anchor>
              </controlPr>
            </control>
          </mc:Choice>
        </mc:AlternateContent>
        <mc:AlternateContent xmlns:mc="http://schemas.openxmlformats.org/markup-compatibility/2006">
          <mc:Choice Requires="x14">
            <control shapeId="213219" r:id="rId230" name="Option Button 227">
              <controlPr defaultSize="0" autoFill="0" autoLine="0" autoPict="0">
                <anchor moveWithCells="1" sizeWithCells="1">
                  <from>
                    <xdr:col>4</xdr:col>
                    <xdr:colOff>323850</xdr:colOff>
                    <xdr:row>74</xdr:row>
                    <xdr:rowOff>85725</xdr:rowOff>
                  </from>
                  <to>
                    <xdr:col>4</xdr:col>
                    <xdr:colOff>590550</xdr:colOff>
                    <xdr:row>74</xdr:row>
                    <xdr:rowOff>219075</xdr:rowOff>
                  </to>
                </anchor>
              </controlPr>
            </control>
          </mc:Choice>
        </mc:AlternateContent>
        <mc:AlternateContent xmlns:mc="http://schemas.openxmlformats.org/markup-compatibility/2006">
          <mc:Choice Requires="x14">
            <control shapeId="213220" r:id="rId231" name="Option Button 228">
              <controlPr defaultSize="0" autoFill="0" autoLine="0" autoPict="0">
                <anchor moveWithCells="1" sizeWithCells="1">
                  <from>
                    <xdr:col>4</xdr:col>
                    <xdr:colOff>600075</xdr:colOff>
                    <xdr:row>74</xdr:row>
                    <xdr:rowOff>85725</xdr:rowOff>
                  </from>
                  <to>
                    <xdr:col>4</xdr:col>
                    <xdr:colOff>857250</xdr:colOff>
                    <xdr:row>74</xdr:row>
                    <xdr:rowOff>219075</xdr:rowOff>
                  </to>
                </anchor>
              </controlPr>
            </control>
          </mc:Choice>
        </mc:AlternateContent>
        <mc:AlternateContent xmlns:mc="http://schemas.openxmlformats.org/markup-compatibility/2006">
          <mc:Choice Requires="x14">
            <control shapeId="213221" r:id="rId232" name="Option Button 229">
              <controlPr defaultSize="0" autoFill="0" autoLine="0" autoPict="0">
                <anchor moveWithCells="1" sizeWithCells="1">
                  <from>
                    <xdr:col>4</xdr:col>
                    <xdr:colOff>866775</xdr:colOff>
                    <xdr:row>74</xdr:row>
                    <xdr:rowOff>85725</xdr:rowOff>
                  </from>
                  <to>
                    <xdr:col>4</xdr:col>
                    <xdr:colOff>1123950</xdr:colOff>
                    <xdr:row>74</xdr:row>
                    <xdr:rowOff>219075</xdr:rowOff>
                  </to>
                </anchor>
              </controlPr>
            </control>
          </mc:Choice>
        </mc:AlternateContent>
        <mc:AlternateContent xmlns:mc="http://schemas.openxmlformats.org/markup-compatibility/2006">
          <mc:Choice Requires="x14">
            <control shapeId="213222" r:id="rId233" name="Group Box 230">
              <controlPr defaultSize="0" autoFill="0" autoPict="0">
                <anchor moveWithCells="1" sizeWithCells="1">
                  <from>
                    <xdr:col>4</xdr:col>
                    <xdr:colOff>19050</xdr:colOff>
                    <xdr:row>74</xdr:row>
                    <xdr:rowOff>57150</xdr:rowOff>
                  </from>
                  <to>
                    <xdr:col>4</xdr:col>
                    <xdr:colOff>1181100</xdr:colOff>
                    <xdr:row>74</xdr:row>
                    <xdr:rowOff>247650</xdr:rowOff>
                  </to>
                </anchor>
              </controlPr>
            </control>
          </mc:Choice>
        </mc:AlternateContent>
        <mc:AlternateContent xmlns:mc="http://schemas.openxmlformats.org/markup-compatibility/2006">
          <mc:Choice Requires="x14">
            <control shapeId="213223" r:id="rId234" name="Option Button 231">
              <controlPr defaultSize="0" autoFill="0" autoLine="0" autoPict="0">
                <anchor moveWithCells="1" sizeWithCells="1">
                  <from>
                    <xdr:col>4</xdr:col>
                    <xdr:colOff>57150</xdr:colOff>
                    <xdr:row>75</xdr:row>
                    <xdr:rowOff>85725</xdr:rowOff>
                  </from>
                  <to>
                    <xdr:col>4</xdr:col>
                    <xdr:colOff>323850</xdr:colOff>
                    <xdr:row>75</xdr:row>
                    <xdr:rowOff>219075</xdr:rowOff>
                  </to>
                </anchor>
              </controlPr>
            </control>
          </mc:Choice>
        </mc:AlternateContent>
        <mc:AlternateContent xmlns:mc="http://schemas.openxmlformats.org/markup-compatibility/2006">
          <mc:Choice Requires="x14">
            <control shapeId="213224" r:id="rId235" name="Option Button 232">
              <controlPr defaultSize="0" autoFill="0" autoLine="0" autoPict="0">
                <anchor moveWithCells="1" sizeWithCells="1">
                  <from>
                    <xdr:col>4</xdr:col>
                    <xdr:colOff>323850</xdr:colOff>
                    <xdr:row>75</xdr:row>
                    <xdr:rowOff>85725</xdr:rowOff>
                  </from>
                  <to>
                    <xdr:col>4</xdr:col>
                    <xdr:colOff>590550</xdr:colOff>
                    <xdr:row>75</xdr:row>
                    <xdr:rowOff>219075</xdr:rowOff>
                  </to>
                </anchor>
              </controlPr>
            </control>
          </mc:Choice>
        </mc:AlternateContent>
        <mc:AlternateContent xmlns:mc="http://schemas.openxmlformats.org/markup-compatibility/2006">
          <mc:Choice Requires="x14">
            <control shapeId="213225" r:id="rId236" name="Option Button 233">
              <controlPr defaultSize="0" autoFill="0" autoLine="0" autoPict="0">
                <anchor moveWithCells="1" sizeWithCells="1">
                  <from>
                    <xdr:col>4</xdr:col>
                    <xdr:colOff>600075</xdr:colOff>
                    <xdr:row>75</xdr:row>
                    <xdr:rowOff>85725</xdr:rowOff>
                  </from>
                  <to>
                    <xdr:col>4</xdr:col>
                    <xdr:colOff>857250</xdr:colOff>
                    <xdr:row>75</xdr:row>
                    <xdr:rowOff>219075</xdr:rowOff>
                  </to>
                </anchor>
              </controlPr>
            </control>
          </mc:Choice>
        </mc:AlternateContent>
        <mc:AlternateContent xmlns:mc="http://schemas.openxmlformats.org/markup-compatibility/2006">
          <mc:Choice Requires="x14">
            <control shapeId="213226" r:id="rId237" name="Option Button 234">
              <controlPr defaultSize="0" autoFill="0" autoLine="0" autoPict="0">
                <anchor moveWithCells="1" sizeWithCells="1">
                  <from>
                    <xdr:col>4</xdr:col>
                    <xdr:colOff>866775</xdr:colOff>
                    <xdr:row>75</xdr:row>
                    <xdr:rowOff>85725</xdr:rowOff>
                  </from>
                  <to>
                    <xdr:col>4</xdr:col>
                    <xdr:colOff>1123950</xdr:colOff>
                    <xdr:row>75</xdr:row>
                    <xdr:rowOff>219075</xdr:rowOff>
                  </to>
                </anchor>
              </controlPr>
            </control>
          </mc:Choice>
        </mc:AlternateContent>
        <mc:AlternateContent xmlns:mc="http://schemas.openxmlformats.org/markup-compatibility/2006">
          <mc:Choice Requires="x14">
            <control shapeId="213227" r:id="rId238" name="Group Box 235">
              <controlPr defaultSize="0" autoFill="0" autoPict="0">
                <anchor moveWithCells="1" sizeWithCells="1">
                  <from>
                    <xdr:col>4</xdr:col>
                    <xdr:colOff>19050</xdr:colOff>
                    <xdr:row>75</xdr:row>
                    <xdr:rowOff>57150</xdr:rowOff>
                  </from>
                  <to>
                    <xdr:col>4</xdr:col>
                    <xdr:colOff>1181100</xdr:colOff>
                    <xdr:row>75</xdr:row>
                    <xdr:rowOff>247650</xdr:rowOff>
                  </to>
                </anchor>
              </controlPr>
            </control>
          </mc:Choice>
        </mc:AlternateContent>
        <mc:AlternateContent xmlns:mc="http://schemas.openxmlformats.org/markup-compatibility/2006">
          <mc:Choice Requires="x14">
            <control shapeId="213228" r:id="rId239" name="Option Button 236">
              <controlPr defaultSize="0" autoFill="0" autoLine="0" autoPict="0">
                <anchor moveWithCells="1" sizeWithCells="1">
                  <from>
                    <xdr:col>4</xdr:col>
                    <xdr:colOff>57150</xdr:colOff>
                    <xdr:row>77</xdr:row>
                    <xdr:rowOff>76200</xdr:rowOff>
                  </from>
                  <to>
                    <xdr:col>4</xdr:col>
                    <xdr:colOff>323850</xdr:colOff>
                    <xdr:row>77</xdr:row>
                    <xdr:rowOff>209550</xdr:rowOff>
                  </to>
                </anchor>
              </controlPr>
            </control>
          </mc:Choice>
        </mc:AlternateContent>
        <mc:AlternateContent xmlns:mc="http://schemas.openxmlformats.org/markup-compatibility/2006">
          <mc:Choice Requires="x14">
            <control shapeId="213229" r:id="rId240" name="Option Button 237">
              <controlPr defaultSize="0" autoFill="0" autoLine="0" autoPict="0">
                <anchor moveWithCells="1" sizeWithCells="1">
                  <from>
                    <xdr:col>4</xdr:col>
                    <xdr:colOff>323850</xdr:colOff>
                    <xdr:row>77</xdr:row>
                    <xdr:rowOff>76200</xdr:rowOff>
                  </from>
                  <to>
                    <xdr:col>4</xdr:col>
                    <xdr:colOff>590550</xdr:colOff>
                    <xdr:row>77</xdr:row>
                    <xdr:rowOff>209550</xdr:rowOff>
                  </to>
                </anchor>
              </controlPr>
            </control>
          </mc:Choice>
        </mc:AlternateContent>
        <mc:AlternateContent xmlns:mc="http://schemas.openxmlformats.org/markup-compatibility/2006">
          <mc:Choice Requires="x14">
            <control shapeId="213230" r:id="rId241" name="Option Button 238">
              <controlPr defaultSize="0" autoFill="0" autoLine="0" autoPict="0">
                <anchor moveWithCells="1" sizeWithCells="1">
                  <from>
                    <xdr:col>4</xdr:col>
                    <xdr:colOff>600075</xdr:colOff>
                    <xdr:row>77</xdr:row>
                    <xdr:rowOff>76200</xdr:rowOff>
                  </from>
                  <to>
                    <xdr:col>4</xdr:col>
                    <xdr:colOff>857250</xdr:colOff>
                    <xdr:row>77</xdr:row>
                    <xdr:rowOff>209550</xdr:rowOff>
                  </to>
                </anchor>
              </controlPr>
            </control>
          </mc:Choice>
        </mc:AlternateContent>
        <mc:AlternateContent xmlns:mc="http://schemas.openxmlformats.org/markup-compatibility/2006">
          <mc:Choice Requires="x14">
            <control shapeId="213231" r:id="rId242" name="Option Button 239">
              <controlPr defaultSize="0" autoFill="0" autoLine="0" autoPict="0">
                <anchor moveWithCells="1" sizeWithCells="1">
                  <from>
                    <xdr:col>4</xdr:col>
                    <xdr:colOff>866775</xdr:colOff>
                    <xdr:row>77</xdr:row>
                    <xdr:rowOff>76200</xdr:rowOff>
                  </from>
                  <to>
                    <xdr:col>4</xdr:col>
                    <xdr:colOff>1123950</xdr:colOff>
                    <xdr:row>77</xdr:row>
                    <xdr:rowOff>209550</xdr:rowOff>
                  </to>
                </anchor>
              </controlPr>
            </control>
          </mc:Choice>
        </mc:AlternateContent>
        <mc:AlternateContent xmlns:mc="http://schemas.openxmlformats.org/markup-compatibility/2006">
          <mc:Choice Requires="x14">
            <control shapeId="213232" r:id="rId243" name="Group Box 240">
              <controlPr defaultSize="0" autoFill="0" autoPict="0">
                <anchor moveWithCells="1" sizeWithCells="1">
                  <from>
                    <xdr:col>4</xdr:col>
                    <xdr:colOff>19050</xdr:colOff>
                    <xdr:row>77</xdr:row>
                    <xdr:rowOff>47625</xdr:rowOff>
                  </from>
                  <to>
                    <xdr:col>4</xdr:col>
                    <xdr:colOff>1181100</xdr:colOff>
                    <xdr:row>77</xdr:row>
                    <xdr:rowOff>238125</xdr:rowOff>
                  </to>
                </anchor>
              </controlPr>
            </control>
          </mc:Choice>
        </mc:AlternateContent>
        <mc:AlternateContent xmlns:mc="http://schemas.openxmlformats.org/markup-compatibility/2006">
          <mc:Choice Requires="x14">
            <control shapeId="213233" r:id="rId244" name="Option Button 241">
              <controlPr defaultSize="0" autoFill="0" autoLine="0" autoPict="0">
                <anchor moveWithCells="1" sizeWithCells="1">
                  <from>
                    <xdr:col>4</xdr:col>
                    <xdr:colOff>57150</xdr:colOff>
                    <xdr:row>78</xdr:row>
                    <xdr:rowOff>95250</xdr:rowOff>
                  </from>
                  <to>
                    <xdr:col>4</xdr:col>
                    <xdr:colOff>323850</xdr:colOff>
                    <xdr:row>78</xdr:row>
                    <xdr:rowOff>228600</xdr:rowOff>
                  </to>
                </anchor>
              </controlPr>
            </control>
          </mc:Choice>
        </mc:AlternateContent>
        <mc:AlternateContent xmlns:mc="http://schemas.openxmlformats.org/markup-compatibility/2006">
          <mc:Choice Requires="x14">
            <control shapeId="213234" r:id="rId245" name="Option Button 242">
              <controlPr defaultSize="0" autoFill="0" autoLine="0" autoPict="0">
                <anchor moveWithCells="1" sizeWithCells="1">
                  <from>
                    <xdr:col>4</xdr:col>
                    <xdr:colOff>323850</xdr:colOff>
                    <xdr:row>78</xdr:row>
                    <xdr:rowOff>95250</xdr:rowOff>
                  </from>
                  <to>
                    <xdr:col>4</xdr:col>
                    <xdr:colOff>590550</xdr:colOff>
                    <xdr:row>78</xdr:row>
                    <xdr:rowOff>228600</xdr:rowOff>
                  </to>
                </anchor>
              </controlPr>
            </control>
          </mc:Choice>
        </mc:AlternateContent>
        <mc:AlternateContent xmlns:mc="http://schemas.openxmlformats.org/markup-compatibility/2006">
          <mc:Choice Requires="x14">
            <control shapeId="213235" r:id="rId246" name="Option Button 243">
              <controlPr defaultSize="0" autoFill="0" autoLine="0" autoPict="0">
                <anchor moveWithCells="1" sizeWithCells="1">
                  <from>
                    <xdr:col>4</xdr:col>
                    <xdr:colOff>600075</xdr:colOff>
                    <xdr:row>78</xdr:row>
                    <xdr:rowOff>95250</xdr:rowOff>
                  </from>
                  <to>
                    <xdr:col>4</xdr:col>
                    <xdr:colOff>857250</xdr:colOff>
                    <xdr:row>78</xdr:row>
                    <xdr:rowOff>228600</xdr:rowOff>
                  </to>
                </anchor>
              </controlPr>
            </control>
          </mc:Choice>
        </mc:AlternateContent>
        <mc:AlternateContent xmlns:mc="http://schemas.openxmlformats.org/markup-compatibility/2006">
          <mc:Choice Requires="x14">
            <control shapeId="213236" r:id="rId247" name="Option Button 244">
              <controlPr defaultSize="0" autoFill="0" autoLine="0" autoPict="0">
                <anchor moveWithCells="1" sizeWithCells="1">
                  <from>
                    <xdr:col>4</xdr:col>
                    <xdr:colOff>866775</xdr:colOff>
                    <xdr:row>78</xdr:row>
                    <xdr:rowOff>95250</xdr:rowOff>
                  </from>
                  <to>
                    <xdr:col>4</xdr:col>
                    <xdr:colOff>1123950</xdr:colOff>
                    <xdr:row>78</xdr:row>
                    <xdr:rowOff>228600</xdr:rowOff>
                  </to>
                </anchor>
              </controlPr>
            </control>
          </mc:Choice>
        </mc:AlternateContent>
        <mc:AlternateContent xmlns:mc="http://schemas.openxmlformats.org/markup-compatibility/2006">
          <mc:Choice Requires="x14">
            <control shapeId="213237" r:id="rId248" name="Group Box 245">
              <controlPr defaultSize="0" autoFill="0" autoPict="0">
                <anchor moveWithCells="1" sizeWithCells="1">
                  <from>
                    <xdr:col>4</xdr:col>
                    <xdr:colOff>19050</xdr:colOff>
                    <xdr:row>78</xdr:row>
                    <xdr:rowOff>66675</xdr:rowOff>
                  </from>
                  <to>
                    <xdr:col>4</xdr:col>
                    <xdr:colOff>1181100</xdr:colOff>
                    <xdr:row>78</xdr:row>
                    <xdr:rowOff>257175</xdr:rowOff>
                  </to>
                </anchor>
              </controlPr>
            </control>
          </mc:Choice>
        </mc:AlternateContent>
        <mc:AlternateContent xmlns:mc="http://schemas.openxmlformats.org/markup-compatibility/2006">
          <mc:Choice Requires="x14">
            <control shapeId="213238" r:id="rId249" name="Option Button 246">
              <controlPr defaultSize="0" autoFill="0" autoLine="0" autoPict="0">
                <anchor moveWithCells="1" sizeWithCells="1">
                  <from>
                    <xdr:col>4</xdr:col>
                    <xdr:colOff>57150</xdr:colOff>
                    <xdr:row>79</xdr:row>
                    <xdr:rowOff>95250</xdr:rowOff>
                  </from>
                  <to>
                    <xdr:col>4</xdr:col>
                    <xdr:colOff>323850</xdr:colOff>
                    <xdr:row>79</xdr:row>
                    <xdr:rowOff>228600</xdr:rowOff>
                  </to>
                </anchor>
              </controlPr>
            </control>
          </mc:Choice>
        </mc:AlternateContent>
        <mc:AlternateContent xmlns:mc="http://schemas.openxmlformats.org/markup-compatibility/2006">
          <mc:Choice Requires="x14">
            <control shapeId="213239" r:id="rId250" name="Option Button 247">
              <controlPr defaultSize="0" autoFill="0" autoLine="0" autoPict="0">
                <anchor moveWithCells="1" sizeWithCells="1">
                  <from>
                    <xdr:col>4</xdr:col>
                    <xdr:colOff>323850</xdr:colOff>
                    <xdr:row>79</xdr:row>
                    <xdr:rowOff>95250</xdr:rowOff>
                  </from>
                  <to>
                    <xdr:col>4</xdr:col>
                    <xdr:colOff>590550</xdr:colOff>
                    <xdr:row>79</xdr:row>
                    <xdr:rowOff>228600</xdr:rowOff>
                  </to>
                </anchor>
              </controlPr>
            </control>
          </mc:Choice>
        </mc:AlternateContent>
        <mc:AlternateContent xmlns:mc="http://schemas.openxmlformats.org/markup-compatibility/2006">
          <mc:Choice Requires="x14">
            <control shapeId="213240" r:id="rId251" name="Option Button 248">
              <controlPr defaultSize="0" autoFill="0" autoLine="0" autoPict="0">
                <anchor moveWithCells="1" sizeWithCells="1">
                  <from>
                    <xdr:col>4</xdr:col>
                    <xdr:colOff>600075</xdr:colOff>
                    <xdr:row>79</xdr:row>
                    <xdr:rowOff>95250</xdr:rowOff>
                  </from>
                  <to>
                    <xdr:col>4</xdr:col>
                    <xdr:colOff>857250</xdr:colOff>
                    <xdr:row>79</xdr:row>
                    <xdr:rowOff>228600</xdr:rowOff>
                  </to>
                </anchor>
              </controlPr>
            </control>
          </mc:Choice>
        </mc:AlternateContent>
        <mc:AlternateContent xmlns:mc="http://schemas.openxmlformats.org/markup-compatibility/2006">
          <mc:Choice Requires="x14">
            <control shapeId="213241" r:id="rId252" name="Option Button 249">
              <controlPr defaultSize="0" autoFill="0" autoLine="0" autoPict="0">
                <anchor moveWithCells="1" sizeWithCells="1">
                  <from>
                    <xdr:col>4</xdr:col>
                    <xdr:colOff>866775</xdr:colOff>
                    <xdr:row>79</xdr:row>
                    <xdr:rowOff>95250</xdr:rowOff>
                  </from>
                  <to>
                    <xdr:col>4</xdr:col>
                    <xdr:colOff>1123950</xdr:colOff>
                    <xdr:row>79</xdr:row>
                    <xdr:rowOff>228600</xdr:rowOff>
                  </to>
                </anchor>
              </controlPr>
            </control>
          </mc:Choice>
        </mc:AlternateContent>
        <mc:AlternateContent xmlns:mc="http://schemas.openxmlformats.org/markup-compatibility/2006">
          <mc:Choice Requires="x14">
            <control shapeId="213242" r:id="rId253" name="Group Box 250">
              <controlPr defaultSize="0" autoFill="0" autoPict="0">
                <anchor moveWithCells="1" sizeWithCells="1">
                  <from>
                    <xdr:col>4</xdr:col>
                    <xdr:colOff>19050</xdr:colOff>
                    <xdr:row>79</xdr:row>
                    <xdr:rowOff>66675</xdr:rowOff>
                  </from>
                  <to>
                    <xdr:col>4</xdr:col>
                    <xdr:colOff>1181100</xdr:colOff>
                    <xdr:row>79</xdr:row>
                    <xdr:rowOff>257175</xdr:rowOff>
                  </to>
                </anchor>
              </controlPr>
            </control>
          </mc:Choice>
        </mc:AlternateContent>
        <mc:AlternateContent xmlns:mc="http://schemas.openxmlformats.org/markup-compatibility/2006">
          <mc:Choice Requires="x14">
            <control shapeId="213243" r:id="rId254" name="Option Button 251">
              <controlPr defaultSize="0" autoFill="0" autoLine="0" autoPict="0">
                <anchor moveWithCells="1" sizeWithCells="1">
                  <from>
                    <xdr:col>4</xdr:col>
                    <xdr:colOff>57150</xdr:colOff>
                    <xdr:row>80</xdr:row>
                    <xdr:rowOff>95250</xdr:rowOff>
                  </from>
                  <to>
                    <xdr:col>4</xdr:col>
                    <xdr:colOff>323850</xdr:colOff>
                    <xdr:row>80</xdr:row>
                    <xdr:rowOff>228600</xdr:rowOff>
                  </to>
                </anchor>
              </controlPr>
            </control>
          </mc:Choice>
        </mc:AlternateContent>
        <mc:AlternateContent xmlns:mc="http://schemas.openxmlformats.org/markup-compatibility/2006">
          <mc:Choice Requires="x14">
            <control shapeId="213244" r:id="rId255" name="Option Button 252">
              <controlPr defaultSize="0" autoFill="0" autoLine="0" autoPict="0">
                <anchor moveWithCells="1" sizeWithCells="1">
                  <from>
                    <xdr:col>4</xdr:col>
                    <xdr:colOff>323850</xdr:colOff>
                    <xdr:row>80</xdr:row>
                    <xdr:rowOff>95250</xdr:rowOff>
                  </from>
                  <to>
                    <xdr:col>4</xdr:col>
                    <xdr:colOff>590550</xdr:colOff>
                    <xdr:row>80</xdr:row>
                    <xdr:rowOff>228600</xdr:rowOff>
                  </to>
                </anchor>
              </controlPr>
            </control>
          </mc:Choice>
        </mc:AlternateContent>
        <mc:AlternateContent xmlns:mc="http://schemas.openxmlformats.org/markup-compatibility/2006">
          <mc:Choice Requires="x14">
            <control shapeId="213245" r:id="rId256" name="Option Button 253">
              <controlPr defaultSize="0" autoFill="0" autoLine="0" autoPict="0">
                <anchor moveWithCells="1" sizeWithCells="1">
                  <from>
                    <xdr:col>4</xdr:col>
                    <xdr:colOff>600075</xdr:colOff>
                    <xdr:row>80</xdr:row>
                    <xdr:rowOff>95250</xdr:rowOff>
                  </from>
                  <to>
                    <xdr:col>4</xdr:col>
                    <xdr:colOff>857250</xdr:colOff>
                    <xdr:row>80</xdr:row>
                    <xdr:rowOff>228600</xdr:rowOff>
                  </to>
                </anchor>
              </controlPr>
            </control>
          </mc:Choice>
        </mc:AlternateContent>
        <mc:AlternateContent xmlns:mc="http://schemas.openxmlformats.org/markup-compatibility/2006">
          <mc:Choice Requires="x14">
            <control shapeId="213246" r:id="rId257" name="Option Button 254">
              <controlPr defaultSize="0" autoFill="0" autoLine="0" autoPict="0">
                <anchor moveWithCells="1" sizeWithCells="1">
                  <from>
                    <xdr:col>4</xdr:col>
                    <xdr:colOff>866775</xdr:colOff>
                    <xdr:row>80</xdr:row>
                    <xdr:rowOff>95250</xdr:rowOff>
                  </from>
                  <to>
                    <xdr:col>4</xdr:col>
                    <xdr:colOff>1123950</xdr:colOff>
                    <xdr:row>80</xdr:row>
                    <xdr:rowOff>228600</xdr:rowOff>
                  </to>
                </anchor>
              </controlPr>
            </control>
          </mc:Choice>
        </mc:AlternateContent>
        <mc:AlternateContent xmlns:mc="http://schemas.openxmlformats.org/markup-compatibility/2006">
          <mc:Choice Requires="x14">
            <control shapeId="213247" r:id="rId258" name="Group Box 255">
              <controlPr defaultSize="0" autoFill="0" autoPict="0">
                <anchor moveWithCells="1" sizeWithCells="1">
                  <from>
                    <xdr:col>4</xdr:col>
                    <xdr:colOff>19050</xdr:colOff>
                    <xdr:row>80</xdr:row>
                    <xdr:rowOff>66675</xdr:rowOff>
                  </from>
                  <to>
                    <xdr:col>4</xdr:col>
                    <xdr:colOff>1181100</xdr:colOff>
                    <xdr:row>80</xdr:row>
                    <xdr:rowOff>257175</xdr:rowOff>
                  </to>
                </anchor>
              </controlPr>
            </control>
          </mc:Choice>
        </mc:AlternateContent>
        <mc:AlternateContent xmlns:mc="http://schemas.openxmlformats.org/markup-compatibility/2006">
          <mc:Choice Requires="x14">
            <control shapeId="213248" r:id="rId259" name="Option Button 256">
              <controlPr defaultSize="0" autoFill="0" autoLine="0" autoPict="0">
                <anchor moveWithCells="1" sizeWithCells="1">
                  <from>
                    <xdr:col>4</xdr:col>
                    <xdr:colOff>57150</xdr:colOff>
                    <xdr:row>82</xdr:row>
                    <xdr:rowOff>85725</xdr:rowOff>
                  </from>
                  <to>
                    <xdr:col>4</xdr:col>
                    <xdr:colOff>323850</xdr:colOff>
                    <xdr:row>82</xdr:row>
                    <xdr:rowOff>219075</xdr:rowOff>
                  </to>
                </anchor>
              </controlPr>
            </control>
          </mc:Choice>
        </mc:AlternateContent>
        <mc:AlternateContent xmlns:mc="http://schemas.openxmlformats.org/markup-compatibility/2006">
          <mc:Choice Requires="x14">
            <control shapeId="213249" r:id="rId260" name="Option Button 257">
              <controlPr defaultSize="0" autoFill="0" autoLine="0" autoPict="0">
                <anchor moveWithCells="1" sizeWithCells="1">
                  <from>
                    <xdr:col>4</xdr:col>
                    <xdr:colOff>323850</xdr:colOff>
                    <xdr:row>82</xdr:row>
                    <xdr:rowOff>85725</xdr:rowOff>
                  </from>
                  <to>
                    <xdr:col>4</xdr:col>
                    <xdr:colOff>590550</xdr:colOff>
                    <xdr:row>82</xdr:row>
                    <xdr:rowOff>219075</xdr:rowOff>
                  </to>
                </anchor>
              </controlPr>
            </control>
          </mc:Choice>
        </mc:AlternateContent>
        <mc:AlternateContent xmlns:mc="http://schemas.openxmlformats.org/markup-compatibility/2006">
          <mc:Choice Requires="x14">
            <control shapeId="213250" r:id="rId261" name="Option Button 258">
              <controlPr defaultSize="0" autoFill="0" autoLine="0" autoPict="0">
                <anchor moveWithCells="1" sizeWithCells="1">
                  <from>
                    <xdr:col>4</xdr:col>
                    <xdr:colOff>600075</xdr:colOff>
                    <xdr:row>82</xdr:row>
                    <xdr:rowOff>85725</xdr:rowOff>
                  </from>
                  <to>
                    <xdr:col>4</xdr:col>
                    <xdr:colOff>857250</xdr:colOff>
                    <xdr:row>82</xdr:row>
                    <xdr:rowOff>219075</xdr:rowOff>
                  </to>
                </anchor>
              </controlPr>
            </control>
          </mc:Choice>
        </mc:AlternateContent>
        <mc:AlternateContent xmlns:mc="http://schemas.openxmlformats.org/markup-compatibility/2006">
          <mc:Choice Requires="x14">
            <control shapeId="213251" r:id="rId262" name="Option Button 259">
              <controlPr defaultSize="0" autoFill="0" autoLine="0" autoPict="0">
                <anchor moveWithCells="1" sizeWithCells="1">
                  <from>
                    <xdr:col>4</xdr:col>
                    <xdr:colOff>866775</xdr:colOff>
                    <xdr:row>82</xdr:row>
                    <xdr:rowOff>85725</xdr:rowOff>
                  </from>
                  <to>
                    <xdr:col>4</xdr:col>
                    <xdr:colOff>1123950</xdr:colOff>
                    <xdr:row>82</xdr:row>
                    <xdr:rowOff>219075</xdr:rowOff>
                  </to>
                </anchor>
              </controlPr>
            </control>
          </mc:Choice>
        </mc:AlternateContent>
        <mc:AlternateContent xmlns:mc="http://schemas.openxmlformats.org/markup-compatibility/2006">
          <mc:Choice Requires="x14">
            <control shapeId="213252" r:id="rId263" name="Group Box 260">
              <controlPr defaultSize="0" autoFill="0" autoPict="0">
                <anchor moveWithCells="1" sizeWithCells="1">
                  <from>
                    <xdr:col>4</xdr:col>
                    <xdr:colOff>19050</xdr:colOff>
                    <xdr:row>82</xdr:row>
                    <xdr:rowOff>57150</xdr:rowOff>
                  </from>
                  <to>
                    <xdr:col>4</xdr:col>
                    <xdr:colOff>1181100</xdr:colOff>
                    <xdr:row>82</xdr:row>
                    <xdr:rowOff>247650</xdr:rowOff>
                  </to>
                </anchor>
              </controlPr>
            </control>
          </mc:Choice>
        </mc:AlternateContent>
        <mc:AlternateContent xmlns:mc="http://schemas.openxmlformats.org/markup-compatibility/2006">
          <mc:Choice Requires="x14">
            <control shapeId="213253" r:id="rId264" name="Option Button 261">
              <controlPr defaultSize="0" autoFill="0" autoLine="0" autoPict="0">
                <anchor moveWithCells="1" sizeWithCells="1">
                  <from>
                    <xdr:col>4</xdr:col>
                    <xdr:colOff>57150</xdr:colOff>
                    <xdr:row>83</xdr:row>
                    <xdr:rowOff>66675</xdr:rowOff>
                  </from>
                  <to>
                    <xdr:col>4</xdr:col>
                    <xdr:colOff>323850</xdr:colOff>
                    <xdr:row>83</xdr:row>
                    <xdr:rowOff>200025</xdr:rowOff>
                  </to>
                </anchor>
              </controlPr>
            </control>
          </mc:Choice>
        </mc:AlternateContent>
        <mc:AlternateContent xmlns:mc="http://schemas.openxmlformats.org/markup-compatibility/2006">
          <mc:Choice Requires="x14">
            <control shapeId="213254" r:id="rId265" name="Option Button 262">
              <controlPr defaultSize="0" autoFill="0" autoLine="0" autoPict="0">
                <anchor moveWithCells="1" sizeWithCells="1">
                  <from>
                    <xdr:col>4</xdr:col>
                    <xdr:colOff>323850</xdr:colOff>
                    <xdr:row>83</xdr:row>
                    <xdr:rowOff>66675</xdr:rowOff>
                  </from>
                  <to>
                    <xdr:col>4</xdr:col>
                    <xdr:colOff>590550</xdr:colOff>
                    <xdr:row>83</xdr:row>
                    <xdr:rowOff>200025</xdr:rowOff>
                  </to>
                </anchor>
              </controlPr>
            </control>
          </mc:Choice>
        </mc:AlternateContent>
        <mc:AlternateContent xmlns:mc="http://schemas.openxmlformats.org/markup-compatibility/2006">
          <mc:Choice Requires="x14">
            <control shapeId="213255" r:id="rId266" name="Option Button 263">
              <controlPr defaultSize="0" autoFill="0" autoLine="0" autoPict="0">
                <anchor moveWithCells="1" sizeWithCells="1">
                  <from>
                    <xdr:col>4</xdr:col>
                    <xdr:colOff>600075</xdr:colOff>
                    <xdr:row>83</xdr:row>
                    <xdr:rowOff>66675</xdr:rowOff>
                  </from>
                  <to>
                    <xdr:col>4</xdr:col>
                    <xdr:colOff>857250</xdr:colOff>
                    <xdr:row>83</xdr:row>
                    <xdr:rowOff>200025</xdr:rowOff>
                  </to>
                </anchor>
              </controlPr>
            </control>
          </mc:Choice>
        </mc:AlternateContent>
        <mc:AlternateContent xmlns:mc="http://schemas.openxmlformats.org/markup-compatibility/2006">
          <mc:Choice Requires="x14">
            <control shapeId="213256" r:id="rId267" name="Option Button 264">
              <controlPr defaultSize="0" autoFill="0" autoLine="0" autoPict="0">
                <anchor moveWithCells="1" sizeWithCells="1">
                  <from>
                    <xdr:col>4</xdr:col>
                    <xdr:colOff>866775</xdr:colOff>
                    <xdr:row>83</xdr:row>
                    <xdr:rowOff>66675</xdr:rowOff>
                  </from>
                  <to>
                    <xdr:col>4</xdr:col>
                    <xdr:colOff>1123950</xdr:colOff>
                    <xdr:row>83</xdr:row>
                    <xdr:rowOff>200025</xdr:rowOff>
                  </to>
                </anchor>
              </controlPr>
            </control>
          </mc:Choice>
        </mc:AlternateContent>
        <mc:AlternateContent xmlns:mc="http://schemas.openxmlformats.org/markup-compatibility/2006">
          <mc:Choice Requires="x14">
            <control shapeId="213257" r:id="rId268" name="Group Box 265">
              <controlPr defaultSize="0" autoFill="0" autoPict="0">
                <anchor moveWithCells="1" sizeWithCells="1">
                  <from>
                    <xdr:col>4</xdr:col>
                    <xdr:colOff>19050</xdr:colOff>
                    <xdr:row>83</xdr:row>
                    <xdr:rowOff>38100</xdr:rowOff>
                  </from>
                  <to>
                    <xdr:col>4</xdr:col>
                    <xdr:colOff>1181100</xdr:colOff>
                    <xdr:row>83</xdr:row>
                    <xdr:rowOff>228600</xdr:rowOff>
                  </to>
                </anchor>
              </controlPr>
            </control>
          </mc:Choice>
        </mc:AlternateContent>
        <mc:AlternateContent xmlns:mc="http://schemas.openxmlformats.org/markup-compatibility/2006">
          <mc:Choice Requires="x14">
            <control shapeId="213258" r:id="rId269" name="Option Button 266">
              <controlPr defaultSize="0" autoFill="0" autoLine="0" autoPict="0">
                <anchor moveWithCells="1" sizeWithCells="1">
                  <from>
                    <xdr:col>4</xdr:col>
                    <xdr:colOff>57150</xdr:colOff>
                    <xdr:row>84</xdr:row>
                    <xdr:rowOff>66675</xdr:rowOff>
                  </from>
                  <to>
                    <xdr:col>4</xdr:col>
                    <xdr:colOff>323850</xdr:colOff>
                    <xdr:row>84</xdr:row>
                    <xdr:rowOff>200025</xdr:rowOff>
                  </to>
                </anchor>
              </controlPr>
            </control>
          </mc:Choice>
        </mc:AlternateContent>
        <mc:AlternateContent xmlns:mc="http://schemas.openxmlformats.org/markup-compatibility/2006">
          <mc:Choice Requires="x14">
            <control shapeId="213259" r:id="rId270" name="Option Button 267">
              <controlPr defaultSize="0" autoFill="0" autoLine="0" autoPict="0">
                <anchor moveWithCells="1" sizeWithCells="1">
                  <from>
                    <xdr:col>4</xdr:col>
                    <xdr:colOff>323850</xdr:colOff>
                    <xdr:row>84</xdr:row>
                    <xdr:rowOff>66675</xdr:rowOff>
                  </from>
                  <to>
                    <xdr:col>4</xdr:col>
                    <xdr:colOff>590550</xdr:colOff>
                    <xdr:row>84</xdr:row>
                    <xdr:rowOff>200025</xdr:rowOff>
                  </to>
                </anchor>
              </controlPr>
            </control>
          </mc:Choice>
        </mc:AlternateContent>
        <mc:AlternateContent xmlns:mc="http://schemas.openxmlformats.org/markup-compatibility/2006">
          <mc:Choice Requires="x14">
            <control shapeId="213260" r:id="rId271" name="Option Button 268">
              <controlPr defaultSize="0" autoFill="0" autoLine="0" autoPict="0">
                <anchor moveWithCells="1" sizeWithCells="1">
                  <from>
                    <xdr:col>4</xdr:col>
                    <xdr:colOff>600075</xdr:colOff>
                    <xdr:row>84</xdr:row>
                    <xdr:rowOff>66675</xdr:rowOff>
                  </from>
                  <to>
                    <xdr:col>4</xdr:col>
                    <xdr:colOff>857250</xdr:colOff>
                    <xdr:row>84</xdr:row>
                    <xdr:rowOff>200025</xdr:rowOff>
                  </to>
                </anchor>
              </controlPr>
            </control>
          </mc:Choice>
        </mc:AlternateContent>
        <mc:AlternateContent xmlns:mc="http://schemas.openxmlformats.org/markup-compatibility/2006">
          <mc:Choice Requires="x14">
            <control shapeId="213261" r:id="rId272" name="Option Button 269">
              <controlPr defaultSize="0" autoFill="0" autoLine="0" autoPict="0">
                <anchor moveWithCells="1" sizeWithCells="1">
                  <from>
                    <xdr:col>4</xdr:col>
                    <xdr:colOff>866775</xdr:colOff>
                    <xdr:row>84</xdr:row>
                    <xdr:rowOff>66675</xdr:rowOff>
                  </from>
                  <to>
                    <xdr:col>4</xdr:col>
                    <xdr:colOff>1123950</xdr:colOff>
                    <xdr:row>84</xdr:row>
                    <xdr:rowOff>200025</xdr:rowOff>
                  </to>
                </anchor>
              </controlPr>
            </control>
          </mc:Choice>
        </mc:AlternateContent>
        <mc:AlternateContent xmlns:mc="http://schemas.openxmlformats.org/markup-compatibility/2006">
          <mc:Choice Requires="x14">
            <control shapeId="213262" r:id="rId273" name="Group Box 270">
              <controlPr defaultSize="0" autoFill="0" autoPict="0">
                <anchor moveWithCells="1" sizeWithCells="1">
                  <from>
                    <xdr:col>4</xdr:col>
                    <xdr:colOff>19050</xdr:colOff>
                    <xdr:row>84</xdr:row>
                    <xdr:rowOff>38100</xdr:rowOff>
                  </from>
                  <to>
                    <xdr:col>4</xdr:col>
                    <xdr:colOff>1181100</xdr:colOff>
                    <xdr:row>84</xdr:row>
                    <xdr:rowOff>228600</xdr:rowOff>
                  </to>
                </anchor>
              </controlPr>
            </control>
          </mc:Choice>
        </mc:AlternateContent>
        <mc:AlternateContent xmlns:mc="http://schemas.openxmlformats.org/markup-compatibility/2006">
          <mc:Choice Requires="x14">
            <control shapeId="213263" r:id="rId274" name="Option Button 271">
              <controlPr defaultSize="0" autoFill="0" autoLine="0" autoPict="0">
                <anchor moveWithCells="1" sizeWithCells="1">
                  <from>
                    <xdr:col>4</xdr:col>
                    <xdr:colOff>57150</xdr:colOff>
                    <xdr:row>86</xdr:row>
                    <xdr:rowOff>76200</xdr:rowOff>
                  </from>
                  <to>
                    <xdr:col>4</xdr:col>
                    <xdr:colOff>323850</xdr:colOff>
                    <xdr:row>86</xdr:row>
                    <xdr:rowOff>209550</xdr:rowOff>
                  </to>
                </anchor>
              </controlPr>
            </control>
          </mc:Choice>
        </mc:AlternateContent>
        <mc:AlternateContent xmlns:mc="http://schemas.openxmlformats.org/markup-compatibility/2006">
          <mc:Choice Requires="x14">
            <control shapeId="213264" r:id="rId275" name="Option Button 272">
              <controlPr defaultSize="0" autoFill="0" autoLine="0" autoPict="0">
                <anchor moveWithCells="1" sizeWithCells="1">
                  <from>
                    <xdr:col>4</xdr:col>
                    <xdr:colOff>323850</xdr:colOff>
                    <xdr:row>86</xdr:row>
                    <xdr:rowOff>76200</xdr:rowOff>
                  </from>
                  <to>
                    <xdr:col>4</xdr:col>
                    <xdr:colOff>590550</xdr:colOff>
                    <xdr:row>86</xdr:row>
                    <xdr:rowOff>209550</xdr:rowOff>
                  </to>
                </anchor>
              </controlPr>
            </control>
          </mc:Choice>
        </mc:AlternateContent>
        <mc:AlternateContent xmlns:mc="http://schemas.openxmlformats.org/markup-compatibility/2006">
          <mc:Choice Requires="x14">
            <control shapeId="213265" r:id="rId276" name="Option Button 273">
              <controlPr defaultSize="0" autoFill="0" autoLine="0" autoPict="0">
                <anchor moveWithCells="1" sizeWithCells="1">
                  <from>
                    <xdr:col>4</xdr:col>
                    <xdr:colOff>600075</xdr:colOff>
                    <xdr:row>86</xdr:row>
                    <xdr:rowOff>76200</xdr:rowOff>
                  </from>
                  <to>
                    <xdr:col>4</xdr:col>
                    <xdr:colOff>857250</xdr:colOff>
                    <xdr:row>86</xdr:row>
                    <xdr:rowOff>209550</xdr:rowOff>
                  </to>
                </anchor>
              </controlPr>
            </control>
          </mc:Choice>
        </mc:AlternateContent>
        <mc:AlternateContent xmlns:mc="http://schemas.openxmlformats.org/markup-compatibility/2006">
          <mc:Choice Requires="x14">
            <control shapeId="213266" r:id="rId277" name="Option Button 274">
              <controlPr defaultSize="0" autoFill="0" autoLine="0" autoPict="0">
                <anchor moveWithCells="1" sizeWithCells="1">
                  <from>
                    <xdr:col>4</xdr:col>
                    <xdr:colOff>866775</xdr:colOff>
                    <xdr:row>86</xdr:row>
                    <xdr:rowOff>76200</xdr:rowOff>
                  </from>
                  <to>
                    <xdr:col>4</xdr:col>
                    <xdr:colOff>1123950</xdr:colOff>
                    <xdr:row>86</xdr:row>
                    <xdr:rowOff>209550</xdr:rowOff>
                  </to>
                </anchor>
              </controlPr>
            </control>
          </mc:Choice>
        </mc:AlternateContent>
        <mc:AlternateContent xmlns:mc="http://schemas.openxmlformats.org/markup-compatibility/2006">
          <mc:Choice Requires="x14">
            <control shapeId="213267" r:id="rId278" name="Group Box 275">
              <controlPr defaultSize="0" autoFill="0" autoPict="0">
                <anchor moveWithCells="1" sizeWithCells="1">
                  <from>
                    <xdr:col>4</xdr:col>
                    <xdr:colOff>19050</xdr:colOff>
                    <xdr:row>86</xdr:row>
                    <xdr:rowOff>47625</xdr:rowOff>
                  </from>
                  <to>
                    <xdr:col>4</xdr:col>
                    <xdr:colOff>1181100</xdr:colOff>
                    <xdr:row>86</xdr:row>
                    <xdr:rowOff>238125</xdr:rowOff>
                  </to>
                </anchor>
              </controlPr>
            </control>
          </mc:Choice>
        </mc:AlternateContent>
        <mc:AlternateContent xmlns:mc="http://schemas.openxmlformats.org/markup-compatibility/2006">
          <mc:Choice Requires="x14">
            <control shapeId="213268" r:id="rId279" name="Option Button 276">
              <controlPr defaultSize="0" autoFill="0" autoLine="0" autoPict="0">
                <anchor moveWithCells="1" sizeWithCells="1">
                  <from>
                    <xdr:col>4</xdr:col>
                    <xdr:colOff>57150</xdr:colOff>
                    <xdr:row>87</xdr:row>
                    <xdr:rowOff>76200</xdr:rowOff>
                  </from>
                  <to>
                    <xdr:col>4</xdr:col>
                    <xdr:colOff>323850</xdr:colOff>
                    <xdr:row>87</xdr:row>
                    <xdr:rowOff>209550</xdr:rowOff>
                  </to>
                </anchor>
              </controlPr>
            </control>
          </mc:Choice>
        </mc:AlternateContent>
        <mc:AlternateContent xmlns:mc="http://schemas.openxmlformats.org/markup-compatibility/2006">
          <mc:Choice Requires="x14">
            <control shapeId="213269" r:id="rId280" name="Option Button 277">
              <controlPr defaultSize="0" autoFill="0" autoLine="0" autoPict="0">
                <anchor moveWithCells="1" sizeWithCells="1">
                  <from>
                    <xdr:col>4</xdr:col>
                    <xdr:colOff>323850</xdr:colOff>
                    <xdr:row>87</xdr:row>
                    <xdr:rowOff>76200</xdr:rowOff>
                  </from>
                  <to>
                    <xdr:col>4</xdr:col>
                    <xdr:colOff>590550</xdr:colOff>
                    <xdr:row>87</xdr:row>
                    <xdr:rowOff>209550</xdr:rowOff>
                  </to>
                </anchor>
              </controlPr>
            </control>
          </mc:Choice>
        </mc:AlternateContent>
        <mc:AlternateContent xmlns:mc="http://schemas.openxmlformats.org/markup-compatibility/2006">
          <mc:Choice Requires="x14">
            <control shapeId="213270" r:id="rId281" name="Option Button 278">
              <controlPr defaultSize="0" autoFill="0" autoLine="0" autoPict="0">
                <anchor moveWithCells="1" sizeWithCells="1">
                  <from>
                    <xdr:col>4</xdr:col>
                    <xdr:colOff>600075</xdr:colOff>
                    <xdr:row>87</xdr:row>
                    <xdr:rowOff>76200</xdr:rowOff>
                  </from>
                  <to>
                    <xdr:col>4</xdr:col>
                    <xdr:colOff>857250</xdr:colOff>
                    <xdr:row>87</xdr:row>
                    <xdr:rowOff>209550</xdr:rowOff>
                  </to>
                </anchor>
              </controlPr>
            </control>
          </mc:Choice>
        </mc:AlternateContent>
        <mc:AlternateContent xmlns:mc="http://schemas.openxmlformats.org/markup-compatibility/2006">
          <mc:Choice Requires="x14">
            <control shapeId="213271" r:id="rId282" name="Option Button 279">
              <controlPr defaultSize="0" autoFill="0" autoLine="0" autoPict="0">
                <anchor moveWithCells="1" sizeWithCells="1">
                  <from>
                    <xdr:col>4</xdr:col>
                    <xdr:colOff>866775</xdr:colOff>
                    <xdr:row>87</xdr:row>
                    <xdr:rowOff>76200</xdr:rowOff>
                  </from>
                  <to>
                    <xdr:col>4</xdr:col>
                    <xdr:colOff>1123950</xdr:colOff>
                    <xdr:row>87</xdr:row>
                    <xdr:rowOff>209550</xdr:rowOff>
                  </to>
                </anchor>
              </controlPr>
            </control>
          </mc:Choice>
        </mc:AlternateContent>
        <mc:AlternateContent xmlns:mc="http://schemas.openxmlformats.org/markup-compatibility/2006">
          <mc:Choice Requires="x14">
            <control shapeId="213272" r:id="rId283" name="Group Box 280">
              <controlPr defaultSize="0" autoFill="0" autoPict="0">
                <anchor moveWithCells="1" sizeWithCells="1">
                  <from>
                    <xdr:col>4</xdr:col>
                    <xdr:colOff>19050</xdr:colOff>
                    <xdr:row>87</xdr:row>
                    <xdr:rowOff>47625</xdr:rowOff>
                  </from>
                  <to>
                    <xdr:col>4</xdr:col>
                    <xdr:colOff>1181100</xdr:colOff>
                    <xdr:row>87</xdr:row>
                    <xdr:rowOff>238125</xdr:rowOff>
                  </to>
                </anchor>
              </controlPr>
            </control>
          </mc:Choice>
        </mc:AlternateContent>
        <mc:AlternateContent xmlns:mc="http://schemas.openxmlformats.org/markup-compatibility/2006">
          <mc:Choice Requires="x14">
            <control shapeId="213273" r:id="rId284" name="Option Button 281">
              <controlPr defaultSize="0" autoFill="0" autoLine="0" autoPict="0">
                <anchor moveWithCells="1" sizeWithCells="1">
                  <from>
                    <xdr:col>4</xdr:col>
                    <xdr:colOff>57150</xdr:colOff>
                    <xdr:row>88</xdr:row>
                    <xdr:rowOff>85725</xdr:rowOff>
                  </from>
                  <to>
                    <xdr:col>4</xdr:col>
                    <xdr:colOff>323850</xdr:colOff>
                    <xdr:row>88</xdr:row>
                    <xdr:rowOff>219075</xdr:rowOff>
                  </to>
                </anchor>
              </controlPr>
            </control>
          </mc:Choice>
        </mc:AlternateContent>
        <mc:AlternateContent xmlns:mc="http://schemas.openxmlformats.org/markup-compatibility/2006">
          <mc:Choice Requires="x14">
            <control shapeId="213274" r:id="rId285" name="Option Button 282">
              <controlPr defaultSize="0" autoFill="0" autoLine="0" autoPict="0">
                <anchor moveWithCells="1" sizeWithCells="1">
                  <from>
                    <xdr:col>4</xdr:col>
                    <xdr:colOff>323850</xdr:colOff>
                    <xdr:row>88</xdr:row>
                    <xdr:rowOff>85725</xdr:rowOff>
                  </from>
                  <to>
                    <xdr:col>4</xdr:col>
                    <xdr:colOff>590550</xdr:colOff>
                    <xdr:row>88</xdr:row>
                    <xdr:rowOff>219075</xdr:rowOff>
                  </to>
                </anchor>
              </controlPr>
            </control>
          </mc:Choice>
        </mc:AlternateContent>
        <mc:AlternateContent xmlns:mc="http://schemas.openxmlformats.org/markup-compatibility/2006">
          <mc:Choice Requires="x14">
            <control shapeId="213275" r:id="rId286" name="Option Button 283">
              <controlPr defaultSize="0" autoFill="0" autoLine="0" autoPict="0">
                <anchor moveWithCells="1" sizeWithCells="1">
                  <from>
                    <xdr:col>4</xdr:col>
                    <xdr:colOff>600075</xdr:colOff>
                    <xdr:row>88</xdr:row>
                    <xdr:rowOff>85725</xdr:rowOff>
                  </from>
                  <to>
                    <xdr:col>4</xdr:col>
                    <xdr:colOff>857250</xdr:colOff>
                    <xdr:row>88</xdr:row>
                    <xdr:rowOff>219075</xdr:rowOff>
                  </to>
                </anchor>
              </controlPr>
            </control>
          </mc:Choice>
        </mc:AlternateContent>
        <mc:AlternateContent xmlns:mc="http://schemas.openxmlformats.org/markup-compatibility/2006">
          <mc:Choice Requires="x14">
            <control shapeId="213276" r:id="rId287" name="Option Button 284">
              <controlPr defaultSize="0" autoFill="0" autoLine="0" autoPict="0">
                <anchor moveWithCells="1" sizeWithCells="1">
                  <from>
                    <xdr:col>4</xdr:col>
                    <xdr:colOff>866775</xdr:colOff>
                    <xdr:row>88</xdr:row>
                    <xdr:rowOff>85725</xdr:rowOff>
                  </from>
                  <to>
                    <xdr:col>4</xdr:col>
                    <xdr:colOff>1123950</xdr:colOff>
                    <xdr:row>88</xdr:row>
                    <xdr:rowOff>219075</xdr:rowOff>
                  </to>
                </anchor>
              </controlPr>
            </control>
          </mc:Choice>
        </mc:AlternateContent>
        <mc:AlternateContent xmlns:mc="http://schemas.openxmlformats.org/markup-compatibility/2006">
          <mc:Choice Requires="x14">
            <control shapeId="213277" r:id="rId288" name="Group Box 285">
              <controlPr defaultSize="0" autoFill="0" autoPict="0">
                <anchor moveWithCells="1" sizeWithCells="1">
                  <from>
                    <xdr:col>4</xdr:col>
                    <xdr:colOff>19050</xdr:colOff>
                    <xdr:row>88</xdr:row>
                    <xdr:rowOff>57150</xdr:rowOff>
                  </from>
                  <to>
                    <xdr:col>4</xdr:col>
                    <xdr:colOff>1181100</xdr:colOff>
                    <xdr:row>88</xdr:row>
                    <xdr:rowOff>247650</xdr:rowOff>
                  </to>
                </anchor>
              </controlPr>
            </control>
          </mc:Choice>
        </mc:AlternateContent>
        <mc:AlternateContent xmlns:mc="http://schemas.openxmlformats.org/markup-compatibility/2006">
          <mc:Choice Requires="x14">
            <control shapeId="213278" r:id="rId289" name="Option Button 286">
              <controlPr defaultSize="0" autoFill="0" autoLine="0" autoPict="0">
                <anchor moveWithCells="1" sizeWithCells="1">
                  <from>
                    <xdr:col>4</xdr:col>
                    <xdr:colOff>57150</xdr:colOff>
                    <xdr:row>89</xdr:row>
                    <xdr:rowOff>66675</xdr:rowOff>
                  </from>
                  <to>
                    <xdr:col>4</xdr:col>
                    <xdr:colOff>323850</xdr:colOff>
                    <xdr:row>89</xdr:row>
                    <xdr:rowOff>200025</xdr:rowOff>
                  </to>
                </anchor>
              </controlPr>
            </control>
          </mc:Choice>
        </mc:AlternateContent>
        <mc:AlternateContent xmlns:mc="http://schemas.openxmlformats.org/markup-compatibility/2006">
          <mc:Choice Requires="x14">
            <control shapeId="213279" r:id="rId290" name="Option Button 287">
              <controlPr defaultSize="0" autoFill="0" autoLine="0" autoPict="0">
                <anchor moveWithCells="1" sizeWithCells="1">
                  <from>
                    <xdr:col>4</xdr:col>
                    <xdr:colOff>323850</xdr:colOff>
                    <xdr:row>89</xdr:row>
                    <xdr:rowOff>66675</xdr:rowOff>
                  </from>
                  <to>
                    <xdr:col>4</xdr:col>
                    <xdr:colOff>590550</xdr:colOff>
                    <xdr:row>89</xdr:row>
                    <xdr:rowOff>200025</xdr:rowOff>
                  </to>
                </anchor>
              </controlPr>
            </control>
          </mc:Choice>
        </mc:AlternateContent>
        <mc:AlternateContent xmlns:mc="http://schemas.openxmlformats.org/markup-compatibility/2006">
          <mc:Choice Requires="x14">
            <control shapeId="213280" r:id="rId291" name="Option Button 288">
              <controlPr defaultSize="0" autoFill="0" autoLine="0" autoPict="0">
                <anchor moveWithCells="1" sizeWithCells="1">
                  <from>
                    <xdr:col>4</xdr:col>
                    <xdr:colOff>600075</xdr:colOff>
                    <xdr:row>89</xdr:row>
                    <xdr:rowOff>66675</xdr:rowOff>
                  </from>
                  <to>
                    <xdr:col>4</xdr:col>
                    <xdr:colOff>857250</xdr:colOff>
                    <xdr:row>89</xdr:row>
                    <xdr:rowOff>200025</xdr:rowOff>
                  </to>
                </anchor>
              </controlPr>
            </control>
          </mc:Choice>
        </mc:AlternateContent>
        <mc:AlternateContent xmlns:mc="http://schemas.openxmlformats.org/markup-compatibility/2006">
          <mc:Choice Requires="x14">
            <control shapeId="213281" r:id="rId292" name="Option Button 289">
              <controlPr defaultSize="0" autoFill="0" autoLine="0" autoPict="0">
                <anchor moveWithCells="1" sizeWithCells="1">
                  <from>
                    <xdr:col>4</xdr:col>
                    <xdr:colOff>866775</xdr:colOff>
                    <xdr:row>89</xdr:row>
                    <xdr:rowOff>66675</xdr:rowOff>
                  </from>
                  <to>
                    <xdr:col>4</xdr:col>
                    <xdr:colOff>1123950</xdr:colOff>
                    <xdr:row>89</xdr:row>
                    <xdr:rowOff>200025</xdr:rowOff>
                  </to>
                </anchor>
              </controlPr>
            </control>
          </mc:Choice>
        </mc:AlternateContent>
        <mc:AlternateContent xmlns:mc="http://schemas.openxmlformats.org/markup-compatibility/2006">
          <mc:Choice Requires="x14">
            <control shapeId="213282" r:id="rId293" name="Group Box 290">
              <controlPr defaultSize="0" autoFill="0" autoPict="0">
                <anchor moveWithCells="1" sizeWithCells="1">
                  <from>
                    <xdr:col>4</xdr:col>
                    <xdr:colOff>19050</xdr:colOff>
                    <xdr:row>89</xdr:row>
                    <xdr:rowOff>38100</xdr:rowOff>
                  </from>
                  <to>
                    <xdr:col>4</xdr:col>
                    <xdr:colOff>1181100</xdr:colOff>
                    <xdr:row>89</xdr:row>
                    <xdr:rowOff>228600</xdr:rowOff>
                  </to>
                </anchor>
              </controlPr>
            </control>
          </mc:Choice>
        </mc:AlternateContent>
        <mc:AlternateContent xmlns:mc="http://schemas.openxmlformats.org/markup-compatibility/2006">
          <mc:Choice Requires="x14">
            <control shapeId="213283" r:id="rId294" name="Option Button 291">
              <controlPr defaultSize="0" autoFill="0" autoLine="0" autoPict="0">
                <anchor moveWithCells="1" sizeWithCells="1">
                  <from>
                    <xdr:col>4</xdr:col>
                    <xdr:colOff>57150</xdr:colOff>
                    <xdr:row>91</xdr:row>
                    <xdr:rowOff>95250</xdr:rowOff>
                  </from>
                  <to>
                    <xdr:col>4</xdr:col>
                    <xdr:colOff>323850</xdr:colOff>
                    <xdr:row>91</xdr:row>
                    <xdr:rowOff>228600</xdr:rowOff>
                  </to>
                </anchor>
              </controlPr>
            </control>
          </mc:Choice>
        </mc:AlternateContent>
        <mc:AlternateContent xmlns:mc="http://schemas.openxmlformats.org/markup-compatibility/2006">
          <mc:Choice Requires="x14">
            <control shapeId="213284" r:id="rId295" name="Option Button 292">
              <controlPr defaultSize="0" autoFill="0" autoLine="0" autoPict="0">
                <anchor moveWithCells="1" sizeWithCells="1">
                  <from>
                    <xdr:col>4</xdr:col>
                    <xdr:colOff>323850</xdr:colOff>
                    <xdr:row>91</xdr:row>
                    <xdr:rowOff>95250</xdr:rowOff>
                  </from>
                  <to>
                    <xdr:col>4</xdr:col>
                    <xdr:colOff>590550</xdr:colOff>
                    <xdr:row>91</xdr:row>
                    <xdr:rowOff>228600</xdr:rowOff>
                  </to>
                </anchor>
              </controlPr>
            </control>
          </mc:Choice>
        </mc:AlternateContent>
        <mc:AlternateContent xmlns:mc="http://schemas.openxmlformats.org/markup-compatibility/2006">
          <mc:Choice Requires="x14">
            <control shapeId="213285" r:id="rId296" name="Option Button 293">
              <controlPr defaultSize="0" autoFill="0" autoLine="0" autoPict="0">
                <anchor moveWithCells="1" sizeWithCells="1">
                  <from>
                    <xdr:col>4</xdr:col>
                    <xdr:colOff>600075</xdr:colOff>
                    <xdr:row>91</xdr:row>
                    <xdr:rowOff>95250</xdr:rowOff>
                  </from>
                  <to>
                    <xdr:col>4</xdr:col>
                    <xdr:colOff>857250</xdr:colOff>
                    <xdr:row>91</xdr:row>
                    <xdr:rowOff>228600</xdr:rowOff>
                  </to>
                </anchor>
              </controlPr>
            </control>
          </mc:Choice>
        </mc:AlternateContent>
        <mc:AlternateContent xmlns:mc="http://schemas.openxmlformats.org/markup-compatibility/2006">
          <mc:Choice Requires="x14">
            <control shapeId="213286" r:id="rId297" name="Option Button 294">
              <controlPr defaultSize="0" autoFill="0" autoLine="0" autoPict="0">
                <anchor moveWithCells="1" sizeWithCells="1">
                  <from>
                    <xdr:col>4</xdr:col>
                    <xdr:colOff>866775</xdr:colOff>
                    <xdr:row>91</xdr:row>
                    <xdr:rowOff>95250</xdr:rowOff>
                  </from>
                  <to>
                    <xdr:col>4</xdr:col>
                    <xdr:colOff>1123950</xdr:colOff>
                    <xdr:row>91</xdr:row>
                    <xdr:rowOff>228600</xdr:rowOff>
                  </to>
                </anchor>
              </controlPr>
            </control>
          </mc:Choice>
        </mc:AlternateContent>
        <mc:AlternateContent xmlns:mc="http://schemas.openxmlformats.org/markup-compatibility/2006">
          <mc:Choice Requires="x14">
            <control shapeId="213287" r:id="rId298" name="Group Box 295">
              <controlPr defaultSize="0" autoFill="0" autoPict="0">
                <anchor moveWithCells="1" sizeWithCells="1">
                  <from>
                    <xdr:col>4</xdr:col>
                    <xdr:colOff>19050</xdr:colOff>
                    <xdr:row>91</xdr:row>
                    <xdr:rowOff>66675</xdr:rowOff>
                  </from>
                  <to>
                    <xdr:col>4</xdr:col>
                    <xdr:colOff>1181100</xdr:colOff>
                    <xdr:row>91</xdr:row>
                    <xdr:rowOff>257175</xdr:rowOff>
                  </to>
                </anchor>
              </controlPr>
            </control>
          </mc:Choice>
        </mc:AlternateContent>
        <mc:AlternateContent xmlns:mc="http://schemas.openxmlformats.org/markup-compatibility/2006">
          <mc:Choice Requires="x14">
            <control shapeId="213288" r:id="rId299" name="Option Button 296">
              <controlPr defaultSize="0" autoFill="0" autoLine="0" autoPict="0">
                <anchor moveWithCells="1" sizeWithCells="1">
                  <from>
                    <xdr:col>4</xdr:col>
                    <xdr:colOff>57150</xdr:colOff>
                    <xdr:row>92</xdr:row>
                    <xdr:rowOff>85725</xdr:rowOff>
                  </from>
                  <to>
                    <xdr:col>4</xdr:col>
                    <xdr:colOff>323850</xdr:colOff>
                    <xdr:row>92</xdr:row>
                    <xdr:rowOff>219075</xdr:rowOff>
                  </to>
                </anchor>
              </controlPr>
            </control>
          </mc:Choice>
        </mc:AlternateContent>
        <mc:AlternateContent xmlns:mc="http://schemas.openxmlformats.org/markup-compatibility/2006">
          <mc:Choice Requires="x14">
            <control shapeId="213289" r:id="rId300" name="Option Button 297">
              <controlPr defaultSize="0" autoFill="0" autoLine="0" autoPict="0">
                <anchor moveWithCells="1" sizeWithCells="1">
                  <from>
                    <xdr:col>4</xdr:col>
                    <xdr:colOff>323850</xdr:colOff>
                    <xdr:row>92</xdr:row>
                    <xdr:rowOff>85725</xdr:rowOff>
                  </from>
                  <to>
                    <xdr:col>4</xdr:col>
                    <xdr:colOff>590550</xdr:colOff>
                    <xdr:row>92</xdr:row>
                    <xdr:rowOff>219075</xdr:rowOff>
                  </to>
                </anchor>
              </controlPr>
            </control>
          </mc:Choice>
        </mc:AlternateContent>
        <mc:AlternateContent xmlns:mc="http://schemas.openxmlformats.org/markup-compatibility/2006">
          <mc:Choice Requires="x14">
            <control shapeId="213290" r:id="rId301" name="Option Button 298">
              <controlPr defaultSize="0" autoFill="0" autoLine="0" autoPict="0">
                <anchor moveWithCells="1" sizeWithCells="1">
                  <from>
                    <xdr:col>4</xdr:col>
                    <xdr:colOff>600075</xdr:colOff>
                    <xdr:row>92</xdr:row>
                    <xdr:rowOff>85725</xdr:rowOff>
                  </from>
                  <to>
                    <xdr:col>4</xdr:col>
                    <xdr:colOff>857250</xdr:colOff>
                    <xdr:row>92</xdr:row>
                    <xdr:rowOff>219075</xdr:rowOff>
                  </to>
                </anchor>
              </controlPr>
            </control>
          </mc:Choice>
        </mc:AlternateContent>
        <mc:AlternateContent xmlns:mc="http://schemas.openxmlformats.org/markup-compatibility/2006">
          <mc:Choice Requires="x14">
            <control shapeId="213291" r:id="rId302" name="Option Button 299">
              <controlPr defaultSize="0" autoFill="0" autoLine="0" autoPict="0">
                <anchor moveWithCells="1" sizeWithCells="1">
                  <from>
                    <xdr:col>4</xdr:col>
                    <xdr:colOff>866775</xdr:colOff>
                    <xdr:row>92</xdr:row>
                    <xdr:rowOff>85725</xdr:rowOff>
                  </from>
                  <to>
                    <xdr:col>4</xdr:col>
                    <xdr:colOff>1123950</xdr:colOff>
                    <xdr:row>92</xdr:row>
                    <xdr:rowOff>219075</xdr:rowOff>
                  </to>
                </anchor>
              </controlPr>
            </control>
          </mc:Choice>
        </mc:AlternateContent>
        <mc:AlternateContent xmlns:mc="http://schemas.openxmlformats.org/markup-compatibility/2006">
          <mc:Choice Requires="x14">
            <control shapeId="213292" r:id="rId303" name="Group Box 300">
              <controlPr defaultSize="0" autoFill="0" autoPict="0">
                <anchor moveWithCells="1" sizeWithCells="1">
                  <from>
                    <xdr:col>4</xdr:col>
                    <xdr:colOff>19050</xdr:colOff>
                    <xdr:row>92</xdr:row>
                    <xdr:rowOff>57150</xdr:rowOff>
                  </from>
                  <to>
                    <xdr:col>4</xdr:col>
                    <xdr:colOff>1181100</xdr:colOff>
                    <xdr:row>92</xdr:row>
                    <xdr:rowOff>247650</xdr:rowOff>
                  </to>
                </anchor>
              </controlPr>
            </control>
          </mc:Choice>
        </mc:AlternateContent>
        <mc:AlternateContent xmlns:mc="http://schemas.openxmlformats.org/markup-compatibility/2006">
          <mc:Choice Requires="x14">
            <control shapeId="213293" r:id="rId304" name="Option Button 301">
              <controlPr defaultSize="0" autoFill="0" autoLine="0" autoPict="0">
                <anchor moveWithCells="1" sizeWithCells="1">
                  <from>
                    <xdr:col>4</xdr:col>
                    <xdr:colOff>57150</xdr:colOff>
                    <xdr:row>93</xdr:row>
                    <xdr:rowOff>85725</xdr:rowOff>
                  </from>
                  <to>
                    <xdr:col>4</xdr:col>
                    <xdr:colOff>323850</xdr:colOff>
                    <xdr:row>93</xdr:row>
                    <xdr:rowOff>219075</xdr:rowOff>
                  </to>
                </anchor>
              </controlPr>
            </control>
          </mc:Choice>
        </mc:AlternateContent>
        <mc:AlternateContent xmlns:mc="http://schemas.openxmlformats.org/markup-compatibility/2006">
          <mc:Choice Requires="x14">
            <control shapeId="213294" r:id="rId305" name="Option Button 302">
              <controlPr defaultSize="0" autoFill="0" autoLine="0" autoPict="0">
                <anchor moveWithCells="1" sizeWithCells="1">
                  <from>
                    <xdr:col>4</xdr:col>
                    <xdr:colOff>323850</xdr:colOff>
                    <xdr:row>93</xdr:row>
                    <xdr:rowOff>85725</xdr:rowOff>
                  </from>
                  <to>
                    <xdr:col>4</xdr:col>
                    <xdr:colOff>590550</xdr:colOff>
                    <xdr:row>93</xdr:row>
                    <xdr:rowOff>219075</xdr:rowOff>
                  </to>
                </anchor>
              </controlPr>
            </control>
          </mc:Choice>
        </mc:AlternateContent>
        <mc:AlternateContent xmlns:mc="http://schemas.openxmlformats.org/markup-compatibility/2006">
          <mc:Choice Requires="x14">
            <control shapeId="213295" r:id="rId306" name="Option Button 303">
              <controlPr defaultSize="0" autoFill="0" autoLine="0" autoPict="0">
                <anchor moveWithCells="1" sizeWithCells="1">
                  <from>
                    <xdr:col>4</xdr:col>
                    <xdr:colOff>600075</xdr:colOff>
                    <xdr:row>93</xdr:row>
                    <xdr:rowOff>85725</xdr:rowOff>
                  </from>
                  <to>
                    <xdr:col>4</xdr:col>
                    <xdr:colOff>857250</xdr:colOff>
                    <xdr:row>93</xdr:row>
                    <xdr:rowOff>219075</xdr:rowOff>
                  </to>
                </anchor>
              </controlPr>
            </control>
          </mc:Choice>
        </mc:AlternateContent>
        <mc:AlternateContent xmlns:mc="http://schemas.openxmlformats.org/markup-compatibility/2006">
          <mc:Choice Requires="x14">
            <control shapeId="213296" r:id="rId307" name="Option Button 304">
              <controlPr defaultSize="0" autoFill="0" autoLine="0" autoPict="0">
                <anchor moveWithCells="1" sizeWithCells="1">
                  <from>
                    <xdr:col>4</xdr:col>
                    <xdr:colOff>866775</xdr:colOff>
                    <xdr:row>93</xdr:row>
                    <xdr:rowOff>85725</xdr:rowOff>
                  </from>
                  <to>
                    <xdr:col>4</xdr:col>
                    <xdr:colOff>1123950</xdr:colOff>
                    <xdr:row>93</xdr:row>
                    <xdr:rowOff>219075</xdr:rowOff>
                  </to>
                </anchor>
              </controlPr>
            </control>
          </mc:Choice>
        </mc:AlternateContent>
        <mc:AlternateContent xmlns:mc="http://schemas.openxmlformats.org/markup-compatibility/2006">
          <mc:Choice Requires="x14">
            <control shapeId="213297" r:id="rId308" name="Group Box 305">
              <controlPr defaultSize="0" autoFill="0" autoPict="0">
                <anchor moveWithCells="1" sizeWithCells="1">
                  <from>
                    <xdr:col>4</xdr:col>
                    <xdr:colOff>19050</xdr:colOff>
                    <xdr:row>93</xdr:row>
                    <xdr:rowOff>57150</xdr:rowOff>
                  </from>
                  <to>
                    <xdr:col>4</xdr:col>
                    <xdr:colOff>1181100</xdr:colOff>
                    <xdr:row>93</xdr:row>
                    <xdr:rowOff>247650</xdr:rowOff>
                  </to>
                </anchor>
              </controlPr>
            </control>
          </mc:Choice>
        </mc:AlternateContent>
        <mc:AlternateContent xmlns:mc="http://schemas.openxmlformats.org/markup-compatibility/2006">
          <mc:Choice Requires="x14">
            <control shapeId="213298" r:id="rId309" name="Option Button 306">
              <controlPr defaultSize="0" autoFill="0" autoLine="0" autoPict="0">
                <anchor moveWithCells="1" sizeWithCells="1">
                  <from>
                    <xdr:col>4</xdr:col>
                    <xdr:colOff>57150</xdr:colOff>
                    <xdr:row>94</xdr:row>
                    <xdr:rowOff>76200</xdr:rowOff>
                  </from>
                  <to>
                    <xdr:col>4</xdr:col>
                    <xdr:colOff>323850</xdr:colOff>
                    <xdr:row>94</xdr:row>
                    <xdr:rowOff>209550</xdr:rowOff>
                  </to>
                </anchor>
              </controlPr>
            </control>
          </mc:Choice>
        </mc:AlternateContent>
        <mc:AlternateContent xmlns:mc="http://schemas.openxmlformats.org/markup-compatibility/2006">
          <mc:Choice Requires="x14">
            <control shapeId="213299" r:id="rId310" name="Option Button 307">
              <controlPr defaultSize="0" autoFill="0" autoLine="0" autoPict="0">
                <anchor moveWithCells="1" sizeWithCells="1">
                  <from>
                    <xdr:col>4</xdr:col>
                    <xdr:colOff>323850</xdr:colOff>
                    <xdr:row>94</xdr:row>
                    <xdr:rowOff>76200</xdr:rowOff>
                  </from>
                  <to>
                    <xdr:col>4</xdr:col>
                    <xdr:colOff>590550</xdr:colOff>
                    <xdr:row>94</xdr:row>
                    <xdr:rowOff>209550</xdr:rowOff>
                  </to>
                </anchor>
              </controlPr>
            </control>
          </mc:Choice>
        </mc:AlternateContent>
        <mc:AlternateContent xmlns:mc="http://schemas.openxmlformats.org/markup-compatibility/2006">
          <mc:Choice Requires="x14">
            <control shapeId="213300" r:id="rId311" name="Option Button 308">
              <controlPr defaultSize="0" autoFill="0" autoLine="0" autoPict="0">
                <anchor moveWithCells="1" sizeWithCells="1">
                  <from>
                    <xdr:col>4</xdr:col>
                    <xdr:colOff>600075</xdr:colOff>
                    <xdr:row>94</xdr:row>
                    <xdr:rowOff>76200</xdr:rowOff>
                  </from>
                  <to>
                    <xdr:col>4</xdr:col>
                    <xdr:colOff>857250</xdr:colOff>
                    <xdr:row>94</xdr:row>
                    <xdr:rowOff>209550</xdr:rowOff>
                  </to>
                </anchor>
              </controlPr>
            </control>
          </mc:Choice>
        </mc:AlternateContent>
        <mc:AlternateContent xmlns:mc="http://schemas.openxmlformats.org/markup-compatibility/2006">
          <mc:Choice Requires="x14">
            <control shapeId="213301" r:id="rId312" name="Option Button 309">
              <controlPr defaultSize="0" autoFill="0" autoLine="0" autoPict="0">
                <anchor moveWithCells="1" sizeWithCells="1">
                  <from>
                    <xdr:col>4</xdr:col>
                    <xdr:colOff>866775</xdr:colOff>
                    <xdr:row>94</xdr:row>
                    <xdr:rowOff>76200</xdr:rowOff>
                  </from>
                  <to>
                    <xdr:col>4</xdr:col>
                    <xdr:colOff>1123950</xdr:colOff>
                    <xdr:row>94</xdr:row>
                    <xdr:rowOff>209550</xdr:rowOff>
                  </to>
                </anchor>
              </controlPr>
            </control>
          </mc:Choice>
        </mc:AlternateContent>
        <mc:AlternateContent xmlns:mc="http://schemas.openxmlformats.org/markup-compatibility/2006">
          <mc:Choice Requires="x14">
            <control shapeId="213302" r:id="rId313" name="Group Box 310">
              <controlPr defaultSize="0" autoFill="0" autoPict="0">
                <anchor moveWithCells="1" sizeWithCells="1">
                  <from>
                    <xdr:col>4</xdr:col>
                    <xdr:colOff>19050</xdr:colOff>
                    <xdr:row>94</xdr:row>
                    <xdr:rowOff>47625</xdr:rowOff>
                  </from>
                  <to>
                    <xdr:col>4</xdr:col>
                    <xdr:colOff>1181100</xdr:colOff>
                    <xdr:row>94</xdr:row>
                    <xdr:rowOff>238125</xdr:rowOff>
                  </to>
                </anchor>
              </controlPr>
            </control>
          </mc:Choice>
        </mc:AlternateContent>
        <mc:AlternateContent xmlns:mc="http://schemas.openxmlformats.org/markup-compatibility/2006">
          <mc:Choice Requires="x14">
            <control shapeId="213303" r:id="rId314" name="Option Button 311">
              <controlPr defaultSize="0" autoFill="0" autoLine="0" autoPict="0">
                <anchor moveWithCells="1" sizeWithCells="1">
                  <from>
                    <xdr:col>4</xdr:col>
                    <xdr:colOff>57150</xdr:colOff>
                    <xdr:row>95</xdr:row>
                    <xdr:rowOff>66675</xdr:rowOff>
                  </from>
                  <to>
                    <xdr:col>4</xdr:col>
                    <xdr:colOff>323850</xdr:colOff>
                    <xdr:row>95</xdr:row>
                    <xdr:rowOff>200025</xdr:rowOff>
                  </to>
                </anchor>
              </controlPr>
            </control>
          </mc:Choice>
        </mc:AlternateContent>
        <mc:AlternateContent xmlns:mc="http://schemas.openxmlformats.org/markup-compatibility/2006">
          <mc:Choice Requires="x14">
            <control shapeId="213304" r:id="rId315" name="Option Button 312">
              <controlPr defaultSize="0" autoFill="0" autoLine="0" autoPict="0">
                <anchor moveWithCells="1" sizeWithCells="1">
                  <from>
                    <xdr:col>4</xdr:col>
                    <xdr:colOff>323850</xdr:colOff>
                    <xdr:row>95</xdr:row>
                    <xdr:rowOff>66675</xdr:rowOff>
                  </from>
                  <to>
                    <xdr:col>4</xdr:col>
                    <xdr:colOff>590550</xdr:colOff>
                    <xdr:row>95</xdr:row>
                    <xdr:rowOff>200025</xdr:rowOff>
                  </to>
                </anchor>
              </controlPr>
            </control>
          </mc:Choice>
        </mc:AlternateContent>
        <mc:AlternateContent xmlns:mc="http://schemas.openxmlformats.org/markup-compatibility/2006">
          <mc:Choice Requires="x14">
            <control shapeId="213305" r:id="rId316" name="Option Button 313">
              <controlPr defaultSize="0" autoFill="0" autoLine="0" autoPict="0">
                <anchor moveWithCells="1" sizeWithCells="1">
                  <from>
                    <xdr:col>4</xdr:col>
                    <xdr:colOff>600075</xdr:colOff>
                    <xdr:row>95</xdr:row>
                    <xdr:rowOff>66675</xdr:rowOff>
                  </from>
                  <to>
                    <xdr:col>4</xdr:col>
                    <xdr:colOff>857250</xdr:colOff>
                    <xdr:row>95</xdr:row>
                    <xdr:rowOff>200025</xdr:rowOff>
                  </to>
                </anchor>
              </controlPr>
            </control>
          </mc:Choice>
        </mc:AlternateContent>
        <mc:AlternateContent xmlns:mc="http://schemas.openxmlformats.org/markup-compatibility/2006">
          <mc:Choice Requires="x14">
            <control shapeId="213306" r:id="rId317" name="Option Button 314">
              <controlPr defaultSize="0" autoFill="0" autoLine="0" autoPict="0">
                <anchor moveWithCells="1" sizeWithCells="1">
                  <from>
                    <xdr:col>4</xdr:col>
                    <xdr:colOff>866775</xdr:colOff>
                    <xdr:row>95</xdr:row>
                    <xdr:rowOff>66675</xdr:rowOff>
                  </from>
                  <to>
                    <xdr:col>4</xdr:col>
                    <xdr:colOff>1123950</xdr:colOff>
                    <xdr:row>95</xdr:row>
                    <xdr:rowOff>200025</xdr:rowOff>
                  </to>
                </anchor>
              </controlPr>
            </control>
          </mc:Choice>
        </mc:AlternateContent>
        <mc:AlternateContent xmlns:mc="http://schemas.openxmlformats.org/markup-compatibility/2006">
          <mc:Choice Requires="x14">
            <control shapeId="213307" r:id="rId318" name="Group Box 315">
              <controlPr defaultSize="0" autoFill="0" autoPict="0">
                <anchor moveWithCells="1" sizeWithCells="1">
                  <from>
                    <xdr:col>4</xdr:col>
                    <xdr:colOff>19050</xdr:colOff>
                    <xdr:row>95</xdr:row>
                    <xdr:rowOff>38100</xdr:rowOff>
                  </from>
                  <to>
                    <xdr:col>4</xdr:col>
                    <xdr:colOff>1181100</xdr:colOff>
                    <xdr:row>95</xdr:row>
                    <xdr:rowOff>228600</xdr:rowOff>
                  </to>
                </anchor>
              </controlPr>
            </control>
          </mc:Choice>
        </mc:AlternateContent>
        <mc:AlternateContent xmlns:mc="http://schemas.openxmlformats.org/markup-compatibility/2006">
          <mc:Choice Requires="x14">
            <control shapeId="213308" r:id="rId319" name="Option Button 316">
              <controlPr defaultSize="0" autoFill="0" autoLine="0" autoPict="0">
                <anchor moveWithCells="1" sizeWithCells="1">
                  <from>
                    <xdr:col>4</xdr:col>
                    <xdr:colOff>57150</xdr:colOff>
                    <xdr:row>97</xdr:row>
                    <xdr:rowOff>95250</xdr:rowOff>
                  </from>
                  <to>
                    <xdr:col>4</xdr:col>
                    <xdr:colOff>323850</xdr:colOff>
                    <xdr:row>97</xdr:row>
                    <xdr:rowOff>228600</xdr:rowOff>
                  </to>
                </anchor>
              </controlPr>
            </control>
          </mc:Choice>
        </mc:AlternateContent>
        <mc:AlternateContent xmlns:mc="http://schemas.openxmlformats.org/markup-compatibility/2006">
          <mc:Choice Requires="x14">
            <control shapeId="213309" r:id="rId320" name="Option Button 317">
              <controlPr defaultSize="0" autoFill="0" autoLine="0" autoPict="0">
                <anchor moveWithCells="1" sizeWithCells="1">
                  <from>
                    <xdr:col>4</xdr:col>
                    <xdr:colOff>323850</xdr:colOff>
                    <xdr:row>97</xdr:row>
                    <xdr:rowOff>95250</xdr:rowOff>
                  </from>
                  <to>
                    <xdr:col>4</xdr:col>
                    <xdr:colOff>590550</xdr:colOff>
                    <xdr:row>97</xdr:row>
                    <xdr:rowOff>228600</xdr:rowOff>
                  </to>
                </anchor>
              </controlPr>
            </control>
          </mc:Choice>
        </mc:AlternateContent>
        <mc:AlternateContent xmlns:mc="http://schemas.openxmlformats.org/markup-compatibility/2006">
          <mc:Choice Requires="x14">
            <control shapeId="213310" r:id="rId321" name="Option Button 318">
              <controlPr defaultSize="0" autoFill="0" autoLine="0" autoPict="0">
                <anchor moveWithCells="1" sizeWithCells="1">
                  <from>
                    <xdr:col>4</xdr:col>
                    <xdr:colOff>600075</xdr:colOff>
                    <xdr:row>97</xdr:row>
                    <xdr:rowOff>95250</xdr:rowOff>
                  </from>
                  <to>
                    <xdr:col>4</xdr:col>
                    <xdr:colOff>857250</xdr:colOff>
                    <xdr:row>97</xdr:row>
                    <xdr:rowOff>228600</xdr:rowOff>
                  </to>
                </anchor>
              </controlPr>
            </control>
          </mc:Choice>
        </mc:AlternateContent>
        <mc:AlternateContent xmlns:mc="http://schemas.openxmlformats.org/markup-compatibility/2006">
          <mc:Choice Requires="x14">
            <control shapeId="213311" r:id="rId322" name="Option Button 319">
              <controlPr defaultSize="0" autoFill="0" autoLine="0" autoPict="0">
                <anchor moveWithCells="1" sizeWithCells="1">
                  <from>
                    <xdr:col>4</xdr:col>
                    <xdr:colOff>866775</xdr:colOff>
                    <xdr:row>97</xdr:row>
                    <xdr:rowOff>95250</xdr:rowOff>
                  </from>
                  <to>
                    <xdr:col>4</xdr:col>
                    <xdr:colOff>1123950</xdr:colOff>
                    <xdr:row>97</xdr:row>
                    <xdr:rowOff>228600</xdr:rowOff>
                  </to>
                </anchor>
              </controlPr>
            </control>
          </mc:Choice>
        </mc:AlternateContent>
        <mc:AlternateContent xmlns:mc="http://schemas.openxmlformats.org/markup-compatibility/2006">
          <mc:Choice Requires="x14">
            <control shapeId="213312" r:id="rId323" name="Group Box 320">
              <controlPr defaultSize="0" autoFill="0" autoPict="0">
                <anchor moveWithCells="1" sizeWithCells="1">
                  <from>
                    <xdr:col>4</xdr:col>
                    <xdr:colOff>19050</xdr:colOff>
                    <xdr:row>97</xdr:row>
                    <xdr:rowOff>66675</xdr:rowOff>
                  </from>
                  <to>
                    <xdr:col>4</xdr:col>
                    <xdr:colOff>1181100</xdr:colOff>
                    <xdr:row>97</xdr:row>
                    <xdr:rowOff>257175</xdr:rowOff>
                  </to>
                </anchor>
              </controlPr>
            </control>
          </mc:Choice>
        </mc:AlternateContent>
        <mc:AlternateContent xmlns:mc="http://schemas.openxmlformats.org/markup-compatibility/2006">
          <mc:Choice Requires="x14">
            <control shapeId="213313" r:id="rId324" name="Option Button 321">
              <controlPr defaultSize="0" autoFill="0" autoLine="0" autoPict="0">
                <anchor moveWithCells="1" sizeWithCells="1">
                  <from>
                    <xdr:col>4</xdr:col>
                    <xdr:colOff>57150</xdr:colOff>
                    <xdr:row>98</xdr:row>
                    <xdr:rowOff>85725</xdr:rowOff>
                  </from>
                  <to>
                    <xdr:col>4</xdr:col>
                    <xdr:colOff>323850</xdr:colOff>
                    <xdr:row>98</xdr:row>
                    <xdr:rowOff>219075</xdr:rowOff>
                  </to>
                </anchor>
              </controlPr>
            </control>
          </mc:Choice>
        </mc:AlternateContent>
        <mc:AlternateContent xmlns:mc="http://schemas.openxmlformats.org/markup-compatibility/2006">
          <mc:Choice Requires="x14">
            <control shapeId="213314" r:id="rId325" name="Option Button 322">
              <controlPr defaultSize="0" autoFill="0" autoLine="0" autoPict="0">
                <anchor moveWithCells="1" sizeWithCells="1">
                  <from>
                    <xdr:col>4</xdr:col>
                    <xdr:colOff>323850</xdr:colOff>
                    <xdr:row>98</xdr:row>
                    <xdr:rowOff>85725</xdr:rowOff>
                  </from>
                  <to>
                    <xdr:col>4</xdr:col>
                    <xdr:colOff>590550</xdr:colOff>
                    <xdr:row>98</xdr:row>
                    <xdr:rowOff>219075</xdr:rowOff>
                  </to>
                </anchor>
              </controlPr>
            </control>
          </mc:Choice>
        </mc:AlternateContent>
        <mc:AlternateContent xmlns:mc="http://schemas.openxmlformats.org/markup-compatibility/2006">
          <mc:Choice Requires="x14">
            <control shapeId="213315" r:id="rId326" name="Option Button 323">
              <controlPr defaultSize="0" autoFill="0" autoLine="0" autoPict="0">
                <anchor moveWithCells="1" sizeWithCells="1">
                  <from>
                    <xdr:col>4</xdr:col>
                    <xdr:colOff>600075</xdr:colOff>
                    <xdr:row>98</xdr:row>
                    <xdr:rowOff>85725</xdr:rowOff>
                  </from>
                  <to>
                    <xdr:col>4</xdr:col>
                    <xdr:colOff>857250</xdr:colOff>
                    <xdr:row>98</xdr:row>
                    <xdr:rowOff>219075</xdr:rowOff>
                  </to>
                </anchor>
              </controlPr>
            </control>
          </mc:Choice>
        </mc:AlternateContent>
        <mc:AlternateContent xmlns:mc="http://schemas.openxmlformats.org/markup-compatibility/2006">
          <mc:Choice Requires="x14">
            <control shapeId="213316" r:id="rId327" name="Option Button 324">
              <controlPr defaultSize="0" autoFill="0" autoLine="0" autoPict="0">
                <anchor moveWithCells="1" sizeWithCells="1">
                  <from>
                    <xdr:col>4</xdr:col>
                    <xdr:colOff>866775</xdr:colOff>
                    <xdr:row>98</xdr:row>
                    <xdr:rowOff>85725</xdr:rowOff>
                  </from>
                  <to>
                    <xdr:col>4</xdr:col>
                    <xdr:colOff>1123950</xdr:colOff>
                    <xdr:row>98</xdr:row>
                    <xdr:rowOff>219075</xdr:rowOff>
                  </to>
                </anchor>
              </controlPr>
            </control>
          </mc:Choice>
        </mc:AlternateContent>
        <mc:AlternateContent xmlns:mc="http://schemas.openxmlformats.org/markup-compatibility/2006">
          <mc:Choice Requires="x14">
            <control shapeId="213317" r:id="rId328" name="Group Box 325">
              <controlPr defaultSize="0" autoFill="0" autoPict="0">
                <anchor moveWithCells="1" sizeWithCells="1">
                  <from>
                    <xdr:col>4</xdr:col>
                    <xdr:colOff>19050</xdr:colOff>
                    <xdr:row>98</xdr:row>
                    <xdr:rowOff>57150</xdr:rowOff>
                  </from>
                  <to>
                    <xdr:col>4</xdr:col>
                    <xdr:colOff>1181100</xdr:colOff>
                    <xdr:row>98</xdr:row>
                    <xdr:rowOff>247650</xdr:rowOff>
                  </to>
                </anchor>
              </controlPr>
            </control>
          </mc:Choice>
        </mc:AlternateContent>
        <mc:AlternateContent xmlns:mc="http://schemas.openxmlformats.org/markup-compatibility/2006">
          <mc:Choice Requires="x14">
            <control shapeId="213318" r:id="rId329" name="Option Button 326">
              <controlPr defaultSize="0" autoFill="0" autoLine="0" autoPict="0">
                <anchor moveWithCells="1" sizeWithCells="1">
                  <from>
                    <xdr:col>4</xdr:col>
                    <xdr:colOff>57150</xdr:colOff>
                    <xdr:row>99</xdr:row>
                    <xdr:rowOff>66675</xdr:rowOff>
                  </from>
                  <to>
                    <xdr:col>4</xdr:col>
                    <xdr:colOff>323850</xdr:colOff>
                    <xdr:row>99</xdr:row>
                    <xdr:rowOff>200025</xdr:rowOff>
                  </to>
                </anchor>
              </controlPr>
            </control>
          </mc:Choice>
        </mc:AlternateContent>
        <mc:AlternateContent xmlns:mc="http://schemas.openxmlformats.org/markup-compatibility/2006">
          <mc:Choice Requires="x14">
            <control shapeId="213319" r:id="rId330" name="Option Button 327">
              <controlPr defaultSize="0" autoFill="0" autoLine="0" autoPict="0">
                <anchor moveWithCells="1" sizeWithCells="1">
                  <from>
                    <xdr:col>4</xdr:col>
                    <xdr:colOff>323850</xdr:colOff>
                    <xdr:row>99</xdr:row>
                    <xdr:rowOff>66675</xdr:rowOff>
                  </from>
                  <to>
                    <xdr:col>4</xdr:col>
                    <xdr:colOff>590550</xdr:colOff>
                    <xdr:row>99</xdr:row>
                    <xdr:rowOff>200025</xdr:rowOff>
                  </to>
                </anchor>
              </controlPr>
            </control>
          </mc:Choice>
        </mc:AlternateContent>
        <mc:AlternateContent xmlns:mc="http://schemas.openxmlformats.org/markup-compatibility/2006">
          <mc:Choice Requires="x14">
            <control shapeId="213320" r:id="rId331" name="Option Button 328">
              <controlPr defaultSize="0" autoFill="0" autoLine="0" autoPict="0">
                <anchor moveWithCells="1" sizeWithCells="1">
                  <from>
                    <xdr:col>4</xdr:col>
                    <xdr:colOff>600075</xdr:colOff>
                    <xdr:row>99</xdr:row>
                    <xdr:rowOff>66675</xdr:rowOff>
                  </from>
                  <to>
                    <xdr:col>4</xdr:col>
                    <xdr:colOff>857250</xdr:colOff>
                    <xdr:row>99</xdr:row>
                    <xdr:rowOff>200025</xdr:rowOff>
                  </to>
                </anchor>
              </controlPr>
            </control>
          </mc:Choice>
        </mc:AlternateContent>
        <mc:AlternateContent xmlns:mc="http://schemas.openxmlformats.org/markup-compatibility/2006">
          <mc:Choice Requires="x14">
            <control shapeId="213321" r:id="rId332" name="Option Button 329">
              <controlPr defaultSize="0" autoFill="0" autoLine="0" autoPict="0">
                <anchor moveWithCells="1" sizeWithCells="1">
                  <from>
                    <xdr:col>4</xdr:col>
                    <xdr:colOff>866775</xdr:colOff>
                    <xdr:row>99</xdr:row>
                    <xdr:rowOff>66675</xdr:rowOff>
                  </from>
                  <to>
                    <xdr:col>4</xdr:col>
                    <xdr:colOff>1123950</xdr:colOff>
                    <xdr:row>99</xdr:row>
                    <xdr:rowOff>200025</xdr:rowOff>
                  </to>
                </anchor>
              </controlPr>
            </control>
          </mc:Choice>
        </mc:AlternateContent>
        <mc:AlternateContent xmlns:mc="http://schemas.openxmlformats.org/markup-compatibility/2006">
          <mc:Choice Requires="x14">
            <control shapeId="213322" r:id="rId333" name="Group Box 330">
              <controlPr defaultSize="0" autoFill="0" autoPict="0">
                <anchor moveWithCells="1" sizeWithCells="1">
                  <from>
                    <xdr:col>4</xdr:col>
                    <xdr:colOff>19050</xdr:colOff>
                    <xdr:row>99</xdr:row>
                    <xdr:rowOff>38100</xdr:rowOff>
                  </from>
                  <to>
                    <xdr:col>4</xdr:col>
                    <xdr:colOff>1181100</xdr:colOff>
                    <xdr:row>99</xdr:row>
                    <xdr:rowOff>228600</xdr:rowOff>
                  </to>
                </anchor>
              </controlPr>
            </control>
          </mc:Choice>
        </mc:AlternateContent>
        <mc:AlternateContent xmlns:mc="http://schemas.openxmlformats.org/markup-compatibility/2006">
          <mc:Choice Requires="x14">
            <control shapeId="213323" r:id="rId334" name="Option Button 331">
              <controlPr defaultSize="0" autoFill="0" autoLine="0" autoPict="0">
                <anchor moveWithCells="1" sizeWithCells="1">
                  <from>
                    <xdr:col>4</xdr:col>
                    <xdr:colOff>95250</xdr:colOff>
                    <xdr:row>100</xdr:row>
                    <xdr:rowOff>85725</xdr:rowOff>
                  </from>
                  <to>
                    <xdr:col>4</xdr:col>
                    <xdr:colOff>361950</xdr:colOff>
                    <xdr:row>100</xdr:row>
                    <xdr:rowOff>219075</xdr:rowOff>
                  </to>
                </anchor>
              </controlPr>
            </control>
          </mc:Choice>
        </mc:AlternateContent>
        <mc:AlternateContent xmlns:mc="http://schemas.openxmlformats.org/markup-compatibility/2006">
          <mc:Choice Requires="x14">
            <control shapeId="213324" r:id="rId335" name="Option Button 332">
              <controlPr defaultSize="0" autoFill="0" autoLine="0" autoPict="0">
                <anchor moveWithCells="1" sizeWithCells="1">
                  <from>
                    <xdr:col>4</xdr:col>
                    <xdr:colOff>361950</xdr:colOff>
                    <xdr:row>100</xdr:row>
                    <xdr:rowOff>85725</xdr:rowOff>
                  </from>
                  <to>
                    <xdr:col>4</xdr:col>
                    <xdr:colOff>628650</xdr:colOff>
                    <xdr:row>100</xdr:row>
                    <xdr:rowOff>219075</xdr:rowOff>
                  </to>
                </anchor>
              </controlPr>
            </control>
          </mc:Choice>
        </mc:AlternateContent>
        <mc:AlternateContent xmlns:mc="http://schemas.openxmlformats.org/markup-compatibility/2006">
          <mc:Choice Requires="x14">
            <control shapeId="213325" r:id="rId336" name="Option Button 333">
              <controlPr defaultSize="0" autoFill="0" autoLine="0" autoPict="0">
                <anchor moveWithCells="1" sizeWithCells="1">
                  <from>
                    <xdr:col>4</xdr:col>
                    <xdr:colOff>638175</xdr:colOff>
                    <xdr:row>100</xdr:row>
                    <xdr:rowOff>85725</xdr:rowOff>
                  </from>
                  <to>
                    <xdr:col>4</xdr:col>
                    <xdr:colOff>895350</xdr:colOff>
                    <xdr:row>100</xdr:row>
                    <xdr:rowOff>219075</xdr:rowOff>
                  </to>
                </anchor>
              </controlPr>
            </control>
          </mc:Choice>
        </mc:AlternateContent>
        <mc:AlternateContent xmlns:mc="http://schemas.openxmlformats.org/markup-compatibility/2006">
          <mc:Choice Requires="x14">
            <control shapeId="213326" r:id="rId337" name="Option Button 334">
              <controlPr defaultSize="0" autoFill="0" autoLine="0" autoPict="0">
                <anchor moveWithCells="1" sizeWithCells="1">
                  <from>
                    <xdr:col>4</xdr:col>
                    <xdr:colOff>904875</xdr:colOff>
                    <xdr:row>100</xdr:row>
                    <xdr:rowOff>85725</xdr:rowOff>
                  </from>
                  <to>
                    <xdr:col>4</xdr:col>
                    <xdr:colOff>1162050</xdr:colOff>
                    <xdr:row>100</xdr:row>
                    <xdr:rowOff>219075</xdr:rowOff>
                  </to>
                </anchor>
              </controlPr>
            </control>
          </mc:Choice>
        </mc:AlternateContent>
        <mc:AlternateContent xmlns:mc="http://schemas.openxmlformats.org/markup-compatibility/2006">
          <mc:Choice Requires="x14">
            <control shapeId="213327" r:id="rId338" name="Group Box 335">
              <controlPr defaultSize="0" autoFill="0" autoPict="0">
                <anchor moveWithCells="1" sizeWithCells="1">
                  <from>
                    <xdr:col>4</xdr:col>
                    <xdr:colOff>57150</xdr:colOff>
                    <xdr:row>100</xdr:row>
                    <xdr:rowOff>57150</xdr:rowOff>
                  </from>
                  <to>
                    <xdr:col>5</xdr:col>
                    <xdr:colOff>0</xdr:colOff>
                    <xdr:row>100</xdr:row>
                    <xdr:rowOff>247650</xdr:rowOff>
                  </to>
                </anchor>
              </controlPr>
            </control>
          </mc:Choice>
        </mc:AlternateContent>
        <mc:AlternateContent xmlns:mc="http://schemas.openxmlformats.org/markup-compatibility/2006">
          <mc:Choice Requires="x14">
            <control shapeId="213328" r:id="rId339" name="Option Button 336">
              <controlPr defaultSize="0" autoFill="0" autoLine="0" autoPict="0">
                <anchor moveWithCells="1" sizeWithCells="1">
                  <from>
                    <xdr:col>4</xdr:col>
                    <xdr:colOff>76200</xdr:colOff>
                    <xdr:row>102</xdr:row>
                    <xdr:rowOff>66675</xdr:rowOff>
                  </from>
                  <to>
                    <xdr:col>4</xdr:col>
                    <xdr:colOff>342900</xdr:colOff>
                    <xdr:row>102</xdr:row>
                    <xdr:rowOff>200025</xdr:rowOff>
                  </to>
                </anchor>
              </controlPr>
            </control>
          </mc:Choice>
        </mc:AlternateContent>
        <mc:AlternateContent xmlns:mc="http://schemas.openxmlformats.org/markup-compatibility/2006">
          <mc:Choice Requires="x14">
            <control shapeId="213329" r:id="rId340" name="Option Button 337">
              <controlPr defaultSize="0" autoFill="0" autoLine="0" autoPict="0">
                <anchor moveWithCells="1" sizeWithCells="1">
                  <from>
                    <xdr:col>4</xdr:col>
                    <xdr:colOff>342900</xdr:colOff>
                    <xdr:row>102</xdr:row>
                    <xdr:rowOff>66675</xdr:rowOff>
                  </from>
                  <to>
                    <xdr:col>4</xdr:col>
                    <xdr:colOff>609600</xdr:colOff>
                    <xdr:row>102</xdr:row>
                    <xdr:rowOff>200025</xdr:rowOff>
                  </to>
                </anchor>
              </controlPr>
            </control>
          </mc:Choice>
        </mc:AlternateContent>
        <mc:AlternateContent xmlns:mc="http://schemas.openxmlformats.org/markup-compatibility/2006">
          <mc:Choice Requires="x14">
            <control shapeId="213330" r:id="rId341" name="Option Button 338">
              <controlPr defaultSize="0" autoFill="0" autoLine="0" autoPict="0">
                <anchor moveWithCells="1" sizeWithCells="1">
                  <from>
                    <xdr:col>4</xdr:col>
                    <xdr:colOff>619125</xdr:colOff>
                    <xdr:row>102</xdr:row>
                    <xdr:rowOff>66675</xdr:rowOff>
                  </from>
                  <to>
                    <xdr:col>4</xdr:col>
                    <xdr:colOff>876300</xdr:colOff>
                    <xdr:row>102</xdr:row>
                    <xdr:rowOff>200025</xdr:rowOff>
                  </to>
                </anchor>
              </controlPr>
            </control>
          </mc:Choice>
        </mc:AlternateContent>
        <mc:AlternateContent xmlns:mc="http://schemas.openxmlformats.org/markup-compatibility/2006">
          <mc:Choice Requires="x14">
            <control shapeId="213331" r:id="rId342" name="Option Button 339">
              <controlPr defaultSize="0" autoFill="0" autoLine="0" autoPict="0">
                <anchor moveWithCells="1" sizeWithCells="1">
                  <from>
                    <xdr:col>4</xdr:col>
                    <xdr:colOff>885825</xdr:colOff>
                    <xdr:row>102</xdr:row>
                    <xdr:rowOff>66675</xdr:rowOff>
                  </from>
                  <to>
                    <xdr:col>4</xdr:col>
                    <xdr:colOff>1143000</xdr:colOff>
                    <xdr:row>102</xdr:row>
                    <xdr:rowOff>200025</xdr:rowOff>
                  </to>
                </anchor>
              </controlPr>
            </control>
          </mc:Choice>
        </mc:AlternateContent>
        <mc:AlternateContent xmlns:mc="http://schemas.openxmlformats.org/markup-compatibility/2006">
          <mc:Choice Requires="x14">
            <control shapeId="213332" r:id="rId343" name="Group Box 340">
              <controlPr defaultSize="0" autoFill="0" autoPict="0">
                <anchor moveWithCells="1" sizeWithCells="1">
                  <from>
                    <xdr:col>4</xdr:col>
                    <xdr:colOff>38100</xdr:colOff>
                    <xdr:row>102</xdr:row>
                    <xdr:rowOff>38100</xdr:rowOff>
                  </from>
                  <to>
                    <xdr:col>4</xdr:col>
                    <xdr:colOff>1200150</xdr:colOff>
                    <xdr:row>102</xdr:row>
                    <xdr:rowOff>228600</xdr:rowOff>
                  </to>
                </anchor>
              </controlPr>
            </control>
          </mc:Choice>
        </mc:AlternateContent>
        <mc:AlternateContent xmlns:mc="http://schemas.openxmlformats.org/markup-compatibility/2006">
          <mc:Choice Requires="x14">
            <control shapeId="213333" r:id="rId344" name="Option Button 341">
              <controlPr defaultSize="0" autoFill="0" autoLine="0" autoPict="0">
                <anchor moveWithCells="1" sizeWithCells="1">
                  <from>
                    <xdr:col>4</xdr:col>
                    <xdr:colOff>57150</xdr:colOff>
                    <xdr:row>103</xdr:row>
                    <xdr:rowOff>85725</xdr:rowOff>
                  </from>
                  <to>
                    <xdr:col>4</xdr:col>
                    <xdr:colOff>323850</xdr:colOff>
                    <xdr:row>103</xdr:row>
                    <xdr:rowOff>219075</xdr:rowOff>
                  </to>
                </anchor>
              </controlPr>
            </control>
          </mc:Choice>
        </mc:AlternateContent>
        <mc:AlternateContent xmlns:mc="http://schemas.openxmlformats.org/markup-compatibility/2006">
          <mc:Choice Requires="x14">
            <control shapeId="213334" r:id="rId345" name="Option Button 342">
              <controlPr defaultSize="0" autoFill="0" autoLine="0" autoPict="0">
                <anchor moveWithCells="1" sizeWithCells="1">
                  <from>
                    <xdr:col>4</xdr:col>
                    <xdr:colOff>323850</xdr:colOff>
                    <xdr:row>103</xdr:row>
                    <xdr:rowOff>85725</xdr:rowOff>
                  </from>
                  <to>
                    <xdr:col>4</xdr:col>
                    <xdr:colOff>590550</xdr:colOff>
                    <xdr:row>103</xdr:row>
                    <xdr:rowOff>219075</xdr:rowOff>
                  </to>
                </anchor>
              </controlPr>
            </control>
          </mc:Choice>
        </mc:AlternateContent>
        <mc:AlternateContent xmlns:mc="http://schemas.openxmlformats.org/markup-compatibility/2006">
          <mc:Choice Requires="x14">
            <control shapeId="213335" r:id="rId346" name="Option Button 343">
              <controlPr defaultSize="0" autoFill="0" autoLine="0" autoPict="0">
                <anchor moveWithCells="1" sizeWithCells="1">
                  <from>
                    <xdr:col>4</xdr:col>
                    <xdr:colOff>600075</xdr:colOff>
                    <xdr:row>103</xdr:row>
                    <xdr:rowOff>85725</xdr:rowOff>
                  </from>
                  <to>
                    <xdr:col>4</xdr:col>
                    <xdr:colOff>857250</xdr:colOff>
                    <xdr:row>103</xdr:row>
                    <xdr:rowOff>219075</xdr:rowOff>
                  </to>
                </anchor>
              </controlPr>
            </control>
          </mc:Choice>
        </mc:AlternateContent>
        <mc:AlternateContent xmlns:mc="http://schemas.openxmlformats.org/markup-compatibility/2006">
          <mc:Choice Requires="x14">
            <control shapeId="213336" r:id="rId347" name="Option Button 344">
              <controlPr defaultSize="0" autoFill="0" autoLine="0" autoPict="0">
                <anchor moveWithCells="1" sizeWithCells="1">
                  <from>
                    <xdr:col>4</xdr:col>
                    <xdr:colOff>866775</xdr:colOff>
                    <xdr:row>103</xdr:row>
                    <xdr:rowOff>85725</xdr:rowOff>
                  </from>
                  <to>
                    <xdr:col>4</xdr:col>
                    <xdr:colOff>1123950</xdr:colOff>
                    <xdr:row>103</xdr:row>
                    <xdr:rowOff>219075</xdr:rowOff>
                  </to>
                </anchor>
              </controlPr>
            </control>
          </mc:Choice>
        </mc:AlternateContent>
        <mc:AlternateContent xmlns:mc="http://schemas.openxmlformats.org/markup-compatibility/2006">
          <mc:Choice Requires="x14">
            <control shapeId="213337" r:id="rId348" name="Group Box 345">
              <controlPr defaultSize="0" autoFill="0" autoPict="0">
                <anchor moveWithCells="1" sizeWithCells="1">
                  <from>
                    <xdr:col>4</xdr:col>
                    <xdr:colOff>19050</xdr:colOff>
                    <xdr:row>103</xdr:row>
                    <xdr:rowOff>57150</xdr:rowOff>
                  </from>
                  <to>
                    <xdr:col>4</xdr:col>
                    <xdr:colOff>1181100</xdr:colOff>
                    <xdr:row>103</xdr:row>
                    <xdr:rowOff>247650</xdr:rowOff>
                  </to>
                </anchor>
              </controlPr>
            </control>
          </mc:Choice>
        </mc:AlternateContent>
        <mc:AlternateContent xmlns:mc="http://schemas.openxmlformats.org/markup-compatibility/2006">
          <mc:Choice Requires="x14">
            <control shapeId="213338" r:id="rId349" name="Option Button 346">
              <controlPr defaultSize="0" autoFill="0" autoLine="0" autoPict="0">
                <anchor moveWithCells="1" sizeWithCells="1">
                  <from>
                    <xdr:col>4</xdr:col>
                    <xdr:colOff>57150</xdr:colOff>
                    <xdr:row>107</xdr:row>
                    <xdr:rowOff>76200</xdr:rowOff>
                  </from>
                  <to>
                    <xdr:col>4</xdr:col>
                    <xdr:colOff>323850</xdr:colOff>
                    <xdr:row>107</xdr:row>
                    <xdr:rowOff>209550</xdr:rowOff>
                  </to>
                </anchor>
              </controlPr>
            </control>
          </mc:Choice>
        </mc:AlternateContent>
        <mc:AlternateContent xmlns:mc="http://schemas.openxmlformats.org/markup-compatibility/2006">
          <mc:Choice Requires="x14">
            <control shapeId="213339" r:id="rId350" name="Option Button 347">
              <controlPr defaultSize="0" autoFill="0" autoLine="0" autoPict="0">
                <anchor moveWithCells="1" sizeWithCells="1">
                  <from>
                    <xdr:col>4</xdr:col>
                    <xdr:colOff>323850</xdr:colOff>
                    <xdr:row>107</xdr:row>
                    <xdr:rowOff>76200</xdr:rowOff>
                  </from>
                  <to>
                    <xdr:col>4</xdr:col>
                    <xdr:colOff>590550</xdr:colOff>
                    <xdr:row>107</xdr:row>
                    <xdr:rowOff>209550</xdr:rowOff>
                  </to>
                </anchor>
              </controlPr>
            </control>
          </mc:Choice>
        </mc:AlternateContent>
        <mc:AlternateContent xmlns:mc="http://schemas.openxmlformats.org/markup-compatibility/2006">
          <mc:Choice Requires="x14">
            <control shapeId="213340" r:id="rId351" name="Option Button 348">
              <controlPr defaultSize="0" autoFill="0" autoLine="0" autoPict="0">
                <anchor moveWithCells="1" sizeWithCells="1">
                  <from>
                    <xdr:col>4</xdr:col>
                    <xdr:colOff>600075</xdr:colOff>
                    <xdr:row>107</xdr:row>
                    <xdr:rowOff>76200</xdr:rowOff>
                  </from>
                  <to>
                    <xdr:col>4</xdr:col>
                    <xdr:colOff>857250</xdr:colOff>
                    <xdr:row>107</xdr:row>
                    <xdr:rowOff>209550</xdr:rowOff>
                  </to>
                </anchor>
              </controlPr>
            </control>
          </mc:Choice>
        </mc:AlternateContent>
        <mc:AlternateContent xmlns:mc="http://schemas.openxmlformats.org/markup-compatibility/2006">
          <mc:Choice Requires="x14">
            <control shapeId="213341" r:id="rId352" name="Option Button 349">
              <controlPr defaultSize="0" autoFill="0" autoLine="0" autoPict="0">
                <anchor moveWithCells="1" sizeWithCells="1">
                  <from>
                    <xdr:col>4</xdr:col>
                    <xdr:colOff>866775</xdr:colOff>
                    <xdr:row>107</xdr:row>
                    <xdr:rowOff>76200</xdr:rowOff>
                  </from>
                  <to>
                    <xdr:col>4</xdr:col>
                    <xdr:colOff>1123950</xdr:colOff>
                    <xdr:row>107</xdr:row>
                    <xdr:rowOff>209550</xdr:rowOff>
                  </to>
                </anchor>
              </controlPr>
            </control>
          </mc:Choice>
        </mc:AlternateContent>
        <mc:AlternateContent xmlns:mc="http://schemas.openxmlformats.org/markup-compatibility/2006">
          <mc:Choice Requires="x14">
            <control shapeId="213342" r:id="rId353" name="Group Box 350">
              <controlPr defaultSize="0" autoFill="0" autoPict="0">
                <anchor moveWithCells="1" sizeWithCells="1">
                  <from>
                    <xdr:col>4</xdr:col>
                    <xdr:colOff>19050</xdr:colOff>
                    <xdr:row>107</xdr:row>
                    <xdr:rowOff>47625</xdr:rowOff>
                  </from>
                  <to>
                    <xdr:col>4</xdr:col>
                    <xdr:colOff>1181100</xdr:colOff>
                    <xdr:row>107</xdr:row>
                    <xdr:rowOff>238125</xdr:rowOff>
                  </to>
                </anchor>
              </controlPr>
            </control>
          </mc:Choice>
        </mc:AlternateContent>
        <mc:AlternateContent xmlns:mc="http://schemas.openxmlformats.org/markup-compatibility/2006">
          <mc:Choice Requires="x14">
            <control shapeId="213343" r:id="rId354" name="Option Button 351">
              <controlPr defaultSize="0" autoFill="0" autoLine="0" autoPict="0">
                <anchor moveWithCells="1" sizeWithCells="1">
                  <from>
                    <xdr:col>4</xdr:col>
                    <xdr:colOff>57150</xdr:colOff>
                    <xdr:row>108</xdr:row>
                    <xdr:rowOff>76200</xdr:rowOff>
                  </from>
                  <to>
                    <xdr:col>4</xdr:col>
                    <xdr:colOff>323850</xdr:colOff>
                    <xdr:row>108</xdr:row>
                    <xdr:rowOff>209550</xdr:rowOff>
                  </to>
                </anchor>
              </controlPr>
            </control>
          </mc:Choice>
        </mc:AlternateContent>
        <mc:AlternateContent xmlns:mc="http://schemas.openxmlformats.org/markup-compatibility/2006">
          <mc:Choice Requires="x14">
            <control shapeId="213344" r:id="rId355" name="Option Button 352">
              <controlPr defaultSize="0" autoFill="0" autoLine="0" autoPict="0">
                <anchor moveWithCells="1" sizeWithCells="1">
                  <from>
                    <xdr:col>4</xdr:col>
                    <xdr:colOff>323850</xdr:colOff>
                    <xdr:row>108</xdr:row>
                    <xdr:rowOff>76200</xdr:rowOff>
                  </from>
                  <to>
                    <xdr:col>4</xdr:col>
                    <xdr:colOff>590550</xdr:colOff>
                    <xdr:row>108</xdr:row>
                    <xdr:rowOff>209550</xdr:rowOff>
                  </to>
                </anchor>
              </controlPr>
            </control>
          </mc:Choice>
        </mc:AlternateContent>
        <mc:AlternateContent xmlns:mc="http://schemas.openxmlformats.org/markup-compatibility/2006">
          <mc:Choice Requires="x14">
            <control shapeId="213345" r:id="rId356" name="Option Button 353">
              <controlPr defaultSize="0" autoFill="0" autoLine="0" autoPict="0">
                <anchor moveWithCells="1" sizeWithCells="1">
                  <from>
                    <xdr:col>4</xdr:col>
                    <xdr:colOff>600075</xdr:colOff>
                    <xdr:row>108</xdr:row>
                    <xdr:rowOff>76200</xdr:rowOff>
                  </from>
                  <to>
                    <xdr:col>4</xdr:col>
                    <xdr:colOff>857250</xdr:colOff>
                    <xdr:row>108</xdr:row>
                    <xdr:rowOff>209550</xdr:rowOff>
                  </to>
                </anchor>
              </controlPr>
            </control>
          </mc:Choice>
        </mc:AlternateContent>
        <mc:AlternateContent xmlns:mc="http://schemas.openxmlformats.org/markup-compatibility/2006">
          <mc:Choice Requires="x14">
            <control shapeId="213346" r:id="rId357" name="Option Button 354">
              <controlPr defaultSize="0" autoFill="0" autoLine="0" autoPict="0">
                <anchor moveWithCells="1" sizeWithCells="1">
                  <from>
                    <xdr:col>4</xdr:col>
                    <xdr:colOff>866775</xdr:colOff>
                    <xdr:row>108</xdr:row>
                    <xdr:rowOff>76200</xdr:rowOff>
                  </from>
                  <to>
                    <xdr:col>4</xdr:col>
                    <xdr:colOff>1123950</xdr:colOff>
                    <xdr:row>108</xdr:row>
                    <xdr:rowOff>209550</xdr:rowOff>
                  </to>
                </anchor>
              </controlPr>
            </control>
          </mc:Choice>
        </mc:AlternateContent>
        <mc:AlternateContent xmlns:mc="http://schemas.openxmlformats.org/markup-compatibility/2006">
          <mc:Choice Requires="x14">
            <control shapeId="213347" r:id="rId358" name="Group Box 355">
              <controlPr defaultSize="0" autoFill="0" autoPict="0">
                <anchor moveWithCells="1" sizeWithCells="1">
                  <from>
                    <xdr:col>4</xdr:col>
                    <xdr:colOff>19050</xdr:colOff>
                    <xdr:row>108</xdr:row>
                    <xdr:rowOff>47625</xdr:rowOff>
                  </from>
                  <to>
                    <xdr:col>4</xdr:col>
                    <xdr:colOff>1181100</xdr:colOff>
                    <xdr:row>108</xdr:row>
                    <xdr:rowOff>238125</xdr:rowOff>
                  </to>
                </anchor>
              </controlPr>
            </control>
          </mc:Choice>
        </mc:AlternateContent>
        <mc:AlternateContent xmlns:mc="http://schemas.openxmlformats.org/markup-compatibility/2006">
          <mc:Choice Requires="x14">
            <control shapeId="213348" r:id="rId359" name="Option Button 356">
              <controlPr defaultSize="0" autoFill="0" autoLine="0" autoPict="0">
                <anchor moveWithCells="1" sizeWithCells="1">
                  <from>
                    <xdr:col>4</xdr:col>
                    <xdr:colOff>57150</xdr:colOff>
                    <xdr:row>112</xdr:row>
                    <xdr:rowOff>66675</xdr:rowOff>
                  </from>
                  <to>
                    <xdr:col>4</xdr:col>
                    <xdr:colOff>323850</xdr:colOff>
                    <xdr:row>112</xdr:row>
                    <xdr:rowOff>200025</xdr:rowOff>
                  </to>
                </anchor>
              </controlPr>
            </control>
          </mc:Choice>
        </mc:AlternateContent>
        <mc:AlternateContent xmlns:mc="http://schemas.openxmlformats.org/markup-compatibility/2006">
          <mc:Choice Requires="x14">
            <control shapeId="213349" r:id="rId360" name="Option Button 357">
              <controlPr defaultSize="0" autoFill="0" autoLine="0" autoPict="0">
                <anchor moveWithCells="1" sizeWithCells="1">
                  <from>
                    <xdr:col>4</xdr:col>
                    <xdr:colOff>323850</xdr:colOff>
                    <xdr:row>112</xdr:row>
                    <xdr:rowOff>66675</xdr:rowOff>
                  </from>
                  <to>
                    <xdr:col>4</xdr:col>
                    <xdr:colOff>590550</xdr:colOff>
                    <xdr:row>112</xdr:row>
                    <xdr:rowOff>200025</xdr:rowOff>
                  </to>
                </anchor>
              </controlPr>
            </control>
          </mc:Choice>
        </mc:AlternateContent>
        <mc:AlternateContent xmlns:mc="http://schemas.openxmlformats.org/markup-compatibility/2006">
          <mc:Choice Requires="x14">
            <control shapeId="213350" r:id="rId361" name="Option Button 358">
              <controlPr defaultSize="0" autoFill="0" autoLine="0" autoPict="0">
                <anchor moveWithCells="1" sizeWithCells="1">
                  <from>
                    <xdr:col>4</xdr:col>
                    <xdr:colOff>600075</xdr:colOff>
                    <xdr:row>112</xdr:row>
                    <xdr:rowOff>66675</xdr:rowOff>
                  </from>
                  <to>
                    <xdr:col>4</xdr:col>
                    <xdr:colOff>857250</xdr:colOff>
                    <xdr:row>112</xdr:row>
                    <xdr:rowOff>200025</xdr:rowOff>
                  </to>
                </anchor>
              </controlPr>
            </control>
          </mc:Choice>
        </mc:AlternateContent>
        <mc:AlternateContent xmlns:mc="http://schemas.openxmlformats.org/markup-compatibility/2006">
          <mc:Choice Requires="x14">
            <control shapeId="213351" r:id="rId362" name="Option Button 359">
              <controlPr defaultSize="0" autoFill="0" autoLine="0" autoPict="0">
                <anchor moveWithCells="1" sizeWithCells="1">
                  <from>
                    <xdr:col>4</xdr:col>
                    <xdr:colOff>866775</xdr:colOff>
                    <xdr:row>112</xdr:row>
                    <xdr:rowOff>66675</xdr:rowOff>
                  </from>
                  <to>
                    <xdr:col>4</xdr:col>
                    <xdr:colOff>1123950</xdr:colOff>
                    <xdr:row>112</xdr:row>
                    <xdr:rowOff>200025</xdr:rowOff>
                  </to>
                </anchor>
              </controlPr>
            </control>
          </mc:Choice>
        </mc:AlternateContent>
        <mc:AlternateContent xmlns:mc="http://schemas.openxmlformats.org/markup-compatibility/2006">
          <mc:Choice Requires="x14">
            <control shapeId="213352" r:id="rId363" name="Group Box 360">
              <controlPr defaultSize="0" autoFill="0" autoPict="0">
                <anchor moveWithCells="1" sizeWithCells="1">
                  <from>
                    <xdr:col>4</xdr:col>
                    <xdr:colOff>19050</xdr:colOff>
                    <xdr:row>112</xdr:row>
                    <xdr:rowOff>38100</xdr:rowOff>
                  </from>
                  <to>
                    <xdr:col>4</xdr:col>
                    <xdr:colOff>1181100</xdr:colOff>
                    <xdr:row>112</xdr:row>
                    <xdr:rowOff>228600</xdr:rowOff>
                  </to>
                </anchor>
              </controlPr>
            </control>
          </mc:Choice>
        </mc:AlternateContent>
        <mc:AlternateContent xmlns:mc="http://schemas.openxmlformats.org/markup-compatibility/2006">
          <mc:Choice Requires="x14">
            <control shapeId="213353" r:id="rId364" name="Option Button 361">
              <controlPr defaultSize="0" autoFill="0" autoLine="0" autoPict="0">
                <anchor moveWithCells="1" sizeWithCells="1">
                  <from>
                    <xdr:col>4</xdr:col>
                    <xdr:colOff>57150</xdr:colOff>
                    <xdr:row>113</xdr:row>
                    <xdr:rowOff>66675</xdr:rowOff>
                  </from>
                  <to>
                    <xdr:col>4</xdr:col>
                    <xdr:colOff>323850</xdr:colOff>
                    <xdr:row>113</xdr:row>
                    <xdr:rowOff>200025</xdr:rowOff>
                  </to>
                </anchor>
              </controlPr>
            </control>
          </mc:Choice>
        </mc:AlternateContent>
        <mc:AlternateContent xmlns:mc="http://schemas.openxmlformats.org/markup-compatibility/2006">
          <mc:Choice Requires="x14">
            <control shapeId="213354" r:id="rId365" name="Option Button 362">
              <controlPr defaultSize="0" autoFill="0" autoLine="0" autoPict="0">
                <anchor moveWithCells="1" sizeWithCells="1">
                  <from>
                    <xdr:col>4</xdr:col>
                    <xdr:colOff>323850</xdr:colOff>
                    <xdr:row>113</xdr:row>
                    <xdr:rowOff>66675</xdr:rowOff>
                  </from>
                  <to>
                    <xdr:col>4</xdr:col>
                    <xdr:colOff>590550</xdr:colOff>
                    <xdr:row>113</xdr:row>
                    <xdr:rowOff>200025</xdr:rowOff>
                  </to>
                </anchor>
              </controlPr>
            </control>
          </mc:Choice>
        </mc:AlternateContent>
        <mc:AlternateContent xmlns:mc="http://schemas.openxmlformats.org/markup-compatibility/2006">
          <mc:Choice Requires="x14">
            <control shapeId="213355" r:id="rId366" name="Option Button 363">
              <controlPr defaultSize="0" autoFill="0" autoLine="0" autoPict="0">
                <anchor moveWithCells="1" sizeWithCells="1">
                  <from>
                    <xdr:col>4</xdr:col>
                    <xdr:colOff>600075</xdr:colOff>
                    <xdr:row>113</xdr:row>
                    <xdr:rowOff>66675</xdr:rowOff>
                  </from>
                  <to>
                    <xdr:col>4</xdr:col>
                    <xdr:colOff>857250</xdr:colOff>
                    <xdr:row>113</xdr:row>
                    <xdr:rowOff>200025</xdr:rowOff>
                  </to>
                </anchor>
              </controlPr>
            </control>
          </mc:Choice>
        </mc:AlternateContent>
        <mc:AlternateContent xmlns:mc="http://schemas.openxmlformats.org/markup-compatibility/2006">
          <mc:Choice Requires="x14">
            <control shapeId="213356" r:id="rId367" name="Option Button 364">
              <controlPr defaultSize="0" autoFill="0" autoLine="0" autoPict="0">
                <anchor moveWithCells="1" sizeWithCells="1">
                  <from>
                    <xdr:col>4</xdr:col>
                    <xdr:colOff>866775</xdr:colOff>
                    <xdr:row>113</xdr:row>
                    <xdr:rowOff>66675</xdr:rowOff>
                  </from>
                  <to>
                    <xdr:col>4</xdr:col>
                    <xdr:colOff>1123950</xdr:colOff>
                    <xdr:row>113</xdr:row>
                    <xdr:rowOff>200025</xdr:rowOff>
                  </to>
                </anchor>
              </controlPr>
            </control>
          </mc:Choice>
        </mc:AlternateContent>
        <mc:AlternateContent xmlns:mc="http://schemas.openxmlformats.org/markup-compatibility/2006">
          <mc:Choice Requires="x14">
            <control shapeId="213357" r:id="rId368" name="Group Box 365">
              <controlPr defaultSize="0" autoFill="0" autoPict="0">
                <anchor moveWithCells="1" sizeWithCells="1">
                  <from>
                    <xdr:col>4</xdr:col>
                    <xdr:colOff>19050</xdr:colOff>
                    <xdr:row>113</xdr:row>
                    <xdr:rowOff>38100</xdr:rowOff>
                  </from>
                  <to>
                    <xdr:col>4</xdr:col>
                    <xdr:colOff>1181100</xdr:colOff>
                    <xdr:row>113</xdr:row>
                    <xdr:rowOff>228600</xdr:rowOff>
                  </to>
                </anchor>
              </controlPr>
            </control>
          </mc:Choice>
        </mc:AlternateContent>
        <mc:AlternateContent xmlns:mc="http://schemas.openxmlformats.org/markup-compatibility/2006">
          <mc:Choice Requires="x14">
            <control shapeId="213358" r:id="rId369" name="Option Button 366">
              <controlPr defaultSize="0" autoFill="0" autoLine="0" autoPict="0">
                <anchor moveWithCells="1" sizeWithCells="1">
                  <from>
                    <xdr:col>4</xdr:col>
                    <xdr:colOff>57150</xdr:colOff>
                    <xdr:row>109</xdr:row>
                    <xdr:rowOff>76200</xdr:rowOff>
                  </from>
                  <to>
                    <xdr:col>4</xdr:col>
                    <xdr:colOff>323850</xdr:colOff>
                    <xdr:row>109</xdr:row>
                    <xdr:rowOff>209550</xdr:rowOff>
                  </to>
                </anchor>
              </controlPr>
            </control>
          </mc:Choice>
        </mc:AlternateContent>
        <mc:AlternateContent xmlns:mc="http://schemas.openxmlformats.org/markup-compatibility/2006">
          <mc:Choice Requires="x14">
            <control shapeId="213359" r:id="rId370" name="Option Button 367">
              <controlPr defaultSize="0" autoFill="0" autoLine="0" autoPict="0">
                <anchor moveWithCells="1" sizeWithCells="1">
                  <from>
                    <xdr:col>4</xdr:col>
                    <xdr:colOff>323850</xdr:colOff>
                    <xdr:row>109</xdr:row>
                    <xdr:rowOff>76200</xdr:rowOff>
                  </from>
                  <to>
                    <xdr:col>4</xdr:col>
                    <xdr:colOff>590550</xdr:colOff>
                    <xdr:row>109</xdr:row>
                    <xdr:rowOff>209550</xdr:rowOff>
                  </to>
                </anchor>
              </controlPr>
            </control>
          </mc:Choice>
        </mc:AlternateContent>
        <mc:AlternateContent xmlns:mc="http://schemas.openxmlformats.org/markup-compatibility/2006">
          <mc:Choice Requires="x14">
            <control shapeId="213360" r:id="rId371" name="Option Button 368">
              <controlPr defaultSize="0" autoFill="0" autoLine="0" autoPict="0">
                <anchor moveWithCells="1" sizeWithCells="1">
                  <from>
                    <xdr:col>4</xdr:col>
                    <xdr:colOff>600075</xdr:colOff>
                    <xdr:row>109</xdr:row>
                    <xdr:rowOff>76200</xdr:rowOff>
                  </from>
                  <to>
                    <xdr:col>4</xdr:col>
                    <xdr:colOff>857250</xdr:colOff>
                    <xdr:row>109</xdr:row>
                    <xdr:rowOff>209550</xdr:rowOff>
                  </to>
                </anchor>
              </controlPr>
            </control>
          </mc:Choice>
        </mc:AlternateContent>
        <mc:AlternateContent xmlns:mc="http://schemas.openxmlformats.org/markup-compatibility/2006">
          <mc:Choice Requires="x14">
            <control shapeId="213361" r:id="rId372" name="Option Button 369">
              <controlPr defaultSize="0" autoFill="0" autoLine="0" autoPict="0">
                <anchor moveWithCells="1" sizeWithCells="1">
                  <from>
                    <xdr:col>4</xdr:col>
                    <xdr:colOff>866775</xdr:colOff>
                    <xdr:row>109</xdr:row>
                    <xdr:rowOff>76200</xdr:rowOff>
                  </from>
                  <to>
                    <xdr:col>4</xdr:col>
                    <xdr:colOff>1123950</xdr:colOff>
                    <xdr:row>109</xdr:row>
                    <xdr:rowOff>209550</xdr:rowOff>
                  </to>
                </anchor>
              </controlPr>
            </control>
          </mc:Choice>
        </mc:AlternateContent>
        <mc:AlternateContent xmlns:mc="http://schemas.openxmlformats.org/markup-compatibility/2006">
          <mc:Choice Requires="x14">
            <control shapeId="213362" r:id="rId373" name="Group Box 370">
              <controlPr defaultSize="0" autoFill="0" autoPict="0">
                <anchor moveWithCells="1" sizeWithCells="1">
                  <from>
                    <xdr:col>4</xdr:col>
                    <xdr:colOff>19050</xdr:colOff>
                    <xdr:row>109</xdr:row>
                    <xdr:rowOff>47625</xdr:rowOff>
                  </from>
                  <to>
                    <xdr:col>4</xdr:col>
                    <xdr:colOff>1181100</xdr:colOff>
                    <xdr:row>109</xdr:row>
                    <xdr:rowOff>238125</xdr:rowOff>
                  </to>
                </anchor>
              </controlPr>
            </control>
          </mc:Choice>
        </mc:AlternateContent>
        <mc:AlternateContent xmlns:mc="http://schemas.openxmlformats.org/markup-compatibility/2006">
          <mc:Choice Requires="x14">
            <control shapeId="213363" r:id="rId374" name="Option Button 371">
              <controlPr defaultSize="0" autoFill="0" autoLine="0" autoPict="0">
                <anchor moveWithCells="1" sizeWithCells="1">
                  <from>
                    <xdr:col>4</xdr:col>
                    <xdr:colOff>57150</xdr:colOff>
                    <xdr:row>114</xdr:row>
                    <xdr:rowOff>76200</xdr:rowOff>
                  </from>
                  <to>
                    <xdr:col>4</xdr:col>
                    <xdr:colOff>323850</xdr:colOff>
                    <xdr:row>114</xdr:row>
                    <xdr:rowOff>209550</xdr:rowOff>
                  </to>
                </anchor>
              </controlPr>
            </control>
          </mc:Choice>
        </mc:AlternateContent>
        <mc:AlternateContent xmlns:mc="http://schemas.openxmlformats.org/markup-compatibility/2006">
          <mc:Choice Requires="x14">
            <control shapeId="213364" r:id="rId375" name="Option Button 372">
              <controlPr defaultSize="0" autoFill="0" autoLine="0" autoPict="0">
                <anchor moveWithCells="1" sizeWithCells="1">
                  <from>
                    <xdr:col>4</xdr:col>
                    <xdr:colOff>323850</xdr:colOff>
                    <xdr:row>114</xdr:row>
                    <xdr:rowOff>76200</xdr:rowOff>
                  </from>
                  <to>
                    <xdr:col>4</xdr:col>
                    <xdr:colOff>590550</xdr:colOff>
                    <xdr:row>114</xdr:row>
                    <xdr:rowOff>209550</xdr:rowOff>
                  </to>
                </anchor>
              </controlPr>
            </control>
          </mc:Choice>
        </mc:AlternateContent>
        <mc:AlternateContent xmlns:mc="http://schemas.openxmlformats.org/markup-compatibility/2006">
          <mc:Choice Requires="x14">
            <control shapeId="213365" r:id="rId376" name="Option Button 373">
              <controlPr defaultSize="0" autoFill="0" autoLine="0" autoPict="0">
                <anchor moveWithCells="1" sizeWithCells="1">
                  <from>
                    <xdr:col>4</xdr:col>
                    <xdr:colOff>600075</xdr:colOff>
                    <xdr:row>114</xdr:row>
                    <xdr:rowOff>76200</xdr:rowOff>
                  </from>
                  <to>
                    <xdr:col>4</xdr:col>
                    <xdr:colOff>857250</xdr:colOff>
                    <xdr:row>114</xdr:row>
                    <xdr:rowOff>209550</xdr:rowOff>
                  </to>
                </anchor>
              </controlPr>
            </control>
          </mc:Choice>
        </mc:AlternateContent>
        <mc:AlternateContent xmlns:mc="http://schemas.openxmlformats.org/markup-compatibility/2006">
          <mc:Choice Requires="x14">
            <control shapeId="213366" r:id="rId377" name="Option Button 374">
              <controlPr defaultSize="0" autoFill="0" autoLine="0" autoPict="0">
                <anchor moveWithCells="1" sizeWithCells="1">
                  <from>
                    <xdr:col>4</xdr:col>
                    <xdr:colOff>866775</xdr:colOff>
                    <xdr:row>114</xdr:row>
                    <xdr:rowOff>76200</xdr:rowOff>
                  </from>
                  <to>
                    <xdr:col>4</xdr:col>
                    <xdr:colOff>1123950</xdr:colOff>
                    <xdr:row>114</xdr:row>
                    <xdr:rowOff>209550</xdr:rowOff>
                  </to>
                </anchor>
              </controlPr>
            </control>
          </mc:Choice>
        </mc:AlternateContent>
        <mc:AlternateContent xmlns:mc="http://schemas.openxmlformats.org/markup-compatibility/2006">
          <mc:Choice Requires="x14">
            <control shapeId="213367" r:id="rId378" name="Group Box 375">
              <controlPr defaultSize="0" autoFill="0" autoPict="0">
                <anchor moveWithCells="1" sizeWithCells="1">
                  <from>
                    <xdr:col>4</xdr:col>
                    <xdr:colOff>19050</xdr:colOff>
                    <xdr:row>114</xdr:row>
                    <xdr:rowOff>47625</xdr:rowOff>
                  </from>
                  <to>
                    <xdr:col>4</xdr:col>
                    <xdr:colOff>1181100</xdr:colOff>
                    <xdr:row>114</xdr:row>
                    <xdr:rowOff>238125</xdr:rowOff>
                  </to>
                </anchor>
              </controlPr>
            </control>
          </mc:Choice>
        </mc:AlternateContent>
        <mc:AlternateContent xmlns:mc="http://schemas.openxmlformats.org/markup-compatibility/2006">
          <mc:Choice Requires="x14">
            <control shapeId="213368" r:id="rId379" name="Option Button 376">
              <controlPr defaultSize="0" autoFill="0" autoLine="0" autoPict="0">
                <anchor moveWithCells="1" sizeWithCells="1">
                  <from>
                    <xdr:col>4</xdr:col>
                    <xdr:colOff>57150</xdr:colOff>
                    <xdr:row>115</xdr:row>
                    <xdr:rowOff>95250</xdr:rowOff>
                  </from>
                  <to>
                    <xdr:col>4</xdr:col>
                    <xdr:colOff>323850</xdr:colOff>
                    <xdr:row>115</xdr:row>
                    <xdr:rowOff>228600</xdr:rowOff>
                  </to>
                </anchor>
              </controlPr>
            </control>
          </mc:Choice>
        </mc:AlternateContent>
        <mc:AlternateContent xmlns:mc="http://schemas.openxmlformats.org/markup-compatibility/2006">
          <mc:Choice Requires="x14">
            <control shapeId="213369" r:id="rId380" name="Option Button 377">
              <controlPr defaultSize="0" autoFill="0" autoLine="0" autoPict="0">
                <anchor moveWithCells="1" sizeWithCells="1">
                  <from>
                    <xdr:col>4</xdr:col>
                    <xdr:colOff>323850</xdr:colOff>
                    <xdr:row>115</xdr:row>
                    <xdr:rowOff>95250</xdr:rowOff>
                  </from>
                  <to>
                    <xdr:col>4</xdr:col>
                    <xdr:colOff>590550</xdr:colOff>
                    <xdr:row>115</xdr:row>
                    <xdr:rowOff>228600</xdr:rowOff>
                  </to>
                </anchor>
              </controlPr>
            </control>
          </mc:Choice>
        </mc:AlternateContent>
        <mc:AlternateContent xmlns:mc="http://schemas.openxmlformats.org/markup-compatibility/2006">
          <mc:Choice Requires="x14">
            <control shapeId="213370" r:id="rId381" name="Option Button 378">
              <controlPr defaultSize="0" autoFill="0" autoLine="0" autoPict="0">
                <anchor moveWithCells="1" sizeWithCells="1">
                  <from>
                    <xdr:col>4</xdr:col>
                    <xdr:colOff>600075</xdr:colOff>
                    <xdr:row>115</xdr:row>
                    <xdr:rowOff>95250</xdr:rowOff>
                  </from>
                  <to>
                    <xdr:col>4</xdr:col>
                    <xdr:colOff>857250</xdr:colOff>
                    <xdr:row>115</xdr:row>
                    <xdr:rowOff>228600</xdr:rowOff>
                  </to>
                </anchor>
              </controlPr>
            </control>
          </mc:Choice>
        </mc:AlternateContent>
        <mc:AlternateContent xmlns:mc="http://schemas.openxmlformats.org/markup-compatibility/2006">
          <mc:Choice Requires="x14">
            <control shapeId="213371" r:id="rId382" name="Option Button 379">
              <controlPr defaultSize="0" autoFill="0" autoLine="0" autoPict="0">
                <anchor moveWithCells="1" sizeWithCells="1">
                  <from>
                    <xdr:col>4</xdr:col>
                    <xdr:colOff>866775</xdr:colOff>
                    <xdr:row>115</xdr:row>
                    <xdr:rowOff>95250</xdr:rowOff>
                  </from>
                  <to>
                    <xdr:col>4</xdr:col>
                    <xdr:colOff>1123950</xdr:colOff>
                    <xdr:row>115</xdr:row>
                    <xdr:rowOff>228600</xdr:rowOff>
                  </to>
                </anchor>
              </controlPr>
            </control>
          </mc:Choice>
        </mc:AlternateContent>
        <mc:AlternateContent xmlns:mc="http://schemas.openxmlformats.org/markup-compatibility/2006">
          <mc:Choice Requires="x14">
            <control shapeId="213372" r:id="rId383" name="Group Box 380">
              <controlPr defaultSize="0" autoFill="0" autoPict="0">
                <anchor moveWithCells="1" sizeWithCells="1">
                  <from>
                    <xdr:col>4</xdr:col>
                    <xdr:colOff>19050</xdr:colOff>
                    <xdr:row>115</xdr:row>
                    <xdr:rowOff>66675</xdr:rowOff>
                  </from>
                  <to>
                    <xdr:col>4</xdr:col>
                    <xdr:colOff>1181100</xdr:colOff>
                    <xdr:row>115</xdr:row>
                    <xdr:rowOff>257175</xdr:rowOff>
                  </to>
                </anchor>
              </controlPr>
            </control>
          </mc:Choice>
        </mc:AlternateContent>
        <mc:AlternateContent xmlns:mc="http://schemas.openxmlformats.org/markup-compatibility/2006">
          <mc:Choice Requires="x14">
            <control shapeId="213373" r:id="rId384" name="Option Button 381">
              <controlPr defaultSize="0" autoFill="0" autoLine="0" autoPict="0">
                <anchor moveWithCells="1" sizeWithCells="1">
                  <from>
                    <xdr:col>4</xdr:col>
                    <xdr:colOff>57150</xdr:colOff>
                    <xdr:row>117</xdr:row>
                    <xdr:rowOff>95250</xdr:rowOff>
                  </from>
                  <to>
                    <xdr:col>4</xdr:col>
                    <xdr:colOff>323850</xdr:colOff>
                    <xdr:row>117</xdr:row>
                    <xdr:rowOff>228600</xdr:rowOff>
                  </to>
                </anchor>
              </controlPr>
            </control>
          </mc:Choice>
        </mc:AlternateContent>
        <mc:AlternateContent xmlns:mc="http://schemas.openxmlformats.org/markup-compatibility/2006">
          <mc:Choice Requires="x14">
            <control shapeId="213374" r:id="rId385" name="Option Button 382">
              <controlPr defaultSize="0" autoFill="0" autoLine="0" autoPict="0">
                <anchor moveWithCells="1" sizeWithCells="1">
                  <from>
                    <xdr:col>4</xdr:col>
                    <xdr:colOff>323850</xdr:colOff>
                    <xdr:row>117</xdr:row>
                    <xdr:rowOff>95250</xdr:rowOff>
                  </from>
                  <to>
                    <xdr:col>4</xdr:col>
                    <xdr:colOff>590550</xdr:colOff>
                    <xdr:row>117</xdr:row>
                    <xdr:rowOff>228600</xdr:rowOff>
                  </to>
                </anchor>
              </controlPr>
            </control>
          </mc:Choice>
        </mc:AlternateContent>
        <mc:AlternateContent xmlns:mc="http://schemas.openxmlformats.org/markup-compatibility/2006">
          <mc:Choice Requires="x14">
            <control shapeId="213375" r:id="rId386" name="Option Button 383">
              <controlPr defaultSize="0" autoFill="0" autoLine="0" autoPict="0">
                <anchor moveWithCells="1" sizeWithCells="1">
                  <from>
                    <xdr:col>4</xdr:col>
                    <xdr:colOff>600075</xdr:colOff>
                    <xdr:row>117</xdr:row>
                    <xdr:rowOff>95250</xdr:rowOff>
                  </from>
                  <to>
                    <xdr:col>4</xdr:col>
                    <xdr:colOff>857250</xdr:colOff>
                    <xdr:row>117</xdr:row>
                    <xdr:rowOff>228600</xdr:rowOff>
                  </to>
                </anchor>
              </controlPr>
            </control>
          </mc:Choice>
        </mc:AlternateContent>
        <mc:AlternateContent xmlns:mc="http://schemas.openxmlformats.org/markup-compatibility/2006">
          <mc:Choice Requires="x14">
            <control shapeId="213376" r:id="rId387" name="Option Button 384">
              <controlPr defaultSize="0" autoFill="0" autoLine="0" autoPict="0">
                <anchor moveWithCells="1" sizeWithCells="1">
                  <from>
                    <xdr:col>4</xdr:col>
                    <xdr:colOff>866775</xdr:colOff>
                    <xdr:row>117</xdr:row>
                    <xdr:rowOff>95250</xdr:rowOff>
                  </from>
                  <to>
                    <xdr:col>4</xdr:col>
                    <xdr:colOff>1123950</xdr:colOff>
                    <xdr:row>117</xdr:row>
                    <xdr:rowOff>228600</xdr:rowOff>
                  </to>
                </anchor>
              </controlPr>
            </control>
          </mc:Choice>
        </mc:AlternateContent>
        <mc:AlternateContent xmlns:mc="http://schemas.openxmlformats.org/markup-compatibility/2006">
          <mc:Choice Requires="x14">
            <control shapeId="213377" r:id="rId388" name="Group Box 385">
              <controlPr defaultSize="0" autoFill="0" autoPict="0">
                <anchor moveWithCells="1" sizeWithCells="1">
                  <from>
                    <xdr:col>4</xdr:col>
                    <xdr:colOff>19050</xdr:colOff>
                    <xdr:row>117</xdr:row>
                    <xdr:rowOff>66675</xdr:rowOff>
                  </from>
                  <to>
                    <xdr:col>4</xdr:col>
                    <xdr:colOff>1181100</xdr:colOff>
                    <xdr:row>117</xdr:row>
                    <xdr:rowOff>257175</xdr:rowOff>
                  </to>
                </anchor>
              </controlPr>
            </control>
          </mc:Choice>
        </mc:AlternateContent>
        <mc:AlternateContent xmlns:mc="http://schemas.openxmlformats.org/markup-compatibility/2006">
          <mc:Choice Requires="x14">
            <control shapeId="213378" r:id="rId389" name="Option Button 386">
              <controlPr defaultSize="0" autoFill="0" autoLine="0" autoPict="0">
                <anchor moveWithCells="1" sizeWithCells="1">
                  <from>
                    <xdr:col>4</xdr:col>
                    <xdr:colOff>57150</xdr:colOff>
                    <xdr:row>119</xdr:row>
                    <xdr:rowOff>104775</xdr:rowOff>
                  </from>
                  <to>
                    <xdr:col>4</xdr:col>
                    <xdr:colOff>323850</xdr:colOff>
                    <xdr:row>119</xdr:row>
                    <xdr:rowOff>238125</xdr:rowOff>
                  </to>
                </anchor>
              </controlPr>
            </control>
          </mc:Choice>
        </mc:AlternateContent>
        <mc:AlternateContent xmlns:mc="http://schemas.openxmlformats.org/markup-compatibility/2006">
          <mc:Choice Requires="x14">
            <control shapeId="213379" r:id="rId390" name="Option Button 387">
              <controlPr defaultSize="0" autoFill="0" autoLine="0" autoPict="0">
                <anchor moveWithCells="1" sizeWithCells="1">
                  <from>
                    <xdr:col>4</xdr:col>
                    <xdr:colOff>323850</xdr:colOff>
                    <xdr:row>119</xdr:row>
                    <xdr:rowOff>104775</xdr:rowOff>
                  </from>
                  <to>
                    <xdr:col>4</xdr:col>
                    <xdr:colOff>590550</xdr:colOff>
                    <xdr:row>119</xdr:row>
                    <xdr:rowOff>238125</xdr:rowOff>
                  </to>
                </anchor>
              </controlPr>
            </control>
          </mc:Choice>
        </mc:AlternateContent>
        <mc:AlternateContent xmlns:mc="http://schemas.openxmlformats.org/markup-compatibility/2006">
          <mc:Choice Requires="x14">
            <control shapeId="213380" r:id="rId391" name="Option Button 388">
              <controlPr defaultSize="0" autoFill="0" autoLine="0" autoPict="0">
                <anchor moveWithCells="1" sizeWithCells="1">
                  <from>
                    <xdr:col>4</xdr:col>
                    <xdr:colOff>600075</xdr:colOff>
                    <xdr:row>119</xdr:row>
                    <xdr:rowOff>104775</xdr:rowOff>
                  </from>
                  <to>
                    <xdr:col>4</xdr:col>
                    <xdr:colOff>857250</xdr:colOff>
                    <xdr:row>119</xdr:row>
                    <xdr:rowOff>238125</xdr:rowOff>
                  </to>
                </anchor>
              </controlPr>
            </control>
          </mc:Choice>
        </mc:AlternateContent>
        <mc:AlternateContent xmlns:mc="http://schemas.openxmlformats.org/markup-compatibility/2006">
          <mc:Choice Requires="x14">
            <control shapeId="213381" r:id="rId392" name="Option Button 389">
              <controlPr defaultSize="0" autoFill="0" autoLine="0" autoPict="0">
                <anchor moveWithCells="1" sizeWithCells="1">
                  <from>
                    <xdr:col>4</xdr:col>
                    <xdr:colOff>866775</xdr:colOff>
                    <xdr:row>119</xdr:row>
                    <xdr:rowOff>104775</xdr:rowOff>
                  </from>
                  <to>
                    <xdr:col>4</xdr:col>
                    <xdr:colOff>1123950</xdr:colOff>
                    <xdr:row>119</xdr:row>
                    <xdr:rowOff>238125</xdr:rowOff>
                  </to>
                </anchor>
              </controlPr>
            </control>
          </mc:Choice>
        </mc:AlternateContent>
        <mc:AlternateContent xmlns:mc="http://schemas.openxmlformats.org/markup-compatibility/2006">
          <mc:Choice Requires="x14">
            <control shapeId="213382" r:id="rId393" name="Group Box 390">
              <controlPr defaultSize="0" autoFill="0" autoPict="0">
                <anchor moveWithCells="1" sizeWithCells="1">
                  <from>
                    <xdr:col>4</xdr:col>
                    <xdr:colOff>19050</xdr:colOff>
                    <xdr:row>119</xdr:row>
                    <xdr:rowOff>76200</xdr:rowOff>
                  </from>
                  <to>
                    <xdr:col>4</xdr:col>
                    <xdr:colOff>1181100</xdr:colOff>
                    <xdr:row>119</xdr:row>
                    <xdr:rowOff>266700</xdr:rowOff>
                  </to>
                </anchor>
              </controlPr>
            </control>
          </mc:Choice>
        </mc:AlternateContent>
        <mc:AlternateContent xmlns:mc="http://schemas.openxmlformats.org/markup-compatibility/2006">
          <mc:Choice Requires="x14">
            <control shapeId="213383" r:id="rId394" name="Option Button 391">
              <controlPr defaultSize="0" autoFill="0" autoLine="0" autoPict="0">
                <anchor moveWithCells="1" sizeWithCells="1">
                  <from>
                    <xdr:col>4</xdr:col>
                    <xdr:colOff>57150</xdr:colOff>
                    <xdr:row>121</xdr:row>
                    <xdr:rowOff>85725</xdr:rowOff>
                  </from>
                  <to>
                    <xdr:col>4</xdr:col>
                    <xdr:colOff>323850</xdr:colOff>
                    <xdr:row>121</xdr:row>
                    <xdr:rowOff>219075</xdr:rowOff>
                  </to>
                </anchor>
              </controlPr>
            </control>
          </mc:Choice>
        </mc:AlternateContent>
        <mc:AlternateContent xmlns:mc="http://schemas.openxmlformats.org/markup-compatibility/2006">
          <mc:Choice Requires="x14">
            <control shapeId="213384" r:id="rId395" name="Option Button 392">
              <controlPr defaultSize="0" autoFill="0" autoLine="0" autoPict="0">
                <anchor moveWithCells="1" sizeWithCells="1">
                  <from>
                    <xdr:col>4</xdr:col>
                    <xdr:colOff>323850</xdr:colOff>
                    <xdr:row>121</xdr:row>
                    <xdr:rowOff>85725</xdr:rowOff>
                  </from>
                  <to>
                    <xdr:col>4</xdr:col>
                    <xdr:colOff>590550</xdr:colOff>
                    <xdr:row>121</xdr:row>
                    <xdr:rowOff>219075</xdr:rowOff>
                  </to>
                </anchor>
              </controlPr>
            </control>
          </mc:Choice>
        </mc:AlternateContent>
        <mc:AlternateContent xmlns:mc="http://schemas.openxmlformats.org/markup-compatibility/2006">
          <mc:Choice Requires="x14">
            <control shapeId="213385" r:id="rId396" name="Option Button 393">
              <controlPr defaultSize="0" autoFill="0" autoLine="0" autoPict="0">
                <anchor moveWithCells="1" sizeWithCells="1">
                  <from>
                    <xdr:col>4</xdr:col>
                    <xdr:colOff>600075</xdr:colOff>
                    <xdr:row>121</xdr:row>
                    <xdr:rowOff>85725</xdr:rowOff>
                  </from>
                  <to>
                    <xdr:col>4</xdr:col>
                    <xdr:colOff>857250</xdr:colOff>
                    <xdr:row>121</xdr:row>
                    <xdr:rowOff>219075</xdr:rowOff>
                  </to>
                </anchor>
              </controlPr>
            </control>
          </mc:Choice>
        </mc:AlternateContent>
        <mc:AlternateContent xmlns:mc="http://schemas.openxmlformats.org/markup-compatibility/2006">
          <mc:Choice Requires="x14">
            <control shapeId="213386" r:id="rId397" name="Option Button 394">
              <controlPr defaultSize="0" autoFill="0" autoLine="0" autoPict="0">
                <anchor moveWithCells="1" sizeWithCells="1">
                  <from>
                    <xdr:col>4</xdr:col>
                    <xdr:colOff>866775</xdr:colOff>
                    <xdr:row>121</xdr:row>
                    <xdr:rowOff>85725</xdr:rowOff>
                  </from>
                  <to>
                    <xdr:col>4</xdr:col>
                    <xdr:colOff>1123950</xdr:colOff>
                    <xdr:row>121</xdr:row>
                    <xdr:rowOff>219075</xdr:rowOff>
                  </to>
                </anchor>
              </controlPr>
            </control>
          </mc:Choice>
        </mc:AlternateContent>
        <mc:AlternateContent xmlns:mc="http://schemas.openxmlformats.org/markup-compatibility/2006">
          <mc:Choice Requires="x14">
            <control shapeId="213387" r:id="rId398" name="Group Box 395">
              <controlPr defaultSize="0" autoFill="0" autoPict="0">
                <anchor moveWithCells="1" sizeWithCells="1">
                  <from>
                    <xdr:col>4</xdr:col>
                    <xdr:colOff>19050</xdr:colOff>
                    <xdr:row>121</xdr:row>
                    <xdr:rowOff>57150</xdr:rowOff>
                  </from>
                  <to>
                    <xdr:col>4</xdr:col>
                    <xdr:colOff>1181100</xdr:colOff>
                    <xdr:row>121</xdr:row>
                    <xdr:rowOff>247650</xdr:rowOff>
                  </to>
                </anchor>
              </controlPr>
            </control>
          </mc:Choice>
        </mc:AlternateContent>
        <mc:AlternateContent xmlns:mc="http://schemas.openxmlformats.org/markup-compatibility/2006">
          <mc:Choice Requires="x14">
            <control shapeId="213388" r:id="rId399" name="Option Button 396">
              <controlPr defaultSize="0" autoFill="0" autoLine="0" autoPict="0">
                <anchor moveWithCells="1" sizeWithCells="1">
                  <from>
                    <xdr:col>4</xdr:col>
                    <xdr:colOff>57150</xdr:colOff>
                    <xdr:row>118</xdr:row>
                    <xdr:rowOff>95250</xdr:rowOff>
                  </from>
                  <to>
                    <xdr:col>4</xdr:col>
                    <xdr:colOff>323850</xdr:colOff>
                    <xdr:row>118</xdr:row>
                    <xdr:rowOff>228600</xdr:rowOff>
                  </to>
                </anchor>
              </controlPr>
            </control>
          </mc:Choice>
        </mc:AlternateContent>
        <mc:AlternateContent xmlns:mc="http://schemas.openxmlformats.org/markup-compatibility/2006">
          <mc:Choice Requires="x14">
            <control shapeId="213389" r:id="rId400" name="Option Button 397">
              <controlPr defaultSize="0" autoFill="0" autoLine="0" autoPict="0">
                <anchor moveWithCells="1" sizeWithCells="1">
                  <from>
                    <xdr:col>4</xdr:col>
                    <xdr:colOff>323850</xdr:colOff>
                    <xdr:row>118</xdr:row>
                    <xdr:rowOff>95250</xdr:rowOff>
                  </from>
                  <to>
                    <xdr:col>4</xdr:col>
                    <xdr:colOff>590550</xdr:colOff>
                    <xdr:row>118</xdr:row>
                    <xdr:rowOff>228600</xdr:rowOff>
                  </to>
                </anchor>
              </controlPr>
            </control>
          </mc:Choice>
        </mc:AlternateContent>
        <mc:AlternateContent xmlns:mc="http://schemas.openxmlformats.org/markup-compatibility/2006">
          <mc:Choice Requires="x14">
            <control shapeId="213390" r:id="rId401" name="Option Button 398">
              <controlPr defaultSize="0" autoFill="0" autoLine="0" autoPict="0">
                <anchor moveWithCells="1" sizeWithCells="1">
                  <from>
                    <xdr:col>4</xdr:col>
                    <xdr:colOff>600075</xdr:colOff>
                    <xdr:row>118</xdr:row>
                    <xdr:rowOff>95250</xdr:rowOff>
                  </from>
                  <to>
                    <xdr:col>4</xdr:col>
                    <xdr:colOff>857250</xdr:colOff>
                    <xdr:row>118</xdr:row>
                    <xdr:rowOff>228600</xdr:rowOff>
                  </to>
                </anchor>
              </controlPr>
            </control>
          </mc:Choice>
        </mc:AlternateContent>
        <mc:AlternateContent xmlns:mc="http://schemas.openxmlformats.org/markup-compatibility/2006">
          <mc:Choice Requires="x14">
            <control shapeId="213391" r:id="rId402" name="Option Button 399">
              <controlPr defaultSize="0" autoFill="0" autoLine="0" autoPict="0">
                <anchor moveWithCells="1" sizeWithCells="1">
                  <from>
                    <xdr:col>4</xdr:col>
                    <xdr:colOff>866775</xdr:colOff>
                    <xdr:row>118</xdr:row>
                    <xdr:rowOff>95250</xdr:rowOff>
                  </from>
                  <to>
                    <xdr:col>4</xdr:col>
                    <xdr:colOff>1123950</xdr:colOff>
                    <xdr:row>118</xdr:row>
                    <xdr:rowOff>228600</xdr:rowOff>
                  </to>
                </anchor>
              </controlPr>
            </control>
          </mc:Choice>
        </mc:AlternateContent>
        <mc:AlternateContent xmlns:mc="http://schemas.openxmlformats.org/markup-compatibility/2006">
          <mc:Choice Requires="x14">
            <control shapeId="213392" r:id="rId403" name="Group Box 400">
              <controlPr defaultSize="0" autoFill="0" autoPict="0">
                <anchor moveWithCells="1" sizeWithCells="1">
                  <from>
                    <xdr:col>4</xdr:col>
                    <xdr:colOff>19050</xdr:colOff>
                    <xdr:row>118</xdr:row>
                    <xdr:rowOff>66675</xdr:rowOff>
                  </from>
                  <to>
                    <xdr:col>4</xdr:col>
                    <xdr:colOff>1181100</xdr:colOff>
                    <xdr:row>118</xdr:row>
                    <xdr:rowOff>257175</xdr:rowOff>
                  </to>
                </anchor>
              </controlPr>
            </control>
          </mc:Choice>
        </mc:AlternateContent>
        <mc:AlternateContent xmlns:mc="http://schemas.openxmlformats.org/markup-compatibility/2006">
          <mc:Choice Requires="x14">
            <control shapeId="213393" r:id="rId404" name="Option Button 401">
              <controlPr defaultSize="0" autoFill="0" autoLine="0" autoPict="0">
                <anchor moveWithCells="1" sizeWithCells="1">
                  <from>
                    <xdr:col>4</xdr:col>
                    <xdr:colOff>57150</xdr:colOff>
                    <xdr:row>122</xdr:row>
                    <xdr:rowOff>66675</xdr:rowOff>
                  </from>
                  <to>
                    <xdr:col>4</xdr:col>
                    <xdr:colOff>323850</xdr:colOff>
                    <xdr:row>122</xdr:row>
                    <xdr:rowOff>200025</xdr:rowOff>
                  </to>
                </anchor>
              </controlPr>
            </control>
          </mc:Choice>
        </mc:AlternateContent>
        <mc:AlternateContent xmlns:mc="http://schemas.openxmlformats.org/markup-compatibility/2006">
          <mc:Choice Requires="x14">
            <control shapeId="213394" r:id="rId405" name="Option Button 402">
              <controlPr defaultSize="0" autoFill="0" autoLine="0" autoPict="0">
                <anchor moveWithCells="1" sizeWithCells="1">
                  <from>
                    <xdr:col>4</xdr:col>
                    <xdr:colOff>323850</xdr:colOff>
                    <xdr:row>122</xdr:row>
                    <xdr:rowOff>66675</xdr:rowOff>
                  </from>
                  <to>
                    <xdr:col>4</xdr:col>
                    <xdr:colOff>590550</xdr:colOff>
                    <xdr:row>122</xdr:row>
                    <xdr:rowOff>200025</xdr:rowOff>
                  </to>
                </anchor>
              </controlPr>
            </control>
          </mc:Choice>
        </mc:AlternateContent>
        <mc:AlternateContent xmlns:mc="http://schemas.openxmlformats.org/markup-compatibility/2006">
          <mc:Choice Requires="x14">
            <control shapeId="213395" r:id="rId406" name="Option Button 403">
              <controlPr defaultSize="0" autoFill="0" autoLine="0" autoPict="0">
                <anchor moveWithCells="1" sizeWithCells="1">
                  <from>
                    <xdr:col>4</xdr:col>
                    <xdr:colOff>600075</xdr:colOff>
                    <xdr:row>122</xdr:row>
                    <xdr:rowOff>66675</xdr:rowOff>
                  </from>
                  <to>
                    <xdr:col>4</xdr:col>
                    <xdr:colOff>857250</xdr:colOff>
                    <xdr:row>122</xdr:row>
                    <xdr:rowOff>200025</xdr:rowOff>
                  </to>
                </anchor>
              </controlPr>
            </control>
          </mc:Choice>
        </mc:AlternateContent>
        <mc:AlternateContent xmlns:mc="http://schemas.openxmlformats.org/markup-compatibility/2006">
          <mc:Choice Requires="x14">
            <control shapeId="213396" r:id="rId407" name="Option Button 404">
              <controlPr defaultSize="0" autoFill="0" autoLine="0" autoPict="0">
                <anchor moveWithCells="1" sizeWithCells="1">
                  <from>
                    <xdr:col>4</xdr:col>
                    <xdr:colOff>866775</xdr:colOff>
                    <xdr:row>122</xdr:row>
                    <xdr:rowOff>66675</xdr:rowOff>
                  </from>
                  <to>
                    <xdr:col>4</xdr:col>
                    <xdr:colOff>1123950</xdr:colOff>
                    <xdr:row>122</xdr:row>
                    <xdr:rowOff>200025</xdr:rowOff>
                  </to>
                </anchor>
              </controlPr>
            </control>
          </mc:Choice>
        </mc:AlternateContent>
        <mc:AlternateContent xmlns:mc="http://schemas.openxmlformats.org/markup-compatibility/2006">
          <mc:Choice Requires="x14">
            <control shapeId="213397" r:id="rId408" name="Group Box 405">
              <controlPr defaultSize="0" autoFill="0" autoPict="0">
                <anchor moveWithCells="1" sizeWithCells="1">
                  <from>
                    <xdr:col>4</xdr:col>
                    <xdr:colOff>19050</xdr:colOff>
                    <xdr:row>122</xdr:row>
                    <xdr:rowOff>38100</xdr:rowOff>
                  </from>
                  <to>
                    <xdr:col>4</xdr:col>
                    <xdr:colOff>1181100</xdr:colOff>
                    <xdr:row>122</xdr:row>
                    <xdr:rowOff>228600</xdr:rowOff>
                  </to>
                </anchor>
              </controlPr>
            </control>
          </mc:Choice>
        </mc:AlternateContent>
        <mc:AlternateContent xmlns:mc="http://schemas.openxmlformats.org/markup-compatibility/2006">
          <mc:Choice Requires="x14">
            <control shapeId="213398" r:id="rId409" name="Option Button 406">
              <controlPr defaultSize="0" autoFill="0" autoLine="0" autoPict="0">
                <anchor moveWithCells="1" sizeWithCells="1">
                  <from>
                    <xdr:col>4</xdr:col>
                    <xdr:colOff>57150</xdr:colOff>
                    <xdr:row>123</xdr:row>
                    <xdr:rowOff>85725</xdr:rowOff>
                  </from>
                  <to>
                    <xdr:col>4</xdr:col>
                    <xdr:colOff>323850</xdr:colOff>
                    <xdr:row>123</xdr:row>
                    <xdr:rowOff>219075</xdr:rowOff>
                  </to>
                </anchor>
              </controlPr>
            </control>
          </mc:Choice>
        </mc:AlternateContent>
        <mc:AlternateContent xmlns:mc="http://schemas.openxmlformats.org/markup-compatibility/2006">
          <mc:Choice Requires="x14">
            <control shapeId="213399" r:id="rId410" name="Option Button 407">
              <controlPr defaultSize="0" autoFill="0" autoLine="0" autoPict="0">
                <anchor moveWithCells="1" sizeWithCells="1">
                  <from>
                    <xdr:col>4</xdr:col>
                    <xdr:colOff>323850</xdr:colOff>
                    <xdr:row>123</xdr:row>
                    <xdr:rowOff>85725</xdr:rowOff>
                  </from>
                  <to>
                    <xdr:col>4</xdr:col>
                    <xdr:colOff>590550</xdr:colOff>
                    <xdr:row>123</xdr:row>
                    <xdr:rowOff>219075</xdr:rowOff>
                  </to>
                </anchor>
              </controlPr>
            </control>
          </mc:Choice>
        </mc:AlternateContent>
        <mc:AlternateContent xmlns:mc="http://schemas.openxmlformats.org/markup-compatibility/2006">
          <mc:Choice Requires="x14">
            <control shapeId="213400" r:id="rId411" name="Option Button 408">
              <controlPr defaultSize="0" autoFill="0" autoLine="0" autoPict="0">
                <anchor moveWithCells="1" sizeWithCells="1">
                  <from>
                    <xdr:col>4</xdr:col>
                    <xdr:colOff>600075</xdr:colOff>
                    <xdr:row>123</xdr:row>
                    <xdr:rowOff>85725</xdr:rowOff>
                  </from>
                  <to>
                    <xdr:col>4</xdr:col>
                    <xdr:colOff>857250</xdr:colOff>
                    <xdr:row>123</xdr:row>
                    <xdr:rowOff>219075</xdr:rowOff>
                  </to>
                </anchor>
              </controlPr>
            </control>
          </mc:Choice>
        </mc:AlternateContent>
        <mc:AlternateContent xmlns:mc="http://schemas.openxmlformats.org/markup-compatibility/2006">
          <mc:Choice Requires="x14">
            <control shapeId="213401" r:id="rId412" name="Option Button 409">
              <controlPr defaultSize="0" autoFill="0" autoLine="0" autoPict="0">
                <anchor moveWithCells="1" sizeWithCells="1">
                  <from>
                    <xdr:col>4</xdr:col>
                    <xdr:colOff>866775</xdr:colOff>
                    <xdr:row>123</xdr:row>
                    <xdr:rowOff>85725</xdr:rowOff>
                  </from>
                  <to>
                    <xdr:col>4</xdr:col>
                    <xdr:colOff>1123950</xdr:colOff>
                    <xdr:row>123</xdr:row>
                    <xdr:rowOff>219075</xdr:rowOff>
                  </to>
                </anchor>
              </controlPr>
            </control>
          </mc:Choice>
        </mc:AlternateContent>
        <mc:AlternateContent xmlns:mc="http://schemas.openxmlformats.org/markup-compatibility/2006">
          <mc:Choice Requires="x14">
            <control shapeId="213402" r:id="rId413" name="Group Box 410">
              <controlPr defaultSize="0" autoFill="0" autoPict="0">
                <anchor moveWithCells="1" sizeWithCells="1">
                  <from>
                    <xdr:col>4</xdr:col>
                    <xdr:colOff>19050</xdr:colOff>
                    <xdr:row>123</xdr:row>
                    <xdr:rowOff>57150</xdr:rowOff>
                  </from>
                  <to>
                    <xdr:col>4</xdr:col>
                    <xdr:colOff>1181100</xdr:colOff>
                    <xdr:row>123</xdr:row>
                    <xdr:rowOff>247650</xdr:rowOff>
                  </to>
                </anchor>
              </controlPr>
            </control>
          </mc:Choice>
        </mc:AlternateContent>
        <mc:AlternateContent xmlns:mc="http://schemas.openxmlformats.org/markup-compatibility/2006">
          <mc:Choice Requires="x14">
            <control shapeId="213403" r:id="rId414" name="Option Button 411">
              <controlPr defaultSize="0" autoFill="0" autoLine="0" autoPict="0">
                <anchor moveWithCells="1" sizeWithCells="1">
                  <from>
                    <xdr:col>4</xdr:col>
                    <xdr:colOff>57150</xdr:colOff>
                    <xdr:row>124</xdr:row>
                    <xdr:rowOff>95250</xdr:rowOff>
                  </from>
                  <to>
                    <xdr:col>4</xdr:col>
                    <xdr:colOff>323850</xdr:colOff>
                    <xdr:row>124</xdr:row>
                    <xdr:rowOff>228600</xdr:rowOff>
                  </to>
                </anchor>
              </controlPr>
            </control>
          </mc:Choice>
        </mc:AlternateContent>
        <mc:AlternateContent xmlns:mc="http://schemas.openxmlformats.org/markup-compatibility/2006">
          <mc:Choice Requires="x14">
            <control shapeId="213404" r:id="rId415" name="Option Button 412">
              <controlPr defaultSize="0" autoFill="0" autoLine="0" autoPict="0">
                <anchor moveWithCells="1" sizeWithCells="1">
                  <from>
                    <xdr:col>4</xdr:col>
                    <xdr:colOff>323850</xdr:colOff>
                    <xdr:row>124</xdr:row>
                    <xdr:rowOff>95250</xdr:rowOff>
                  </from>
                  <to>
                    <xdr:col>4</xdr:col>
                    <xdr:colOff>590550</xdr:colOff>
                    <xdr:row>124</xdr:row>
                    <xdr:rowOff>228600</xdr:rowOff>
                  </to>
                </anchor>
              </controlPr>
            </control>
          </mc:Choice>
        </mc:AlternateContent>
        <mc:AlternateContent xmlns:mc="http://schemas.openxmlformats.org/markup-compatibility/2006">
          <mc:Choice Requires="x14">
            <control shapeId="213405" r:id="rId416" name="Option Button 413">
              <controlPr defaultSize="0" autoFill="0" autoLine="0" autoPict="0">
                <anchor moveWithCells="1" sizeWithCells="1">
                  <from>
                    <xdr:col>4</xdr:col>
                    <xdr:colOff>600075</xdr:colOff>
                    <xdr:row>124</xdr:row>
                    <xdr:rowOff>95250</xdr:rowOff>
                  </from>
                  <to>
                    <xdr:col>4</xdr:col>
                    <xdr:colOff>857250</xdr:colOff>
                    <xdr:row>124</xdr:row>
                    <xdr:rowOff>228600</xdr:rowOff>
                  </to>
                </anchor>
              </controlPr>
            </control>
          </mc:Choice>
        </mc:AlternateContent>
        <mc:AlternateContent xmlns:mc="http://schemas.openxmlformats.org/markup-compatibility/2006">
          <mc:Choice Requires="x14">
            <control shapeId="213406" r:id="rId417" name="Option Button 414">
              <controlPr defaultSize="0" autoFill="0" autoLine="0" autoPict="0">
                <anchor moveWithCells="1" sizeWithCells="1">
                  <from>
                    <xdr:col>4</xdr:col>
                    <xdr:colOff>866775</xdr:colOff>
                    <xdr:row>124</xdr:row>
                    <xdr:rowOff>95250</xdr:rowOff>
                  </from>
                  <to>
                    <xdr:col>4</xdr:col>
                    <xdr:colOff>1123950</xdr:colOff>
                    <xdr:row>124</xdr:row>
                    <xdr:rowOff>228600</xdr:rowOff>
                  </to>
                </anchor>
              </controlPr>
            </control>
          </mc:Choice>
        </mc:AlternateContent>
        <mc:AlternateContent xmlns:mc="http://schemas.openxmlformats.org/markup-compatibility/2006">
          <mc:Choice Requires="x14">
            <control shapeId="213407" r:id="rId418" name="Group Box 415">
              <controlPr defaultSize="0" autoFill="0" autoPict="0">
                <anchor moveWithCells="1" sizeWithCells="1">
                  <from>
                    <xdr:col>4</xdr:col>
                    <xdr:colOff>19050</xdr:colOff>
                    <xdr:row>124</xdr:row>
                    <xdr:rowOff>66675</xdr:rowOff>
                  </from>
                  <to>
                    <xdr:col>4</xdr:col>
                    <xdr:colOff>1181100</xdr:colOff>
                    <xdr:row>124</xdr:row>
                    <xdr:rowOff>257175</xdr:rowOff>
                  </to>
                </anchor>
              </controlPr>
            </control>
          </mc:Choice>
        </mc:AlternateContent>
        <mc:AlternateContent xmlns:mc="http://schemas.openxmlformats.org/markup-compatibility/2006">
          <mc:Choice Requires="x14">
            <control shapeId="213408" r:id="rId419" name="Option Button 416">
              <controlPr defaultSize="0" autoFill="0" autoLine="0" autoPict="0">
                <anchor moveWithCells="1" sizeWithCells="1">
                  <from>
                    <xdr:col>4</xdr:col>
                    <xdr:colOff>57150</xdr:colOff>
                    <xdr:row>133</xdr:row>
                    <xdr:rowOff>28575</xdr:rowOff>
                  </from>
                  <to>
                    <xdr:col>4</xdr:col>
                    <xdr:colOff>323850</xdr:colOff>
                    <xdr:row>133</xdr:row>
                    <xdr:rowOff>161925</xdr:rowOff>
                  </to>
                </anchor>
              </controlPr>
            </control>
          </mc:Choice>
        </mc:AlternateContent>
        <mc:AlternateContent xmlns:mc="http://schemas.openxmlformats.org/markup-compatibility/2006">
          <mc:Choice Requires="x14">
            <control shapeId="213409" r:id="rId420" name="Option Button 417">
              <controlPr defaultSize="0" autoFill="0" autoLine="0" autoPict="0">
                <anchor moveWithCells="1" sizeWithCells="1">
                  <from>
                    <xdr:col>4</xdr:col>
                    <xdr:colOff>323850</xdr:colOff>
                    <xdr:row>133</xdr:row>
                    <xdr:rowOff>28575</xdr:rowOff>
                  </from>
                  <to>
                    <xdr:col>4</xdr:col>
                    <xdr:colOff>590550</xdr:colOff>
                    <xdr:row>133</xdr:row>
                    <xdr:rowOff>161925</xdr:rowOff>
                  </to>
                </anchor>
              </controlPr>
            </control>
          </mc:Choice>
        </mc:AlternateContent>
        <mc:AlternateContent xmlns:mc="http://schemas.openxmlformats.org/markup-compatibility/2006">
          <mc:Choice Requires="x14">
            <control shapeId="213410" r:id="rId421" name="Option Button 418">
              <controlPr defaultSize="0" autoFill="0" autoLine="0" autoPict="0">
                <anchor moveWithCells="1" sizeWithCells="1">
                  <from>
                    <xdr:col>4</xdr:col>
                    <xdr:colOff>600075</xdr:colOff>
                    <xdr:row>133</xdr:row>
                    <xdr:rowOff>28575</xdr:rowOff>
                  </from>
                  <to>
                    <xdr:col>4</xdr:col>
                    <xdr:colOff>857250</xdr:colOff>
                    <xdr:row>133</xdr:row>
                    <xdr:rowOff>161925</xdr:rowOff>
                  </to>
                </anchor>
              </controlPr>
            </control>
          </mc:Choice>
        </mc:AlternateContent>
        <mc:AlternateContent xmlns:mc="http://schemas.openxmlformats.org/markup-compatibility/2006">
          <mc:Choice Requires="x14">
            <control shapeId="213411" r:id="rId422" name="Option Button 419">
              <controlPr defaultSize="0" autoFill="0" autoLine="0" autoPict="0">
                <anchor moveWithCells="1" sizeWithCells="1">
                  <from>
                    <xdr:col>4</xdr:col>
                    <xdr:colOff>866775</xdr:colOff>
                    <xdr:row>133</xdr:row>
                    <xdr:rowOff>28575</xdr:rowOff>
                  </from>
                  <to>
                    <xdr:col>4</xdr:col>
                    <xdr:colOff>1123950</xdr:colOff>
                    <xdr:row>133</xdr:row>
                    <xdr:rowOff>161925</xdr:rowOff>
                  </to>
                </anchor>
              </controlPr>
            </control>
          </mc:Choice>
        </mc:AlternateContent>
        <mc:AlternateContent xmlns:mc="http://schemas.openxmlformats.org/markup-compatibility/2006">
          <mc:Choice Requires="x14">
            <control shapeId="213412" r:id="rId423" name="Group Box 420">
              <controlPr defaultSize="0" autoFill="0" autoPict="0">
                <anchor moveWithCells="1" sizeWithCells="1">
                  <from>
                    <xdr:col>4</xdr:col>
                    <xdr:colOff>19050</xdr:colOff>
                    <xdr:row>133</xdr:row>
                    <xdr:rowOff>0</xdr:rowOff>
                  </from>
                  <to>
                    <xdr:col>4</xdr:col>
                    <xdr:colOff>1181100</xdr:colOff>
                    <xdr:row>133</xdr:row>
                    <xdr:rowOff>190500</xdr:rowOff>
                  </to>
                </anchor>
              </controlPr>
            </control>
          </mc:Choice>
        </mc:AlternateContent>
        <mc:AlternateContent xmlns:mc="http://schemas.openxmlformats.org/markup-compatibility/2006">
          <mc:Choice Requires="x14">
            <control shapeId="213413" r:id="rId424" name="Option Button 421">
              <controlPr defaultSize="0" autoFill="0" autoLine="0" autoPict="0">
                <anchor moveWithCells="1" sizeWithCells="1">
                  <from>
                    <xdr:col>4</xdr:col>
                    <xdr:colOff>57150</xdr:colOff>
                    <xdr:row>134</xdr:row>
                    <xdr:rowOff>57150</xdr:rowOff>
                  </from>
                  <to>
                    <xdr:col>4</xdr:col>
                    <xdr:colOff>323850</xdr:colOff>
                    <xdr:row>134</xdr:row>
                    <xdr:rowOff>190500</xdr:rowOff>
                  </to>
                </anchor>
              </controlPr>
            </control>
          </mc:Choice>
        </mc:AlternateContent>
        <mc:AlternateContent xmlns:mc="http://schemas.openxmlformats.org/markup-compatibility/2006">
          <mc:Choice Requires="x14">
            <control shapeId="213414" r:id="rId425" name="Option Button 422">
              <controlPr defaultSize="0" autoFill="0" autoLine="0" autoPict="0">
                <anchor moveWithCells="1" sizeWithCells="1">
                  <from>
                    <xdr:col>4</xdr:col>
                    <xdr:colOff>333375</xdr:colOff>
                    <xdr:row>134</xdr:row>
                    <xdr:rowOff>57150</xdr:rowOff>
                  </from>
                  <to>
                    <xdr:col>4</xdr:col>
                    <xdr:colOff>590550</xdr:colOff>
                    <xdr:row>134</xdr:row>
                    <xdr:rowOff>190500</xdr:rowOff>
                  </to>
                </anchor>
              </controlPr>
            </control>
          </mc:Choice>
        </mc:AlternateContent>
        <mc:AlternateContent xmlns:mc="http://schemas.openxmlformats.org/markup-compatibility/2006">
          <mc:Choice Requires="x14">
            <control shapeId="213415" r:id="rId426" name="Option Button 423">
              <controlPr defaultSize="0" autoFill="0" autoLine="0" autoPict="0">
                <anchor moveWithCells="1" sizeWithCells="1">
                  <from>
                    <xdr:col>4</xdr:col>
                    <xdr:colOff>600075</xdr:colOff>
                    <xdr:row>134</xdr:row>
                    <xdr:rowOff>57150</xdr:rowOff>
                  </from>
                  <to>
                    <xdr:col>4</xdr:col>
                    <xdr:colOff>866775</xdr:colOff>
                    <xdr:row>134</xdr:row>
                    <xdr:rowOff>190500</xdr:rowOff>
                  </to>
                </anchor>
              </controlPr>
            </control>
          </mc:Choice>
        </mc:AlternateContent>
        <mc:AlternateContent xmlns:mc="http://schemas.openxmlformats.org/markup-compatibility/2006">
          <mc:Choice Requires="x14">
            <control shapeId="213416" r:id="rId427" name="Option Button 424">
              <controlPr defaultSize="0" autoFill="0" autoLine="0" autoPict="0">
                <anchor moveWithCells="1" sizeWithCells="1">
                  <from>
                    <xdr:col>4</xdr:col>
                    <xdr:colOff>866775</xdr:colOff>
                    <xdr:row>134</xdr:row>
                    <xdr:rowOff>57150</xdr:rowOff>
                  </from>
                  <to>
                    <xdr:col>4</xdr:col>
                    <xdr:colOff>1133475</xdr:colOff>
                    <xdr:row>134</xdr:row>
                    <xdr:rowOff>190500</xdr:rowOff>
                  </to>
                </anchor>
              </controlPr>
            </control>
          </mc:Choice>
        </mc:AlternateContent>
        <mc:AlternateContent xmlns:mc="http://schemas.openxmlformats.org/markup-compatibility/2006">
          <mc:Choice Requires="x14">
            <control shapeId="213417" r:id="rId428" name="Group Box 425">
              <controlPr defaultSize="0" autoFill="0" autoPict="0">
                <anchor moveWithCells="1" sizeWithCells="1">
                  <from>
                    <xdr:col>4</xdr:col>
                    <xdr:colOff>19050</xdr:colOff>
                    <xdr:row>134</xdr:row>
                    <xdr:rowOff>28575</xdr:rowOff>
                  </from>
                  <to>
                    <xdr:col>4</xdr:col>
                    <xdr:colOff>1190625</xdr:colOff>
                    <xdr:row>134</xdr:row>
                    <xdr:rowOff>219075</xdr:rowOff>
                  </to>
                </anchor>
              </controlPr>
            </control>
          </mc:Choice>
        </mc:AlternateContent>
        <mc:AlternateContent xmlns:mc="http://schemas.openxmlformats.org/markup-compatibility/2006">
          <mc:Choice Requires="x14">
            <control shapeId="213418" r:id="rId429" name="Option Button 426">
              <controlPr defaultSize="0" autoFill="0" autoLine="0" autoPict="0">
                <anchor moveWithCells="1" sizeWithCells="1">
                  <from>
                    <xdr:col>4</xdr:col>
                    <xdr:colOff>57150</xdr:colOff>
                    <xdr:row>135</xdr:row>
                    <xdr:rowOff>66675</xdr:rowOff>
                  </from>
                  <to>
                    <xdr:col>4</xdr:col>
                    <xdr:colOff>323850</xdr:colOff>
                    <xdr:row>135</xdr:row>
                    <xdr:rowOff>200025</xdr:rowOff>
                  </to>
                </anchor>
              </controlPr>
            </control>
          </mc:Choice>
        </mc:AlternateContent>
        <mc:AlternateContent xmlns:mc="http://schemas.openxmlformats.org/markup-compatibility/2006">
          <mc:Choice Requires="x14">
            <control shapeId="213419" r:id="rId430" name="Option Button 427">
              <controlPr defaultSize="0" autoFill="0" autoLine="0" autoPict="0">
                <anchor moveWithCells="1" sizeWithCells="1">
                  <from>
                    <xdr:col>4</xdr:col>
                    <xdr:colOff>323850</xdr:colOff>
                    <xdr:row>135</xdr:row>
                    <xdr:rowOff>66675</xdr:rowOff>
                  </from>
                  <to>
                    <xdr:col>4</xdr:col>
                    <xdr:colOff>590550</xdr:colOff>
                    <xdr:row>135</xdr:row>
                    <xdr:rowOff>200025</xdr:rowOff>
                  </to>
                </anchor>
              </controlPr>
            </control>
          </mc:Choice>
        </mc:AlternateContent>
        <mc:AlternateContent xmlns:mc="http://schemas.openxmlformats.org/markup-compatibility/2006">
          <mc:Choice Requires="x14">
            <control shapeId="213420" r:id="rId431" name="Option Button 428">
              <controlPr defaultSize="0" autoFill="0" autoLine="0" autoPict="0">
                <anchor moveWithCells="1" sizeWithCells="1">
                  <from>
                    <xdr:col>4</xdr:col>
                    <xdr:colOff>600075</xdr:colOff>
                    <xdr:row>135</xdr:row>
                    <xdr:rowOff>66675</xdr:rowOff>
                  </from>
                  <to>
                    <xdr:col>4</xdr:col>
                    <xdr:colOff>857250</xdr:colOff>
                    <xdr:row>135</xdr:row>
                    <xdr:rowOff>200025</xdr:rowOff>
                  </to>
                </anchor>
              </controlPr>
            </control>
          </mc:Choice>
        </mc:AlternateContent>
        <mc:AlternateContent xmlns:mc="http://schemas.openxmlformats.org/markup-compatibility/2006">
          <mc:Choice Requires="x14">
            <control shapeId="213421" r:id="rId432" name="Option Button 429">
              <controlPr defaultSize="0" autoFill="0" autoLine="0" autoPict="0">
                <anchor moveWithCells="1" sizeWithCells="1">
                  <from>
                    <xdr:col>4</xdr:col>
                    <xdr:colOff>866775</xdr:colOff>
                    <xdr:row>135</xdr:row>
                    <xdr:rowOff>66675</xdr:rowOff>
                  </from>
                  <to>
                    <xdr:col>4</xdr:col>
                    <xdr:colOff>1123950</xdr:colOff>
                    <xdr:row>135</xdr:row>
                    <xdr:rowOff>200025</xdr:rowOff>
                  </to>
                </anchor>
              </controlPr>
            </control>
          </mc:Choice>
        </mc:AlternateContent>
        <mc:AlternateContent xmlns:mc="http://schemas.openxmlformats.org/markup-compatibility/2006">
          <mc:Choice Requires="x14">
            <control shapeId="213422" r:id="rId433" name="Group Box 430">
              <controlPr defaultSize="0" autoFill="0" autoPict="0">
                <anchor moveWithCells="1" sizeWithCells="1">
                  <from>
                    <xdr:col>4</xdr:col>
                    <xdr:colOff>19050</xdr:colOff>
                    <xdr:row>135</xdr:row>
                    <xdr:rowOff>38100</xdr:rowOff>
                  </from>
                  <to>
                    <xdr:col>4</xdr:col>
                    <xdr:colOff>1181100</xdr:colOff>
                    <xdr:row>135</xdr:row>
                    <xdr:rowOff>228600</xdr:rowOff>
                  </to>
                </anchor>
              </controlPr>
            </control>
          </mc:Choice>
        </mc:AlternateContent>
        <mc:AlternateContent xmlns:mc="http://schemas.openxmlformats.org/markup-compatibility/2006">
          <mc:Choice Requires="x14">
            <control shapeId="213423" r:id="rId434" name="Option Button 431">
              <controlPr defaultSize="0" autoFill="0" autoLine="0" autoPict="0">
                <anchor moveWithCells="1" sizeWithCells="1">
                  <from>
                    <xdr:col>4</xdr:col>
                    <xdr:colOff>57150</xdr:colOff>
                    <xdr:row>136</xdr:row>
                    <xdr:rowOff>57150</xdr:rowOff>
                  </from>
                  <to>
                    <xdr:col>4</xdr:col>
                    <xdr:colOff>323850</xdr:colOff>
                    <xdr:row>136</xdr:row>
                    <xdr:rowOff>190500</xdr:rowOff>
                  </to>
                </anchor>
              </controlPr>
            </control>
          </mc:Choice>
        </mc:AlternateContent>
        <mc:AlternateContent xmlns:mc="http://schemas.openxmlformats.org/markup-compatibility/2006">
          <mc:Choice Requires="x14">
            <control shapeId="213424" r:id="rId435" name="Option Button 432">
              <controlPr defaultSize="0" autoFill="0" autoLine="0" autoPict="0">
                <anchor moveWithCells="1" sizeWithCells="1">
                  <from>
                    <xdr:col>4</xdr:col>
                    <xdr:colOff>323850</xdr:colOff>
                    <xdr:row>136</xdr:row>
                    <xdr:rowOff>57150</xdr:rowOff>
                  </from>
                  <to>
                    <xdr:col>4</xdr:col>
                    <xdr:colOff>590550</xdr:colOff>
                    <xdr:row>136</xdr:row>
                    <xdr:rowOff>190500</xdr:rowOff>
                  </to>
                </anchor>
              </controlPr>
            </control>
          </mc:Choice>
        </mc:AlternateContent>
        <mc:AlternateContent xmlns:mc="http://schemas.openxmlformats.org/markup-compatibility/2006">
          <mc:Choice Requires="x14">
            <control shapeId="213425" r:id="rId436" name="Option Button 433">
              <controlPr defaultSize="0" autoFill="0" autoLine="0" autoPict="0">
                <anchor moveWithCells="1" sizeWithCells="1">
                  <from>
                    <xdr:col>4</xdr:col>
                    <xdr:colOff>600075</xdr:colOff>
                    <xdr:row>136</xdr:row>
                    <xdr:rowOff>57150</xdr:rowOff>
                  </from>
                  <to>
                    <xdr:col>4</xdr:col>
                    <xdr:colOff>857250</xdr:colOff>
                    <xdr:row>136</xdr:row>
                    <xdr:rowOff>190500</xdr:rowOff>
                  </to>
                </anchor>
              </controlPr>
            </control>
          </mc:Choice>
        </mc:AlternateContent>
        <mc:AlternateContent xmlns:mc="http://schemas.openxmlformats.org/markup-compatibility/2006">
          <mc:Choice Requires="x14">
            <control shapeId="213426" r:id="rId437" name="Option Button 434">
              <controlPr defaultSize="0" autoFill="0" autoLine="0" autoPict="0">
                <anchor moveWithCells="1" sizeWithCells="1">
                  <from>
                    <xdr:col>4</xdr:col>
                    <xdr:colOff>866775</xdr:colOff>
                    <xdr:row>136</xdr:row>
                    <xdr:rowOff>57150</xdr:rowOff>
                  </from>
                  <to>
                    <xdr:col>4</xdr:col>
                    <xdr:colOff>1123950</xdr:colOff>
                    <xdr:row>136</xdr:row>
                    <xdr:rowOff>190500</xdr:rowOff>
                  </to>
                </anchor>
              </controlPr>
            </control>
          </mc:Choice>
        </mc:AlternateContent>
        <mc:AlternateContent xmlns:mc="http://schemas.openxmlformats.org/markup-compatibility/2006">
          <mc:Choice Requires="x14">
            <control shapeId="213427" r:id="rId438" name="Group Box 435">
              <controlPr defaultSize="0" autoFill="0" autoPict="0">
                <anchor moveWithCells="1" sizeWithCells="1">
                  <from>
                    <xdr:col>4</xdr:col>
                    <xdr:colOff>19050</xdr:colOff>
                    <xdr:row>136</xdr:row>
                    <xdr:rowOff>28575</xdr:rowOff>
                  </from>
                  <to>
                    <xdr:col>4</xdr:col>
                    <xdr:colOff>1181100</xdr:colOff>
                    <xdr:row>136</xdr:row>
                    <xdr:rowOff>219075</xdr:rowOff>
                  </to>
                </anchor>
              </controlPr>
            </control>
          </mc:Choice>
        </mc:AlternateContent>
        <mc:AlternateContent xmlns:mc="http://schemas.openxmlformats.org/markup-compatibility/2006">
          <mc:Choice Requires="x14">
            <control shapeId="213428" r:id="rId439" name="Option Button 436">
              <controlPr defaultSize="0" autoFill="0" autoLine="0" autoPict="0">
                <anchor moveWithCells="1" sizeWithCells="1">
                  <from>
                    <xdr:col>4</xdr:col>
                    <xdr:colOff>57150</xdr:colOff>
                    <xdr:row>138</xdr:row>
                    <xdr:rowOff>57150</xdr:rowOff>
                  </from>
                  <to>
                    <xdr:col>4</xdr:col>
                    <xdr:colOff>323850</xdr:colOff>
                    <xdr:row>138</xdr:row>
                    <xdr:rowOff>190500</xdr:rowOff>
                  </to>
                </anchor>
              </controlPr>
            </control>
          </mc:Choice>
        </mc:AlternateContent>
        <mc:AlternateContent xmlns:mc="http://schemas.openxmlformats.org/markup-compatibility/2006">
          <mc:Choice Requires="x14">
            <control shapeId="213429" r:id="rId440" name="Option Button 437">
              <controlPr defaultSize="0" autoFill="0" autoLine="0" autoPict="0">
                <anchor moveWithCells="1" sizeWithCells="1">
                  <from>
                    <xdr:col>4</xdr:col>
                    <xdr:colOff>323850</xdr:colOff>
                    <xdr:row>138</xdr:row>
                    <xdr:rowOff>57150</xdr:rowOff>
                  </from>
                  <to>
                    <xdr:col>4</xdr:col>
                    <xdr:colOff>590550</xdr:colOff>
                    <xdr:row>138</xdr:row>
                    <xdr:rowOff>190500</xdr:rowOff>
                  </to>
                </anchor>
              </controlPr>
            </control>
          </mc:Choice>
        </mc:AlternateContent>
        <mc:AlternateContent xmlns:mc="http://schemas.openxmlformats.org/markup-compatibility/2006">
          <mc:Choice Requires="x14">
            <control shapeId="213430" r:id="rId441" name="Option Button 438">
              <controlPr defaultSize="0" autoFill="0" autoLine="0" autoPict="0">
                <anchor moveWithCells="1" sizeWithCells="1">
                  <from>
                    <xdr:col>4</xdr:col>
                    <xdr:colOff>600075</xdr:colOff>
                    <xdr:row>138</xdr:row>
                    <xdr:rowOff>57150</xdr:rowOff>
                  </from>
                  <to>
                    <xdr:col>4</xdr:col>
                    <xdr:colOff>857250</xdr:colOff>
                    <xdr:row>138</xdr:row>
                    <xdr:rowOff>190500</xdr:rowOff>
                  </to>
                </anchor>
              </controlPr>
            </control>
          </mc:Choice>
        </mc:AlternateContent>
        <mc:AlternateContent xmlns:mc="http://schemas.openxmlformats.org/markup-compatibility/2006">
          <mc:Choice Requires="x14">
            <control shapeId="213431" r:id="rId442" name="Option Button 439">
              <controlPr defaultSize="0" autoFill="0" autoLine="0" autoPict="0">
                <anchor moveWithCells="1" sizeWithCells="1">
                  <from>
                    <xdr:col>4</xdr:col>
                    <xdr:colOff>866775</xdr:colOff>
                    <xdr:row>138</xdr:row>
                    <xdr:rowOff>57150</xdr:rowOff>
                  </from>
                  <to>
                    <xdr:col>4</xdr:col>
                    <xdr:colOff>1123950</xdr:colOff>
                    <xdr:row>138</xdr:row>
                    <xdr:rowOff>190500</xdr:rowOff>
                  </to>
                </anchor>
              </controlPr>
            </control>
          </mc:Choice>
        </mc:AlternateContent>
        <mc:AlternateContent xmlns:mc="http://schemas.openxmlformats.org/markup-compatibility/2006">
          <mc:Choice Requires="x14">
            <control shapeId="213432" r:id="rId443" name="Group Box 440">
              <controlPr defaultSize="0" autoFill="0" autoPict="0">
                <anchor moveWithCells="1" sizeWithCells="1">
                  <from>
                    <xdr:col>4</xdr:col>
                    <xdr:colOff>19050</xdr:colOff>
                    <xdr:row>138</xdr:row>
                    <xdr:rowOff>28575</xdr:rowOff>
                  </from>
                  <to>
                    <xdr:col>4</xdr:col>
                    <xdr:colOff>1181100</xdr:colOff>
                    <xdr:row>138</xdr:row>
                    <xdr:rowOff>219075</xdr:rowOff>
                  </to>
                </anchor>
              </controlPr>
            </control>
          </mc:Choice>
        </mc:AlternateContent>
        <mc:AlternateContent xmlns:mc="http://schemas.openxmlformats.org/markup-compatibility/2006">
          <mc:Choice Requires="x14">
            <control shapeId="213433" r:id="rId444" name="Option Button 441">
              <controlPr defaultSize="0" autoFill="0" autoLine="0" autoPict="0">
                <anchor moveWithCells="1" sizeWithCells="1">
                  <from>
                    <xdr:col>4</xdr:col>
                    <xdr:colOff>57150</xdr:colOff>
                    <xdr:row>139</xdr:row>
                    <xdr:rowOff>66675</xdr:rowOff>
                  </from>
                  <to>
                    <xdr:col>4</xdr:col>
                    <xdr:colOff>323850</xdr:colOff>
                    <xdr:row>139</xdr:row>
                    <xdr:rowOff>200025</xdr:rowOff>
                  </to>
                </anchor>
              </controlPr>
            </control>
          </mc:Choice>
        </mc:AlternateContent>
        <mc:AlternateContent xmlns:mc="http://schemas.openxmlformats.org/markup-compatibility/2006">
          <mc:Choice Requires="x14">
            <control shapeId="213434" r:id="rId445" name="Option Button 442">
              <controlPr defaultSize="0" autoFill="0" autoLine="0" autoPict="0">
                <anchor moveWithCells="1" sizeWithCells="1">
                  <from>
                    <xdr:col>4</xdr:col>
                    <xdr:colOff>323850</xdr:colOff>
                    <xdr:row>139</xdr:row>
                    <xdr:rowOff>66675</xdr:rowOff>
                  </from>
                  <to>
                    <xdr:col>4</xdr:col>
                    <xdr:colOff>590550</xdr:colOff>
                    <xdr:row>139</xdr:row>
                    <xdr:rowOff>200025</xdr:rowOff>
                  </to>
                </anchor>
              </controlPr>
            </control>
          </mc:Choice>
        </mc:AlternateContent>
        <mc:AlternateContent xmlns:mc="http://schemas.openxmlformats.org/markup-compatibility/2006">
          <mc:Choice Requires="x14">
            <control shapeId="213435" r:id="rId446" name="Option Button 443">
              <controlPr defaultSize="0" autoFill="0" autoLine="0" autoPict="0">
                <anchor moveWithCells="1" sizeWithCells="1">
                  <from>
                    <xdr:col>4</xdr:col>
                    <xdr:colOff>600075</xdr:colOff>
                    <xdr:row>139</xdr:row>
                    <xdr:rowOff>66675</xdr:rowOff>
                  </from>
                  <to>
                    <xdr:col>4</xdr:col>
                    <xdr:colOff>857250</xdr:colOff>
                    <xdr:row>139</xdr:row>
                    <xdr:rowOff>200025</xdr:rowOff>
                  </to>
                </anchor>
              </controlPr>
            </control>
          </mc:Choice>
        </mc:AlternateContent>
        <mc:AlternateContent xmlns:mc="http://schemas.openxmlformats.org/markup-compatibility/2006">
          <mc:Choice Requires="x14">
            <control shapeId="213436" r:id="rId447" name="Option Button 444">
              <controlPr defaultSize="0" autoFill="0" autoLine="0" autoPict="0">
                <anchor moveWithCells="1" sizeWithCells="1">
                  <from>
                    <xdr:col>4</xdr:col>
                    <xdr:colOff>866775</xdr:colOff>
                    <xdr:row>139</xdr:row>
                    <xdr:rowOff>66675</xdr:rowOff>
                  </from>
                  <to>
                    <xdr:col>4</xdr:col>
                    <xdr:colOff>1123950</xdr:colOff>
                    <xdr:row>139</xdr:row>
                    <xdr:rowOff>200025</xdr:rowOff>
                  </to>
                </anchor>
              </controlPr>
            </control>
          </mc:Choice>
        </mc:AlternateContent>
        <mc:AlternateContent xmlns:mc="http://schemas.openxmlformats.org/markup-compatibility/2006">
          <mc:Choice Requires="x14">
            <control shapeId="213437" r:id="rId448" name="Group Box 445">
              <controlPr defaultSize="0" autoFill="0" autoPict="0">
                <anchor moveWithCells="1" sizeWithCells="1">
                  <from>
                    <xdr:col>4</xdr:col>
                    <xdr:colOff>19050</xdr:colOff>
                    <xdr:row>139</xdr:row>
                    <xdr:rowOff>38100</xdr:rowOff>
                  </from>
                  <to>
                    <xdr:col>4</xdr:col>
                    <xdr:colOff>1181100</xdr:colOff>
                    <xdr:row>139</xdr:row>
                    <xdr:rowOff>228600</xdr:rowOff>
                  </to>
                </anchor>
              </controlPr>
            </control>
          </mc:Choice>
        </mc:AlternateContent>
        <mc:AlternateContent xmlns:mc="http://schemas.openxmlformats.org/markup-compatibility/2006">
          <mc:Choice Requires="x14">
            <control shapeId="213438" r:id="rId449" name="Option Button 446">
              <controlPr defaultSize="0" autoFill="0" autoLine="0" autoPict="0">
                <anchor moveWithCells="1" sizeWithCells="1">
                  <from>
                    <xdr:col>4</xdr:col>
                    <xdr:colOff>57150</xdr:colOff>
                    <xdr:row>140</xdr:row>
                    <xdr:rowOff>66675</xdr:rowOff>
                  </from>
                  <to>
                    <xdr:col>4</xdr:col>
                    <xdr:colOff>323850</xdr:colOff>
                    <xdr:row>140</xdr:row>
                    <xdr:rowOff>200025</xdr:rowOff>
                  </to>
                </anchor>
              </controlPr>
            </control>
          </mc:Choice>
        </mc:AlternateContent>
        <mc:AlternateContent xmlns:mc="http://schemas.openxmlformats.org/markup-compatibility/2006">
          <mc:Choice Requires="x14">
            <control shapeId="213439" r:id="rId450" name="Option Button 447">
              <controlPr defaultSize="0" autoFill="0" autoLine="0" autoPict="0">
                <anchor moveWithCells="1" sizeWithCells="1">
                  <from>
                    <xdr:col>4</xdr:col>
                    <xdr:colOff>323850</xdr:colOff>
                    <xdr:row>140</xdr:row>
                    <xdr:rowOff>66675</xdr:rowOff>
                  </from>
                  <to>
                    <xdr:col>4</xdr:col>
                    <xdr:colOff>590550</xdr:colOff>
                    <xdr:row>140</xdr:row>
                    <xdr:rowOff>200025</xdr:rowOff>
                  </to>
                </anchor>
              </controlPr>
            </control>
          </mc:Choice>
        </mc:AlternateContent>
        <mc:AlternateContent xmlns:mc="http://schemas.openxmlformats.org/markup-compatibility/2006">
          <mc:Choice Requires="x14">
            <control shapeId="213440" r:id="rId451" name="Option Button 448">
              <controlPr defaultSize="0" autoFill="0" autoLine="0" autoPict="0">
                <anchor moveWithCells="1" sizeWithCells="1">
                  <from>
                    <xdr:col>4</xdr:col>
                    <xdr:colOff>600075</xdr:colOff>
                    <xdr:row>140</xdr:row>
                    <xdr:rowOff>66675</xdr:rowOff>
                  </from>
                  <to>
                    <xdr:col>4</xdr:col>
                    <xdr:colOff>857250</xdr:colOff>
                    <xdr:row>140</xdr:row>
                    <xdr:rowOff>200025</xdr:rowOff>
                  </to>
                </anchor>
              </controlPr>
            </control>
          </mc:Choice>
        </mc:AlternateContent>
        <mc:AlternateContent xmlns:mc="http://schemas.openxmlformats.org/markup-compatibility/2006">
          <mc:Choice Requires="x14">
            <control shapeId="213441" r:id="rId452" name="Option Button 449">
              <controlPr defaultSize="0" autoFill="0" autoLine="0" autoPict="0">
                <anchor moveWithCells="1" sizeWithCells="1">
                  <from>
                    <xdr:col>4</xdr:col>
                    <xdr:colOff>866775</xdr:colOff>
                    <xdr:row>140</xdr:row>
                    <xdr:rowOff>66675</xdr:rowOff>
                  </from>
                  <to>
                    <xdr:col>4</xdr:col>
                    <xdr:colOff>1123950</xdr:colOff>
                    <xdr:row>140</xdr:row>
                    <xdr:rowOff>200025</xdr:rowOff>
                  </to>
                </anchor>
              </controlPr>
            </control>
          </mc:Choice>
        </mc:AlternateContent>
        <mc:AlternateContent xmlns:mc="http://schemas.openxmlformats.org/markup-compatibility/2006">
          <mc:Choice Requires="x14">
            <control shapeId="213442" r:id="rId453" name="Group Box 450">
              <controlPr defaultSize="0" autoFill="0" autoPict="0">
                <anchor moveWithCells="1" sizeWithCells="1">
                  <from>
                    <xdr:col>4</xdr:col>
                    <xdr:colOff>19050</xdr:colOff>
                    <xdr:row>140</xdr:row>
                    <xdr:rowOff>38100</xdr:rowOff>
                  </from>
                  <to>
                    <xdr:col>4</xdr:col>
                    <xdr:colOff>1181100</xdr:colOff>
                    <xdr:row>140</xdr:row>
                    <xdr:rowOff>228600</xdr:rowOff>
                  </to>
                </anchor>
              </controlPr>
            </control>
          </mc:Choice>
        </mc:AlternateContent>
        <mc:AlternateContent xmlns:mc="http://schemas.openxmlformats.org/markup-compatibility/2006">
          <mc:Choice Requires="x14">
            <control shapeId="213443" r:id="rId454" name="Option Button 451">
              <controlPr defaultSize="0" autoFill="0" autoLine="0" autoPict="0">
                <anchor moveWithCells="1" sizeWithCells="1">
                  <from>
                    <xdr:col>4</xdr:col>
                    <xdr:colOff>57150</xdr:colOff>
                    <xdr:row>141</xdr:row>
                    <xdr:rowOff>76200</xdr:rowOff>
                  </from>
                  <to>
                    <xdr:col>4</xdr:col>
                    <xdr:colOff>323850</xdr:colOff>
                    <xdr:row>141</xdr:row>
                    <xdr:rowOff>209550</xdr:rowOff>
                  </to>
                </anchor>
              </controlPr>
            </control>
          </mc:Choice>
        </mc:AlternateContent>
        <mc:AlternateContent xmlns:mc="http://schemas.openxmlformats.org/markup-compatibility/2006">
          <mc:Choice Requires="x14">
            <control shapeId="213444" r:id="rId455" name="Option Button 452">
              <controlPr defaultSize="0" autoFill="0" autoLine="0" autoPict="0">
                <anchor moveWithCells="1" sizeWithCells="1">
                  <from>
                    <xdr:col>4</xdr:col>
                    <xdr:colOff>323850</xdr:colOff>
                    <xdr:row>141</xdr:row>
                    <xdr:rowOff>76200</xdr:rowOff>
                  </from>
                  <to>
                    <xdr:col>4</xdr:col>
                    <xdr:colOff>590550</xdr:colOff>
                    <xdr:row>141</xdr:row>
                    <xdr:rowOff>209550</xdr:rowOff>
                  </to>
                </anchor>
              </controlPr>
            </control>
          </mc:Choice>
        </mc:AlternateContent>
        <mc:AlternateContent xmlns:mc="http://schemas.openxmlformats.org/markup-compatibility/2006">
          <mc:Choice Requires="x14">
            <control shapeId="213445" r:id="rId456" name="Option Button 453">
              <controlPr defaultSize="0" autoFill="0" autoLine="0" autoPict="0">
                <anchor moveWithCells="1" sizeWithCells="1">
                  <from>
                    <xdr:col>4</xdr:col>
                    <xdr:colOff>600075</xdr:colOff>
                    <xdr:row>141</xdr:row>
                    <xdr:rowOff>76200</xdr:rowOff>
                  </from>
                  <to>
                    <xdr:col>4</xdr:col>
                    <xdr:colOff>857250</xdr:colOff>
                    <xdr:row>141</xdr:row>
                    <xdr:rowOff>209550</xdr:rowOff>
                  </to>
                </anchor>
              </controlPr>
            </control>
          </mc:Choice>
        </mc:AlternateContent>
        <mc:AlternateContent xmlns:mc="http://schemas.openxmlformats.org/markup-compatibility/2006">
          <mc:Choice Requires="x14">
            <control shapeId="213446" r:id="rId457" name="Option Button 454">
              <controlPr defaultSize="0" autoFill="0" autoLine="0" autoPict="0">
                <anchor moveWithCells="1" sizeWithCells="1">
                  <from>
                    <xdr:col>4</xdr:col>
                    <xdr:colOff>866775</xdr:colOff>
                    <xdr:row>141</xdr:row>
                    <xdr:rowOff>76200</xdr:rowOff>
                  </from>
                  <to>
                    <xdr:col>4</xdr:col>
                    <xdr:colOff>1123950</xdr:colOff>
                    <xdr:row>141</xdr:row>
                    <xdr:rowOff>209550</xdr:rowOff>
                  </to>
                </anchor>
              </controlPr>
            </control>
          </mc:Choice>
        </mc:AlternateContent>
        <mc:AlternateContent xmlns:mc="http://schemas.openxmlformats.org/markup-compatibility/2006">
          <mc:Choice Requires="x14">
            <control shapeId="213447" r:id="rId458" name="Group Box 455">
              <controlPr defaultSize="0" autoFill="0" autoPict="0">
                <anchor moveWithCells="1" sizeWithCells="1">
                  <from>
                    <xdr:col>4</xdr:col>
                    <xdr:colOff>19050</xdr:colOff>
                    <xdr:row>141</xdr:row>
                    <xdr:rowOff>47625</xdr:rowOff>
                  </from>
                  <to>
                    <xdr:col>4</xdr:col>
                    <xdr:colOff>1181100</xdr:colOff>
                    <xdr:row>141</xdr:row>
                    <xdr:rowOff>238125</xdr:rowOff>
                  </to>
                </anchor>
              </controlPr>
            </control>
          </mc:Choice>
        </mc:AlternateContent>
        <mc:AlternateContent xmlns:mc="http://schemas.openxmlformats.org/markup-compatibility/2006">
          <mc:Choice Requires="x14">
            <control shapeId="213448" r:id="rId459" name="Option Button 456">
              <controlPr defaultSize="0" autoFill="0" autoLine="0" autoPict="0">
                <anchor moveWithCells="1" sizeWithCells="1">
                  <from>
                    <xdr:col>4</xdr:col>
                    <xdr:colOff>57150</xdr:colOff>
                    <xdr:row>143</xdr:row>
                    <xdr:rowOff>57150</xdr:rowOff>
                  </from>
                  <to>
                    <xdr:col>4</xdr:col>
                    <xdr:colOff>323850</xdr:colOff>
                    <xdr:row>143</xdr:row>
                    <xdr:rowOff>190500</xdr:rowOff>
                  </to>
                </anchor>
              </controlPr>
            </control>
          </mc:Choice>
        </mc:AlternateContent>
        <mc:AlternateContent xmlns:mc="http://schemas.openxmlformats.org/markup-compatibility/2006">
          <mc:Choice Requires="x14">
            <control shapeId="213449" r:id="rId460" name="Option Button 457">
              <controlPr defaultSize="0" autoFill="0" autoLine="0" autoPict="0">
                <anchor moveWithCells="1" sizeWithCells="1">
                  <from>
                    <xdr:col>4</xdr:col>
                    <xdr:colOff>323850</xdr:colOff>
                    <xdr:row>143</xdr:row>
                    <xdr:rowOff>57150</xdr:rowOff>
                  </from>
                  <to>
                    <xdr:col>4</xdr:col>
                    <xdr:colOff>590550</xdr:colOff>
                    <xdr:row>143</xdr:row>
                    <xdr:rowOff>190500</xdr:rowOff>
                  </to>
                </anchor>
              </controlPr>
            </control>
          </mc:Choice>
        </mc:AlternateContent>
        <mc:AlternateContent xmlns:mc="http://schemas.openxmlformats.org/markup-compatibility/2006">
          <mc:Choice Requires="x14">
            <control shapeId="213450" r:id="rId461" name="Option Button 458">
              <controlPr defaultSize="0" autoFill="0" autoLine="0" autoPict="0">
                <anchor moveWithCells="1" sizeWithCells="1">
                  <from>
                    <xdr:col>4</xdr:col>
                    <xdr:colOff>600075</xdr:colOff>
                    <xdr:row>143</xdr:row>
                    <xdr:rowOff>57150</xdr:rowOff>
                  </from>
                  <to>
                    <xdr:col>4</xdr:col>
                    <xdr:colOff>857250</xdr:colOff>
                    <xdr:row>143</xdr:row>
                    <xdr:rowOff>190500</xdr:rowOff>
                  </to>
                </anchor>
              </controlPr>
            </control>
          </mc:Choice>
        </mc:AlternateContent>
        <mc:AlternateContent xmlns:mc="http://schemas.openxmlformats.org/markup-compatibility/2006">
          <mc:Choice Requires="x14">
            <control shapeId="213451" r:id="rId462" name="Option Button 459">
              <controlPr defaultSize="0" autoFill="0" autoLine="0" autoPict="0">
                <anchor moveWithCells="1" sizeWithCells="1">
                  <from>
                    <xdr:col>4</xdr:col>
                    <xdr:colOff>866775</xdr:colOff>
                    <xdr:row>143</xdr:row>
                    <xdr:rowOff>57150</xdr:rowOff>
                  </from>
                  <to>
                    <xdr:col>4</xdr:col>
                    <xdr:colOff>1123950</xdr:colOff>
                    <xdr:row>143</xdr:row>
                    <xdr:rowOff>190500</xdr:rowOff>
                  </to>
                </anchor>
              </controlPr>
            </control>
          </mc:Choice>
        </mc:AlternateContent>
        <mc:AlternateContent xmlns:mc="http://schemas.openxmlformats.org/markup-compatibility/2006">
          <mc:Choice Requires="x14">
            <control shapeId="213452" r:id="rId463" name="Group Box 460">
              <controlPr defaultSize="0" autoFill="0" autoPict="0">
                <anchor moveWithCells="1" sizeWithCells="1">
                  <from>
                    <xdr:col>4</xdr:col>
                    <xdr:colOff>19050</xdr:colOff>
                    <xdr:row>143</xdr:row>
                    <xdr:rowOff>28575</xdr:rowOff>
                  </from>
                  <to>
                    <xdr:col>4</xdr:col>
                    <xdr:colOff>1181100</xdr:colOff>
                    <xdr:row>143</xdr:row>
                    <xdr:rowOff>219075</xdr:rowOff>
                  </to>
                </anchor>
              </controlPr>
            </control>
          </mc:Choice>
        </mc:AlternateContent>
        <mc:AlternateContent xmlns:mc="http://schemas.openxmlformats.org/markup-compatibility/2006">
          <mc:Choice Requires="x14">
            <control shapeId="213453" r:id="rId464" name="Option Button 461">
              <controlPr defaultSize="0" autoFill="0" autoLine="0" autoPict="0">
                <anchor moveWithCells="1" sizeWithCells="1">
                  <from>
                    <xdr:col>4</xdr:col>
                    <xdr:colOff>57150</xdr:colOff>
                    <xdr:row>144</xdr:row>
                    <xdr:rowOff>66675</xdr:rowOff>
                  </from>
                  <to>
                    <xdr:col>4</xdr:col>
                    <xdr:colOff>323850</xdr:colOff>
                    <xdr:row>144</xdr:row>
                    <xdr:rowOff>200025</xdr:rowOff>
                  </to>
                </anchor>
              </controlPr>
            </control>
          </mc:Choice>
        </mc:AlternateContent>
        <mc:AlternateContent xmlns:mc="http://schemas.openxmlformats.org/markup-compatibility/2006">
          <mc:Choice Requires="x14">
            <control shapeId="213454" r:id="rId465" name="Option Button 462">
              <controlPr defaultSize="0" autoFill="0" autoLine="0" autoPict="0">
                <anchor moveWithCells="1" sizeWithCells="1">
                  <from>
                    <xdr:col>4</xdr:col>
                    <xdr:colOff>333375</xdr:colOff>
                    <xdr:row>144</xdr:row>
                    <xdr:rowOff>66675</xdr:rowOff>
                  </from>
                  <to>
                    <xdr:col>4</xdr:col>
                    <xdr:colOff>590550</xdr:colOff>
                    <xdr:row>144</xdr:row>
                    <xdr:rowOff>200025</xdr:rowOff>
                  </to>
                </anchor>
              </controlPr>
            </control>
          </mc:Choice>
        </mc:AlternateContent>
        <mc:AlternateContent xmlns:mc="http://schemas.openxmlformats.org/markup-compatibility/2006">
          <mc:Choice Requires="x14">
            <control shapeId="213455" r:id="rId466" name="Option Button 463">
              <controlPr defaultSize="0" autoFill="0" autoLine="0" autoPict="0">
                <anchor moveWithCells="1" sizeWithCells="1">
                  <from>
                    <xdr:col>4</xdr:col>
                    <xdr:colOff>600075</xdr:colOff>
                    <xdr:row>144</xdr:row>
                    <xdr:rowOff>66675</xdr:rowOff>
                  </from>
                  <to>
                    <xdr:col>4</xdr:col>
                    <xdr:colOff>866775</xdr:colOff>
                    <xdr:row>144</xdr:row>
                    <xdr:rowOff>200025</xdr:rowOff>
                  </to>
                </anchor>
              </controlPr>
            </control>
          </mc:Choice>
        </mc:AlternateContent>
        <mc:AlternateContent xmlns:mc="http://schemas.openxmlformats.org/markup-compatibility/2006">
          <mc:Choice Requires="x14">
            <control shapeId="213456" r:id="rId467" name="Option Button 464">
              <controlPr defaultSize="0" autoFill="0" autoLine="0" autoPict="0">
                <anchor moveWithCells="1" sizeWithCells="1">
                  <from>
                    <xdr:col>4</xdr:col>
                    <xdr:colOff>866775</xdr:colOff>
                    <xdr:row>144</xdr:row>
                    <xdr:rowOff>66675</xdr:rowOff>
                  </from>
                  <to>
                    <xdr:col>4</xdr:col>
                    <xdr:colOff>1133475</xdr:colOff>
                    <xdr:row>144</xdr:row>
                    <xdr:rowOff>200025</xdr:rowOff>
                  </to>
                </anchor>
              </controlPr>
            </control>
          </mc:Choice>
        </mc:AlternateContent>
        <mc:AlternateContent xmlns:mc="http://schemas.openxmlformats.org/markup-compatibility/2006">
          <mc:Choice Requires="x14">
            <control shapeId="213457" r:id="rId468" name="Group Box 465">
              <controlPr defaultSize="0" autoFill="0" autoPict="0">
                <anchor moveWithCells="1" sizeWithCells="1">
                  <from>
                    <xdr:col>4</xdr:col>
                    <xdr:colOff>19050</xdr:colOff>
                    <xdr:row>144</xdr:row>
                    <xdr:rowOff>38100</xdr:rowOff>
                  </from>
                  <to>
                    <xdr:col>4</xdr:col>
                    <xdr:colOff>1190625</xdr:colOff>
                    <xdr:row>144</xdr:row>
                    <xdr:rowOff>228600</xdr:rowOff>
                  </to>
                </anchor>
              </controlPr>
            </control>
          </mc:Choice>
        </mc:AlternateContent>
        <mc:AlternateContent xmlns:mc="http://schemas.openxmlformats.org/markup-compatibility/2006">
          <mc:Choice Requires="x14">
            <control shapeId="213458" r:id="rId469" name="Option Button 466">
              <controlPr defaultSize="0" autoFill="0" autoLine="0" autoPict="0">
                <anchor moveWithCells="1" sizeWithCells="1">
                  <from>
                    <xdr:col>4</xdr:col>
                    <xdr:colOff>57150</xdr:colOff>
                    <xdr:row>145</xdr:row>
                    <xdr:rowOff>57150</xdr:rowOff>
                  </from>
                  <to>
                    <xdr:col>4</xdr:col>
                    <xdr:colOff>323850</xdr:colOff>
                    <xdr:row>145</xdr:row>
                    <xdr:rowOff>190500</xdr:rowOff>
                  </to>
                </anchor>
              </controlPr>
            </control>
          </mc:Choice>
        </mc:AlternateContent>
        <mc:AlternateContent xmlns:mc="http://schemas.openxmlformats.org/markup-compatibility/2006">
          <mc:Choice Requires="x14">
            <control shapeId="213459" r:id="rId470" name="Option Button 467">
              <controlPr defaultSize="0" autoFill="0" autoLine="0" autoPict="0">
                <anchor moveWithCells="1" sizeWithCells="1">
                  <from>
                    <xdr:col>4</xdr:col>
                    <xdr:colOff>333375</xdr:colOff>
                    <xdr:row>145</xdr:row>
                    <xdr:rowOff>57150</xdr:rowOff>
                  </from>
                  <to>
                    <xdr:col>4</xdr:col>
                    <xdr:colOff>590550</xdr:colOff>
                    <xdr:row>145</xdr:row>
                    <xdr:rowOff>190500</xdr:rowOff>
                  </to>
                </anchor>
              </controlPr>
            </control>
          </mc:Choice>
        </mc:AlternateContent>
        <mc:AlternateContent xmlns:mc="http://schemas.openxmlformats.org/markup-compatibility/2006">
          <mc:Choice Requires="x14">
            <control shapeId="213460" r:id="rId471" name="Option Button 468">
              <controlPr defaultSize="0" autoFill="0" autoLine="0" autoPict="0">
                <anchor moveWithCells="1" sizeWithCells="1">
                  <from>
                    <xdr:col>4</xdr:col>
                    <xdr:colOff>600075</xdr:colOff>
                    <xdr:row>145</xdr:row>
                    <xdr:rowOff>57150</xdr:rowOff>
                  </from>
                  <to>
                    <xdr:col>4</xdr:col>
                    <xdr:colOff>866775</xdr:colOff>
                    <xdr:row>145</xdr:row>
                    <xdr:rowOff>190500</xdr:rowOff>
                  </to>
                </anchor>
              </controlPr>
            </control>
          </mc:Choice>
        </mc:AlternateContent>
        <mc:AlternateContent xmlns:mc="http://schemas.openxmlformats.org/markup-compatibility/2006">
          <mc:Choice Requires="x14">
            <control shapeId="213461" r:id="rId472" name="Option Button 469">
              <controlPr defaultSize="0" autoFill="0" autoLine="0" autoPict="0">
                <anchor moveWithCells="1" sizeWithCells="1">
                  <from>
                    <xdr:col>4</xdr:col>
                    <xdr:colOff>866775</xdr:colOff>
                    <xdr:row>145</xdr:row>
                    <xdr:rowOff>57150</xdr:rowOff>
                  </from>
                  <to>
                    <xdr:col>4</xdr:col>
                    <xdr:colOff>1133475</xdr:colOff>
                    <xdr:row>145</xdr:row>
                    <xdr:rowOff>190500</xdr:rowOff>
                  </to>
                </anchor>
              </controlPr>
            </control>
          </mc:Choice>
        </mc:AlternateContent>
        <mc:AlternateContent xmlns:mc="http://schemas.openxmlformats.org/markup-compatibility/2006">
          <mc:Choice Requires="x14">
            <control shapeId="213462" r:id="rId473" name="Group Box 470">
              <controlPr defaultSize="0" autoFill="0" autoPict="0">
                <anchor moveWithCells="1" sizeWithCells="1">
                  <from>
                    <xdr:col>4</xdr:col>
                    <xdr:colOff>19050</xdr:colOff>
                    <xdr:row>145</xdr:row>
                    <xdr:rowOff>28575</xdr:rowOff>
                  </from>
                  <to>
                    <xdr:col>4</xdr:col>
                    <xdr:colOff>1190625</xdr:colOff>
                    <xdr:row>145</xdr:row>
                    <xdr:rowOff>219075</xdr:rowOff>
                  </to>
                </anchor>
              </controlPr>
            </control>
          </mc:Choice>
        </mc:AlternateContent>
        <mc:AlternateContent xmlns:mc="http://schemas.openxmlformats.org/markup-compatibility/2006">
          <mc:Choice Requires="x14">
            <control shapeId="213463" r:id="rId474" name="Option Button 471">
              <controlPr defaultSize="0" autoFill="0" autoLine="0" autoPict="0">
                <anchor moveWithCells="1" sizeWithCells="1">
                  <from>
                    <xdr:col>4</xdr:col>
                    <xdr:colOff>57150</xdr:colOff>
                    <xdr:row>147</xdr:row>
                    <xdr:rowOff>66675</xdr:rowOff>
                  </from>
                  <to>
                    <xdr:col>4</xdr:col>
                    <xdr:colOff>323850</xdr:colOff>
                    <xdr:row>147</xdr:row>
                    <xdr:rowOff>200025</xdr:rowOff>
                  </to>
                </anchor>
              </controlPr>
            </control>
          </mc:Choice>
        </mc:AlternateContent>
        <mc:AlternateContent xmlns:mc="http://schemas.openxmlformats.org/markup-compatibility/2006">
          <mc:Choice Requires="x14">
            <control shapeId="213464" r:id="rId475" name="Option Button 472">
              <controlPr defaultSize="0" autoFill="0" autoLine="0" autoPict="0">
                <anchor moveWithCells="1" sizeWithCells="1">
                  <from>
                    <xdr:col>4</xdr:col>
                    <xdr:colOff>333375</xdr:colOff>
                    <xdr:row>147</xdr:row>
                    <xdr:rowOff>66675</xdr:rowOff>
                  </from>
                  <to>
                    <xdr:col>4</xdr:col>
                    <xdr:colOff>590550</xdr:colOff>
                    <xdr:row>147</xdr:row>
                    <xdr:rowOff>200025</xdr:rowOff>
                  </to>
                </anchor>
              </controlPr>
            </control>
          </mc:Choice>
        </mc:AlternateContent>
        <mc:AlternateContent xmlns:mc="http://schemas.openxmlformats.org/markup-compatibility/2006">
          <mc:Choice Requires="x14">
            <control shapeId="213465" r:id="rId476" name="Option Button 473">
              <controlPr defaultSize="0" autoFill="0" autoLine="0" autoPict="0">
                <anchor moveWithCells="1" sizeWithCells="1">
                  <from>
                    <xdr:col>4</xdr:col>
                    <xdr:colOff>600075</xdr:colOff>
                    <xdr:row>147</xdr:row>
                    <xdr:rowOff>66675</xdr:rowOff>
                  </from>
                  <to>
                    <xdr:col>4</xdr:col>
                    <xdr:colOff>866775</xdr:colOff>
                    <xdr:row>147</xdr:row>
                    <xdr:rowOff>200025</xdr:rowOff>
                  </to>
                </anchor>
              </controlPr>
            </control>
          </mc:Choice>
        </mc:AlternateContent>
        <mc:AlternateContent xmlns:mc="http://schemas.openxmlformats.org/markup-compatibility/2006">
          <mc:Choice Requires="x14">
            <control shapeId="213466" r:id="rId477" name="Option Button 474">
              <controlPr defaultSize="0" autoFill="0" autoLine="0" autoPict="0">
                <anchor moveWithCells="1" sizeWithCells="1">
                  <from>
                    <xdr:col>4</xdr:col>
                    <xdr:colOff>866775</xdr:colOff>
                    <xdr:row>147</xdr:row>
                    <xdr:rowOff>66675</xdr:rowOff>
                  </from>
                  <to>
                    <xdr:col>4</xdr:col>
                    <xdr:colOff>1133475</xdr:colOff>
                    <xdr:row>147</xdr:row>
                    <xdr:rowOff>200025</xdr:rowOff>
                  </to>
                </anchor>
              </controlPr>
            </control>
          </mc:Choice>
        </mc:AlternateContent>
        <mc:AlternateContent xmlns:mc="http://schemas.openxmlformats.org/markup-compatibility/2006">
          <mc:Choice Requires="x14">
            <control shapeId="213467" r:id="rId478" name="Group Box 475">
              <controlPr defaultSize="0" autoFill="0" autoPict="0">
                <anchor moveWithCells="1" sizeWithCells="1">
                  <from>
                    <xdr:col>4</xdr:col>
                    <xdr:colOff>19050</xdr:colOff>
                    <xdr:row>147</xdr:row>
                    <xdr:rowOff>38100</xdr:rowOff>
                  </from>
                  <to>
                    <xdr:col>4</xdr:col>
                    <xdr:colOff>1190625</xdr:colOff>
                    <xdr:row>147</xdr:row>
                    <xdr:rowOff>228600</xdr:rowOff>
                  </to>
                </anchor>
              </controlPr>
            </control>
          </mc:Choice>
        </mc:AlternateContent>
        <mc:AlternateContent xmlns:mc="http://schemas.openxmlformats.org/markup-compatibility/2006">
          <mc:Choice Requires="x14">
            <control shapeId="213468" r:id="rId479" name="Option Button 476">
              <controlPr defaultSize="0" autoFill="0" autoLine="0" autoPict="0">
                <anchor moveWithCells="1" sizeWithCells="1">
                  <from>
                    <xdr:col>4</xdr:col>
                    <xdr:colOff>57150</xdr:colOff>
                    <xdr:row>148</xdr:row>
                    <xdr:rowOff>66675</xdr:rowOff>
                  </from>
                  <to>
                    <xdr:col>4</xdr:col>
                    <xdr:colOff>323850</xdr:colOff>
                    <xdr:row>148</xdr:row>
                    <xdr:rowOff>200025</xdr:rowOff>
                  </to>
                </anchor>
              </controlPr>
            </control>
          </mc:Choice>
        </mc:AlternateContent>
        <mc:AlternateContent xmlns:mc="http://schemas.openxmlformats.org/markup-compatibility/2006">
          <mc:Choice Requires="x14">
            <control shapeId="213469" r:id="rId480" name="Option Button 477">
              <controlPr defaultSize="0" autoFill="0" autoLine="0" autoPict="0">
                <anchor moveWithCells="1" sizeWithCells="1">
                  <from>
                    <xdr:col>4</xdr:col>
                    <xdr:colOff>323850</xdr:colOff>
                    <xdr:row>148</xdr:row>
                    <xdr:rowOff>66675</xdr:rowOff>
                  </from>
                  <to>
                    <xdr:col>4</xdr:col>
                    <xdr:colOff>590550</xdr:colOff>
                    <xdr:row>148</xdr:row>
                    <xdr:rowOff>200025</xdr:rowOff>
                  </to>
                </anchor>
              </controlPr>
            </control>
          </mc:Choice>
        </mc:AlternateContent>
        <mc:AlternateContent xmlns:mc="http://schemas.openxmlformats.org/markup-compatibility/2006">
          <mc:Choice Requires="x14">
            <control shapeId="213470" r:id="rId481" name="Option Button 478">
              <controlPr defaultSize="0" autoFill="0" autoLine="0" autoPict="0">
                <anchor moveWithCells="1" sizeWithCells="1">
                  <from>
                    <xdr:col>4</xdr:col>
                    <xdr:colOff>600075</xdr:colOff>
                    <xdr:row>148</xdr:row>
                    <xdr:rowOff>66675</xdr:rowOff>
                  </from>
                  <to>
                    <xdr:col>4</xdr:col>
                    <xdr:colOff>857250</xdr:colOff>
                    <xdr:row>148</xdr:row>
                    <xdr:rowOff>200025</xdr:rowOff>
                  </to>
                </anchor>
              </controlPr>
            </control>
          </mc:Choice>
        </mc:AlternateContent>
        <mc:AlternateContent xmlns:mc="http://schemas.openxmlformats.org/markup-compatibility/2006">
          <mc:Choice Requires="x14">
            <control shapeId="213471" r:id="rId482" name="Option Button 479">
              <controlPr defaultSize="0" autoFill="0" autoLine="0" autoPict="0">
                <anchor moveWithCells="1" sizeWithCells="1">
                  <from>
                    <xdr:col>4</xdr:col>
                    <xdr:colOff>866775</xdr:colOff>
                    <xdr:row>148</xdr:row>
                    <xdr:rowOff>66675</xdr:rowOff>
                  </from>
                  <to>
                    <xdr:col>4</xdr:col>
                    <xdr:colOff>1123950</xdr:colOff>
                    <xdr:row>148</xdr:row>
                    <xdr:rowOff>200025</xdr:rowOff>
                  </to>
                </anchor>
              </controlPr>
            </control>
          </mc:Choice>
        </mc:AlternateContent>
        <mc:AlternateContent xmlns:mc="http://schemas.openxmlformats.org/markup-compatibility/2006">
          <mc:Choice Requires="x14">
            <control shapeId="213472" r:id="rId483" name="Group Box 480">
              <controlPr defaultSize="0" autoFill="0" autoPict="0">
                <anchor moveWithCells="1" sizeWithCells="1">
                  <from>
                    <xdr:col>4</xdr:col>
                    <xdr:colOff>19050</xdr:colOff>
                    <xdr:row>148</xdr:row>
                    <xdr:rowOff>38100</xdr:rowOff>
                  </from>
                  <to>
                    <xdr:col>4</xdr:col>
                    <xdr:colOff>1181100</xdr:colOff>
                    <xdr:row>148</xdr:row>
                    <xdr:rowOff>228600</xdr:rowOff>
                  </to>
                </anchor>
              </controlPr>
            </control>
          </mc:Choice>
        </mc:AlternateContent>
        <mc:AlternateContent xmlns:mc="http://schemas.openxmlformats.org/markup-compatibility/2006">
          <mc:Choice Requires="x14">
            <control shapeId="213473" r:id="rId484" name="Option Button 481">
              <controlPr defaultSize="0" autoFill="0" autoLine="0" autoPict="0">
                <anchor moveWithCells="1" sizeWithCells="1">
                  <from>
                    <xdr:col>4</xdr:col>
                    <xdr:colOff>57150</xdr:colOff>
                    <xdr:row>149</xdr:row>
                    <xdr:rowOff>85725</xdr:rowOff>
                  </from>
                  <to>
                    <xdr:col>4</xdr:col>
                    <xdr:colOff>323850</xdr:colOff>
                    <xdr:row>149</xdr:row>
                    <xdr:rowOff>219075</xdr:rowOff>
                  </to>
                </anchor>
              </controlPr>
            </control>
          </mc:Choice>
        </mc:AlternateContent>
        <mc:AlternateContent xmlns:mc="http://schemas.openxmlformats.org/markup-compatibility/2006">
          <mc:Choice Requires="x14">
            <control shapeId="213474" r:id="rId485" name="Option Button 482">
              <controlPr defaultSize="0" autoFill="0" autoLine="0" autoPict="0">
                <anchor moveWithCells="1" sizeWithCells="1">
                  <from>
                    <xdr:col>4</xdr:col>
                    <xdr:colOff>323850</xdr:colOff>
                    <xdr:row>149</xdr:row>
                    <xdr:rowOff>85725</xdr:rowOff>
                  </from>
                  <to>
                    <xdr:col>4</xdr:col>
                    <xdr:colOff>590550</xdr:colOff>
                    <xdr:row>149</xdr:row>
                    <xdr:rowOff>219075</xdr:rowOff>
                  </to>
                </anchor>
              </controlPr>
            </control>
          </mc:Choice>
        </mc:AlternateContent>
        <mc:AlternateContent xmlns:mc="http://schemas.openxmlformats.org/markup-compatibility/2006">
          <mc:Choice Requires="x14">
            <control shapeId="213475" r:id="rId486" name="Option Button 483">
              <controlPr defaultSize="0" autoFill="0" autoLine="0" autoPict="0">
                <anchor moveWithCells="1" sizeWithCells="1">
                  <from>
                    <xdr:col>4</xdr:col>
                    <xdr:colOff>600075</xdr:colOff>
                    <xdr:row>149</xdr:row>
                    <xdr:rowOff>85725</xdr:rowOff>
                  </from>
                  <to>
                    <xdr:col>4</xdr:col>
                    <xdr:colOff>857250</xdr:colOff>
                    <xdr:row>149</xdr:row>
                    <xdr:rowOff>219075</xdr:rowOff>
                  </to>
                </anchor>
              </controlPr>
            </control>
          </mc:Choice>
        </mc:AlternateContent>
        <mc:AlternateContent xmlns:mc="http://schemas.openxmlformats.org/markup-compatibility/2006">
          <mc:Choice Requires="x14">
            <control shapeId="213476" r:id="rId487" name="Option Button 484">
              <controlPr defaultSize="0" autoFill="0" autoLine="0" autoPict="0">
                <anchor moveWithCells="1" sizeWithCells="1">
                  <from>
                    <xdr:col>4</xdr:col>
                    <xdr:colOff>866775</xdr:colOff>
                    <xdr:row>149</xdr:row>
                    <xdr:rowOff>85725</xdr:rowOff>
                  </from>
                  <to>
                    <xdr:col>4</xdr:col>
                    <xdr:colOff>1123950</xdr:colOff>
                    <xdr:row>149</xdr:row>
                    <xdr:rowOff>219075</xdr:rowOff>
                  </to>
                </anchor>
              </controlPr>
            </control>
          </mc:Choice>
        </mc:AlternateContent>
        <mc:AlternateContent xmlns:mc="http://schemas.openxmlformats.org/markup-compatibility/2006">
          <mc:Choice Requires="x14">
            <control shapeId="213477" r:id="rId488" name="Group Box 485">
              <controlPr defaultSize="0" autoFill="0" autoPict="0">
                <anchor moveWithCells="1" sizeWithCells="1">
                  <from>
                    <xdr:col>4</xdr:col>
                    <xdr:colOff>19050</xdr:colOff>
                    <xdr:row>149</xdr:row>
                    <xdr:rowOff>57150</xdr:rowOff>
                  </from>
                  <to>
                    <xdr:col>4</xdr:col>
                    <xdr:colOff>1181100</xdr:colOff>
                    <xdr:row>149</xdr:row>
                    <xdr:rowOff>247650</xdr:rowOff>
                  </to>
                </anchor>
              </controlPr>
            </control>
          </mc:Choice>
        </mc:AlternateContent>
        <mc:AlternateContent xmlns:mc="http://schemas.openxmlformats.org/markup-compatibility/2006">
          <mc:Choice Requires="x14">
            <control shapeId="213478" r:id="rId489" name="Option Button 486">
              <controlPr defaultSize="0" autoFill="0" autoLine="0" autoPict="0">
                <anchor moveWithCells="1" sizeWithCells="1">
                  <from>
                    <xdr:col>4</xdr:col>
                    <xdr:colOff>57150</xdr:colOff>
                    <xdr:row>151</xdr:row>
                    <xdr:rowOff>66675</xdr:rowOff>
                  </from>
                  <to>
                    <xdr:col>4</xdr:col>
                    <xdr:colOff>323850</xdr:colOff>
                    <xdr:row>151</xdr:row>
                    <xdr:rowOff>200025</xdr:rowOff>
                  </to>
                </anchor>
              </controlPr>
            </control>
          </mc:Choice>
        </mc:AlternateContent>
        <mc:AlternateContent xmlns:mc="http://schemas.openxmlformats.org/markup-compatibility/2006">
          <mc:Choice Requires="x14">
            <control shapeId="213479" r:id="rId490" name="Option Button 487">
              <controlPr defaultSize="0" autoFill="0" autoLine="0" autoPict="0">
                <anchor moveWithCells="1" sizeWithCells="1">
                  <from>
                    <xdr:col>4</xdr:col>
                    <xdr:colOff>333375</xdr:colOff>
                    <xdr:row>151</xdr:row>
                    <xdr:rowOff>66675</xdr:rowOff>
                  </from>
                  <to>
                    <xdr:col>4</xdr:col>
                    <xdr:colOff>590550</xdr:colOff>
                    <xdr:row>151</xdr:row>
                    <xdr:rowOff>200025</xdr:rowOff>
                  </to>
                </anchor>
              </controlPr>
            </control>
          </mc:Choice>
        </mc:AlternateContent>
        <mc:AlternateContent xmlns:mc="http://schemas.openxmlformats.org/markup-compatibility/2006">
          <mc:Choice Requires="x14">
            <control shapeId="213480" r:id="rId491" name="Option Button 488">
              <controlPr defaultSize="0" autoFill="0" autoLine="0" autoPict="0">
                <anchor moveWithCells="1" sizeWithCells="1">
                  <from>
                    <xdr:col>4</xdr:col>
                    <xdr:colOff>600075</xdr:colOff>
                    <xdr:row>151</xdr:row>
                    <xdr:rowOff>66675</xdr:rowOff>
                  </from>
                  <to>
                    <xdr:col>4</xdr:col>
                    <xdr:colOff>866775</xdr:colOff>
                    <xdr:row>151</xdr:row>
                    <xdr:rowOff>200025</xdr:rowOff>
                  </to>
                </anchor>
              </controlPr>
            </control>
          </mc:Choice>
        </mc:AlternateContent>
        <mc:AlternateContent xmlns:mc="http://schemas.openxmlformats.org/markup-compatibility/2006">
          <mc:Choice Requires="x14">
            <control shapeId="213481" r:id="rId492" name="Option Button 489">
              <controlPr defaultSize="0" autoFill="0" autoLine="0" autoPict="0">
                <anchor moveWithCells="1" sizeWithCells="1">
                  <from>
                    <xdr:col>4</xdr:col>
                    <xdr:colOff>866775</xdr:colOff>
                    <xdr:row>151</xdr:row>
                    <xdr:rowOff>66675</xdr:rowOff>
                  </from>
                  <to>
                    <xdr:col>4</xdr:col>
                    <xdr:colOff>1133475</xdr:colOff>
                    <xdr:row>151</xdr:row>
                    <xdr:rowOff>200025</xdr:rowOff>
                  </to>
                </anchor>
              </controlPr>
            </control>
          </mc:Choice>
        </mc:AlternateContent>
        <mc:AlternateContent xmlns:mc="http://schemas.openxmlformats.org/markup-compatibility/2006">
          <mc:Choice Requires="x14">
            <control shapeId="213482" r:id="rId493" name="Group Box 490">
              <controlPr defaultSize="0" autoFill="0" autoPict="0">
                <anchor moveWithCells="1" sizeWithCells="1">
                  <from>
                    <xdr:col>4</xdr:col>
                    <xdr:colOff>19050</xdr:colOff>
                    <xdr:row>151</xdr:row>
                    <xdr:rowOff>38100</xdr:rowOff>
                  </from>
                  <to>
                    <xdr:col>4</xdr:col>
                    <xdr:colOff>1190625</xdr:colOff>
                    <xdr:row>151</xdr:row>
                    <xdr:rowOff>228600</xdr:rowOff>
                  </to>
                </anchor>
              </controlPr>
            </control>
          </mc:Choice>
        </mc:AlternateContent>
        <mc:AlternateContent xmlns:mc="http://schemas.openxmlformats.org/markup-compatibility/2006">
          <mc:Choice Requires="x14">
            <control shapeId="213483" r:id="rId494" name="Option Button 491">
              <controlPr defaultSize="0" autoFill="0" autoLine="0" autoPict="0">
                <anchor moveWithCells="1" sizeWithCells="1">
                  <from>
                    <xdr:col>4</xdr:col>
                    <xdr:colOff>57150</xdr:colOff>
                    <xdr:row>152</xdr:row>
                    <xdr:rowOff>66675</xdr:rowOff>
                  </from>
                  <to>
                    <xdr:col>4</xdr:col>
                    <xdr:colOff>323850</xdr:colOff>
                    <xdr:row>152</xdr:row>
                    <xdr:rowOff>200025</xdr:rowOff>
                  </to>
                </anchor>
              </controlPr>
            </control>
          </mc:Choice>
        </mc:AlternateContent>
        <mc:AlternateContent xmlns:mc="http://schemas.openxmlformats.org/markup-compatibility/2006">
          <mc:Choice Requires="x14">
            <control shapeId="213484" r:id="rId495" name="Option Button 492">
              <controlPr defaultSize="0" autoFill="0" autoLine="0" autoPict="0">
                <anchor moveWithCells="1" sizeWithCells="1">
                  <from>
                    <xdr:col>4</xdr:col>
                    <xdr:colOff>323850</xdr:colOff>
                    <xdr:row>152</xdr:row>
                    <xdr:rowOff>66675</xdr:rowOff>
                  </from>
                  <to>
                    <xdr:col>4</xdr:col>
                    <xdr:colOff>590550</xdr:colOff>
                    <xdr:row>152</xdr:row>
                    <xdr:rowOff>200025</xdr:rowOff>
                  </to>
                </anchor>
              </controlPr>
            </control>
          </mc:Choice>
        </mc:AlternateContent>
        <mc:AlternateContent xmlns:mc="http://schemas.openxmlformats.org/markup-compatibility/2006">
          <mc:Choice Requires="x14">
            <control shapeId="213485" r:id="rId496" name="Option Button 493">
              <controlPr defaultSize="0" autoFill="0" autoLine="0" autoPict="0">
                <anchor moveWithCells="1" sizeWithCells="1">
                  <from>
                    <xdr:col>4</xdr:col>
                    <xdr:colOff>600075</xdr:colOff>
                    <xdr:row>152</xdr:row>
                    <xdr:rowOff>66675</xdr:rowOff>
                  </from>
                  <to>
                    <xdr:col>4</xdr:col>
                    <xdr:colOff>857250</xdr:colOff>
                    <xdr:row>152</xdr:row>
                    <xdr:rowOff>200025</xdr:rowOff>
                  </to>
                </anchor>
              </controlPr>
            </control>
          </mc:Choice>
        </mc:AlternateContent>
        <mc:AlternateContent xmlns:mc="http://schemas.openxmlformats.org/markup-compatibility/2006">
          <mc:Choice Requires="x14">
            <control shapeId="213486" r:id="rId497" name="Option Button 494">
              <controlPr defaultSize="0" autoFill="0" autoLine="0" autoPict="0">
                <anchor moveWithCells="1" sizeWithCells="1">
                  <from>
                    <xdr:col>4</xdr:col>
                    <xdr:colOff>866775</xdr:colOff>
                    <xdr:row>152</xdr:row>
                    <xdr:rowOff>66675</xdr:rowOff>
                  </from>
                  <to>
                    <xdr:col>4</xdr:col>
                    <xdr:colOff>1123950</xdr:colOff>
                    <xdr:row>152</xdr:row>
                    <xdr:rowOff>200025</xdr:rowOff>
                  </to>
                </anchor>
              </controlPr>
            </control>
          </mc:Choice>
        </mc:AlternateContent>
        <mc:AlternateContent xmlns:mc="http://schemas.openxmlformats.org/markup-compatibility/2006">
          <mc:Choice Requires="x14">
            <control shapeId="213487" r:id="rId498" name="Group Box 495">
              <controlPr defaultSize="0" autoFill="0" autoPict="0">
                <anchor moveWithCells="1" sizeWithCells="1">
                  <from>
                    <xdr:col>4</xdr:col>
                    <xdr:colOff>19050</xdr:colOff>
                    <xdr:row>152</xdr:row>
                    <xdr:rowOff>38100</xdr:rowOff>
                  </from>
                  <to>
                    <xdr:col>4</xdr:col>
                    <xdr:colOff>1181100</xdr:colOff>
                    <xdr:row>152</xdr:row>
                    <xdr:rowOff>228600</xdr:rowOff>
                  </to>
                </anchor>
              </controlPr>
            </control>
          </mc:Choice>
        </mc:AlternateContent>
        <mc:AlternateContent xmlns:mc="http://schemas.openxmlformats.org/markup-compatibility/2006">
          <mc:Choice Requires="x14">
            <control shapeId="213488" r:id="rId499" name="Option Button 496">
              <controlPr defaultSize="0" autoFill="0" autoLine="0" autoPict="0">
                <anchor moveWithCells="1" sizeWithCells="1">
                  <from>
                    <xdr:col>4</xdr:col>
                    <xdr:colOff>57150</xdr:colOff>
                    <xdr:row>153</xdr:row>
                    <xdr:rowOff>76200</xdr:rowOff>
                  </from>
                  <to>
                    <xdr:col>4</xdr:col>
                    <xdr:colOff>323850</xdr:colOff>
                    <xdr:row>153</xdr:row>
                    <xdr:rowOff>209550</xdr:rowOff>
                  </to>
                </anchor>
              </controlPr>
            </control>
          </mc:Choice>
        </mc:AlternateContent>
        <mc:AlternateContent xmlns:mc="http://schemas.openxmlformats.org/markup-compatibility/2006">
          <mc:Choice Requires="x14">
            <control shapeId="213489" r:id="rId500" name="Option Button 497">
              <controlPr defaultSize="0" autoFill="0" autoLine="0" autoPict="0">
                <anchor moveWithCells="1" sizeWithCells="1">
                  <from>
                    <xdr:col>4</xdr:col>
                    <xdr:colOff>323850</xdr:colOff>
                    <xdr:row>153</xdr:row>
                    <xdr:rowOff>76200</xdr:rowOff>
                  </from>
                  <to>
                    <xdr:col>4</xdr:col>
                    <xdr:colOff>590550</xdr:colOff>
                    <xdr:row>153</xdr:row>
                    <xdr:rowOff>209550</xdr:rowOff>
                  </to>
                </anchor>
              </controlPr>
            </control>
          </mc:Choice>
        </mc:AlternateContent>
        <mc:AlternateContent xmlns:mc="http://schemas.openxmlformats.org/markup-compatibility/2006">
          <mc:Choice Requires="x14">
            <control shapeId="213490" r:id="rId501" name="Option Button 498">
              <controlPr defaultSize="0" autoFill="0" autoLine="0" autoPict="0">
                <anchor moveWithCells="1" sizeWithCells="1">
                  <from>
                    <xdr:col>4</xdr:col>
                    <xdr:colOff>600075</xdr:colOff>
                    <xdr:row>153</xdr:row>
                    <xdr:rowOff>76200</xdr:rowOff>
                  </from>
                  <to>
                    <xdr:col>4</xdr:col>
                    <xdr:colOff>857250</xdr:colOff>
                    <xdr:row>153</xdr:row>
                    <xdr:rowOff>209550</xdr:rowOff>
                  </to>
                </anchor>
              </controlPr>
            </control>
          </mc:Choice>
        </mc:AlternateContent>
        <mc:AlternateContent xmlns:mc="http://schemas.openxmlformats.org/markup-compatibility/2006">
          <mc:Choice Requires="x14">
            <control shapeId="213491" r:id="rId502" name="Option Button 499">
              <controlPr defaultSize="0" autoFill="0" autoLine="0" autoPict="0">
                <anchor moveWithCells="1" sizeWithCells="1">
                  <from>
                    <xdr:col>4</xdr:col>
                    <xdr:colOff>866775</xdr:colOff>
                    <xdr:row>153</xdr:row>
                    <xdr:rowOff>76200</xdr:rowOff>
                  </from>
                  <to>
                    <xdr:col>4</xdr:col>
                    <xdr:colOff>1123950</xdr:colOff>
                    <xdr:row>153</xdr:row>
                    <xdr:rowOff>209550</xdr:rowOff>
                  </to>
                </anchor>
              </controlPr>
            </control>
          </mc:Choice>
        </mc:AlternateContent>
        <mc:AlternateContent xmlns:mc="http://schemas.openxmlformats.org/markup-compatibility/2006">
          <mc:Choice Requires="x14">
            <control shapeId="213492" r:id="rId503" name="Group Box 500">
              <controlPr defaultSize="0" autoFill="0" autoPict="0">
                <anchor moveWithCells="1" sizeWithCells="1">
                  <from>
                    <xdr:col>4</xdr:col>
                    <xdr:colOff>19050</xdr:colOff>
                    <xdr:row>153</xdr:row>
                    <xdr:rowOff>47625</xdr:rowOff>
                  </from>
                  <to>
                    <xdr:col>4</xdr:col>
                    <xdr:colOff>1181100</xdr:colOff>
                    <xdr:row>153</xdr:row>
                    <xdr:rowOff>238125</xdr:rowOff>
                  </to>
                </anchor>
              </controlPr>
            </control>
          </mc:Choice>
        </mc:AlternateContent>
        <mc:AlternateContent xmlns:mc="http://schemas.openxmlformats.org/markup-compatibility/2006">
          <mc:Choice Requires="x14">
            <control shapeId="213493" r:id="rId504" name="Option Button 501">
              <controlPr defaultSize="0" autoFill="0" autoLine="0" autoPict="0">
                <anchor moveWithCells="1" sizeWithCells="1">
                  <from>
                    <xdr:col>4</xdr:col>
                    <xdr:colOff>57150</xdr:colOff>
                    <xdr:row>154</xdr:row>
                    <xdr:rowOff>47625</xdr:rowOff>
                  </from>
                  <to>
                    <xdr:col>4</xdr:col>
                    <xdr:colOff>323850</xdr:colOff>
                    <xdr:row>154</xdr:row>
                    <xdr:rowOff>180975</xdr:rowOff>
                  </to>
                </anchor>
              </controlPr>
            </control>
          </mc:Choice>
        </mc:AlternateContent>
        <mc:AlternateContent xmlns:mc="http://schemas.openxmlformats.org/markup-compatibility/2006">
          <mc:Choice Requires="x14">
            <control shapeId="213494" r:id="rId505" name="Option Button 502">
              <controlPr defaultSize="0" autoFill="0" autoLine="0" autoPict="0">
                <anchor moveWithCells="1" sizeWithCells="1">
                  <from>
                    <xdr:col>4</xdr:col>
                    <xdr:colOff>323850</xdr:colOff>
                    <xdr:row>154</xdr:row>
                    <xdr:rowOff>47625</xdr:rowOff>
                  </from>
                  <to>
                    <xdr:col>4</xdr:col>
                    <xdr:colOff>590550</xdr:colOff>
                    <xdr:row>154</xdr:row>
                    <xdr:rowOff>180975</xdr:rowOff>
                  </to>
                </anchor>
              </controlPr>
            </control>
          </mc:Choice>
        </mc:AlternateContent>
        <mc:AlternateContent xmlns:mc="http://schemas.openxmlformats.org/markup-compatibility/2006">
          <mc:Choice Requires="x14">
            <control shapeId="213495" r:id="rId506" name="Option Button 503">
              <controlPr defaultSize="0" autoFill="0" autoLine="0" autoPict="0">
                <anchor moveWithCells="1" sizeWithCells="1">
                  <from>
                    <xdr:col>4</xdr:col>
                    <xdr:colOff>600075</xdr:colOff>
                    <xdr:row>154</xdr:row>
                    <xdr:rowOff>47625</xdr:rowOff>
                  </from>
                  <to>
                    <xdr:col>4</xdr:col>
                    <xdr:colOff>857250</xdr:colOff>
                    <xdr:row>154</xdr:row>
                    <xdr:rowOff>180975</xdr:rowOff>
                  </to>
                </anchor>
              </controlPr>
            </control>
          </mc:Choice>
        </mc:AlternateContent>
        <mc:AlternateContent xmlns:mc="http://schemas.openxmlformats.org/markup-compatibility/2006">
          <mc:Choice Requires="x14">
            <control shapeId="213496" r:id="rId507" name="Option Button 504">
              <controlPr defaultSize="0" autoFill="0" autoLine="0" autoPict="0">
                <anchor moveWithCells="1" sizeWithCells="1">
                  <from>
                    <xdr:col>4</xdr:col>
                    <xdr:colOff>866775</xdr:colOff>
                    <xdr:row>154</xdr:row>
                    <xdr:rowOff>47625</xdr:rowOff>
                  </from>
                  <to>
                    <xdr:col>4</xdr:col>
                    <xdr:colOff>1123950</xdr:colOff>
                    <xdr:row>154</xdr:row>
                    <xdr:rowOff>180975</xdr:rowOff>
                  </to>
                </anchor>
              </controlPr>
            </control>
          </mc:Choice>
        </mc:AlternateContent>
        <mc:AlternateContent xmlns:mc="http://schemas.openxmlformats.org/markup-compatibility/2006">
          <mc:Choice Requires="x14">
            <control shapeId="213497" r:id="rId508" name="Group Box 505">
              <controlPr defaultSize="0" autoFill="0" autoPict="0">
                <anchor moveWithCells="1" sizeWithCells="1">
                  <from>
                    <xdr:col>4</xdr:col>
                    <xdr:colOff>19050</xdr:colOff>
                    <xdr:row>154</xdr:row>
                    <xdr:rowOff>19050</xdr:rowOff>
                  </from>
                  <to>
                    <xdr:col>4</xdr:col>
                    <xdr:colOff>1181100</xdr:colOff>
                    <xdr:row>154</xdr:row>
                    <xdr:rowOff>209550</xdr:rowOff>
                  </to>
                </anchor>
              </controlPr>
            </control>
          </mc:Choice>
        </mc:AlternateContent>
        <mc:AlternateContent xmlns:mc="http://schemas.openxmlformats.org/markup-compatibility/2006">
          <mc:Choice Requires="x14">
            <control shapeId="213498" r:id="rId509" name="Option Button 506">
              <controlPr defaultSize="0" autoFill="0" autoLine="0" autoPict="0">
                <anchor moveWithCells="1" sizeWithCells="1">
                  <from>
                    <xdr:col>4</xdr:col>
                    <xdr:colOff>57150</xdr:colOff>
                    <xdr:row>163</xdr:row>
                    <xdr:rowOff>57150</xdr:rowOff>
                  </from>
                  <to>
                    <xdr:col>4</xdr:col>
                    <xdr:colOff>323850</xdr:colOff>
                    <xdr:row>163</xdr:row>
                    <xdr:rowOff>190500</xdr:rowOff>
                  </to>
                </anchor>
              </controlPr>
            </control>
          </mc:Choice>
        </mc:AlternateContent>
        <mc:AlternateContent xmlns:mc="http://schemas.openxmlformats.org/markup-compatibility/2006">
          <mc:Choice Requires="x14">
            <control shapeId="213499" r:id="rId510" name="Option Button 507">
              <controlPr defaultSize="0" autoFill="0" autoLine="0" autoPict="0">
                <anchor moveWithCells="1" sizeWithCells="1">
                  <from>
                    <xdr:col>4</xdr:col>
                    <xdr:colOff>323850</xdr:colOff>
                    <xdr:row>163</xdr:row>
                    <xdr:rowOff>57150</xdr:rowOff>
                  </from>
                  <to>
                    <xdr:col>4</xdr:col>
                    <xdr:colOff>590550</xdr:colOff>
                    <xdr:row>163</xdr:row>
                    <xdr:rowOff>190500</xdr:rowOff>
                  </to>
                </anchor>
              </controlPr>
            </control>
          </mc:Choice>
        </mc:AlternateContent>
        <mc:AlternateContent xmlns:mc="http://schemas.openxmlformats.org/markup-compatibility/2006">
          <mc:Choice Requires="x14">
            <control shapeId="213500" r:id="rId511" name="Option Button 508">
              <controlPr defaultSize="0" autoFill="0" autoLine="0" autoPict="0">
                <anchor moveWithCells="1" sizeWithCells="1">
                  <from>
                    <xdr:col>4</xdr:col>
                    <xdr:colOff>600075</xdr:colOff>
                    <xdr:row>163</xdr:row>
                    <xdr:rowOff>57150</xdr:rowOff>
                  </from>
                  <to>
                    <xdr:col>4</xdr:col>
                    <xdr:colOff>857250</xdr:colOff>
                    <xdr:row>163</xdr:row>
                    <xdr:rowOff>190500</xdr:rowOff>
                  </to>
                </anchor>
              </controlPr>
            </control>
          </mc:Choice>
        </mc:AlternateContent>
        <mc:AlternateContent xmlns:mc="http://schemas.openxmlformats.org/markup-compatibility/2006">
          <mc:Choice Requires="x14">
            <control shapeId="213501" r:id="rId512" name="Option Button 509">
              <controlPr defaultSize="0" autoFill="0" autoLine="0" autoPict="0">
                <anchor moveWithCells="1" sizeWithCells="1">
                  <from>
                    <xdr:col>4</xdr:col>
                    <xdr:colOff>866775</xdr:colOff>
                    <xdr:row>163</xdr:row>
                    <xdr:rowOff>57150</xdr:rowOff>
                  </from>
                  <to>
                    <xdr:col>4</xdr:col>
                    <xdr:colOff>1123950</xdr:colOff>
                    <xdr:row>163</xdr:row>
                    <xdr:rowOff>190500</xdr:rowOff>
                  </to>
                </anchor>
              </controlPr>
            </control>
          </mc:Choice>
        </mc:AlternateContent>
        <mc:AlternateContent xmlns:mc="http://schemas.openxmlformats.org/markup-compatibility/2006">
          <mc:Choice Requires="x14">
            <control shapeId="213502" r:id="rId513" name="Group Box 510">
              <controlPr defaultSize="0" autoFill="0" autoPict="0">
                <anchor moveWithCells="1" sizeWithCells="1">
                  <from>
                    <xdr:col>4</xdr:col>
                    <xdr:colOff>19050</xdr:colOff>
                    <xdr:row>163</xdr:row>
                    <xdr:rowOff>28575</xdr:rowOff>
                  </from>
                  <to>
                    <xdr:col>4</xdr:col>
                    <xdr:colOff>1181100</xdr:colOff>
                    <xdr:row>163</xdr:row>
                    <xdr:rowOff>219075</xdr:rowOff>
                  </to>
                </anchor>
              </controlPr>
            </control>
          </mc:Choice>
        </mc:AlternateContent>
        <mc:AlternateContent xmlns:mc="http://schemas.openxmlformats.org/markup-compatibility/2006">
          <mc:Choice Requires="x14">
            <control shapeId="213503" r:id="rId514" name="Option Button 511">
              <controlPr defaultSize="0" autoFill="0" autoLine="0" autoPict="0">
                <anchor moveWithCells="1" sizeWithCells="1">
                  <from>
                    <xdr:col>4</xdr:col>
                    <xdr:colOff>57150</xdr:colOff>
                    <xdr:row>164</xdr:row>
                    <xdr:rowOff>38100</xdr:rowOff>
                  </from>
                  <to>
                    <xdr:col>4</xdr:col>
                    <xdr:colOff>323850</xdr:colOff>
                    <xdr:row>164</xdr:row>
                    <xdr:rowOff>171450</xdr:rowOff>
                  </to>
                </anchor>
              </controlPr>
            </control>
          </mc:Choice>
        </mc:AlternateContent>
        <mc:AlternateContent xmlns:mc="http://schemas.openxmlformats.org/markup-compatibility/2006">
          <mc:Choice Requires="x14">
            <control shapeId="213504" r:id="rId515" name="Option Button 512">
              <controlPr defaultSize="0" autoFill="0" autoLine="0" autoPict="0">
                <anchor moveWithCells="1" sizeWithCells="1">
                  <from>
                    <xdr:col>4</xdr:col>
                    <xdr:colOff>323850</xdr:colOff>
                    <xdr:row>164</xdr:row>
                    <xdr:rowOff>38100</xdr:rowOff>
                  </from>
                  <to>
                    <xdr:col>4</xdr:col>
                    <xdr:colOff>590550</xdr:colOff>
                    <xdr:row>164</xdr:row>
                    <xdr:rowOff>171450</xdr:rowOff>
                  </to>
                </anchor>
              </controlPr>
            </control>
          </mc:Choice>
        </mc:AlternateContent>
        <mc:AlternateContent xmlns:mc="http://schemas.openxmlformats.org/markup-compatibility/2006">
          <mc:Choice Requires="x14">
            <control shapeId="213505" r:id="rId516" name="Option Button 513">
              <controlPr defaultSize="0" autoFill="0" autoLine="0" autoPict="0">
                <anchor moveWithCells="1" sizeWithCells="1">
                  <from>
                    <xdr:col>4</xdr:col>
                    <xdr:colOff>600075</xdr:colOff>
                    <xdr:row>164</xdr:row>
                    <xdr:rowOff>38100</xdr:rowOff>
                  </from>
                  <to>
                    <xdr:col>4</xdr:col>
                    <xdr:colOff>857250</xdr:colOff>
                    <xdr:row>164</xdr:row>
                    <xdr:rowOff>171450</xdr:rowOff>
                  </to>
                </anchor>
              </controlPr>
            </control>
          </mc:Choice>
        </mc:AlternateContent>
        <mc:AlternateContent xmlns:mc="http://schemas.openxmlformats.org/markup-compatibility/2006">
          <mc:Choice Requires="x14">
            <control shapeId="213506" r:id="rId517" name="Option Button 514">
              <controlPr defaultSize="0" autoFill="0" autoLine="0" autoPict="0">
                <anchor moveWithCells="1" sizeWithCells="1">
                  <from>
                    <xdr:col>4</xdr:col>
                    <xdr:colOff>866775</xdr:colOff>
                    <xdr:row>164</xdr:row>
                    <xdr:rowOff>38100</xdr:rowOff>
                  </from>
                  <to>
                    <xdr:col>4</xdr:col>
                    <xdr:colOff>1123950</xdr:colOff>
                    <xdr:row>164</xdr:row>
                    <xdr:rowOff>171450</xdr:rowOff>
                  </to>
                </anchor>
              </controlPr>
            </control>
          </mc:Choice>
        </mc:AlternateContent>
        <mc:AlternateContent xmlns:mc="http://schemas.openxmlformats.org/markup-compatibility/2006">
          <mc:Choice Requires="x14">
            <control shapeId="213507" r:id="rId518" name="Group Box 515">
              <controlPr defaultSize="0" autoFill="0" autoPict="0">
                <anchor moveWithCells="1" sizeWithCells="1">
                  <from>
                    <xdr:col>4</xdr:col>
                    <xdr:colOff>19050</xdr:colOff>
                    <xdr:row>164</xdr:row>
                    <xdr:rowOff>9525</xdr:rowOff>
                  </from>
                  <to>
                    <xdr:col>4</xdr:col>
                    <xdr:colOff>1181100</xdr:colOff>
                    <xdr:row>164</xdr:row>
                    <xdr:rowOff>200025</xdr:rowOff>
                  </to>
                </anchor>
              </controlPr>
            </control>
          </mc:Choice>
        </mc:AlternateContent>
        <mc:AlternateContent xmlns:mc="http://schemas.openxmlformats.org/markup-compatibility/2006">
          <mc:Choice Requires="x14">
            <control shapeId="213508" r:id="rId519" name="Option Button 516">
              <controlPr defaultSize="0" autoFill="0" autoLine="0" autoPict="0">
                <anchor moveWithCells="1" sizeWithCells="1">
                  <from>
                    <xdr:col>4</xdr:col>
                    <xdr:colOff>57150</xdr:colOff>
                    <xdr:row>165</xdr:row>
                    <xdr:rowOff>66675</xdr:rowOff>
                  </from>
                  <to>
                    <xdr:col>4</xdr:col>
                    <xdr:colOff>323850</xdr:colOff>
                    <xdr:row>165</xdr:row>
                    <xdr:rowOff>200025</xdr:rowOff>
                  </to>
                </anchor>
              </controlPr>
            </control>
          </mc:Choice>
        </mc:AlternateContent>
        <mc:AlternateContent xmlns:mc="http://schemas.openxmlformats.org/markup-compatibility/2006">
          <mc:Choice Requires="x14">
            <control shapeId="213509" r:id="rId520" name="Option Button 517">
              <controlPr defaultSize="0" autoFill="0" autoLine="0" autoPict="0">
                <anchor moveWithCells="1" sizeWithCells="1">
                  <from>
                    <xdr:col>4</xdr:col>
                    <xdr:colOff>323850</xdr:colOff>
                    <xdr:row>165</xdr:row>
                    <xdr:rowOff>66675</xdr:rowOff>
                  </from>
                  <to>
                    <xdr:col>4</xdr:col>
                    <xdr:colOff>590550</xdr:colOff>
                    <xdr:row>165</xdr:row>
                    <xdr:rowOff>200025</xdr:rowOff>
                  </to>
                </anchor>
              </controlPr>
            </control>
          </mc:Choice>
        </mc:AlternateContent>
        <mc:AlternateContent xmlns:mc="http://schemas.openxmlformats.org/markup-compatibility/2006">
          <mc:Choice Requires="x14">
            <control shapeId="213510" r:id="rId521" name="Option Button 518">
              <controlPr defaultSize="0" autoFill="0" autoLine="0" autoPict="0">
                <anchor moveWithCells="1" sizeWithCells="1">
                  <from>
                    <xdr:col>4</xdr:col>
                    <xdr:colOff>600075</xdr:colOff>
                    <xdr:row>165</xdr:row>
                    <xdr:rowOff>66675</xdr:rowOff>
                  </from>
                  <to>
                    <xdr:col>4</xdr:col>
                    <xdr:colOff>857250</xdr:colOff>
                    <xdr:row>165</xdr:row>
                    <xdr:rowOff>200025</xdr:rowOff>
                  </to>
                </anchor>
              </controlPr>
            </control>
          </mc:Choice>
        </mc:AlternateContent>
        <mc:AlternateContent xmlns:mc="http://schemas.openxmlformats.org/markup-compatibility/2006">
          <mc:Choice Requires="x14">
            <control shapeId="213511" r:id="rId522" name="Option Button 519">
              <controlPr defaultSize="0" autoFill="0" autoLine="0" autoPict="0">
                <anchor moveWithCells="1" sizeWithCells="1">
                  <from>
                    <xdr:col>4</xdr:col>
                    <xdr:colOff>866775</xdr:colOff>
                    <xdr:row>165</xdr:row>
                    <xdr:rowOff>66675</xdr:rowOff>
                  </from>
                  <to>
                    <xdr:col>4</xdr:col>
                    <xdr:colOff>1123950</xdr:colOff>
                    <xdr:row>165</xdr:row>
                    <xdr:rowOff>200025</xdr:rowOff>
                  </to>
                </anchor>
              </controlPr>
            </control>
          </mc:Choice>
        </mc:AlternateContent>
        <mc:AlternateContent xmlns:mc="http://schemas.openxmlformats.org/markup-compatibility/2006">
          <mc:Choice Requires="x14">
            <control shapeId="213512" r:id="rId523" name="Group Box 520">
              <controlPr defaultSize="0" autoFill="0" autoPict="0">
                <anchor moveWithCells="1" sizeWithCells="1">
                  <from>
                    <xdr:col>4</xdr:col>
                    <xdr:colOff>19050</xdr:colOff>
                    <xdr:row>165</xdr:row>
                    <xdr:rowOff>38100</xdr:rowOff>
                  </from>
                  <to>
                    <xdr:col>4</xdr:col>
                    <xdr:colOff>1181100</xdr:colOff>
                    <xdr:row>165</xdr:row>
                    <xdr:rowOff>228600</xdr:rowOff>
                  </to>
                </anchor>
              </controlPr>
            </control>
          </mc:Choice>
        </mc:AlternateContent>
        <mc:AlternateContent xmlns:mc="http://schemas.openxmlformats.org/markup-compatibility/2006">
          <mc:Choice Requires="x14">
            <control shapeId="213513" r:id="rId524" name="Option Button 521">
              <controlPr defaultSize="0" autoFill="0" autoLine="0" autoPict="0">
                <anchor moveWithCells="1" sizeWithCells="1">
                  <from>
                    <xdr:col>4</xdr:col>
                    <xdr:colOff>57150</xdr:colOff>
                    <xdr:row>167</xdr:row>
                    <xdr:rowOff>57150</xdr:rowOff>
                  </from>
                  <to>
                    <xdr:col>4</xdr:col>
                    <xdr:colOff>323850</xdr:colOff>
                    <xdr:row>167</xdr:row>
                    <xdr:rowOff>190500</xdr:rowOff>
                  </to>
                </anchor>
              </controlPr>
            </control>
          </mc:Choice>
        </mc:AlternateContent>
        <mc:AlternateContent xmlns:mc="http://schemas.openxmlformats.org/markup-compatibility/2006">
          <mc:Choice Requires="x14">
            <control shapeId="213514" r:id="rId525" name="Option Button 522">
              <controlPr defaultSize="0" autoFill="0" autoLine="0" autoPict="0">
                <anchor moveWithCells="1" sizeWithCells="1">
                  <from>
                    <xdr:col>4</xdr:col>
                    <xdr:colOff>323850</xdr:colOff>
                    <xdr:row>167</xdr:row>
                    <xdr:rowOff>57150</xdr:rowOff>
                  </from>
                  <to>
                    <xdr:col>4</xdr:col>
                    <xdr:colOff>590550</xdr:colOff>
                    <xdr:row>167</xdr:row>
                    <xdr:rowOff>190500</xdr:rowOff>
                  </to>
                </anchor>
              </controlPr>
            </control>
          </mc:Choice>
        </mc:AlternateContent>
        <mc:AlternateContent xmlns:mc="http://schemas.openxmlformats.org/markup-compatibility/2006">
          <mc:Choice Requires="x14">
            <control shapeId="213515" r:id="rId526" name="Option Button 523">
              <controlPr defaultSize="0" autoFill="0" autoLine="0" autoPict="0">
                <anchor moveWithCells="1" sizeWithCells="1">
                  <from>
                    <xdr:col>4</xdr:col>
                    <xdr:colOff>600075</xdr:colOff>
                    <xdr:row>167</xdr:row>
                    <xdr:rowOff>57150</xdr:rowOff>
                  </from>
                  <to>
                    <xdr:col>4</xdr:col>
                    <xdr:colOff>857250</xdr:colOff>
                    <xdr:row>167</xdr:row>
                    <xdr:rowOff>190500</xdr:rowOff>
                  </to>
                </anchor>
              </controlPr>
            </control>
          </mc:Choice>
        </mc:AlternateContent>
        <mc:AlternateContent xmlns:mc="http://schemas.openxmlformats.org/markup-compatibility/2006">
          <mc:Choice Requires="x14">
            <control shapeId="213516" r:id="rId527" name="Option Button 524">
              <controlPr defaultSize="0" autoFill="0" autoLine="0" autoPict="0">
                <anchor moveWithCells="1" sizeWithCells="1">
                  <from>
                    <xdr:col>4</xdr:col>
                    <xdr:colOff>866775</xdr:colOff>
                    <xdr:row>167</xdr:row>
                    <xdr:rowOff>57150</xdr:rowOff>
                  </from>
                  <to>
                    <xdr:col>4</xdr:col>
                    <xdr:colOff>1123950</xdr:colOff>
                    <xdr:row>167</xdr:row>
                    <xdr:rowOff>190500</xdr:rowOff>
                  </to>
                </anchor>
              </controlPr>
            </control>
          </mc:Choice>
        </mc:AlternateContent>
        <mc:AlternateContent xmlns:mc="http://schemas.openxmlformats.org/markup-compatibility/2006">
          <mc:Choice Requires="x14">
            <control shapeId="213517" r:id="rId528" name="Group Box 525">
              <controlPr defaultSize="0" autoFill="0" autoPict="0">
                <anchor moveWithCells="1" sizeWithCells="1">
                  <from>
                    <xdr:col>4</xdr:col>
                    <xdr:colOff>19050</xdr:colOff>
                    <xdr:row>167</xdr:row>
                    <xdr:rowOff>28575</xdr:rowOff>
                  </from>
                  <to>
                    <xdr:col>4</xdr:col>
                    <xdr:colOff>1181100</xdr:colOff>
                    <xdr:row>167</xdr:row>
                    <xdr:rowOff>219075</xdr:rowOff>
                  </to>
                </anchor>
              </controlPr>
            </control>
          </mc:Choice>
        </mc:AlternateContent>
        <mc:AlternateContent xmlns:mc="http://schemas.openxmlformats.org/markup-compatibility/2006">
          <mc:Choice Requires="x14">
            <control shapeId="213518" r:id="rId529" name="Option Button 526">
              <controlPr defaultSize="0" autoFill="0" autoLine="0" autoPict="0">
                <anchor moveWithCells="1" sizeWithCells="1">
                  <from>
                    <xdr:col>4</xdr:col>
                    <xdr:colOff>57150</xdr:colOff>
                    <xdr:row>168</xdr:row>
                    <xdr:rowOff>47625</xdr:rowOff>
                  </from>
                  <to>
                    <xdr:col>4</xdr:col>
                    <xdr:colOff>323850</xdr:colOff>
                    <xdr:row>168</xdr:row>
                    <xdr:rowOff>180975</xdr:rowOff>
                  </to>
                </anchor>
              </controlPr>
            </control>
          </mc:Choice>
        </mc:AlternateContent>
        <mc:AlternateContent xmlns:mc="http://schemas.openxmlformats.org/markup-compatibility/2006">
          <mc:Choice Requires="x14">
            <control shapeId="213519" r:id="rId530" name="Option Button 527">
              <controlPr defaultSize="0" autoFill="0" autoLine="0" autoPict="0">
                <anchor moveWithCells="1" sizeWithCells="1">
                  <from>
                    <xdr:col>4</xdr:col>
                    <xdr:colOff>333375</xdr:colOff>
                    <xdr:row>168</xdr:row>
                    <xdr:rowOff>47625</xdr:rowOff>
                  </from>
                  <to>
                    <xdr:col>4</xdr:col>
                    <xdr:colOff>590550</xdr:colOff>
                    <xdr:row>168</xdr:row>
                    <xdr:rowOff>180975</xdr:rowOff>
                  </to>
                </anchor>
              </controlPr>
            </control>
          </mc:Choice>
        </mc:AlternateContent>
        <mc:AlternateContent xmlns:mc="http://schemas.openxmlformats.org/markup-compatibility/2006">
          <mc:Choice Requires="x14">
            <control shapeId="213520" r:id="rId531" name="Option Button 528">
              <controlPr defaultSize="0" autoFill="0" autoLine="0" autoPict="0">
                <anchor moveWithCells="1" sizeWithCells="1">
                  <from>
                    <xdr:col>4</xdr:col>
                    <xdr:colOff>600075</xdr:colOff>
                    <xdr:row>168</xdr:row>
                    <xdr:rowOff>47625</xdr:rowOff>
                  </from>
                  <to>
                    <xdr:col>4</xdr:col>
                    <xdr:colOff>866775</xdr:colOff>
                    <xdr:row>168</xdr:row>
                    <xdr:rowOff>180975</xdr:rowOff>
                  </to>
                </anchor>
              </controlPr>
            </control>
          </mc:Choice>
        </mc:AlternateContent>
        <mc:AlternateContent xmlns:mc="http://schemas.openxmlformats.org/markup-compatibility/2006">
          <mc:Choice Requires="x14">
            <control shapeId="213521" r:id="rId532" name="Option Button 529">
              <controlPr defaultSize="0" autoFill="0" autoLine="0" autoPict="0">
                <anchor moveWithCells="1" sizeWithCells="1">
                  <from>
                    <xdr:col>4</xdr:col>
                    <xdr:colOff>866775</xdr:colOff>
                    <xdr:row>168</xdr:row>
                    <xdr:rowOff>47625</xdr:rowOff>
                  </from>
                  <to>
                    <xdr:col>4</xdr:col>
                    <xdr:colOff>1133475</xdr:colOff>
                    <xdr:row>168</xdr:row>
                    <xdr:rowOff>180975</xdr:rowOff>
                  </to>
                </anchor>
              </controlPr>
            </control>
          </mc:Choice>
        </mc:AlternateContent>
        <mc:AlternateContent xmlns:mc="http://schemas.openxmlformats.org/markup-compatibility/2006">
          <mc:Choice Requires="x14">
            <control shapeId="213522" r:id="rId533" name="Group Box 530">
              <controlPr defaultSize="0" autoFill="0" autoPict="0">
                <anchor moveWithCells="1" sizeWithCells="1">
                  <from>
                    <xdr:col>4</xdr:col>
                    <xdr:colOff>19050</xdr:colOff>
                    <xdr:row>168</xdr:row>
                    <xdr:rowOff>19050</xdr:rowOff>
                  </from>
                  <to>
                    <xdr:col>4</xdr:col>
                    <xdr:colOff>1190625</xdr:colOff>
                    <xdr:row>168</xdr:row>
                    <xdr:rowOff>209550</xdr:rowOff>
                  </to>
                </anchor>
              </controlPr>
            </control>
          </mc:Choice>
        </mc:AlternateContent>
        <mc:AlternateContent xmlns:mc="http://schemas.openxmlformats.org/markup-compatibility/2006">
          <mc:Choice Requires="x14">
            <control shapeId="213523" r:id="rId534" name="Option Button 531">
              <controlPr defaultSize="0" autoFill="0" autoLine="0" autoPict="0">
                <anchor moveWithCells="1" sizeWithCells="1">
                  <from>
                    <xdr:col>4</xdr:col>
                    <xdr:colOff>57150</xdr:colOff>
                    <xdr:row>169</xdr:row>
                    <xdr:rowOff>66675</xdr:rowOff>
                  </from>
                  <to>
                    <xdr:col>4</xdr:col>
                    <xdr:colOff>323850</xdr:colOff>
                    <xdr:row>169</xdr:row>
                    <xdr:rowOff>200025</xdr:rowOff>
                  </to>
                </anchor>
              </controlPr>
            </control>
          </mc:Choice>
        </mc:AlternateContent>
        <mc:AlternateContent xmlns:mc="http://schemas.openxmlformats.org/markup-compatibility/2006">
          <mc:Choice Requires="x14">
            <control shapeId="213524" r:id="rId535" name="Option Button 532">
              <controlPr defaultSize="0" autoFill="0" autoLine="0" autoPict="0">
                <anchor moveWithCells="1" sizeWithCells="1">
                  <from>
                    <xdr:col>4</xdr:col>
                    <xdr:colOff>333375</xdr:colOff>
                    <xdr:row>169</xdr:row>
                    <xdr:rowOff>66675</xdr:rowOff>
                  </from>
                  <to>
                    <xdr:col>4</xdr:col>
                    <xdr:colOff>590550</xdr:colOff>
                    <xdr:row>169</xdr:row>
                    <xdr:rowOff>200025</xdr:rowOff>
                  </to>
                </anchor>
              </controlPr>
            </control>
          </mc:Choice>
        </mc:AlternateContent>
        <mc:AlternateContent xmlns:mc="http://schemas.openxmlformats.org/markup-compatibility/2006">
          <mc:Choice Requires="x14">
            <control shapeId="213525" r:id="rId536" name="Option Button 533">
              <controlPr defaultSize="0" autoFill="0" autoLine="0" autoPict="0">
                <anchor moveWithCells="1" sizeWithCells="1">
                  <from>
                    <xdr:col>4</xdr:col>
                    <xdr:colOff>600075</xdr:colOff>
                    <xdr:row>169</xdr:row>
                    <xdr:rowOff>66675</xdr:rowOff>
                  </from>
                  <to>
                    <xdr:col>4</xdr:col>
                    <xdr:colOff>866775</xdr:colOff>
                    <xdr:row>169</xdr:row>
                    <xdr:rowOff>200025</xdr:rowOff>
                  </to>
                </anchor>
              </controlPr>
            </control>
          </mc:Choice>
        </mc:AlternateContent>
        <mc:AlternateContent xmlns:mc="http://schemas.openxmlformats.org/markup-compatibility/2006">
          <mc:Choice Requires="x14">
            <control shapeId="213526" r:id="rId537" name="Option Button 534">
              <controlPr defaultSize="0" autoFill="0" autoLine="0" autoPict="0">
                <anchor moveWithCells="1" sizeWithCells="1">
                  <from>
                    <xdr:col>4</xdr:col>
                    <xdr:colOff>866775</xdr:colOff>
                    <xdr:row>169</xdr:row>
                    <xdr:rowOff>66675</xdr:rowOff>
                  </from>
                  <to>
                    <xdr:col>4</xdr:col>
                    <xdr:colOff>1133475</xdr:colOff>
                    <xdr:row>169</xdr:row>
                    <xdr:rowOff>200025</xdr:rowOff>
                  </to>
                </anchor>
              </controlPr>
            </control>
          </mc:Choice>
        </mc:AlternateContent>
        <mc:AlternateContent xmlns:mc="http://schemas.openxmlformats.org/markup-compatibility/2006">
          <mc:Choice Requires="x14">
            <control shapeId="213527" r:id="rId538" name="Group Box 535">
              <controlPr defaultSize="0" autoFill="0" autoPict="0">
                <anchor moveWithCells="1" sizeWithCells="1">
                  <from>
                    <xdr:col>4</xdr:col>
                    <xdr:colOff>19050</xdr:colOff>
                    <xdr:row>169</xdr:row>
                    <xdr:rowOff>38100</xdr:rowOff>
                  </from>
                  <to>
                    <xdr:col>4</xdr:col>
                    <xdr:colOff>1190625</xdr:colOff>
                    <xdr:row>169</xdr:row>
                    <xdr:rowOff>228600</xdr:rowOff>
                  </to>
                </anchor>
              </controlPr>
            </control>
          </mc:Choice>
        </mc:AlternateContent>
        <mc:AlternateContent xmlns:mc="http://schemas.openxmlformats.org/markup-compatibility/2006">
          <mc:Choice Requires="x14">
            <control shapeId="213528" r:id="rId539" name="Option Button 536">
              <controlPr defaultSize="0" autoFill="0" autoLine="0" autoPict="0">
                <anchor moveWithCells="1" sizeWithCells="1">
                  <from>
                    <xdr:col>4</xdr:col>
                    <xdr:colOff>57150</xdr:colOff>
                    <xdr:row>170</xdr:row>
                    <xdr:rowOff>57150</xdr:rowOff>
                  </from>
                  <to>
                    <xdr:col>4</xdr:col>
                    <xdr:colOff>323850</xdr:colOff>
                    <xdr:row>170</xdr:row>
                    <xdr:rowOff>190500</xdr:rowOff>
                  </to>
                </anchor>
              </controlPr>
            </control>
          </mc:Choice>
        </mc:AlternateContent>
        <mc:AlternateContent xmlns:mc="http://schemas.openxmlformats.org/markup-compatibility/2006">
          <mc:Choice Requires="x14">
            <control shapeId="213529" r:id="rId540" name="Option Button 537">
              <controlPr defaultSize="0" autoFill="0" autoLine="0" autoPict="0">
                <anchor moveWithCells="1" sizeWithCells="1">
                  <from>
                    <xdr:col>4</xdr:col>
                    <xdr:colOff>333375</xdr:colOff>
                    <xdr:row>170</xdr:row>
                    <xdr:rowOff>57150</xdr:rowOff>
                  </from>
                  <to>
                    <xdr:col>4</xdr:col>
                    <xdr:colOff>590550</xdr:colOff>
                    <xdr:row>170</xdr:row>
                    <xdr:rowOff>190500</xdr:rowOff>
                  </to>
                </anchor>
              </controlPr>
            </control>
          </mc:Choice>
        </mc:AlternateContent>
        <mc:AlternateContent xmlns:mc="http://schemas.openxmlformats.org/markup-compatibility/2006">
          <mc:Choice Requires="x14">
            <control shapeId="213530" r:id="rId541" name="Option Button 538">
              <controlPr defaultSize="0" autoFill="0" autoLine="0" autoPict="0">
                <anchor moveWithCells="1" sizeWithCells="1">
                  <from>
                    <xdr:col>4</xdr:col>
                    <xdr:colOff>600075</xdr:colOff>
                    <xdr:row>170</xdr:row>
                    <xdr:rowOff>57150</xdr:rowOff>
                  </from>
                  <to>
                    <xdr:col>4</xdr:col>
                    <xdr:colOff>866775</xdr:colOff>
                    <xdr:row>170</xdr:row>
                    <xdr:rowOff>190500</xdr:rowOff>
                  </to>
                </anchor>
              </controlPr>
            </control>
          </mc:Choice>
        </mc:AlternateContent>
        <mc:AlternateContent xmlns:mc="http://schemas.openxmlformats.org/markup-compatibility/2006">
          <mc:Choice Requires="x14">
            <control shapeId="213531" r:id="rId542" name="Option Button 539">
              <controlPr defaultSize="0" autoFill="0" autoLine="0" autoPict="0">
                <anchor moveWithCells="1" sizeWithCells="1">
                  <from>
                    <xdr:col>4</xdr:col>
                    <xdr:colOff>866775</xdr:colOff>
                    <xdr:row>170</xdr:row>
                    <xdr:rowOff>57150</xdr:rowOff>
                  </from>
                  <to>
                    <xdr:col>4</xdr:col>
                    <xdr:colOff>1133475</xdr:colOff>
                    <xdr:row>170</xdr:row>
                    <xdr:rowOff>190500</xdr:rowOff>
                  </to>
                </anchor>
              </controlPr>
            </control>
          </mc:Choice>
        </mc:AlternateContent>
        <mc:AlternateContent xmlns:mc="http://schemas.openxmlformats.org/markup-compatibility/2006">
          <mc:Choice Requires="x14">
            <control shapeId="213532" r:id="rId543" name="Group Box 540">
              <controlPr defaultSize="0" autoFill="0" autoPict="0">
                <anchor moveWithCells="1" sizeWithCells="1">
                  <from>
                    <xdr:col>4</xdr:col>
                    <xdr:colOff>19050</xdr:colOff>
                    <xdr:row>170</xdr:row>
                    <xdr:rowOff>28575</xdr:rowOff>
                  </from>
                  <to>
                    <xdr:col>4</xdr:col>
                    <xdr:colOff>1190625</xdr:colOff>
                    <xdr:row>170</xdr:row>
                    <xdr:rowOff>219075</xdr:rowOff>
                  </to>
                </anchor>
              </controlPr>
            </control>
          </mc:Choice>
        </mc:AlternateContent>
        <mc:AlternateContent xmlns:mc="http://schemas.openxmlformats.org/markup-compatibility/2006">
          <mc:Choice Requires="x14">
            <control shapeId="213533" r:id="rId544" name="Option Button 541">
              <controlPr defaultSize="0" autoFill="0" autoLine="0" autoPict="0">
                <anchor moveWithCells="1" sizeWithCells="1">
                  <from>
                    <xdr:col>4</xdr:col>
                    <xdr:colOff>57150</xdr:colOff>
                    <xdr:row>172</xdr:row>
                    <xdr:rowOff>47625</xdr:rowOff>
                  </from>
                  <to>
                    <xdr:col>4</xdr:col>
                    <xdr:colOff>323850</xdr:colOff>
                    <xdr:row>172</xdr:row>
                    <xdr:rowOff>180975</xdr:rowOff>
                  </to>
                </anchor>
              </controlPr>
            </control>
          </mc:Choice>
        </mc:AlternateContent>
        <mc:AlternateContent xmlns:mc="http://schemas.openxmlformats.org/markup-compatibility/2006">
          <mc:Choice Requires="x14">
            <control shapeId="213534" r:id="rId545" name="Option Button 542">
              <controlPr defaultSize="0" autoFill="0" autoLine="0" autoPict="0">
                <anchor moveWithCells="1" sizeWithCells="1">
                  <from>
                    <xdr:col>4</xdr:col>
                    <xdr:colOff>333375</xdr:colOff>
                    <xdr:row>172</xdr:row>
                    <xdr:rowOff>47625</xdr:rowOff>
                  </from>
                  <to>
                    <xdr:col>4</xdr:col>
                    <xdr:colOff>590550</xdr:colOff>
                    <xdr:row>172</xdr:row>
                    <xdr:rowOff>180975</xdr:rowOff>
                  </to>
                </anchor>
              </controlPr>
            </control>
          </mc:Choice>
        </mc:AlternateContent>
        <mc:AlternateContent xmlns:mc="http://schemas.openxmlformats.org/markup-compatibility/2006">
          <mc:Choice Requires="x14">
            <control shapeId="213535" r:id="rId546" name="Option Button 543">
              <controlPr defaultSize="0" autoFill="0" autoLine="0" autoPict="0">
                <anchor moveWithCells="1" sizeWithCells="1">
                  <from>
                    <xdr:col>4</xdr:col>
                    <xdr:colOff>600075</xdr:colOff>
                    <xdr:row>172</xdr:row>
                    <xdr:rowOff>47625</xdr:rowOff>
                  </from>
                  <to>
                    <xdr:col>4</xdr:col>
                    <xdr:colOff>866775</xdr:colOff>
                    <xdr:row>172</xdr:row>
                    <xdr:rowOff>180975</xdr:rowOff>
                  </to>
                </anchor>
              </controlPr>
            </control>
          </mc:Choice>
        </mc:AlternateContent>
        <mc:AlternateContent xmlns:mc="http://schemas.openxmlformats.org/markup-compatibility/2006">
          <mc:Choice Requires="x14">
            <control shapeId="213536" r:id="rId547" name="Option Button 544">
              <controlPr defaultSize="0" autoFill="0" autoLine="0" autoPict="0">
                <anchor moveWithCells="1" sizeWithCells="1">
                  <from>
                    <xdr:col>4</xdr:col>
                    <xdr:colOff>866775</xdr:colOff>
                    <xdr:row>172</xdr:row>
                    <xdr:rowOff>47625</xdr:rowOff>
                  </from>
                  <to>
                    <xdr:col>4</xdr:col>
                    <xdr:colOff>1133475</xdr:colOff>
                    <xdr:row>172</xdr:row>
                    <xdr:rowOff>180975</xdr:rowOff>
                  </to>
                </anchor>
              </controlPr>
            </control>
          </mc:Choice>
        </mc:AlternateContent>
        <mc:AlternateContent xmlns:mc="http://schemas.openxmlformats.org/markup-compatibility/2006">
          <mc:Choice Requires="x14">
            <control shapeId="213537" r:id="rId548" name="Group Box 545">
              <controlPr defaultSize="0" autoFill="0" autoPict="0">
                <anchor moveWithCells="1" sizeWithCells="1">
                  <from>
                    <xdr:col>4</xdr:col>
                    <xdr:colOff>19050</xdr:colOff>
                    <xdr:row>172</xdr:row>
                    <xdr:rowOff>19050</xdr:rowOff>
                  </from>
                  <to>
                    <xdr:col>4</xdr:col>
                    <xdr:colOff>1190625</xdr:colOff>
                    <xdr:row>172</xdr:row>
                    <xdr:rowOff>209550</xdr:rowOff>
                  </to>
                </anchor>
              </controlPr>
            </control>
          </mc:Choice>
        </mc:AlternateContent>
        <mc:AlternateContent xmlns:mc="http://schemas.openxmlformats.org/markup-compatibility/2006">
          <mc:Choice Requires="x14">
            <control shapeId="213538" r:id="rId549" name="Option Button 546">
              <controlPr defaultSize="0" autoFill="0" autoLine="0" autoPict="0">
                <anchor moveWithCells="1" sizeWithCells="1">
                  <from>
                    <xdr:col>4</xdr:col>
                    <xdr:colOff>57150</xdr:colOff>
                    <xdr:row>173</xdr:row>
                    <xdr:rowOff>76200</xdr:rowOff>
                  </from>
                  <to>
                    <xdr:col>4</xdr:col>
                    <xdr:colOff>323850</xdr:colOff>
                    <xdr:row>173</xdr:row>
                    <xdr:rowOff>209550</xdr:rowOff>
                  </to>
                </anchor>
              </controlPr>
            </control>
          </mc:Choice>
        </mc:AlternateContent>
        <mc:AlternateContent xmlns:mc="http://schemas.openxmlformats.org/markup-compatibility/2006">
          <mc:Choice Requires="x14">
            <control shapeId="213539" r:id="rId550" name="Option Button 547">
              <controlPr defaultSize="0" autoFill="0" autoLine="0" autoPict="0">
                <anchor moveWithCells="1" sizeWithCells="1">
                  <from>
                    <xdr:col>4</xdr:col>
                    <xdr:colOff>333375</xdr:colOff>
                    <xdr:row>173</xdr:row>
                    <xdr:rowOff>76200</xdr:rowOff>
                  </from>
                  <to>
                    <xdr:col>4</xdr:col>
                    <xdr:colOff>590550</xdr:colOff>
                    <xdr:row>173</xdr:row>
                    <xdr:rowOff>209550</xdr:rowOff>
                  </to>
                </anchor>
              </controlPr>
            </control>
          </mc:Choice>
        </mc:AlternateContent>
        <mc:AlternateContent xmlns:mc="http://schemas.openxmlformats.org/markup-compatibility/2006">
          <mc:Choice Requires="x14">
            <control shapeId="213540" r:id="rId551" name="Option Button 548">
              <controlPr defaultSize="0" autoFill="0" autoLine="0" autoPict="0">
                <anchor moveWithCells="1" sizeWithCells="1">
                  <from>
                    <xdr:col>4</xdr:col>
                    <xdr:colOff>600075</xdr:colOff>
                    <xdr:row>173</xdr:row>
                    <xdr:rowOff>76200</xdr:rowOff>
                  </from>
                  <to>
                    <xdr:col>4</xdr:col>
                    <xdr:colOff>866775</xdr:colOff>
                    <xdr:row>173</xdr:row>
                    <xdr:rowOff>209550</xdr:rowOff>
                  </to>
                </anchor>
              </controlPr>
            </control>
          </mc:Choice>
        </mc:AlternateContent>
        <mc:AlternateContent xmlns:mc="http://schemas.openxmlformats.org/markup-compatibility/2006">
          <mc:Choice Requires="x14">
            <control shapeId="213541" r:id="rId552" name="Option Button 549">
              <controlPr defaultSize="0" autoFill="0" autoLine="0" autoPict="0">
                <anchor moveWithCells="1" sizeWithCells="1">
                  <from>
                    <xdr:col>4</xdr:col>
                    <xdr:colOff>866775</xdr:colOff>
                    <xdr:row>173</xdr:row>
                    <xdr:rowOff>76200</xdr:rowOff>
                  </from>
                  <to>
                    <xdr:col>4</xdr:col>
                    <xdr:colOff>1133475</xdr:colOff>
                    <xdr:row>173</xdr:row>
                    <xdr:rowOff>209550</xdr:rowOff>
                  </to>
                </anchor>
              </controlPr>
            </control>
          </mc:Choice>
        </mc:AlternateContent>
        <mc:AlternateContent xmlns:mc="http://schemas.openxmlformats.org/markup-compatibility/2006">
          <mc:Choice Requires="x14">
            <control shapeId="213542" r:id="rId553" name="Group Box 550">
              <controlPr defaultSize="0" autoFill="0" autoPict="0">
                <anchor moveWithCells="1" sizeWithCells="1">
                  <from>
                    <xdr:col>4</xdr:col>
                    <xdr:colOff>19050</xdr:colOff>
                    <xdr:row>173</xdr:row>
                    <xdr:rowOff>47625</xdr:rowOff>
                  </from>
                  <to>
                    <xdr:col>4</xdr:col>
                    <xdr:colOff>1190625</xdr:colOff>
                    <xdr:row>173</xdr:row>
                    <xdr:rowOff>238125</xdr:rowOff>
                  </to>
                </anchor>
              </controlPr>
            </control>
          </mc:Choice>
        </mc:AlternateContent>
        <mc:AlternateContent xmlns:mc="http://schemas.openxmlformats.org/markup-compatibility/2006">
          <mc:Choice Requires="x14">
            <control shapeId="213543" r:id="rId554" name="Option Button 551">
              <controlPr defaultSize="0" autoFill="0" autoLine="0" autoPict="0">
                <anchor moveWithCells="1" sizeWithCells="1">
                  <from>
                    <xdr:col>4</xdr:col>
                    <xdr:colOff>57150</xdr:colOff>
                    <xdr:row>174</xdr:row>
                    <xdr:rowOff>66675</xdr:rowOff>
                  </from>
                  <to>
                    <xdr:col>4</xdr:col>
                    <xdr:colOff>323850</xdr:colOff>
                    <xdr:row>174</xdr:row>
                    <xdr:rowOff>200025</xdr:rowOff>
                  </to>
                </anchor>
              </controlPr>
            </control>
          </mc:Choice>
        </mc:AlternateContent>
        <mc:AlternateContent xmlns:mc="http://schemas.openxmlformats.org/markup-compatibility/2006">
          <mc:Choice Requires="x14">
            <control shapeId="213544" r:id="rId555" name="Option Button 552">
              <controlPr defaultSize="0" autoFill="0" autoLine="0" autoPict="0">
                <anchor moveWithCells="1" sizeWithCells="1">
                  <from>
                    <xdr:col>4</xdr:col>
                    <xdr:colOff>333375</xdr:colOff>
                    <xdr:row>174</xdr:row>
                    <xdr:rowOff>66675</xdr:rowOff>
                  </from>
                  <to>
                    <xdr:col>4</xdr:col>
                    <xdr:colOff>590550</xdr:colOff>
                    <xdr:row>174</xdr:row>
                    <xdr:rowOff>200025</xdr:rowOff>
                  </to>
                </anchor>
              </controlPr>
            </control>
          </mc:Choice>
        </mc:AlternateContent>
        <mc:AlternateContent xmlns:mc="http://schemas.openxmlformats.org/markup-compatibility/2006">
          <mc:Choice Requires="x14">
            <control shapeId="213545" r:id="rId556" name="Option Button 553">
              <controlPr defaultSize="0" autoFill="0" autoLine="0" autoPict="0">
                <anchor moveWithCells="1" sizeWithCells="1">
                  <from>
                    <xdr:col>4</xdr:col>
                    <xdr:colOff>600075</xdr:colOff>
                    <xdr:row>174</xdr:row>
                    <xdr:rowOff>66675</xdr:rowOff>
                  </from>
                  <to>
                    <xdr:col>4</xdr:col>
                    <xdr:colOff>866775</xdr:colOff>
                    <xdr:row>174</xdr:row>
                    <xdr:rowOff>200025</xdr:rowOff>
                  </to>
                </anchor>
              </controlPr>
            </control>
          </mc:Choice>
        </mc:AlternateContent>
        <mc:AlternateContent xmlns:mc="http://schemas.openxmlformats.org/markup-compatibility/2006">
          <mc:Choice Requires="x14">
            <control shapeId="213546" r:id="rId557" name="Option Button 554">
              <controlPr defaultSize="0" autoFill="0" autoLine="0" autoPict="0">
                <anchor moveWithCells="1" sizeWithCells="1">
                  <from>
                    <xdr:col>4</xdr:col>
                    <xdr:colOff>866775</xdr:colOff>
                    <xdr:row>174</xdr:row>
                    <xdr:rowOff>66675</xdr:rowOff>
                  </from>
                  <to>
                    <xdr:col>4</xdr:col>
                    <xdr:colOff>1133475</xdr:colOff>
                    <xdr:row>174</xdr:row>
                    <xdr:rowOff>200025</xdr:rowOff>
                  </to>
                </anchor>
              </controlPr>
            </control>
          </mc:Choice>
        </mc:AlternateContent>
        <mc:AlternateContent xmlns:mc="http://schemas.openxmlformats.org/markup-compatibility/2006">
          <mc:Choice Requires="x14">
            <control shapeId="213547" r:id="rId558" name="Group Box 555">
              <controlPr defaultSize="0" autoFill="0" autoPict="0">
                <anchor moveWithCells="1" sizeWithCells="1">
                  <from>
                    <xdr:col>4</xdr:col>
                    <xdr:colOff>19050</xdr:colOff>
                    <xdr:row>174</xdr:row>
                    <xdr:rowOff>38100</xdr:rowOff>
                  </from>
                  <to>
                    <xdr:col>4</xdr:col>
                    <xdr:colOff>1190625</xdr:colOff>
                    <xdr:row>174</xdr:row>
                    <xdr:rowOff>228600</xdr:rowOff>
                  </to>
                </anchor>
              </controlPr>
            </control>
          </mc:Choice>
        </mc:AlternateContent>
        <mc:AlternateContent xmlns:mc="http://schemas.openxmlformats.org/markup-compatibility/2006">
          <mc:Choice Requires="x14">
            <control shapeId="213548" r:id="rId559" name="Option Button 556">
              <controlPr defaultSize="0" autoFill="0" autoLine="0" autoPict="0">
                <anchor moveWithCells="1" sizeWithCells="1">
                  <from>
                    <xdr:col>4</xdr:col>
                    <xdr:colOff>57150</xdr:colOff>
                    <xdr:row>175</xdr:row>
                    <xdr:rowOff>38100</xdr:rowOff>
                  </from>
                  <to>
                    <xdr:col>4</xdr:col>
                    <xdr:colOff>323850</xdr:colOff>
                    <xdr:row>175</xdr:row>
                    <xdr:rowOff>171450</xdr:rowOff>
                  </to>
                </anchor>
              </controlPr>
            </control>
          </mc:Choice>
        </mc:AlternateContent>
        <mc:AlternateContent xmlns:mc="http://schemas.openxmlformats.org/markup-compatibility/2006">
          <mc:Choice Requires="x14">
            <control shapeId="213549" r:id="rId560" name="Option Button 557">
              <controlPr defaultSize="0" autoFill="0" autoLine="0" autoPict="0">
                <anchor moveWithCells="1" sizeWithCells="1">
                  <from>
                    <xdr:col>4</xdr:col>
                    <xdr:colOff>333375</xdr:colOff>
                    <xdr:row>175</xdr:row>
                    <xdr:rowOff>38100</xdr:rowOff>
                  </from>
                  <to>
                    <xdr:col>4</xdr:col>
                    <xdr:colOff>590550</xdr:colOff>
                    <xdr:row>175</xdr:row>
                    <xdr:rowOff>171450</xdr:rowOff>
                  </to>
                </anchor>
              </controlPr>
            </control>
          </mc:Choice>
        </mc:AlternateContent>
        <mc:AlternateContent xmlns:mc="http://schemas.openxmlformats.org/markup-compatibility/2006">
          <mc:Choice Requires="x14">
            <control shapeId="213550" r:id="rId561" name="Option Button 558">
              <controlPr defaultSize="0" autoFill="0" autoLine="0" autoPict="0">
                <anchor moveWithCells="1" sizeWithCells="1">
                  <from>
                    <xdr:col>4</xdr:col>
                    <xdr:colOff>600075</xdr:colOff>
                    <xdr:row>175</xdr:row>
                    <xdr:rowOff>38100</xdr:rowOff>
                  </from>
                  <to>
                    <xdr:col>4</xdr:col>
                    <xdr:colOff>866775</xdr:colOff>
                    <xdr:row>175</xdr:row>
                    <xdr:rowOff>171450</xdr:rowOff>
                  </to>
                </anchor>
              </controlPr>
            </control>
          </mc:Choice>
        </mc:AlternateContent>
        <mc:AlternateContent xmlns:mc="http://schemas.openxmlformats.org/markup-compatibility/2006">
          <mc:Choice Requires="x14">
            <control shapeId="213551" r:id="rId562" name="Option Button 559">
              <controlPr defaultSize="0" autoFill="0" autoLine="0" autoPict="0">
                <anchor moveWithCells="1" sizeWithCells="1">
                  <from>
                    <xdr:col>4</xdr:col>
                    <xdr:colOff>866775</xdr:colOff>
                    <xdr:row>175</xdr:row>
                    <xdr:rowOff>38100</xdr:rowOff>
                  </from>
                  <to>
                    <xdr:col>4</xdr:col>
                    <xdr:colOff>1133475</xdr:colOff>
                    <xdr:row>175</xdr:row>
                    <xdr:rowOff>171450</xdr:rowOff>
                  </to>
                </anchor>
              </controlPr>
            </control>
          </mc:Choice>
        </mc:AlternateContent>
        <mc:AlternateContent xmlns:mc="http://schemas.openxmlformats.org/markup-compatibility/2006">
          <mc:Choice Requires="x14">
            <control shapeId="213552" r:id="rId563" name="Group Box 560">
              <controlPr defaultSize="0" autoFill="0" autoPict="0">
                <anchor moveWithCells="1" sizeWithCells="1">
                  <from>
                    <xdr:col>4</xdr:col>
                    <xdr:colOff>19050</xdr:colOff>
                    <xdr:row>175</xdr:row>
                    <xdr:rowOff>9525</xdr:rowOff>
                  </from>
                  <to>
                    <xdr:col>4</xdr:col>
                    <xdr:colOff>1190625</xdr:colOff>
                    <xdr:row>175</xdr:row>
                    <xdr:rowOff>200025</xdr:rowOff>
                  </to>
                </anchor>
              </controlPr>
            </control>
          </mc:Choice>
        </mc:AlternateContent>
        <mc:AlternateContent xmlns:mc="http://schemas.openxmlformats.org/markup-compatibility/2006">
          <mc:Choice Requires="x14">
            <control shapeId="213553" r:id="rId564" name="Option Button 561">
              <controlPr defaultSize="0" autoFill="0" autoLine="0" autoPict="0">
                <anchor moveWithCells="1" sizeWithCells="1">
                  <from>
                    <xdr:col>4</xdr:col>
                    <xdr:colOff>57150</xdr:colOff>
                    <xdr:row>189</xdr:row>
                    <xdr:rowOff>47625</xdr:rowOff>
                  </from>
                  <to>
                    <xdr:col>4</xdr:col>
                    <xdr:colOff>323850</xdr:colOff>
                    <xdr:row>189</xdr:row>
                    <xdr:rowOff>180975</xdr:rowOff>
                  </to>
                </anchor>
              </controlPr>
            </control>
          </mc:Choice>
        </mc:AlternateContent>
        <mc:AlternateContent xmlns:mc="http://schemas.openxmlformats.org/markup-compatibility/2006">
          <mc:Choice Requires="x14">
            <control shapeId="213554" r:id="rId565" name="Option Button 562">
              <controlPr defaultSize="0" autoFill="0" autoLine="0" autoPict="0">
                <anchor moveWithCells="1" sizeWithCells="1">
                  <from>
                    <xdr:col>4</xdr:col>
                    <xdr:colOff>333375</xdr:colOff>
                    <xdr:row>189</xdr:row>
                    <xdr:rowOff>47625</xdr:rowOff>
                  </from>
                  <to>
                    <xdr:col>4</xdr:col>
                    <xdr:colOff>590550</xdr:colOff>
                    <xdr:row>189</xdr:row>
                    <xdr:rowOff>180975</xdr:rowOff>
                  </to>
                </anchor>
              </controlPr>
            </control>
          </mc:Choice>
        </mc:AlternateContent>
        <mc:AlternateContent xmlns:mc="http://schemas.openxmlformats.org/markup-compatibility/2006">
          <mc:Choice Requires="x14">
            <control shapeId="213555" r:id="rId566" name="Option Button 563">
              <controlPr defaultSize="0" autoFill="0" autoLine="0" autoPict="0">
                <anchor moveWithCells="1" sizeWithCells="1">
                  <from>
                    <xdr:col>4</xdr:col>
                    <xdr:colOff>600075</xdr:colOff>
                    <xdr:row>189</xdr:row>
                    <xdr:rowOff>47625</xdr:rowOff>
                  </from>
                  <to>
                    <xdr:col>4</xdr:col>
                    <xdr:colOff>866775</xdr:colOff>
                    <xdr:row>189</xdr:row>
                    <xdr:rowOff>180975</xdr:rowOff>
                  </to>
                </anchor>
              </controlPr>
            </control>
          </mc:Choice>
        </mc:AlternateContent>
        <mc:AlternateContent xmlns:mc="http://schemas.openxmlformats.org/markup-compatibility/2006">
          <mc:Choice Requires="x14">
            <control shapeId="213556" r:id="rId567" name="Option Button 564">
              <controlPr defaultSize="0" autoFill="0" autoLine="0" autoPict="0">
                <anchor moveWithCells="1" sizeWithCells="1">
                  <from>
                    <xdr:col>4</xdr:col>
                    <xdr:colOff>866775</xdr:colOff>
                    <xdr:row>189</xdr:row>
                    <xdr:rowOff>47625</xdr:rowOff>
                  </from>
                  <to>
                    <xdr:col>4</xdr:col>
                    <xdr:colOff>1133475</xdr:colOff>
                    <xdr:row>189</xdr:row>
                    <xdr:rowOff>180975</xdr:rowOff>
                  </to>
                </anchor>
              </controlPr>
            </control>
          </mc:Choice>
        </mc:AlternateContent>
        <mc:AlternateContent xmlns:mc="http://schemas.openxmlformats.org/markup-compatibility/2006">
          <mc:Choice Requires="x14">
            <control shapeId="213557" r:id="rId568" name="Group Box 565">
              <controlPr defaultSize="0" autoFill="0" autoPict="0">
                <anchor moveWithCells="1" sizeWithCells="1">
                  <from>
                    <xdr:col>4</xdr:col>
                    <xdr:colOff>19050</xdr:colOff>
                    <xdr:row>189</xdr:row>
                    <xdr:rowOff>19050</xdr:rowOff>
                  </from>
                  <to>
                    <xdr:col>4</xdr:col>
                    <xdr:colOff>1190625</xdr:colOff>
                    <xdr:row>189</xdr:row>
                    <xdr:rowOff>209550</xdr:rowOff>
                  </to>
                </anchor>
              </controlPr>
            </control>
          </mc:Choice>
        </mc:AlternateContent>
        <mc:AlternateContent xmlns:mc="http://schemas.openxmlformats.org/markup-compatibility/2006">
          <mc:Choice Requires="x14">
            <control shapeId="213558" r:id="rId569" name="Option Button 566">
              <controlPr defaultSize="0" autoFill="0" autoLine="0" autoPict="0">
                <anchor moveWithCells="1" sizeWithCells="1">
                  <from>
                    <xdr:col>4</xdr:col>
                    <xdr:colOff>57150</xdr:colOff>
                    <xdr:row>191</xdr:row>
                    <xdr:rowOff>47625</xdr:rowOff>
                  </from>
                  <to>
                    <xdr:col>4</xdr:col>
                    <xdr:colOff>323850</xdr:colOff>
                    <xdr:row>191</xdr:row>
                    <xdr:rowOff>180975</xdr:rowOff>
                  </to>
                </anchor>
              </controlPr>
            </control>
          </mc:Choice>
        </mc:AlternateContent>
        <mc:AlternateContent xmlns:mc="http://schemas.openxmlformats.org/markup-compatibility/2006">
          <mc:Choice Requires="x14">
            <control shapeId="213559" r:id="rId570" name="Option Button 567">
              <controlPr defaultSize="0" autoFill="0" autoLine="0" autoPict="0">
                <anchor moveWithCells="1" sizeWithCells="1">
                  <from>
                    <xdr:col>4</xdr:col>
                    <xdr:colOff>333375</xdr:colOff>
                    <xdr:row>191</xdr:row>
                    <xdr:rowOff>47625</xdr:rowOff>
                  </from>
                  <to>
                    <xdr:col>4</xdr:col>
                    <xdr:colOff>590550</xdr:colOff>
                    <xdr:row>191</xdr:row>
                    <xdr:rowOff>180975</xdr:rowOff>
                  </to>
                </anchor>
              </controlPr>
            </control>
          </mc:Choice>
        </mc:AlternateContent>
        <mc:AlternateContent xmlns:mc="http://schemas.openxmlformats.org/markup-compatibility/2006">
          <mc:Choice Requires="x14">
            <control shapeId="213560" r:id="rId571" name="Option Button 568">
              <controlPr defaultSize="0" autoFill="0" autoLine="0" autoPict="0">
                <anchor moveWithCells="1" sizeWithCells="1">
                  <from>
                    <xdr:col>4</xdr:col>
                    <xdr:colOff>600075</xdr:colOff>
                    <xdr:row>191</xdr:row>
                    <xdr:rowOff>47625</xdr:rowOff>
                  </from>
                  <to>
                    <xdr:col>4</xdr:col>
                    <xdr:colOff>866775</xdr:colOff>
                    <xdr:row>191</xdr:row>
                    <xdr:rowOff>180975</xdr:rowOff>
                  </to>
                </anchor>
              </controlPr>
            </control>
          </mc:Choice>
        </mc:AlternateContent>
        <mc:AlternateContent xmlns:mc="http://schemas.openxmlformats.org/markup-compatibility/2006">
          <mc:Choice Requires="x14">
            <control shapeId="213561" r:id="rId572" name="Option Button 569">
              <controlPr defaultSize="0" autoFill="0" autoLine="0" autoPict="0">
                <anchor moveWithCells="1" sizeWithCells="1">
                  <from>
                    <xdr:col>4</xdr:col>
                    <xdr:colOff>866775</xdr:colOff>
                    <xdr:row>191</xdr:row>
                    <xdr:rowOff>47625</xdr:rowOff>
                  </from>
                  <to>
                    <xdr:col>4</xdr:col>
                    <xdr:colOff>1133475</xdr:colOff>
                    <xdr:row>191</xdr:row>
                    <xdr:rowOff>180975</xdr:rowOff>
                  </to>
                </anchor>
              </controlPr>
            </control>
          </mc:Choice>
        </mc:AlternateContent>
        <mc:AlternateContent xmlns:mc="http://schemas.openxmlformats.org/markup-compatibility/2006">
          <mc:Choice Requires="x14">
            <control shapeId="213562" r:id="rId573" name="Group Box 570">
              <controlPr defaultSize="0" autoFill="0" autoPict="0">
                <anchor moveWithCells="1" sizeWithCells="1">
                  <from>
                    <xdr:col>4</xdr:col>
                    <xdr:colOff>19050</xdr:colOff>
                    <xdr:row>191</xdr:row>
                    <xdr:rowOff>19050</xdr:rowOff>
                  </from>
                  <to>
                    <xdr:col>4</xdr:col>
                    <xdr:colOff>1190625</xdr:colOff>
                    <xdr:row>191</xdr:row>
                    <xdr:rowOff>209550</xdr:rowOff>
                  </to>
                </anchor>
              </controlPr>
            </control>
          </mc:Choice>
        </mc:AlternateContent>
        <mc:AlternateContent xmlns:mc="http://schemas.openxmlformats.org/markup-compatibility/2006">
          <mc:Choice Requires="x14">
            <control shapeId="213563" r:id="rId574" name="Option Button 571">
              <controlPr defaultSize="0" autoFill="0" autoLine="0" autoPict="0">
                <anchor moveWithCells="1" sizeWithCells="1">
                  <from>
                    <xdr:col>4</xdr:col>
                    <xdr:colOff>57150</xdr:colOff>
                    <xdr:row>200</xdr:row>
                    <xdr:rowOff>47625</xdr:rowOff>
                  </from>
                  <to>
                    <xdr:col>4</xdr:col>
                    <xdr:colOff>323850</xdr:colOff>
                    <xdr:row>200</xdr:row>
                    <xdr:rowOff>180975</xdr:rowOff>
                  </to>
                </anchor>
              </controlPr>
            </control>
          </mc:Choice>
        </mc:AlternateContent>
        <mc:AlternateContent xmlns:mc="http://schemas.openxmlformats.org/markup-compatibility/2006">
          <mc:Choice Requires="x14">
            <control shapeId="213564" r:id="rId575" name="Option Button 572">
              <controlPr defaultSize="0" autoFill="0" autoLine="0" autoPict="0">
                <anchor moveWithCells="1" sizeWithCells="1">
                  <from>
                    <xdr:col>4</xdr:col>
                    <xdr:colOff>333375</xdr:colOff>
                    <xdr:row>200</xdr:row>
                    <xdr:rowOff>47625</xdr:rowOff>
                  </from>
                  <to>
                    <xdr:col>4</xdr:col>
                    <xdr:colOff>590550</xdr:colOff>
                    <xdr:row>200</xdr:row>
                    <xdr:rowOff>180975</xdr:rowOff>
                  </to>
                </anchor>
              </controlPr>
            </control>
          </mc:Choice>
        </mc:AlternateContent>
        <mc:AlternateContent xmlns:mc="http://schemas.openxmlformats.org/markup-compatibility/2006">
          <mc:Choice Requires="x14">
            <control shapeId="213565" r:id="rId576" name="Option Button 573">
              <controlPr defaultSize="0" autoFill="0" autoLine="0" autoPict="0">
                <anchor moveWithCells="1" sizeWithCells="1">
                  <from>
                    <xdr:col>4</xdr:col>
                    <xdr:colOff>600075</xdr:colOff>
                    <xdr:row>200</xdr:row>
                    <xdr:rowOff>47625</xdr:rowOff>
                  </from>
                  <to>
                    <xdr:col>4</xdr:col>
                    <xdr:colOff>866775</xdr:colOff>
                    <xdr:row>200</xdr:row>
                    <xdr:rowOff>180975</xdr:rowOff>
                  </to>
                </anchor>
              </controlPr>
            </control>
          </mc:Choice>
        </mc:AlternateContent>
        <mc:AlternateContent xmlns:mc="http://schemas.openxmlformats.org/markup-compatibility/2006">
          <mc:Choice Requires="x14">
            <control shapeId="213566" r:id="rId577" name="Option Button 574">
              <controlPr defaultSize="0" autoFill="0" autoLine="0" autoPict="0">
                <anchor moveWithCells="1" sizeWithCells="1">
                  <from>
                    <xdr:col>4</xdr:col>
                    <xdr:colOff>866775</xdr:colOff>
                    <xdr:row>200</xdr:row>
                    <xdr:rowOff>47625</xdr:rowOff>
                  </from>
                  <to>
                    <xdr:col>4</xdr:col>
                    <xdr:colOff>1133475</xdr:colOff>
                    <xdr:row>200</xdr:row>
                    <xdr:rowOff>180975</xdr:rowOff>
                  </to>
                </anchor>
              </controlPr>
            </control>
          </mc:Choice>
        </mc:AlternateContent>
        <mc:AlternateContent xmlns:mc="http://schemas.openxmlformats.org/markup-compatibility/2006">
          <mc:Choice Requires="x14">
            <control shapeId="213567" r:id="rId578" name="Group Box 575">
              <controlPr defaultSize="0" autoFill="0" autoPict="0">
                <anchor moveWithCells="1" sizeWithCells="1">
                  <from>
                    <xdr:col>4</xdr:col>
                    <xdr:colOff>19050</xdr:colOff>
                    <xdr:row>200</xdr:row>
                    <xdr:rowOff>19050</xdr:rowOff>
                  </from>
                  <to>
                    <xdr:col>4</xdr:col>
                    <xdr:colOff>1190625</xdr:colOff>
                    <xdr:row>200</xdr:row>
                    <xdr:rowOff>209550</xdr:rowOff>
                  </to>
                </anchor>
              </controlPr>
            </control>
          </mc:Choice>
        </mc:AlternateContent>
        <mc:AlternateContent xmlns:mc="http://schemas.openxmlformats.org/markup-compatibility/2006">
          <mc:Choice Requires="x14">
            <control shapeId="213568" r:id="rId579" name="Option Button 576">
              <controlPr defaultSize="0" autoFill="0" autoLine="0" autoPict="0">
                <anchor moveWithCells="1" sizeWithCells="1">
                  <from>
                    <xdr:col>4</xdr:col>
                    <xdr:colOff>57150</xdr:colOff>
                    <xdr:row>202</xdr:row>
                    <xdr:rowOff>47625</xdr:rowOff>
                  </from>
                  <to>
                    <xdr:col>4</xdr:col>
                    <xdr:colOff>323850</xdr:colOff>
                    <xdr:row>202</xdr:row>
                    <xdr:rowOff>180975</xdr:rowOff>
                  </to>
                </anchor>
              </controlPr>
            </control>
          </mc:Choice>
        </mc:AlternateContent>
        <mc:AlternateContent xmlns:mc="http://schemas.openxmlformats.org/markup-compatibility/2006">
          <mc:Choice Requires="x14">
            <control shapeId="213569" r:id="rId580" name="Option Button 577">
              <controlPr defaultSize="0" autoFill="0" autoLine="0" autoPict="0">
                <anchor moveWithCells="1" sizeWithCells="1">
                  <from>
                    <xdr:col>4</xdr:col>
                    <xdr:colOff>333375</xdr:colOff>
                    <xdr:row>202</xdr:row>
                    <xdr:rowOff>47625</xdr:rowOff>
                  </from>
                  <to>
                    <xdr:col>4</xdr:col>
                    <xdr:colOff>590550</xdr:colOff>
                    <xdr:row>202</xdr:row>
                    <xdr:rowOff>180975</xdr:rowOff>
                  </to>
                </anchor>
              </controlPr>
            </control>
          </mc:Choice>
        </mc:AlternateContent>
        <mc:AlternateContent xmlns:mc="http://schemas.openxmlformats.org/markup-compatibility/2006">
          <mc:Choice Requires="x14">
            <control shapeId="213570" r:id="rId581" name="Option Button 578">
              <controlPr defaultSize="0" autoFill="0" autoLine="0" autoPict="0">
                <anchor moveWithCells="1" sizeWithCells="1">
                  <from>
                    <xdr:col>4</xdr:col>
                    <xdr:colOff>600075</xdr:colOff>
                    <xdr:row>202</xdr:row>
                    <xdr:rowOff>47625</xdr:rowOff>
                  </from>
                  <to>
                    <xdr:col>4</xdr:col>
                    <xdr:colOff>866775</xdr:colOff>
                    <xdr:row>202</xdr:row>
                    <xdr:rowOff>180975</xdr:rowOff>
                  </to>
                </anchor>
              </controlPr>
            </control>
          </mc:Choice>
        </mc:AlternateContent>
        <mc:AlternateContent xmlns:mc="http://schemas.openxmlformats.org/markup-compatibility/2006">
          <mc:Choice Requires="x14">
            <control shapeId="213571" r:id="rId582" name="Option Button 579">
              <controlPr defaultSize="0" autoFill="0" autoLine="0" autoPict="0">
                <anchor moveWithCells="1" sizeWithCells="1">
                  <from>
                    <xdr:col>4</xdr:col>
                    <xdr:colOff>866775</xdr:colOff>
                    <xdr:row>202</xdr:row>
                    <xdr:rowOff>47625</xdr:rowOff>
                  </from>
                  <to>
                    <xdr:col>4</xdr:col>
                    <xdr:colOff>1133475</xdr:colOff>
                    <xdr:row>202</xdr:row>
                    <xdr:rowOff>180975</xdr:rowOff>
                  </to>
                </anchor>
              </controlPr>
            </control>
          </mc:Choice>
        </mc:AlternateContent>
        <mc:AlternateContent xmlns:mc="http://schemas.openxmlformats.org/markup-compatibility/2006">
          <mc:Choice Requires="x14">
            <control shapeId="213572" r:id="rId583" name="Group Box 580">
              <controlPr defaultSize="0" autoFill="0" autoPict="0">
                <anchor moveWithCells="1" sizeWithCells="1">
                  <from>
                    <xdr:col>4</xdr:col>
                    <xdr:colOff>19050</xdr:colOff>
                    <xdr:row>202</xdr:row>
                    <xdr:rowOff>19050</xdr:rowOff>
                  </from>
                  <to>
                    <xdr:col>4</xdr:col>
                    <xdr:colOff>1190625</xdr:colOff>
                    <xdr:row>202</xdr:row>
                    <xdr:rowOff>209550</xdr:rowOff>
                  </to>
                </anchor>
              </controlPr>
            </control>
          </mc:Choice>
        </mc:AlternateContent>
        <mc:AlternateContent xmlns:mc="http://schemas.openxmlformats.org/markup-compatibility/2006">
          <mc:Choice Requires="x14">
            <control shapeId="213573" r:id="rId584" name="Option Button 581">
              <controlPr defaultSize="0" autoFill="0" autoLine="0" autoPict="0">
                <anchor moveWithCells="1" sizeWithCells="1">
                  <from>
                    <xdr:col>4</xdr:col>
                    <xdr:colOff>57150</xdr:colOff>
                    <xdr:row>211</xdr:row>
                    <xdr:rowOff>47625</xdr:rowOff>
                  </from>
                  <to>
                    <xdr:col>4</xdr:col>
                    <xdr:colOff>323850</xdr:colOff>
                    <xdr:row>211</xdr:row>
                    <xdr:rowOff>180975</xdr:rowOff>
                  </to>
                </anchor>
              </controlPr>
            </control>
          </mc:Choice>
        </mc:AlternateContent>
        <mc:AlternateContent xmlns:mc="http://schemas.openxmlformats.org/markup-compatibility/2006">
          <mc:Choice Requires="x14">
            <control shapeId="213574" r:id="rId585" name="Option Button 582">
              <controlPr defaultSize="0" autoFill="0" autoLine="0" autoPict="0">
                <anchor moveWithCells="1" sizeWithCells="1">
                  <from>
                    <xdr:col>4</xdr:col>
                    <xdr:colOff>333375</xdr:colOff>
                    <xdr:row>211</xdr:row>
                    <xdr:rowOff>47625</xdr:rowOff>
                  </from>
                  <to>
                    <xdr:col>4</xdr:col>
                    <xdr:colOff>590550</xdr:colOff>
                    <xdr:row>211</xdr:row>
                    <xdr:rowOff>180975</xdr:rowOff>
                  </to>
                </anchor>
              </controlPr>
            </control>
          </mc:Choice>
        </mc:AlternateContent>
        <mc:AlternateContent xmlns:mc="http://schemas.openxmlformats.org/markup-compatibility/2006">
          <mc:Choice Requires="x14">
            <control shapeId="213575" r:id="rId586" name="Option Button 583">
              <controlPr defaultSize="0" autoFill="0" autoLine="0" autoPict="0">
                <anchor moveWithCells="1" sizeWithCells="1">
                  <from>
                    <xdr:col>4</xdr:col>
                    <xdr:colOff>600075</xdr:colOff>
                    <xdr:row>211</xdr:row>
                    <xdr:rowOff>47625</xdr:rowOff>
                  </from>
                  <to>
                    <xdr:col>4</xdr:col>
                    <xdr:colOff>866775</xdr:colOff>
                    <xdr:row>211</xdr:row>
                    <xdr:rowOff>180975</xdr:rowOff>
                  </to>
                </anchor>
              </controlPr>
            </control>
          </mc:Choice>
        </mc:AlternateContent>
        <mc:AlternateContent xmlns:mc="http://schemas.openxmlformats.org/markup-compatibility/2006">
          <mc:Choice Requires="x14">
            <control shapeId="213576" r:id="rId587" name="Option Button 584">
              <controlPr defaultSize="0" autoFill="0" autoLine="0" autoPict="0">
                <anchor moveWithCells="1" sizeWithCells="1">
                  <from>
                    <xdr:col>4</xdr:col>
                    <xdr:colOff>866775</xdr:colOff>
                    <xdr:row>211</xdr:row>
                    <xdr:rowOff>47625</xdr:rowOff>
                  </from>
                  <to>
                    <xdr:col>4</xdr:col>
                    <xdr:colOff>1133475</xdr:colOff>
                    <xdr:row>211</xdr:row>
                    <xdr:rowOff>180975</xdr:rowOff>
                  </to>
                </anchor>
              </controlPr>
            </control>
          </mc:Choice>
        </mc:AlternateContent>
        <mc:AlternateContent xmlns:mc="http://schemas.openxmlformats.org/markup-compatibility/2006">
          <mc:Choice Requires="x14">
            <control shapeId="213577" r:id="rId588" name="Group Box 585">
              <controlPr defaultSize="0" autoFill="0" autoPict="0">
                <anchor moveWithCells="1" sizeWithCells="1">
                  <from>
                    <xdr:col>4</xdr:col>
                    <xdr:colOff>19050</xdr:colOff>
                    <xdr:row>211</xdr:row>
                    <xdr:rowOff>19050</xdr:rowOff>
                  </from>
                  <to>
                    <xdr:col>4</xdr:col>
                    <xdr:colOff>1190625</xdr:colOff>
                    <xdr:row>211</xdr:row>
                    <xdr:rowOff>209550</xdr:rowOff>
                  </to>
                </anchor>
              </controlPr>
            </control>
          </mc:Choice>
        </mc:AlternateContent>
        <mc:AlternateContent xmlns:mc="http://schemas.openxmlformats.org/markup-compatibility/2006">
          <mc:Choice Requires="x14">
            <control shapeId="213578" r:id="rId589" name="Option Button 586">
              <controlPr defaultSize="0" autoFill="0" autoLine="0" autoPict="0">
                <anchor moveWithCells="1" sizeWithCells="1">
                  <from>
                    <xdr:col>4</xdr:col>
                    <xdr:colOff>57150</xdr:colOff>
                    <xdr:row>213</xdr:row>
                    <xdr:rowOff>47625</xdr:rowOff>
                  </from>
                  <to>
                    <xdr:col>4</xdr:col>
                    <xdr:colOff>323850</xdr:colOff>
                    <xdr:row>213</xdr:row>
                    <xdr:rowOff>180975</xdr:rowOff>
                  </to>
                </anchor>
              </controlPr>
            </control>
          </mc:Choice>
        </mc:AlternateContent>
        <mc:AlternateContent xmlns:mc="http://schemas.openxmlformats.org/markup-compatibility/2006">
          <mc:Choice Requires="x14">
            <control shapeId="213579" r:id="rId590" name="Option Button 587">
              <controlPr defaultSize="0" autoFill="0" autoLine="0" autoPict="0">
                <anchor moveWithCells="1" sizeWithCells="1">
                  <from>
                    <xdr:col>4</xdr:col>
                    <xdr:colOff>333375</xdr:colOff>
                    <xdr:row>213</xdr:row>
                    <xdr:rowOff>47625</xdr:rowOff>
                  </from>
                  <to>
                    <xdr:col>4</xdr:col>
                    <xdr:colOff>590550</xdr:colOff>
                    <xdr:row>213</xdr:row>
                    <xdr:rowOff>180975</xdr:rowOff>
                  </to>
                </anchor>
              </controlPr>
            </control>
          </mc:Choice>
        </mc:AlternateContent>
        <mc:AlternateContent xmlns:mc="http://schemas.openxmlformats.org/markup-compatibility/2006">
          <mc:Choice Requires="x14">
            <control shapeId="213580" r:id="rId591" name="Option Button 588">
              <controlPr defaultSize="0" autoFill="0" autoLine="0" autoPict="0">
                <anchor moveWithCells="1" sizeWithCells="1">
                  <from>
                    <xdr:col>4</xdr:col>
                    <xdr:colOff>600075</xdr:colOff>
                    <xdr:row>213</xdr:row>
                    <xdr:rowOff>47625</xdr:rowOff>
                  </from>
                  <to>
                    <xdr:col>4</xdr:col>
                    <xdr:colOff>866775</xdr:colOff>
                    <xdr:row>213</xdr:row>
                    <xdr:rowOff>180975</xdr:rowOff>
                  </to>
                </anchor>
              </controlPr>
            </control>
          </mc:Choice>
        </mc:AlternateContent>
        <mc:AlternateContent xmlns:mc="http://schemas.openxmlformats.org/markup-compatibility/2006">
          <mc:Choice Requires="x14">
            <control shapeId="213581" r:id="rId592" name="Option Button 589">
              <controlPr defaultSize="0" autoFill="0" autoLine="0" autoPict="0">
                <anchor moveWithCells="1" sizeWithCells="1">
                  <from>
                    <xdr:col>4</xdr:col>
                    <xdr:colOff>866775</xdr:colOff>
                    <xdr:row>213</xdr:row>
                    <xdr:rowOff>47625</xdr:rowOff>
                  </from>
                  <to>
                    <xdr:col>4</xdr:col>
                    <xdr:colOff>1133475</xdr:colOff>
                    <xdr:row>213</xdr:row>
                    <xdr:rowOff>180975</xdr:rowOff>
                  </to>
                </anchor>
              </controlPr>
            </control>
          </mc:Choice>
        </mc:AlternateContent>
        <mc:AlternateContent xmlns:mc="http://schemas.openxmlformats.org/markup-compatibility/2006">
          <mc:Choice Requires="x14">
            <control shapeId="213582" r:id="rId593" name="Group Box 590">
              <controlPr defaultSize="0" autoFill="0" autoPict="0">
                <anchor moveWithCells="1" sizeWithCells="1">
                  <from>
                    <xdr:col>4</xdr:col>
                    <xdr:colOff>19050</xdr:colOff>
                    <xdr:row>213</xdr:row>
                    <xdr:rowOff>19050</xdr:rowOff>
                  </from>
                  <to>
                    <xdr:col>4</xdr:col>
                    <xdr:colOff>1190625</xdr:colOff>
                    <xdr:row>213</xdr:row>
                    <xdr:rowOff>209550</xdr:rowOff>
                  </to>
                </anchor>
              </controlPr>
            </control>
          </mc:Choice>
        </mc:AlternateContent>
        <mc:AlternateContent xmlns:mc="http://schemas.openxmlformats.org/markup-compatibility/2006">
          <mc:Choice Requires="x14">
            <control shapeId="213583" r:id="rId594" name="Option Button 591">
              <controlPr defaultSize="0" autoFill="0" autoLine="0" autoPict="0">
                <anchor moveWithCells="1" sizeWithCells="1">
                  <from>
                    <xdr:col>4</xdr:col>
                    <xdr:colOff>57150</xdr:colOff>
                    <xdr:row>215</xdr:row>
                    <xdr:rowOff>47625</xdr:rowOff>
                  </from>
                  <to>
                    <xdr:col>4</xdr:col>
                    <xdr:colOff>323850</xdr:colOff>
                    <xdr:row>215</xdr:row>
                    <xdr:rowOff>180975</xdr:rowOff>
                  </to>
                </anchor>
              </controlPr>
            </control>
          </mc:Choice>
        </mc:AlternateContent>
        <mc:AlternateContent xmlns:mc="http://schemas.openxmlformats.org/markup-compatibility/2006">
          <mc:Choice Requires="x14">
            <control shapeId="213584" r:id="rId595" name="Option Button 592">
              <controlPr defaultSize="0" autoFill="0" autoLine="0" autoPict="0">
                <anchor moveWithCells="1" sizeWithCells="1">
                  <from>
                    <xdr:col>4</xdr:col>
                    <xdr:colOff>333375</xdr:colOff>
                    <xdr:row>215</xdr:row>
                    <xdr:rowOff>47625</xdr:rowOff>
                  </from>
                  <to>
                    <xdr:col>4</xdr:col>
                    <xdr:colOff>590550</xdr:colOff>
                    <xdr:row>215</xdr:row>
                    <xdr:rowOff>180975</xdr:rowOff>
                  </to>
                </anchor>
              </controlPr>
            </control>
          </mc:Choice>
        </mc:AlternateContent>
        <mc:AlternateContent xmlns:mc="http://schemas.openxmlformats.org/markup-compatibility/2006">
          <mc:Choice Requires="x14">
            <control shapeId="213585" r:id="rId596" name="Option Button 593">
              <controlPr defaultSize="0" autoFill="0" autoLine="0" autoPict="0">
                <anchor moveWithCells="1" sizeWithCells="1">
                  <from>
                    <xdr:col>4</xdr:col>
                    <xdr:colOff>600075</xdr:colOff>
                    <xdr:row>215</xdr:row>
                    <xdr:rowOff>47625</xdr:rowOff>
                  </from>
                  <to>
                    <xdr:col>4</xdr:col>
                    <xdr:colOff>866775</xdr:colOff>
                    <xdr:row>215</xdr:row>
                    <xdr:rowOff>180975</xdr:rowOff>
                  </to>
                </anchor>
              </controlPr>
            </control>
          </mc:Choice>
        </mc:AlternateContent>
        <mc:AlternateContent xmlns:mc="http://schemas.openxmlformats.org/markup-compatibility/2006">
          <mc:Choice Requires="x14">
            <control shapeId="213586" r:id="rId597" name="Option Button 594">
              <controlPr defaultSize="0" autoFill="0" autoLine="0" autoPict="0">
                <anchor moveWithCells="1" sizeWithCells="1">
                  <from>
                    <xdr:col>4</xdr:col>
                    <xdr:colOff>876300</xdr:colOff>
                    <xdr:row>215</xdr:row>
                    <xdr:rowOff>47625</xdr:rowOff>
                  </from>
                  <to>
                    <xdr:col>4</xdr:col>
                    <xdr:colOff>1143000</xdr:colOff>
                    <xdr:row>215</xdr:row>
                    <xdr:rowOff>180975</xdr:rowOff>
                  </to>
                </anchor>
              </controlPr>
            </control>
          </mc:Choice>
        </mc:AlternateContent>
        <mc:AlternateContent xmlns:mc="http://schemas.openxmlformats.org/markup-compatibility/2006">
          <mc:Choice Requires="x14">
            <control shapeId="213587" r:id="rId598" name="Group Box 595">
              <controlPr defaultSize="0" autoFill="0" autoPict="0">
                <anchor moveWithCells="1" sizeWithCells="1">
                  <from>
                    <xdr:col>4</xdr:col>
                    <xdr:colOff>19050</xdr:colOff>
                    <xdr:row>215</xdr:row>
                    <xdr:rowOff>19050</xdr:rowOff>
                  </from>
                  <to>
                    <xdr:col>4</xdr:col>
                    <xdr:colOff>1200150</xdr:colOff>
                    <xdr:row>215</xdr:row>
                    <xdr:rowOff>209550</xdr:rowOff>
                  </to>
                </anchor>
              </controlPr>
            </control>
          </mc:Choice>
        </mc:AlternateContent>
        <mc:AlternateContent xmlns:mc="http://schemas.openxmlformats.org/markup-compatibility/2006">
          <mc:Choice Requires="x14">
            <control shapeId="213588" r:id="rId599" name="Option Button 596">
              <controlPr defaultSize="0" autoFill="0" autoLine="0" autoPict="0">
                <anchor moveWithCells="1" sizeWithCells="1">
                  <from>
                    <xdr:col>4</xdr:col>
                    <xdr:colOff>57150</xdr:colOff>
                    <xdr:row>224</xdr:row>
                    <xdr:rowOff>47625</xdr:rowOff>
                  </from>
                  <to>
                    <xdr:col>4</xdr:col>
                    <xdr:colOff>323850</xdr:colOff>
                    <xdr:row>224</xdr:row>
                    <xdr:rowOff>180975</xdr:rowOff>
                  </to>
                </anchor>
              </controlPr>
            </control>
          </mc:Choice>
        </mc:AlternateContent>
        <mc:AlternateContent xmlns:mc="http://schemas.openxmlformats.org/markup-compatibility/2006">
          <mc:Choice Requires="x14">
            <control shapeId="213589" r:id="rId600" name="Option Button 597">
              <controlPr defaultSize="0" autoFill="0" autoLine="0" autoPict="0">
                <anchor moveWithCells="1" sizeWithCells="1">
                  <from>
                    <xdr:col>4</xdr:col>
                    <xdr:colOff>333375</xdr:colOff>
                    <xdr:row>224</xdr:row>
                    <xdr:rowOff>47625</xdr:rowOff>
                  </from>
                  <to>
                    <xdr:col>4</xdr:col>
                    <xdr:colOff>590550</xdr:colOff>
                    <xdr:row>224</xdr:row>
                    <xdr:rowOff>180975</xdr:rowOff>
                  </to>
                </anchor>
              </controlPr>
            </control>
          </mc:Choice>
        </mc:AlternateContent>
        <mc:AlternateContent xmlns:mc="http://schemas.openxmlformats.org/markup-compatibility/2006">
          <mc:Choice Requires="x14">
            <control shapeId="213590" r:id="rId601" name="Option Button 598">
              <controlPr defaultSize="0" autoFill="0" autoLine="0" autoPict="0">
                <anchor moveWithCells="1" sizeWithCells="1">
                  <from>
                    <xdr:col>4</xdr:col>
                    <xdr:colOff>600075</xdr:colOff>
                    <xdr:row>224</xdr:row>
                    <xdr:rowOff>47625</xdr:rowOff>
                  </from>
                  <to>
                    <xdr:col>4</xdr:col>
                    <xdr:colOff>866775</xdr:colOff>
                    <xdr:row>224</xdr:row>
                    <xdr:rowOff>180975</xdr:rowOff>
                  </to>
                </anchor>
              </controlPr>
            </control>
          </mc:Choice>
        </mc:AlternateContent>
        <mc:AlternateContent xmlns:mc="http://schemas.openxmlformats.org/markup-compatibility/2006">
          <mc:Choice Requires="x14">
            <control shapeId="213591" r:id="rId602" name="Option Button 599">
              <controlPr defaultSize="0" autoFill="0" autoLine="0" autoPict="0">
                <anchor moveWithCells="1" sizeWithCells="1">
                  <from>
                    <xdr:col>4</xdr:col>
                    <xdr:colOff>876300</xdr:colOff>
                    <xdr:row>224</xdr:row>
                    <xdr:rowOff>47625</xdr:rowOff>
                  </from>
                  <to>
                    <xdr:col>4</xdr:col>
                    <xdr:colOff>1143000</xdr:colOff>
                    <xdr:row>224</xdr:row>
                    <xdr:rowOff>180975</xdr:rowOff>
                  </to>
                </anchor>
              </controlPr>
            </control>
          </mc:Choice>
        </mc:AlternateContent>
        <mc:AlternateContent xmlns:mc="http://schemas.openxmlformats.org/markup-compatibility/2006">
          <mc:Choice Requires="x14">
            <control shapeId="213592" r:id="rId603" name="Group Box 600">
              <controlPr defaultSize="0" autoFill="0" autoPict="0">
                <anchor moveWithCells="1" sizeWithCells="1">
                  <from>
                    <xdr:col>4</xdr:col>
                    <xdr:colOff>19050</xdr:colOff>
                    <xdr:row>224</xdr:row>
                    <xdr:rowOff>19050</xdr:rowOff>
                  </from>
                  <to>
                    <xdr:col>4</xdr:col>
                    <xdr:colOff>1200150</xdr:colOff>
                    <xdr:row>224</xdr:row>
                    <xdr:rowOff>209550</xdr:rowOff>
                  </to>
                </anchor>
              </controlPr>
            </control>
          </mc:Choice>
        </mc:AlternateContent>
        <mc:AlternateContent xmlns:mc="http://schemas.openxmlformats.org/markup-compatibility/2006">
          <mc:Choice Requires="x14">
            <control shapeId="213593" r:id="rId604" name="Option Button 601">
              <controlPr defaultSize="0" autoFill="0" autoLine="0" autoPict="0">
                <anchor moveWithCells="1" sizeWithCells="1">
                  <from>
                    <xdr:col>4</xdr:col>
                    <xdr:colOff>57150</xdr:colOff>
                    <xdr:row>226</xdr:row>
                    <xdr:rowOff>47625</xdr:rowOff>
                  </from>
                  <to>
                    <xdr:col>4</xdr:col>
                    <xdr:colOff>323850</xdr:colOff>
                    <xdr:row>226</xdr:row>
                    <xdr:rowOff>180975</xdr:rowOff>
                  </to>
                </anchor>
              </controlPr>
            </control>
          </mc:Choice>
        </mc:AlternateContent>
        <mc:AlternateContent xmlns:mc="http://schemas.openxmlformats.org/markup-compatibility/2006">
          <mc:Choice Requires="x14">
            <control shapeId="213594" r:id="rId605" name="Option Button 602">
              <controlPr defaultSize="0" autoFill="0" autoLine="0" autoPict="0">
                <anchor moveWithCells="1" sizeWithCells="1">
                  <from>
                    <xdr:col>4</xdr:col>
                    <xdr:colOff>333375</xdr:colOff>
                    <xdr:row>226</xdr:row>
                    <xdr:rowOff>47625</xdr:rowOff>
                  </from>
                  <to>
                    <xdr:col>4</xdr:col>
                    <xdr:colOff>590550</xdr:colOff>
                    <xdr:row>226</xdr:row>
                    <xdr:rowOff>180975</xdr:rowOff>
                  </to>
                </anchor>
              </controlPr>
            </control>
          </mc:Choice>
        </mc:AlternateContent>
        <mc:AlternateContent xmlns:mc="http://schemas.openxmlformats.org/markup-compatibility/2006">
          <mc:Choice Requires="x14">
            <control shapeId="213595" r:id="rId606" name="Option Button 603">
              <controlPr defaultSize="0" autoFill="0" autoLine="0" autoPict="0">
                <anchor moveWithCells="1" sizeWithCells="1">
                  <from>
                    <xdr:col>4</xdr:col>
                    <xdr:colOff>600075</xdr:colOff>
                    <xdr:row>226</xdr:row>
                    <xdr:rowOff>47625</xdr:rowOff>
                  </from>
                  <to>
                    <xdr:col>4</xdr:col>
                    <xdr:colOff>866775</xdr:colOff>
                    <xdr:row>226</xdr:row>
                    <xdr:rowOff>180975</xdr:rowOff>
                  </to>
                </anchor>
              </controlPr>
            </control>
          </mc:Choice>
        </mc:AlternateContent>
        <mc:AlternateContent xmlns:mc="http://schemas.openxmlformats.org/markup-compatibility/2006">
          <mc:Choice Requires="x14">
            <control shapeId="213596" r:id="rId607" name="Option Button 604">
              <controlPr defaultSize="0" autoFill="0" autoLine="0" autoPict="0">
                <anchor moveWithCells="1" sizeWithCells="1">
                  <from>
                    <xdr:col>4</xdr:col>
                    <xdr:colOff>866775</xdr:colOff>
                    <xdr:row>226</xdr:row>
                    <xdr:rowOff>47625</xdr:rowOff>
                  </from>
                  <to>
                    <xdr:col>4</xdr:col>
                    <xdr:colOff>1133475</xdr:colOff>
                    <xdr:row>226</xdr:row>
                    <xdr:rowOff>180975</xdr:rowOff>
                  </to>
                </anchor>
              </controlPr>
            </control>
          </mc:Choice>
        </mc:AlternateContent>
        <mc:AlternateContent xmlns:mc="http://schemas.openxmlformats.org/markup-compatibility/2006">
          <mc:Choice Requires="x14">
            <control shapeId="213597" r:id="rId608" name="Group Box 605">
              <controlPr defaultSize="0" autoFill="0" autoPict="0">
                <anchor moveWithCells="1" sizeWithCells="1">
                  <from>
                    <xdr:col>4</xdr:col>
                    <xdr:colOff>19050</xdr:colOff>
                    <xdr:row>226</xdr:row>
                    <xdr:rowOff>19050</xdr:rowOff>
                  </from>
                  <to>
                    <xdr:col>4</xdr:col>
                    <xdr:colOff>1190625</xdr:colOff>
                    <xdr:row>226</xdr:row>
                    <xdr:rowOff>209550</xdr:rowOff>
                  </to>
                </anchor>
              </controlPr>
            </control>
          </mc:Choice>
        </mc:AlternateContent>
        <mc:AlternateContent xmlns:mc="http://schemas.openxmlformats.org/markup-compatibility/2006">
          <mc:Choice Requires="x14">
            <control shapeId="213598" r:id="rId609" name="Option Button 606">
              <controlPr defaultSize="0" autoFill="0" autoLine="0" autoPict="0">
                <anchor moveWithCells="1" sizeWithCells="1">
                  <from>
                    <xdr:col>4</xdr:col>
                    <xdr:colOff>57150</xdr:colOff>
                    <xdr:row>228</xdr:row>
                    <xdr:rowOff>47625</xdr:rowOff>
                  </from>
                  <to>
                    <xdr:col>4</xdr:col>
                    <xdr:colOff>323850</xdr:colOff>
                    <xdr:row>228</xdr:row>
                    <xdr:rowOff>180975</xdr:rowOff>
                  </to>
                </anchor>
              </controlPr>
            </control>
          </mc:Choice>
        </mc:AlternateContent>
        <mc:AlternateContent xmlns:mc="http://schemas.openxmlformats.org/markup-compatibility/2006">
          <mc:Choice Requires="x14">
            <control shapeId="213599" r:id="rId610" name="Option Button 607">
              <controlPr defaultSize="0" autoFill="0" autoLine="0" autoPict="0">
                <anchor moveWithCells="1" sizeWithCells="1">
                  <from>
                    <xdr:col>4</xdr:col>
                    <xdr:colOff>333375</xdr:colOff>
                    <xdr:row>228</xdr:row>
                    <xdr:rowOff>47625</xdr:rowOff>
                  </from>
                  <to>
                    <xdr:col>4</xdr:col>
                    <xdr:colOff>590550</xdr:colOff>
                    <xdr:row>228</xdr:row>
                    <xdr:rowOff>180975</xdr:rowOff>
                  </to>
                </anchor>
              </controlPr>
            </control>
          </mc:Choice>
        </mc:AlternateContent>
        <mc:AlternateContent xmlns:mc="http://schemas.openxmlformats.org/markup-compatibility/2006">
          <mc:Choice Requires="x14">
            <control shapeId="213600" r:id="rId611" name="Option Button 608">
              <controlPr defaultSize="0" autoFill="0" autoLine="0" autoPict="0">
                <anchor moveWithCells="1" sizeWithCells="1">
                  <from>
                    <xdr:col>4</xdr:col>
                    <xdr:colOff>600075</xdr:colOff>
                    <xdr:row>228</xdr:row>
                    <xdr:rowOff>47625</xdr:rowOff>
                  </from>
                  <to>
                    <xdr:col>4</xdr:col>
                    <xdr:colOff>866775</xdr:colOff>
                    <xdr:row>228</xdr:row>
                    <xdr:rowOff>180975</xdr:rowOff>
                  </to>
                </anchor>
              </controlPr>
            </control>
          </mc:Choice>
        </mc:AlternateContent>
        <mc:AlternateContent xmlns:mc="http://schemas.openxmlformats.org/markup-compatibility/2006">
          <mc:Choice Requires="x14">
            <control shapeId="213601" r:id="rId612" name="Option Button 609">
              <controlPr defaultSize="0" autoFill="0" autoLine="0" autoPict="0">
                <anchor moveWithCells="1" sizeWithCells="1">
                  <from>
                    <xdr:col>4</xdr:col>
                    <xdr:colOff>866775</xdr:colOff>
                    <xdr:row>228</xdr:row>
                    <xdr:rowOff>47625</xdr:rowOff>
                  </from>
                  <to>
                    <xdr:col>4</xdr:col>
                    <xdr:colOff>1133475</xdr:colOff>
                    <xdr:row>228</xdr:row>
                    <xdr:rowOff>180975</xdr:rowOff>
                  </to>
                </anchor>
              </controlPr>
            </control>
          </mc:Choice>
        </mc:AlternateContent>
        <mc:AlternateContent xmlns:mc="http://schemas.openxmlformats.org/markup-compatibility/2006">
          <mc:Choice Requires="x14">
            <control shapeId="213602" r:id="rId613" name="Group Box 610">
              <controlPr defaultSize="0" autoFill="0" autoPict="0">
                <anchor moveWithCells="1" sizeWithCells="1">
                  <from>
                    <xdr:col>4</xdr:col>
                    <xdr:colOff>19050</xdr:colOff>
                    <xdr:row>228</xdr:row>
                    <xdr:rowOff>19050</xdr:rowOff>
                  </from>
                  <to>
                    <xdr:col>4</xdr:col>
                    <xdr:colOff>1190625</xdr:colOff>
                    <xdr:row>228</xdr:row>
                    <xdr:rowOff>209550</xdr:rowOff>
                  </to>
                </anchor>
              </controlPr>
            </control>
          </mc:Choice>
        </mc:AlternateContent>
        <mc:AlternateContent xmlns:mc="http://schemas.openxmlformats.org/markup-compatibility/2006">
          <mc:Choice Requires="x14">
            <control shapeId="213603" r:id="rId614" name="Option Button 611">
              <controlPr defaultSize="0" autoFill="0" autoLine="0" autoPict="0">
                <anchor moveWithCells="1" sizeWithCells="1">
                  <from>
                    <xdr:col>4</xdr:col>
                    <xdr:colOff>57150</xdr:colOff>
                    <xdr:row>230</xdr:row>
                    <xdr:rowOff>47625</xdr:rowOff>
                  </from>
                  <to>
                    <xdr:col>4</xdr:col>
                    <xdr:colOff>323850</xdr:colOff>
                    <xdr:row>230</xdr:row>
                    <xdr:rowOff>180975</xdr:rowOff>
                  </to>
                </anchor>
              </controlPr>
            </control>
          </mc:Choice>
        </mc:AlternateContent>
        <mc:AlternateContent xmlns:mc="http://schemas.openxmlformats.org/markup-compatibility/2006">
          <mc:Choice Requires="x14">
            <control shapeId="213604" r:id="rId615" name="Option Button 612">
              <controlPr defaultSize="0" autoFill="0" autoLine="0" autoPict="0">
                <anchor moveWithCells="1" sizeWithCells="1">
                  <from>
                    <xdr:col>4</xdr:col>
                    <xdr:colOff>333375</xdr:colOff>
                    <xdr:row>230</xdr:row>
                    <xdr:rowOff>47625</xdr:rowOff>
                  </from>
                  <to>
                    <xdr:col>4</xdr:col>
                    <xdr:colOff>590550</xdr:colOff>
                    <xdr:row>230</xdr:row>
                    <xdr:rowOff>180975</xdr:rowOff>
                  </to>
                </anchor>
              </controlPr>
            </control>
          </mc:Choice>
        </mc:AlternateContent>
        <mc:AlternateContent xmlns:mc="http://schemas.openxmlformats.org/markup-compatibility/2006">
          <mc:Choice Requires="x14">
            <control shapeId="213605" r:id="rId616" name="Option Button 613">
              <controlPr defaultSize="0" autoFill="0" autoLine="0" autoPict="0">
                <anchor moveWithCells="1" sizeWithCells="1">
                  <from>
                    <xdr:col>4</xdr:col>
                    <xdr:colOff>600075</xdr:colOff>
                    <xdr:row>230</xdr:row>
                    <xdr:rowOff>47625</xdr:rowOff>
                  </from>
                  <to>
                    <xdr:col>4</xdr:col>
                    <xdr:colOff>866775</xdr:colOff>
                    <xdr:row>230</xdr:row>
                    <xdr:rowOff>180975</xdr:rowOff>
                  </to>
                </anchor>
              </controlPr>
            </control>
          </mc:Choice>
        </mc:AlternateContent>
        <mc:AlternateContent xmlns:mc="http://schemas.openxmlformats.org/markup-compatibility/2006">
          <mc:Choice Requires="x14">
            <control shapeId="213606" r:id="rId617" name="Option Button 614">
              <controlPr defaultSize="0" autoFill="0" autoLine="0" autoPict="0">
                <anchor moveWithCells="1" sizeWithCells="1">
                  <from>
                    <xdr:col>4</xdr:col>
                    <xdr:colOff>876300</xdr:colOff>
                    <xdr:row>230</xdr:row>
                    <xdr:rowOff>47625</xdr:rowOff>
                  </from>
                  <to>
                    <xdr:col>4</xdr:col>
                    <xdr:colOff>1143000</xdr:colOff>
                    <xdr:row>230</xdr:row>
                    <xdr:rowOff>180975</xdr:rowOff>
                  </to>
                </anchor>
              </controlPr>
            </control>
          </mc:Choice>
        </mc:AlternateContent>
        <mc:AlternateContent xmlns:mc="http://schemas.openxmlformats.org/markup-compatibility/2006">
          <mc:Choice Requires="x14">
            <control shapeId="213607" r:id="rId618" name="Group Box 615">
              <controlPr defaultSize="0" autoFill="0" autoPict="0">
                <anchor moveWithCells="1" sizeWithCells="1">
                  <from>
                    <xdr:col>4</xdr:col>
                    <xdr:colOff>19050</xdr:colOff>
                    <xdr:row>230</xdr:row>
                    <xdr:rowOff>19050</xdr:rowOff>
                  </from>
                  <to>
                    <xdr:col>4</xdr:col>
                    <xdr:colOff>1200150</xdr:colOff>
                    <xdr:row>230</xdr:row>
                    <xdr:rowOff>209550</xdr:rowOff>
                  </to>
                </anchor>
              </controlPr>
            </control>
          </mc:Choice>
        </mc:AlternateContent>
        <mc:AlternateContent xmlns:mc="http://schemas.openxmlformats.org/markup-compatibility/2006">
          <mc:Choice Requires="x14">
            <control shapeId="213608" r:id="rId619" name="Option Button 616">
              <controlPr defaultSize="0" autoFill="0" autoLine="0" autoPict="0">
                <anchor moveWithCells="1" sizeWithCells="1">
                  <from>
                    <xdr:col>4</xdr:col>
                    <xdr:colOff>57150</xdr:colOff>
                    <xdr:row>232</xdr:row>
                    <xdr:rowOff>47625</xdr:rowOff>
                  </from>
                  <to>
                    <xdr:col>4</xdr:col>
                    <xdr:colOff>323850</xdr:colOff>
                    <xdr:row>232</xdr:row>
                    <xdr:rowOff>180975</xdr:rowOff>
                  </to>
                </anchor>
              </controlPr>
            </control>
          </mc:Choice>
        </mc:AlternateContent>
        <mc:AlternateContent xmlns:mc="http://schemas.openxmlformats.org/markup-compatibility/2006">
          <mc:Choice Requires="x14">
            <control shapeId="213609" r:id="rId620" name="Option Button 617">
              <controlPr defaultSize="0" autoFill="0" autoLine="0" autoPict="0">
                <anchor moveWithCells="1" sizeWithCells="1">
                  <from>
                    <xdr:col>4</xdr:col>
                    <xdr:colOff>333375</xdr:colOff>
                    <xdr:row>232</xdr:row>
                    <xdr:rowOff>47625</xdr:rowOff>
                  </from>
                  <to>
                    <xdr:col>4</xdr:col>
                    <xdr:colOff>590550</xdr:colOff>
                    <xdr:row>232</xdr:row>
                    <xdr:rowOff>180975</xdr:rowOff>
                  </to>
                </anchor>
              </controlPr>
            </control>
          </mc:Choice>
        </mc:AlternateContent>
        <mc:AlternateContent xmlns:mc="http://schemas.openxmlformats.org/markup-compatibility/2006">
          <mc:Choice Requires="x14">
            <control shapeId="213610" r:id="rId621" name="Option Button 618">
              <controlPr defaultSize="0" autoFill="0" autoLine="0" autoPict="0">
                <anchor moveWithCells="1" sizeWithCells="1">
                  <from>
                    <xdr:col>4</xdr:col>
                    <xdr:colOff>600075</xdr:colOff>
                    <xdr:row>232</xdr:row>
                    <xdr:rowOff>47625</xdr:rowOff>
                  </from>
                  <to>
                    <xdr:col>4</xdr:col>
                    <xdr:colOff>866775</xdr:colOff>
                    <xdr:row>232</xdr:row>
                    <xdr:rowOff>180975</xdr:rowOff>
                  </to>
                </anchor>
              </controlPr>
            </control>
          </mc:Choice>
        </mc:AlternateContent>
        <mc:AlternateContent xmlns:mc="http://schemas.openxmlformats.org/markup-compatibility/2006">
          <mc:Choice Requires="x14">
            <control shapeId="213611" r:id="rId622" name="Option Button 619">
              <controlPr defaultSize="0" autoFill="0" autoLine="0" autoPict="0">
                <anchor moveWithCells="1" sizeWithCells="1">
                  <from>
                    <xdr:col>4</xdr:col>
                    <xdr:colOff>876300</xdr:colOff>
                    <xdr:row>232</xdr:row>
                    <xdr:rowOff>47625</xdr:rowOff>
                  </from>
                  <to>
                    <xdr:col>4</xdr:col>
                    <xdr:colOff>1143000</xdr:colOff>
                    <xdr:row>232</xdr:row>
                    <xdr:rowOff>180975</xdr:rowOff>
                  </to>
                </anchor>
              </controlPr>
            </control>
          </mc:Choice>
        </mc:AlternateContent>
        <mc:AlternateContent xmlns:mc="http://schemas.openxmlformats.org/markup-compatibility/2006">
          <mc:Choice Requires="x14">
            <control shapeId="213612" r:id="rId623" name="Group Box 620">
              <controlPr defaultSize="0" autoFill="0" autoPict="0">
                <anchor moveWithCells="1" sizeWithCells="1">
                  <from>
                    <xdr:col>4</xdr:col>
                    <xdr:colOff>19050</xdr:colOff>
                    <xdr:row>232</xdr:row>
                    <xdr:rowOff>19050</xdr:rowOff>
                  </from>
                  <to>
                    <xdr:col>4</xdr:col>
                    <xdr:colOff>1200150</xdr:colOff>
                    <xdr:row>232</xdr:row>
                    <xdr:rowOff>209550</xdr:rowOff>
                  </to>
                </anchor>
              </controlPr>
            </control>
          </mc:Choice>
        </mc:AlternateContent>
        <mc:AlternateContent xmlns:mc="http://schemas.openxmlformats.org/markup-compatibility/2006">
          <mc:Choice Requires="x14">
            <control shapeId="213613" r:id="rId624" name="Option Button 621">
              <controlPr defaultSize="0" autoFill="0" autoLine="0" autoPict="0">
                <anchor moveWithCells="1" sizeWithCells="1">
                  <from>
                    <xdr:col>4</xdr:col>
                    <xdr:colOff>57150</xdr:colOff>
                    <xdr:row>234</xdr:row>
                    <xdr:rowOff>47625</xdr:rowOff>
                  </from>
                  <to>
                    <xdr:col>4</xdr:col>
                    <xdr:colOff>323850</xdr:colOff>
                    <xdr:row>234</xdr:row>
                    <xdr:rowOff>180975</xdr:rowOff>
                  </to>
                </anchor>
              </controlPr>
            </control>
          </mc:Choice>
        </mc:AlternateContent>
        <mc:AlternateContent xmlns:mc="http://schemas.openxmlformats.org/markup-compatibility/2006">
          <mc:Choice Requires="x14">
            <control shapeId="213614" r:id="rId625" name="Option Button 622">
              <controlPr defaultSize="0" autoFill="0" autoLine="0" autoPict="0">
                <anchor moveWithCells="1" sizeWithCells="1">
                  <from>
                    <xdr:col>4</xdr:col>
                    <xdr:colOff>333375</xdr:colOff>
                    <xdr:row>234</xdr:row>
                    <xdr:rowOff>47625</xdr:rowOff>
                  </from>
                  <to>
                    <xdr:col>4</xdr:col>
                    <xdr:colOff>590550</xdr:colOff>
                    <xdr:row>234</xdr:row>
                    <xdr:rowOff>180975</xdr:rowOff>
                  </to>
                </anchor>
              </controlPr>
            </control>
          </mc:Choice>
        </mc:AlternateContent>
        <mc:AlternateContent xmlns:mc="http://schemas.openxmlformats.org/markup-compatibility/2006">
          <mc:Choice Requires="x14">
            <control shapeId="213615" r:id="rId626" name="Option Button 623">
              <controlPr defaultSize="0" autoFill="0" autoLine="0" autoPict="0">
                <anchor moveWithCells="1" sizeWithCells="1">
                  <from>
                    <xdr:col>4</xdr:col>
                    <xdr:colOff>600075</xdr:colOff>
                    <xdr:row>234</xdr:row>
                    <xdr:rowOff>47625</xdr:rowOff>
                  </from>
                  <to>
                    <xdr:col>4</xdr:col>
                    <xdr:colOff>866775</xdr:colOff>
                    <xdr:row>234</xdr:row>
                    <xdr:rowOff>180975</xdr:rowOff>
                  </to>
                </anchor>
              </controlPr>
            </control>
          </mc:Choice>
        </mc:AlternateContent>
        <mc:AlternateContent xmlns:mc="http://schemas.openxmlformats.org/markup-compatibility/2006">
          <mc:Choice Requires="x14">
            <control shapeId="213616" r:id="rId627" name="Option Button 624">
              <controlPr defaultSize="0" autoFill="0" autoLine="0" autoPict="0">
                <anchor moveWithCells="1" sizeWithCells="1">
                  <from>
                    <xdr:col>4</xdr:col>
                    <xdr:colOff>876300</xdr:colOff>
                    <xdr:row>234</xdr:row>
                    <xdr:rowOff>47625</xdr:rowOff>
                  </from>
                  <to>
                    <xdr:col>4</xdr:col>
                    <xdr:colOff>1143000</xdr:colOff>
                    <xdr:row>234</xdr:row>
                    <xdr:rowOff>180975</xdr:rowOff>
                  </to>
                </anchor>
              </controlPr>
            </control>
          </mc:Choice>
        </mc:AlternateContent>
        <mc:AlternateContent xmlns:mc="http://schemas.openxmlformats.org/markup-compatibility/2006">
          <mc:Choice Requires="x14">
            <control shapeId="213617" r:id="rId628" name="Group Box 625">
              <controlPr defaultSize="0" autoFill="0" autoPict="0">
                <anchor moveWithCells="1" sizeWithCells="1">
                  <from>
                    <xdr:col>4</xdr:col>
                    <xdr:colOff>19050</xdr:colOff>
                    <xdr:row>234</xdr:row>
                    <xdr:rowOff>19050</xdr:rowOff>
                  </from>
                  <to>
                    <xdr:col>4</xdr:col>
                    <xdr:colOff>1200150</xdr:colOff>
                    <xdr:row>234</xdr:row>
                    <xdr:rowOff>209550</xdr:rowOff>
                  </to>
                </anchor>
              </controlPr>
            </control>
          </mc:Choice>
        </mc:AlternateContent>
        <mc:AlternateContent xmlns:mc="http://schemas.openxmlformats.org/markup-compatibility/2006">
          <mc:Choice Requires="x14">
            <control shapeId="213618" r:id="rId629" name="Option Button 626">
              <controlPr defaultSize="0" autoFill="0" autoLine="0" autoPict="0">
                <anchor moveWithCells="1" sizeWithCells="1">
                  <from>
                    <xdr:col>4</xdr:col>
                    <xdr:colOff>57150</xdr:colOff>
                    <xdr:row>236</xdr:row>
                    <xdr:rowOff>47625</xdr:rowOff>
                  </from>
                  <to>
                    <xdr:col>4</xdr:col>
                    <xdr:colOff>323850</xdr:colOff>
                    <xdr:row>236</xdr:row>
                    <xdr:rowOff>180975</xdr:rowOff>
                  </to>
                </anchor>
              </controlPr>
            </control>
          </mc:Choice>
        </mc:AlternateContent>
        <mc:AlternateContent xmlns:mc="http://schemas.openxmlformats.org/markup-compatibility/2006">
          <mc:Choice Requires="x14">
            <control shapeId="213619" r:id="rId630" name="Option Button 627">
              <controlPr defaultSize="0" autoFill="0" autoLine="0" autoPict="0">
                <anchor moveWithCells="1" sizeWithCells="1">
                  <from>
                    <xdr:col>4</xdr:col>
                    <xdr:colOff>333375</xdr:colOff>
                    <xdr:row>236</xdr:row>
                    <xdr:rowOff>47625</xdr:rowOff>
                  </from>
                  <to>
                    <xdr:col>4</xdr:col>
                    <xdr:colOff>590550</xdr:colOff>
                    <xdr:row>236</xdr:row>
                    <xdr:rowOff>180975</xdr:rowOff>
                  </to>
                </anchor>
              </controlPr>
            </control>
          </mc:Choice>
        </mc:AlternateContent>
        <mc:AlternateContent xmlns:mc="http://schemas.openxmlformats.org/markup-compatibility/2006">
          <mc:Choice Requires="x14">
            <control shapeId="213620" r:id="rId631" name="Option Button 628">
              <controlPr defaultSize="0" autoFill="0" autoLine="0" autoPict="0">
                <anchor moveWithCells="1" sizeWithCells="1">
                  <from>
                    <xdr:col>4</xdr:col>
                    <xdr:colOff>600075</xdr:colOff>
                    <xdr:row>236</xdr:row>
                    <xdr:rowOff>47625</xdr:rowOff>
                  </from>
                  <to>
                    <xdr:col>4</xdr:col>
                    <xdr:colOff>866775</xdr:colOff>
                    <xdr:row>236</xdr:row>
                    <xdr:rowOff>180975</xdr:rowOff>
                  </to>
                </anchor>
              </controlPr>
            </control>
          </mc:Choice>
        </mc:AlternateContent>
        <mc:AlternateContent xmlns:mc="http://schemas.openxmlformats.org/markup-compatibility/2006">
          <mc:Choice Requires="x14">
            <control shapeId="213621" r:id="rId632" name="Option Button 629">
              <controlPr defaultSize="0" autoFill="0" autoLine="0" autoPict="0">
                <anchor moveWithCells="1" sizeWithCells="1">
                  <from>
                    <xdr:col>4</xdr:col>
                    <xdr:colOff>876300</xdr:colOff>
                    <xdr:row>236</xdr:row>
                    <xdr:rowOff>47625</xdr:rowOff>
                  </from>
                  <to>
                    <xdr:col>4</xdr:col>
                    <xdr:colOff>1143000</xdr:colOff>
                    <xdr:row>236</xdr:row>
                    <xdr:rowOff>180975</xdr:rowOff>
                  </to>
                </anchor>
              </controlPr>
            </control>
          </mc:Choice>
        </mc:AlternateContent>
        <mc:AlternateContent xmlns:mc="http://schemas.openxmlformats.org/markup-compatibility/2006">
          <mc:Choice Requires="x14">
            <control shapeId="213622" r:id="rId633" name="Group Box 630">
              <controlPr defaultSize="0" autoFill="0" autoPict="0">
                <anchor moveWithCells="1" sizeWithCells="1">
                  <from>
                    <xdr:col>4</xdr:col>
                    <xdr:colOff>19050</xdr:colOff>
                    <xdr:row>236</xdr:row>
                    <xdr:rowOff>19050</xdr:rowOff>
                  </from>
                  <to>
                    <xdr:col>4</xdr:col>
                    <xdr:colOff>1200150</xdr:colOff>
                    <xdr:row>236</xdr:row>
                    <xdr:rowOff>209550</xdr:rowOff>
                  </to>
                </anchor>
              </controlPr>
            </control>
          </mc:Choice>
        </mc:AlternateContent>
        <mc:AlternateContent xmlns:mc="http://schemas.openxmlformats.org/markup-compatibility/2006">
          <mc:Choice Requires="x14">
            <control shapeId="213623" r:id="rId634" name="Option Button 631">
              <controlPr defaultSize="0" autoFill="0" autoLine="0" autoPict="0">
                <anchor moveWithCells="1" sizeWithCells="1">
                  <from>
                    <xdr:col>4</xdr:col>
                    <xdr:colOff>57150</xdr:colOff>
                    <xdr:row>110</xdr:row>
                    <xdr:rowOff>76200</xdr:rowOff>
                  </from>
                  <to>
                    <xdr:col>4</xdr:col>
                    <xdr:colOff>323850</xdr:colOff>
                    <xdr:row>110</xdr:row>
                    <xdr:rowOff>200025</xdr:rowOff>
                  </to>
                </anchor>
              </controlPr>
            </control>
          </mc:Choice>
        </mc:AlternateContent>
        <mc:AlternateContent xmlns:mc="http://schemas.openxmlformats.org/markup-compatibility/2006">
          <mc:Choice Requires="x14">
            <control shapeId="213624" r:id="rId635" name="Option Button 632">
              <controlPr defaultSize="0" autoFill="0" autoLine="0" autoPict="0">
                <anchor moveWithCells="1" sizeWithCells="1">
                  <from>
                    <xdr:col>4</xdr:col>
                    <xdr:colOff>323850</xdr:colOff>
                    <xdr:row>110</xdr:row>
                    <xdr:rowOff>76200</xdr:rowOff>
                  </from>
                  <to>
                    <xdr:col>4</xdr:col>
                    <xdr:colOff>590550</xdr:colOff>
                    <xdr:row>110</xdr:row>
                    <xdr:rowOff>200025</xdr:rowOff>
                  </to>
                </anchor>
              </controlPr>
            </control>
          </mc:Choice>
        </mc:AlternateContent>
        <mc:AlternateContent xmlns:mc="http://schemas.openxmlformats.org/markup-compatibility/2006">
          <mc:Choice Requires="x14">
            <control shapeId="213625" r:id="rId636" name="Option Button 633">
              <controlPr defaultSize="0" autoFill="0" autoLine="0" autoPict="0">
                <anchor moveWithCells="1" sizeWithCells="1">
                  <from>
                    <xdr:col>4</xdr:col>
                    <xdr:colOff>600075</xdr:colOff>
                    <xdr:row>110</xdr:row>
                    <xdr:rowOff>76200</xdr:rowOff>
                  </from>
                  <to>
                    <xdr:col>4</xdr:col>
                    <xdr:colOff>857250</xdr:colOff>
                    <xdr:row>110</xdr:row>
                    <xdr:rowOff>200025</xdr:rowOff>
                  </to>
                </anchor>
              </controlPr>
            </control>
          </mc:Choice>
        </mc:AlternateContent>
        <mc:AlternateContent xmlns:mc="http://schemas.openxmlformats.org/markup-compatibility/2006">
          <mc:Choice Requires="x14">
            <control shapeId="213626" r:id="rId637" name="Option Button 634">
              <controlPr defaultSize="0" autoFill="0" autoLine="0" autoPict="0">
                <anchor moveWithCells="1" sizeWithCells="1">
                  <from>
                    <xdr:col>4</xdr:col>
                    <xdr:colOff>866775</xdr:colOff>
                    <xdr:row>110</xdr:row>
                    <xdr:rowOff>76200</xdr:rowOff>
                  </from>
                  <to>
                    <xdr:col>4</xdr:col>
                    <xdr:colOff>1123950</xdr:colOff>
                    <xdr:row>110</xdr:row>
                    <xdr:rowOff>200025</xdr:rowOff>
                  </to>
                </anchor>
              </controlPr>
            </control>
          </mc:Choice>
        </mc:AlternateContent>
        <mc:AlternateContent xmlns:mc="http://schemas.openxmlformats.org/markup-compatibility/2006">
          <mc:Choice Requires="x14">
            <control shapeId="213627" r:id="rId638" name="Group Box 635">
              <controlPr defaultSize="0" autoFill="0" autoPict="0">
                <anchor moveWithCells="1" sizeWithCells="1">
                  <from>
                    <xdr:col>4</xdr:col>
                    <xdr:colOff>19050</xdr:colOff>
                    <xdr:row>110</xdr:row>
                    <xdr:rowOff>47625</xdr:rowOff>
                  </from>
                  <to>
                    <xdr:col>4</xdr:col>
                    <xdr:colOff>1181100</xdr:colOff>
                    <xdr:row>110</xdr:row>
                    <xdr:rowOff>228600</xdr:rowOff>
                  </to>
                </anchor>
              </controlPr>
            </control>
          </mc:Choice>
        </mc:AlternateContent>
        <mc:AlternateContent xmlns:mc="http://schemas.openxmlformats.org/markup-compatibility/2006">
          <mc:Choice Requires="x14">
            <control shapeId="213628" r:id="rId639" name="Option Button 636">
              <controlPr defaultSize="0" autoFill="0" autoLine="0" autoPict="0">
                <anchor moveWithCells="1" sizeWithCells="1">
                  <from>
                    <xdr:col>4</xdr:col>
                    <xdr:colOff>66675</xdr:colOff>
                    <xdr:row>104</xdr:row>
                    <xdr:rowOff>66675</xdr:rowOff>
                  </from>
                  <to>
                    <xdr:col>4</xdr:col>
                    <xdr:colOff>333375</xdr:colOff>
                    <xdr:row>104</xdr:row>
                    <xdr:rowOff>295275</xdr:rowOff>
                  </to>
                </anchor>
              </controlPr>
            </control>
          </mc:Choice>
        </mc:AlternateContent>
        <mc:AlternateContent xmlns:mc="http://schemas.openxmlformats.org/markup-compatibility/2006">
          <mc:Choice Requires="x14">
            <control shapeId="213629" r:id="rId640" name="Option Button 637">
              <controlPr defaultSize="0" autoFill="0" autoLine="0" autoPict="0">
                <anchor moveWithCells="1" sizeWithCells="1">
                  <from>
                    <xdr:col>4</xdr:col>
                    <xdr:colOff>333375</xdr:colOff>
                    <xdr:row>104</xdr:row>
                    <xdr:rowOff>66675</xdr:rowOff>
                  </from>
                  <to>
                    <xdr:col>4</xdr:col>
                    <xdr:colOff>600075</xdr:colOff>
                    <xdr:row>104</xdr:row>
                    <xdr:rowOff>295275</xdr:rowOff>
                  </to>
                </anchor>
              </controlPr>
            </control>
          </mc:Choice>
        </mc:AlternateContent>
        <mc:AlternateContent xmlns:mc="http://schemas.openxmlformats.org/markup-compatibility/2006">
          <mc:Choice Requires="x14">
            <control shapeId="213630" r:id="rId641" name="Option Button 638">
              <controlPr defaultSize="0" autoFill="0" autoLine="0" autoPict="0">
                <anchor moveWithCells="1" sizeWithCells="1">
                  <from>
                    <xdr:col>4</xdr:col>
                    <xdr:colOff>609600</xdr:colOff>
                    <xdr:row>104</xdr:row>
                    <xdr:rowOff>66675</xdr:rowOff>
                  </from>
                  <to>
                    <xdr:col>4</xdr:col>
                    <xdr:colOff>866775</xdr:colOff>
                    <xdr:row>104</xdr:row>
                    <xdr:rowOff>295275</xdr:rowOff>
                  </to>
                </anchor>
              </controlPr>
            </control>
          </mc:Choice>
        </mc:AlternateContent>
        <mc:AlternateContent xmlns:mc="http://schemas.openxmlformats.org/markup-compatibility/2006">
          <mc:Choice Requires="x14">
            <control shapeId="213631" r:id="rId642" name="Option Button 639">
              <controlPr defaultSize="0" autoFill="0" autoLine="0" autoPict="0">
                <anchor moveWithCells="1" sizeWithCells="1">
                  <from>
                    <xdr:col>4</xdr:col>
                    <xdr:colOff>876300</xdr:colOff>
                    <xdr:row>104</xdr:row>
                    <xdr:rowOff>66675</xdr:rowOff>
                  </from>
                  <to>
                    <xdr:col>4</xdr:col>
                    <xdr:colOff>1133475</xdr:colOff>
                    <xdr:row>104</xdr:row>
                    <xdr:rowOff>295275</xdr:rowOff>
                  </to>
                </anchor>
              </controlPr>
            </control>
          </mc:Choice>
        </mc:AlternateContent>
        <mc:AlternateContent xmlns:mc="http://schemas.openxmlformats.org/markup-compatibility/2006">
          <mc:Choice Requires="x14">
            <control shapeId="213632" r:id="rId643" name="Group Box 640">
              <controlPr defaultSize="0" autoFill="0" autoPict="0">
                <anchor moveWithCells="1" sizeWithCells="1">
                  <from>
                    <xdr:col>4</xdr:col>
                    <xdr:colOff>28575</xdr:colOff>
                    <xdr:row>104</xdr:row>
                    <xdr:rowOff>19050</xdr:rowOff>
                  </from>
                  <to>
                    <xdr:col>4</xdr:col>
                    <xdr:colOff>1190625</xdr:colOff>
                    <xdr:row>105</xdr:row>
                    <xdr:rowOff>19050</xdr:rowOff>
                  </to>
                </anchor>
              </controlPr>
            </control>
          </mc:Choice>
        </mc:AlternateContent>
        <mc:AlternateContent xmlns:mc="http://schemas.openxmlformats.org/markup-compatibility/2006">
          <mc:Choice Requires="x14">
            <control shapeId="213633" r:id="rId644" name="Option Button 641">
              <controlPr defaultSize="0" autoFill="0" autoLine="0" autoPict="0">
                <anchor moveWithCells="1" sizeWithCells="1">
                  <from>
                    <xdr:col>4</xdr:col>
                    <xdr:colOff>57150</xdr:colOff>
                    <xdr:row>105</xdr:row>
                    <xdr:rowOff>95250</xdr:rowOff>
                  </from>
                  <to>
                    <xdr:col>4</xdr:col>
                    <xdr:colOff>323850</xdr:colOff>
                    <xdr:row>105</xdr:row>
                    <xdr:rowOff>228600</xdr:rowOff>
                  </to>
                </anchor>
              </controlPr>
            </control>
          </mc:Choice>
        </mc:AlternateContent>
        <mc:AlternateContent xmlns:mc="http://schemas.openxmlformats.org/markup-compatibility/2006">
          <mc:Choice Requires="x14">
            <control shapeId="213634" r:id="rId645" name="Option Button 642">
              <controlPr defaultSize="0" autoFill="0" autoLine="0" autoPict="0">
                <anchor moveWithCells="1" sizeWithCells="1">
                  <from>
                    <xdr:col>4</xdr:col>
                    <xdr:colOff>323850</xdr:colOff>
                    <xdr:row>105</xdr:row>
                    <xdr:rowOff>95250</xdr:rowOff>
                  </from>
                  <to>
                    <xdr:col>4</xdr:col>
                    <xdr:colOff>590550</xdr:colOff>
                    <xdr:row>105</xdr:row>
                    <xdr:rowOff>228600</xdr:rowOff>
                  </to>
                </anchor>
              </controlPr>
            </control>
          </mc:Choice>
        </mc:AlternateContent>
        <mc:AlternateContent xmlns:mc="http://schemas.openxmlformats.org/markup-compatibility/2006">
          <mc:Choice Requires="x14">
            <control shapeId="213635" r:id="rId646" name="Option Button 643">
              <controlPr defaultSize="0" autoFill="0" autoLine="0" autoPict="0">
                <anchor moveWithCells="1" sizeWithCells="1">
                  <from>
                    <xdr:col>4</xdr:col>
                    <xdr:colOff>600075</xdr:colOff>
                    <xdr:row>105</xdr:row>
                    <xdr:rowOff>95250</xdr:rowOff>
                  </from>
                  <to>
                    <xdr:col>4</xdr:col>
                    <xdr:colOff>857250</xdr:colOff>
                    <xdr:row>105</xdr:row>
                    <xdr:rowOff>228600</xdr:rowOff>
                  </to>
                </anchor>
              </controlPr>
            </control>
          </mc:Choice>
        </mc:AlternateContent>
        <mc:AlternateContent xmlns:mc="http://schemas.openxmlformats.org/markup-compatibility/2006">
          <mc:Choice Requires="x14">
            <control shapeId="213636" r:id="rId647" name="Option Button 644">
              <controlPr defaultSize="0" autoFill="0" autoLine="0" autoPict="0">
                <anchor moveWithCells="1" sizeWithCells="1">
                  <from>
                    <xdr:col>4</xdr:col>
                    <xdr:colOff>866775</xdr:colOff>
                    <xdr:row>105</xdr:row>
                    <xdr:rowOff>95250</xdr:rowOff>
                  </from>
                  <to>
                    <xdr:col>4</xdr:col>
                    <xdr:colOff>1123950</xdr:colOff>
                    <xdr:row>105</xdr:row>
                    <xdr:rowOff>228600</xdr:rowOff>
                  </to>
                </anchor>
              </controlPr>
            </control>
          </mc:Choice>
        </mc:AlternateContent>
        <mc:AlternateContent xmlns:mc="http://schemas.openxmlformats.org/markup-compatibility/2006">
          <mc:Choice Requires="x14">
            <control shapeId="213637" r:id="rId648" name="Group Box 645">
              <controlPr defaultSize="0" autoFill="0" autoPict="0">
                <anchor moveWithCells="1" sizeWithCells="1">
                  <from>
                    <xdr:col>4</xdr:col>
                    <xdr:colOff>19050</xdr:colOff>
                    <xdr:row>105</xdr:row>
                    <xdr:rowOff>66675</xdr:rowOff>
                  </from>
                  <to>
                    <xdr:col>4</xdr:col>
                    <xdr:colOff>1181100</xdr:colOff>
                    <xdr:row>105</xdr:row>
                    <xdr:rowOff>257175</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C00"/>
  </sheetPr>
  <dimension ref="A1:XFC59"/>
  <sheetViews>
    <sheetView showGridLines="0" topLeftCell="A19" zoomScale="106" zoomScaleNormal="106" zoomScaleSheetLayoutView="130" workbookViewId="0">
      <selection activeCell="N1" sqref="N1"/>
    </sheetView>
  </sheetViews>
  <sheetFormatPr defaultColWidth="0" defaultRowHeight="15" customHeight="1" zeroHeight="1" x14ac:dyDescent="0.25"/>
  <cols>
    <col min="1" max="1" width="2.5703125" customWidth="1"/>
    <col min="2" max="2" width="7.42578125" customWidth="1"/>
    <col min="3" max="3" width="16.7109375" customWidth="1"/>
    <col min="4" max="4" width="2.42578125" customWidth="1"/>
    <col min="5" max="5" width="11" customWidth="1"/>
    <col min="6" max="6" width="6.140625" customWidth="1"/>
    <col min="7" max="7" width="10" customWidth="1"/>
    <col min="8" max="13" width="9.140625" customWidth="1"/>
    <col min="14" max="14" width="2.5703125" customWidth="1"/>
    <col min="15" max="17" width="9.140625" hidden="1"/>
    <col min="18" max="18" width="8.85546875" hidden="1"/>
    <col min="19" max="16383" width="2" hidden="1"/>
    <col min="16384" max="16384" width="9.5703125" hidden="1"/>
  </cols>
  <sheetData>
    <row r="1" spans="1:17" ht="14.25" customHeight="1" x14ac:dyDescent="0.25">
      <c r="A1" s="55" t="str">
        <f ca="1">RIGHT(B1,1)</f>
        <v>4</v>
      </c>
      <c r="B1" s="52" t="str">
        <f ca="1">MID(CELL("filename",A1),FIND("]",CELL("filename",A1))+1,255)</f>
        <v>Rekap-Thn-4</v>
      </c>
      <c r="C1" s="52" t="str">
        <f ca="1">MID(B1,7,LEN(B1)-7)</f>
        <v>Thn-</v>
      </c>
      <c r="N1" s="288" t="str">
        <f>HYPERLINK("#Menu!A1","↖")</f>
        <v>↖</v>
      </c>
    </row>
    <row r="2" spans="1:17" ht="47.25" customHeight="1" x14ac:dyDescent="0.25">
      <c r="A2" s="55"/>
      <c r="B2" s="366" t="s">
        <v>401</v>
      </c>
      <c r="C2" s="367"/>
      <c r="D2" s="367"/>
      <c r="E2" s="367"/>
      <c r="F2" s="367"/>
      <c r="G2" s="367"/>
      <c r="H2" s="367"/>
      <c r="I2" s="367"/>
      <c r="J2" s="367"/>
      <c r="K2" s="367"/>
      <c r="L2" s="367"/>
      <c r="M2" s="367"/>
    </row>
    <row r="3" spans="1:17" ht="18" customHeight="1" x14ac:dyDescent="0.25">
      <c r="P3" s="419" t="s">
        <v>458</v>
      </c>
      <c r="Q3" s="419"/>
    </row>
    <row r="4" spans="1:17" x14ac:dyDescent="0.25">
      <c r="B4" t="s">
        <v>335</v>
      </c>
      <c r="P4" s="96">
        <v>0</v>
      </c>
      <c r="Q4" t="s">
        <v>44</v>
      </c>
    </row>
    <row r="5" spans="1:17" x14ac:dyDescent="0.25">
      <c r="C5" s="58" t="s">
        <v>340</v>
      </c>
      <c r="D5" s="51" t="s">
        <v>24</v>
      </c>
      <c r="E5" s="368">
        <f ca="1">INDIRECT("'Sampul-Thn-"&amp;A1&amp;"'!C31")</f>
        <v>0</v>
      </c>
      <c r="F5" s="369"/>
      <c r="G5" s="369"/>
      <c r="H5" s="369"/>
      <c r="I5" s="369"/>
      <c r="J5" s="369"/>
      <c r="K5" s="369"/>
      <c r="L5" s="369"/>
      <c r="M5" s="369"/>
      <c r="P5" s="96">
        <v>51</v>
      </c>
      <c r="Q5" t="s">
        <v>45</v>
      </c>
    </row>
    <row r="6" spans="1:17" x14ac:dyDescent="0.25">
      <c r="C6" s="58" t="s">
        <v>330</v>
      </c>
      <c r="D6" s="51" t="s">
        <v>24</v>
      </c>
      <c r="E6" s="57">
        <f ca="1">INDIRECT("'Sampul-Thn-"&amp;A1&amp;"'!D31")</f>
        <v>0</v>
      </c>
      <c r="F6" s="58"/>
      <c r="G6" s="57"/>
      <c r="H6" s="57"/>
      <c r="I6" s="57"/>
      <c r="J6" s="57"/>
      <c r="K6" s="57"/>
      <c r="L6" s="57"/>
      <c r="M6" s="57"/>
      <c r="P6" s="96">
        <v>61</v>
      </c>
      <c r="Q6" t="s">
        <v>46</v>
      </c>
    </row>
    <row r="7" spans="1:17" x14ac:dyDescent="0.25">
      <c r="C7" s="58" t="s">
        <v>439</v>
      </c>
      <c r="D7" s="51" t="s">
        <v>24</v>
      </c>
      <c r="E7" s="57" t="s">
        <v>440</v>
      </c>
      <c r="F7" s="58"/>
      <c r="G7" s="57"/>
      <c r="H7" s="57"/>
      <c r="I7" s="57"/>
      <c r="J7" s="57"/>
      <c r="K7" s="57"/>
      <c r="L7" s="57"/>
      <c r="M7" s="57"/>
      <c r="P7" s="96">
        <v>76</v>
      </c>
      <c r="Q7" t="s">
        <v>47</v>
      </c>
    </row>
    <row r="8" spans="1:17" x14ac:dyDescent="0.25">
      <c r="C8" s="58" t="s">
        <v>336</v>
      </c>
      <c r="D8" s="51" t="s">
        <v>24</v>
      </c>
      <c r="E8" s="57" t="s">
        <v>402</v>
      </c>
      <c r="F8" s="58"/>
      <c r="G8" s="57"/>
      <c r="H8" s="57"/>
      <c r="I8" s="57"/>
      <c r="J8" s="57"/>
      <c r="K8" s="57"/>
      <c r="L8" s="57"/>
      <c r="M8" s="57"/>
      <c r="P8" s="96">
        <v>91</v>
      </c>
      <c r="Q8" t="s">
        <v>459</v>
      </c>
    </row>
    <row r="9" spans="1:17" ht="9" customHeight="1" x14ac:dyDescent="0.25">
      <c r="D9" s="51"/>
      <c r="E9" s="54"/>
      <c r="F9" s="58"/>
      <c r="G9" s="54"/>
      <c r="H9" s="54"/>
      <c r="I9" s="54"/>
      <c r="J9" s="54"/>
      <c r="K9" s="54"/>
      <c r="L9" s="54"/>
      <c r="M9" s="54"/>
    </row>
    <row r="10" spans="1:17" x14ac:dyDescent="0.25">
      <c r="B10" t="s">
        <v>338</v>
      </c>
      <c r="D10" s="51"/>
      <c r="E10" s="54"/>
      <c r="F10" s="58"/>
      <c r="G10" s="54"/>
      <c r="H10" s="54"/>
      <c r="I10" s="54"/>
      <c r="J10" s="54"/>
      <c r="K10" s="54"/>
      <c r="L10" s="54"/>
      <c r="M10" s="97"/>
    </row>
    <row r="11" spans="1:17" x14ac:dyDescent="0.25">
      <c r="C11" s="58" t="s">
        <v>340</v>
      </c>
      <c r="D11" s="51" t="s">
        <v>24</v>
      </c>
      <c r="E11" s="58">
        <f ca="1">INDIRECT("'Sampul-Thn-"&amp;A1&amp;"'!E9")</f>
        <v>0</v>
      </c>
      <c r="F11" s="58"/>
      <c r="G11" s="58"/>
      <c r="H11" s="58"/>
      <c r="I11" s="58"/>
      <c r="J11" s="58"/>
      <c r="K11" s="58"/>
      <c r="L11" s="58"/>
      <c r="M11" s="58"/>
    </row>
    <row r="12" spans="1:17" x14ac:dyDescent="0.25">
      <c r="C12" s="58" t="s">
        <v>330</v>
      </c>
      <c r="D12" s="51" t="s">
        <v>24</v>
      </c>
      <c r="E12" s="368">
        <f ca="1">INDIRECT("'Sampul-Thn-"&amp;A1&amp;"'!E10")</f>
        <v>0</v>
      </c>
      <c r="F12" s="368"/>
      <c r="G12" s="368"/>
      <c r="H12" s="57"/>
      <c r="I12" s="57"/>
      <c r="J12" s="57"/>
      <c r="K12" s="57"/>
      <c r="L12" s="57"/>
      <c r="M12" s="57"/>
    </row>
    <row r="13" spans="1:17" x14ac:dyDescent="0.25">
      <c r="C13" s="58" t="s">
        <v>341</v>
      </c>
      <c r="D13" s="51" t="s">
        <v>24</v>
      </c>
      <c r="E13" s="58">
        <f ca="1">INDIRECT("'Sampul-Thn-"&amp;A1&amp;"'!E12")</f>
        <v>0</v>
      </c>
      <c r="F13" s="58"/>
      <c r="G13" s="58"/>
      <c r="H13" s="58"/>
      <c r="I13" s="58"/>
      <c r="J13" s="58"/>
      <c r="K13" s="58"/>
      <c r="L13" s="58"/>
      <c r="M13" s="58"/>
    </row>
    <row r="14" spans="1:17" x14ac:dyDescent="0.25">
      <c r="C14" s="58" t="s">
        <v>336</v>
      </c>
      <c r="D14" s="51" t="s">
        <v>24</v>
      </c>
      <c r="E14" s="58" t="s">
        <v>347</v>
      </c>
      <c r="F14" s="58"/>
      <c r="G14" s="58"/>
      <c r="H14" s="58"/>
      <c r="I14" s="58"/>
      <c r="J14" s="58"/>
      <c r="K14" s="58"/>
      <c r="L14" s="58"/>
      <c r="M14" s="58"/>
    </row>
    <row r="15" spans="1:17" x14ac:dyDescent="0.25">
      <c r="C15" s="58" t="s">
        <v>337</v>
      </c>
      <c r="D15" s="51" t="s">
        <v>24</v>
      </c>
      <c r="E15" s="57">
        <f ca="1">INDIRECT("'Sampul-Thn-"&amp;A1&amp;"'!E21")</f>
        <v>0</v>
      </c>
      <c r="F15" s="58"/>
      <c r="G15" s="58"/>
      <c r="H15" s="58"/>
      <c r="I15" s="58"/>
      <c r="J15" s="58"/>
      <c r="K15" s="58"/>
      <c r="L15" s="58"/>
      <c r="M15" s="58"/>
    </row>
    <row r="16" spans="1:17" ht="12.75" customHeight="1" x14ac:dyDescent="0.25">
      <c r="C16" s="58"/>
    </row>
    <row r="17" spans="2:14" ht="21" customHeight="1" x14ac:dyDescent="0.3">
      <c r="B17" s="13" t="s">
        <v>447</v>
      </c>
      <c r="C17" s="58"/>
    </row>
    <row r="18" spans="2:14" ht="8.25" customHeight="1" x14ac:dyDescent="0.25">
      <c r="C18" s="58"/>
    </row>
    <row r="19" spans="2:14" ht="60" customHeight="1" x14ac:dyDescent="0.25">
      <c r="B19" s="399" t="s">
        <v>19</v>
      </c>
      <c r="C19" s="370" t="s">
        <v>21</v>
      </c>
      <c r="D19" s="371"/>
      <c r="E19" s="371"/>
      <c r="F19" s="371"/>
      <c r="G19" s="372"/>
      <c r="H19" s="80" t="s">
        <v>402</v>
      </c>
      <c r="I19" s="81" t="s">
        <v>403</v>
      </c>
      <c r="J19" s="81" t="s">
        <v>404</v>
      </c>
      <c r="K19" s="81" t="s">
        <v>405</v>
      </c>
      <c r="L19" s="81" t="s">
        <v>406</v>
      </c>
      <c r="M19" s="82" t="s">
        <v>407</v>
      </c>
    </row>
    <row r="20" spans="2:14" x14ac:dyDescent="0.25">
      <c r="B20" s="400"/>
      <c r="C20" s="402"/>
      <c r="D20" s="403"/>
      <c r="E20" s="403"/>
      <c r="F20" s="403"/>
      <c r="G20" s="404"/>
      <c r="H20" s="77" t="s">
        <v>428</v>
      </c>
      <c r="I20" s="78" t="s">
        <v>429</v>
      </c>
      <c r="J20" s="78" t="s">
        <v>430</v>
      </c>
      <c r="K20" s="78" t="s">
        <v>431</v>
      </c>
      <c r="L20" s="78" t="s">
        <v>432</v>
      </c>
      <c r="M20" s="79" t="s">
        <v>433</v>
      </c>
    </row>
    <row r="21" spans="2:14" x14ac:dyDescent="0.25">
      <c r="B21" s="401"/>
      <c r="C21" s="405"/>
      <c r="D21" s="406"/>
      <c r="E21" s="406"/>
      <c r="F21" s="406"/>
      <c r="G21" s="407"/>
      <c r="H21" s="71">
        <v>5</v>
      </c>
      <c r="I21" s="72">
        <v>3</v>
      </c>
      <c r="J21" s="72">
        <v>1</v>
      </c>
      <c r="K21" s="72">
        <v>1</v>
      </c>
      <c r="L21" s="72">
        <v>1</v>
      </c>
      <c r="M21" s="73">
        <v>1</v>
      </c>
    </row>
    <row r="22" spans="2:14" ht="22.5" customHeight="1" x14ac:dyDescent="0.25">
      <c r="B22" s="9" t="s">
        <v>408</v>
      </c>
      <c r="C22" s="373" t="s">
        <v>343</v>
      </c>
      <c r="D22" s="373"/>
      <c r="E22" s="373"/>
      <c r="F22" s="373"/>
      <c r="G22" s="373"/>
      <c r="H22" s="53">
        <f ca="1">IF(ISERROR(INDIRECT("'"&amp;H$19&amp;"-"&amp;$E$1&amp;$C$1&amp;$A$1&amp;"'!"&amp;$N22)),"~",INDIRECT("'"&amp;H$19&amp;"-"&amp;$E$1&amp;$C$1&amp;$A$1&amp;"'!"&amp;$N22))</f>
        <v>0</v>
      </c>
      <c r="I22" s="53">
        <f t="shared" ref="I22:M25" ca="1" si="0">IF(ISERROR(INDIRECT("'"&amp;I$19&amp;"-"&amp;$E$1&amp;$C$1&amp;$A$1&amp;"'!"&amp;$N22)),"~",INDIRECT("'"&amp;I$19&amp;"-"&amp;$E$1&amp;$C$1&amp;$A$1&amp;"'!"&amp;$N22))</f>
        <v>0</v>
      </c>
      <c r="J22" s="53">
        <f t="shared" ca="1" si="0"/>
        <v>0</v>
      </c>
      <c r="K22" s="53">
        <f t="shared" ca="1" si="0"/>
        <v>0</v>
      </c>
      <c r="L22" s="53">
        <f t="shared" ca="1" si="0"/>
        <v>0</v>
      </c>
      <c r="M22" s="53">
        <f t="shared" ca="1" si="0"/>
        <v>0</v>
      </c>
      <c r="N22" s="52" t="s">
        <v>464</v>
      </c>
    </row>
    <row r="23" spans="2:14" ht="22.5" customHeight="1" x14ac:dyDescent="0.25">
      <c r="B23" s="9" t="s">
        <v>409</v>
      </c>
      <c r="C23" s="373" t="s">
        <v>344</v>
      </c>
      <c r="D23" s="373"/>
      <c r="E23" s="373"/>
      <c r="F23" s="373"/>
      <c r="G23" s="373"/>
      <c r="H23" s="53">
        <f t="shared" ref="H23:M30" ca="1" si="1">IF(ISERROR(INDIRECT("'"&amp;H$19&amp;"-"&amp;$E$1&amp;$C$1&amp;$A$1&amp;"'!"&amp;$N23)),"~",INDIRECT("'"&amp;H$19&amp;"-"&amp;$E$1&amp;$C$1&amp;$A$1&amp;"'!"&amp;$N23))</f>
        <v>0</v>
      </c>
      <c r="I23" s="53">
        <f t="shared" ca="1" si="0"/>
        <v>0</v>
      </c>
      <c r="J23" s="53">
        <f t="shared" ca="1" si="0"/>
        <v>0</v>
      </c>
      <c r="K23" s="53">
        <f t="shared" ca="1" si="0"/>
        <v>0</v>
      </c>
      <c r="L23" s="53">
        <f t="shared" ca="1" si="0"/>
        <v>0</v>
      </c>
      <c r="M23" s="53">
        <f t="shared" ca="1" si="0"/>
        <v>0</v>
      </c>
      <c r="N23" s="52" t="s">
        <v>461</v>
      </c>
    </row>
    <row r="24" spans="2:14" ht="22.5" customHeight="1" x14ac:dyDescent="0.25">
      <c r="B24" s="9" t="s">
        <v>410</v>
      </c>
      <c r="C24" s="373" t="s">
        <v>345</v>
      </c>
      <c r="D24" s="373"/>
      <c r="E24" s="373"/>
      <c r="F24" s="373"/>
      <c r="G24" s="373"/>
      <c r="H24" s="53">
        <f t="shared" ca="1" si="1"/>
        <v>0</v>
      </c>
      <c r="I24" s="53">
        <f t="shared" ca="1" si="0"/>
        <v>0</v>
      </c>
      <c r="J24" s="53">
        <f t="shared" ca="1" si="0"/>
        <v>0</v>
      </c>
      <c r="K24" s="53">
        <f t="shared" ca="1" si="0"/>
        <v>0</v>
      </c>
      <c r="L24" s="53">
        <f t="shared" ca="1" si="0"/>
        <v>0</v>
      </c>
      <c r="M24" s="53">
        <f t="shared" ca="1" si="0"/>
        <v>0</v>
      </c>
      <c r="N24" s="52" t="s">
        <v>462</v>
      </c>
    </row>
    <row r="25" spans="2:14" ht="22.5" customHeight="1" x14ac:dyDescent="0.25">
      <c r="B25" s="9" t="s">
        <v>411</v>
      </c>
      <c r="C25" s="373" t="s">
        <v>346</v>
      </c>
      <c r="D25" s="373"/>
      <c r="E25" s="373"/>
      <c r="F25" s="373"/>
      <c r="G25" s="373"/>
      <c r="H25" s="53">
        <f t="shared" ca="1" si="1"/>
        <v>0</v>
      </c>
      <c r="I25" s="53">
        <f t="shared" ca="1" si="0"/>
        <v>0</v>
      </c>
      <c r="J25" s="53">
        <f t="shared" ca="1" si="0"/>
        <v>0</v>
      </c>
      <c r="K25" s="53">
        <f t="shared" ca="1" si="0"/>
        <v>0</v>
      </c>
      <c r="L25" s="53">
        <f t="shared" ca="1" si="0"/>
        <v>0</v>
      </c>
      <c r="M25" s="53">
        <f t="shared" ca="1" si="0"/>
        <v>0</v>
      </c>
      <c r="N25" s="52" t="s">
        <v>463</v>
      </c>
    </row>
    <row r="26" spans="2:14" ht="4.5" customHeight="1" x14ac:dyDescent="0.25">
      <c r="B26" s="74"/>
      <c r="C26" s="408"/>
      <c r="D26" s="408"/>
      <c r="E26" s="408"/>
      <c r="F26" s="408"/>
      <c r="G26" s="408"/>
      <c r="H26" s="75"/>
      <c r="I26" s="75"/>
      <c r="J26" s="75"/>
      <c r="K26" s="75"/>
      <c r="L26" s="75"/>
      <c r="M26" s="76"/>
    </row>
    <row r="27" spans="2:14" ht="22.5" customHeight="1" x14ac:dyDescent="0.25">
      <c r="B27" s="9" t="s">
        <v>424</v>
      </c>
      <c r="C27" s="373" t="s">
        <v>15</v>
      </c>
      <c r="D27" s="373"/>
      <c r="E27" s="373"/>
      <c r="F27" s="373"/>
      <c r="G27" s="373"/>
      <c r="H27" s="53">
        <f t="shared" ca="1" si="1"/>
        <v>0</v>
      </c>
      <c r="I27" s="53">
        <f t="shared" ca="1" si="1"/>
        <v>0</v>
      </c>
      <c r="J27" s="53">
        <f t="shared" ca="1" si="1"/>
        <v>0</v>
      </c>
      <c r="K27" s="53">
        <f t="shared" ca="1" si="1"/>
        <v>0</v>
      </c>
      <c r="L27" s="53">
        <f t="shared" ca="1" si="1"/>
        <v>0</v>
      </c>
      <c r="M27" s="53">
        <f t="shared" ca="1" si="1"/>
        <v>0</v>
      </c>
      <c r="N27" s="52" t="s">
        <v>437</v>
      </c>
    </row>
    <row r="28" spans="2:14" ht="22.5" customHeight="1" x14ac:dyDescent="0.25">
      <c r="B28" s="9" t="s">
        <v>425</v>
      </c>
      <c r="C28" s="373" t="s">
        <v>12</v>
      </c>
      <c r="D28" s="373"/>
      <c r="E28" s="373"/>
      <c r="F28" s="373"/>
      <c r="G28" s="373"/>
      <c r="H28" s="53">
        <f t="shared" ca="1" si="1"/>
        <v>0</v>
      </c>
      <c r="I28" s="53">
        <f t="shared" ca="1" si="1"/>
        <v>0</v>
      </c>
      <c r="J28" s="53">
        <f t="shared" ca="1" si="1"/>
        <v>0</v>
      </c>
      <c r="K28" s="53">
        <f t="shared" ca="1" si="1"/>
        <v>0</v>
      </c>
      <c r="L28" s="53">
        <f t="shared" ca="1" si="1"/>
        <v>0</v>
      </c>
      <c r="M28" s="53">
        <f t="shared" ca="1" si="1"/>
        <v>0</v>
      </c>
      <c r="N28" s="52" t="s">
        <v>465</v>
      </c>
    </row>
    <row r="29" spans="2:14" ht="22.5" customHeight="1" x14ac:dyDescent="0.25">
      <c r="B29" s="9" t="s">
        <v>426</v>
      </c>
      <c r="C29" s="373" t="s">
        <v>8</v>
      </c>
      <c r="D29" s="373"/>
      <c r="E29" s="373"/>
      <c r="F29" s="373"/>
      <c r="G29" s="373"/>
      <c r="H29" s="53">
        <f t="shared" ca="1" si="1"/>
        <v>0</v>
      </c>
      <c r="I29" s="53">
        <f t="shared" ca="1" si="1"/>
        <v>0</v>
      </c>
      <c r="J29" s="53">
        <f t="shared" ca="1" si="1"/>
        <v>0</v>
      </c>
      <c r="K29" s="53">
        <f t="shared" ca="1" si="1"/>
        <v>0</v>
      </c>
      <c r="L29" s="53">
        <f t="shared" ca="1" si="1"/>
        <v>0</v>
      </c>
      <c r="M29" s="53">
        <f t="shared" ca="1" si="1"/>
        <v>0</v>
      </c>
      <c r="N29" s="52" t="s">
        <v>438</v>
      </c>
    </row>
    <row r="30" spans="2:14" ht="22.5" customHeight="1" x14ac:dyDescent="0.25">
      <c r="B30" s="9" t="s">
        <v>427</v>
      </c>
      <c r="C30" s="373" t="s">
        <v>4</v>
      </c>
      <c r="D30" s="373"/>
      <c r="E30" s="373"/>
      <c r="F30" s="373"/>
      <c r="G30" s="373"/>
      <c r="H30" s="53">
        <f t="shared" ca="1" si="1"/>
        <v>0</v>
      </c>
      <c r="I30" s="53">
        <f t="shared" ca="1" si="1"/>
        <v>0</v>
      </c>
      <c r="J30" s="53">
        <f t="shared" ca="1" si="1"/>
        <v>0</v>
      </c>
      <c r="K30" s="53">
        <f t="shared" ca="1" si="1"/>
        <v>0</v>
      </c>
      <c r="L30" s="53">
        <f t="shared" ca="1" si="1"/>
        <v>0</v>
      </c>
      <c r="M30" s="53">
        <f t="shared" ca="1" si="1"/>
        <v>0</v>
      </c>
      <c r="N30" s="52" t="s">
        <v>474</v>
      </c>
    </row>
    <row r="31" spans="2:14" ht="4.5" customHeight="1" x14ac:dyDescent="0.25">
      <c r="B31" s="74"/>
      <c r="C31" s="408"/>
      <c r="D31" s="408"/>
      <c r="E31" s="408"/>
      <c r="F31" s="408"/>
      <c r="G31" s="408"/>
      <c r="H31" s="75"/>
      <c r="I31" s="75"/>
      <c r="J31" s="75"/>
      <c r="K31" s="75"/>
      <c r="L31" s="75"/>
      <c r="M31" s="76"/>
    </row>
    <row r="32" spans="2:14" ht="22.5" customHeight="1" x14ac:dyDescent="0.25">
      <c r="B32" s="409">
        <v>129</v>
      </c>
      <c r="C32" s="410" t="s">
        <v>342</v>
      </c>
      <c r="D32" s="411"/>
      <c r="E32" s="411"/>
      <c r="F32" s="411"/>
      <c r="G32" s="412"/>
      <c r="H32" s="60">
        <f ca="1">SUM(H22:H30)</f>
        <v>0</v>
      </c>
      <c r="I32" s="60">
        <f t="shared" ref="I32:M32" ca="1" si="2">SUM(I22:I30)</f>
        <v>0</v>
      </c>
      <c r="J32" s="60">
        <f t="shared" ca="1" si="2"/>
        <v>0</v>
      </c>
      <c r="K32" s="60">
        <f t="shared" ca="1" si="2"/>
        <v>0</v>
      </c>
      <c r="L32" s="60">
        <f t="shared" ca="1" si="2"/>
        <v>0</v>
      </c>
      <c r="M32" s="60">
        <f t="shared" ca="1" si="2"/>
        <v>0</v>
      </c>
    </row>
    <row r="33" spans="2:13" ht="22.5" customHeight="1" x14ac:dyDescent="0.25">
      <c r="B33" s="409"/>
      <c r="C33" s="413" t="s">
        <v>435</v>
      </c>
      <c r="D33" s="414"/>
      <c r="E33" s="414"/>
      <c r="F33" s="414"/>
      <c r="G33" s="415"/>
      <c r="H33" s="424">
        <f ca="1">H32*H21+I32*I21+J32*J21+K32*K21+L32*L21+M32*M21</f>
        <v>0</v>
      </c>
      <c r="I33" s="425"/>
      <c r="J33" s="425"/>
      <c r="K33" s="425"/>
      <c r="L33" s="425"/>
      <c r="M33" s="426"/>
    </row>
    <row r="34" spans="2:13" ht="14.25" customHeight="1" x14ac:dyDescent="0.25">
      <c r="B34" s="409"/>
      <c r="C34" s="416" t="s">
        <v>466</v>
      </c>
      <c r="D34" s="417"/>
      <c r="E34" s="417"/>
      <c r="F34" s="417"/>
      <c r="G34" s="418"/>
      <c r="H34" s="99">
        <f ca="1">H32/($B$32*4)*100</f>
        <v>0</v>
      </c>
      <c r="I34" s="99">
        <f t="shared" ref="I34:M34" ca="1" si="3">I32/($B$32*4)*100</f>
        <v>0</v>
      </c>
      <c r="J34" s="99">
        <f t="shared" ca="1" si="3"/>
        <v>0</v>
      </c>
      <c r="K34" s="99">
        <f t="shared" ca="1" si="3"/>
        <v>0</v>
      </c>
      <c r="L34" s="99">
        <f t="shared" ca="1" si="3"/>
        <v>0</v>
      </c>
      <c r="M34" s="99">
        <f t="shared" ca="1" si="3"/>
        <v>0</v>
      </c>
    </row>
    <row r="35" spans="2:13" ht="22.5" customHeight="1" x14ac:dyDescent="0.25">
      <c r="B35" s="409"/>
      <c r="C35" s="413" t="s">
        <v>442</v>
      </c>
      <c r="D35" s="414"/>
      <c r="E35" s="414"/>
      <c r="F35" s="414"/>
      <c r="G35" s="415"/>
      <c r="H35" s="424">
        <f ca="1">H33/($B$32*4*12)*100</f>
        <v>0</v>
      </c>
      <c r="I35" s="425"/>
      <c r="J35" s="425"/>
      <c r="K35" s="425"/>
      <c r="L35" s="425"/>
      <c r="M35" s="426"/>
    </row>
    <row r="36" spans="2:13" ht="22.5" hidden="1" customHeight="1" x14ac:dyDescent="0.25">
      <c r="B36" s="365"/>
      <c r="C36" s="365"/>
      <c r="D36" s="365"/>
      <c r="E36" s="365"/>
      <c r="F36" s="365"/>
      <c r="G36" s="365"/>
      <c r="H36" s="365"/>
      <c r="I36" s="59"/>
      <c r="J36" s="59"/>
      <c r="K36" s="59"/>
      <c r="L36" s="59"/>
      <c r="M36" s="85">
        <f>IF(M35&lt;=50,0.25,IF(M35&lt;=60,0.5,IF(M35&lt;=75,0.75,IF(M35&lt;=90,1,1.25))))</f>
        <v>0.25</v>
      </c>
    </row>
    <row r="37" spans="2:13" x14ac:dyDescent="0.25"/>
    <row r="38" spans="2:13" ht="21" customHeight="1" x14ac:dyDescent="0.3">
      <c r="B38" s="13" t="s">
        <v>448</v>
      </c>
      <c r="C38" s="58"/>
    </row>
    <row r="39" spans="2:13" ht="10.5" customHeight="1" x14ac:dyDescent="0.3">
      <c r="C39" s="90"/>
    </row>
    <row r="40" spans="2:13" ht="18.75" customHeight="1" x14ac:dyDescent="0.25">
      <c r="B40" s="429" t="s">
        <v>449</v>
      </c>
      <c r="C40" s="430"/>
      <c r="D40" s="430"/>
      <c r="E40" s="430"/>
      <c r="F40" s="431"/>
      <c r="G40" s="428" t="s">
        <v>446</v>
      </c>
      <c r="H40" s="428"/>
      <c r="I40" s="428"/>
      <c r="J40" s="435" t="s">
        <v>434</v>
      </c>
    </row>
    <row r="41" spans="2:13" ht="18.75" customHeight="1" x14ac:dyDescent="0.25">
      <c r="B41" s="432"/>
      <c r="C41" s="433"/>
      <c r="D41" s="433"/>
      <c r="E41" s="433"/>
      <c r="F41" s="434"/>
      <c r="G41" s="62">
        <v>1</v>
      </c>
      <c r="H41" s="62">
        <v>2</v>
      </c>
      <c r="I41" s="62">
        <v>3</v>
      </c>
      <c r="J41" s="436"/>
    </row>
    <row r="42" spans="2:13" s="51" customFormat="1" ht="31.5" customHeight="1" x14ac:dyDescent="0.25">
      <c r="B42" s="427" t="s">
        <v>445</v>
      </c>
      <c r="C42" s="427"/>
      <c r="D42" s="427"/>
      <c r="E42" s="427"/>
      <c r="F42" s="427"/>
      <c r="G42" s="93">
        <f ca="1">IF(ISERROR(INDIRECT("'"&amp;$J$19&amp;"-"&amp;$E$1&amp;$C$1&amp;G$41&amp;"'!E243")),"~",INDIRECT("'"&amp;$J$19&amp;"-"&amp;$E$1&amp;$C$1&amp;G$41&amp;"'!E243"))</f>
        <v>79.782608695652172</v>
      </c>
      <c r="H42" s="93">
        <f t="shared" ref="H42:I42" ca="1" si="4">IF(ISERROR(INDIRECT("'"&amp;$J$19&amp;"-"&amp;$E$1&amp;$C$1&amp;H$41&amp;"'!E243")),"~",INDIRECT("'"&amp;$J$19&amp;"-"&amp;$E$1&amp;$C$1&amp;H$41&amp;"'!E243"))</f>
        <v>80.434782608695656</v>
      </c>
      <c r="I42" s="93">
        <f t="shared" ca="1" si="4"/>
        <v>0</v>
      </c>
      <c r="J42" s="93">
        <f ca="1">H35</f>
        <v>0</v>
      </c>
    </row>
    <row r="43" spans="2:13" ht="18.75" x14ac:dyDescent="0.3">
      <c r="C43" s="91"/>
      <c r="D43" s="91"/>
      <c r="E43" s="91"/>
      <c r="F43" s="91"/>
      <c r="G43" s="91"/>
    </row>
    <row r="44" spans="2:13" s="58" customFormat="1" ht="24.75" customHeight="1" x14ac:dyDescent="0.25">
      <c r="C44" s="87" t="s">
        <v>444</v>
      </c>
      <c r="D44" s="88" t="s">
        <v>20</v>
      </c>
      <c r="E44" s="89" t="s">
        <v>443</v>
      </c>
    </row>
    <row r="45" spans="2:13" s="58" customFormat="1" ht="24.75" customHeight="1" x14ac:dyDescent="0.25">
      <c r="C45" s="86"/>
      <c r="D45" s="89" t="s">
        <v>20</v>
      </c>
      <c r="E45" s="89" t="str">
        <f ca="1">"(("&amp;TEXT(G42,"0,00")&amp;"+"&amp;TEXT(H42,"0,00")&amp;"+"&amp;TEXT(I42,"0,00")&amp;") / 3  +  2 x "&amp;TEXT(H35,"0,00")&amp;") / 3"</f>
        <v>((79,78+80,43+0,00) / 3  +  2 x 0,00) / 3</v>
      </c>
    </row>
    <row r="46" spans="2:13" ht="21" x14ac:dyDescent="0.25">
      <c r="D46" s="89" t="s">
        <v>20</v>
      </c>
      <c r="E46" s="92">
        <f ca="1">(((IF(G42="~",0,G42)+IF(H42="~",0,IF(H42="~",0,H42))+IF(I42="~",0,I42))/3)+(2*J42))/3</f>
        <v>17.801932367149757</v>
      </c>
    </row>
    <row r="47" spans="2:13" ht="21" x14ac:dyDescent="0.25">
      <c r="D47" s="89"/>
      <c r="E47" s="92"/>
    </row>
    <row r="48" spans="2:13" ht="21" x14ac:dyDescent="0.3">
      <c r="C48" s="13" t="s">
        <v>460</v>
      </c>
      <c r="D48" s="89"/>
      <c r="E48" s="92"/>
    </row>
    <row r="49" spans="3:13" ht="30.75" customHeight="1" x14ac:dyDescent="0.25">
      <c r="E49" s="98">
        <f ca="1">E46</f>
        <v>17.801932367149757</v>
      </c>
      <c r="F49" s="420" t="str">
        <f ca="1">UPPER(VLOOKUP(E46,P4:Q8,2,TRUE))</f>
        <v>KURANG</v>
      </c>
      <c r="G49" s="421"/>
      <c r="H49" s="421"/>
      <c r="I49" s="422"/>
    </row>
    <row r="50" spans="3:13" ht="33" customHeight="1" x14ac:dyDescent="0.25"/>
    <row r="51" spans="3:13" ht="37.5" customHeight="1" x14ac:dyDescent="0.25">
      <c r="C51" s="376" t="s">
        <v>349</v>
      </c>
      <c r="D51" s="377"/>
      <c r="E51" s="377"/>
      <c r="F51" s="377"/>
      <c r="G51" s="377" t="s">
        <v>441</v>
      </c>
      <c r="H51" s="377"/>
      <c r="I51" s="377"/>
      <c r="J51" s="377"/>
      <c r="K51" s="377"/>
      <c r="L51" s="377"/>
      <c r="M51" s="377"/>
    </row>
    <row r="52" spans="3:13" ht="60" customHeight="1" x14ac:dyDescent="0.25"/>
    <row r="53" spans="3:13" ht="15.75" x14ac:dyDescent="0.25">
      <c r="C53" s="437">
        <f ca="1">INDIRECT("'Sampul-Thn-"&amp;A1&amp;"'!E9")</f>
        <v>0</v>
      </c>
      <c r="D53" s="379"/>
      <c r="E53" s="379"/>
      <c r="F53" s="379"/>
      <c r="G53" s="380">
        <f>'Sampul-Thn-4'!C31</f>
        <v>0</v>
      </c>
      <c r="H53" s="380"/>
      <c r="I53" s="380"/>
      <c r="J53" s="380"/>
      <c r="K53" s="380"/>
      <c r="L53" s="380"/>
      <c r="M53" s="380"/>
    </row>
    <row r="54" spans="3:13" x14ac:dyDescent="0.25">
      <c r="C54" s="423" t="str">
        <f ca="1">"NIP " &amp; INDIRECT("'Sampul-Thn-"&amp;A1&amp;"'!E10")</f>
        <v xml:space="preserve">NIP </v>
      </c>
      <c r="D54" s="382"/>
      <c r="E54" s="382"/>
      <c r="F54" s="382"/>
      <c r="G54" s="383">
        <f>'Sampul-Thn-4'!D31</f>
        <v>0</v>
      </c>
      <c r="H54" s="383"/>
      <c r="I54" s="383"/>
      <c r="J54" s="383"/>
      <c r="K54" s="383"/>
      <c r="L54" s="383"/>
      <c r="M54" s="383"/>
    </row>
    <row r="55" spans="3:13" x14ac:dyDescent="0.25"/>
    <row r="56" spans="3:13" ht="15" customHeight="1" x14ac:dyDescent="0.25"/>
    <row r="57" spans="3:13" ht="15" customHeight="1" x14ac:dyDescent="0.25"/>
    <row r="58" spans="3:13" ht="15" customHeight="1" x14ac:dyDescent="0.25"/>
    <row r="59" spans="3:13" ht="15" customHeight="1" x14ac:dyDescent="0.25"/>
  </sheetData>
  <sheetProtection sheet="1" selectLockedCells="1"/>
  <mergeCells count="35">
    <mergeCell ref="P3:Q3"/>
    <mergeCell ref="F49:I49"/>
    <mergeCell ref="C54:F54"/>
    <mergeCell ref="G54:M54"/>
    <mergeCell ref="H33:M33"/>
    <mergeCell ref="B42:F42"/>
    <mergeCell ref="G40:I40"/>
    <mergeCell ref="B40:F41"/>
    <mergeCell ref="J40:J41"/>
    <mergeCell ref="H35:M35"/>
    <mergeCell ref="B36:H36"/>
    <mergeCell ref="C51:F51"/>
    <mergeCell ref="G51:M51"/>
    <mergeCell ref="C53:F53"/>
    <mergeCell ref="G53:M53"/>
    <mergeCell ref="C29:G29"/>
    <mergeCell ref="C30:G30"/>
    <mergeCell ref="C31:G31"/>
    <mergeCell ref="B32:B35"/>
    <mergeCell ref="C32:G32"/>
    <mergeCell ref="C33:G33"/>
    <mergeCell ref="C35:G35"/>
    <mergeCell ref="C34:G34"/>
    <mergeCell ref="C28:G28"/>
    <mergeCell ref="B2:M2"/>
    <mergeCell ref="E5:M5"/>
    <mergeCell ref="E12:G12"/>
    <mergeCell ref="B19:B21"/>
    <mergeCell ref="C19:G21"/>
    <mergeCell ref="C22:G22"/>
    <mergeCell ref="C23:G23"/>
    <mergeCell ref="C24:G24"/>
    <mergeCell ref="C25:G25"/>
    <mergeCell ref="C26:G26"/>
    <mergeCell ref="C27:G27"/>
  </mergeCells>
  <pageMargins left="0.7" right="0.7" top="0.75" bottom="0.75" header="0.3" footer="0.3"/>
  <pageSetup paperSize="9" scale="82"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CC00"/>
    <pageSetUpPr fitToPage="1"/>
  </sheetPr>
  <dimension ref="A1:U242"/>
  <sheetViews>
    <sheetView showGridLines="0" workbookViewId="0">
      <selection activeCell="N1" sqref="N1"/>
    </sheetView>
  </sheetViews>
  <sheetFormatPr defaultColWidth="0" defaultRowHeight="15" zeroHeight="1" x14ac:dyDescent="0.25"/>
  <cols>
    <col min="1" max="1" width="4.140625" customWidth="1"/>
    <col min="2" max="2" width="5.7109375" customWidth="1"/>
    <col min="3" max="3" width="3" customWidth="1"/>
    <col min="4" max="4" width="79.5703125" style="40" customWidth="1"/>
    <col min="5" max="5" width="8.42578125" bestFit="1" customWidth="1"/>
    <col min="6" max="13" width="8.42578125" customWidth="1"/>
    <col min="14" max="14" width="2.140625" customWidth="1"/>
    <col min="15" max="16" width="4" hidden="1" customWidth="1"/>
    <col min="17" max="21" width="0" hidden="1" customWidth="1"/>
    <col min="22" max="16384" width="9.140625" hidden="1"/>
  </cols>
  <sheetData>
    <row r="1" spans="1:16" s="52" customFormat="1" ht="18.75" x14ac:dyDescent="0.25">
      <c r="A1" s="52" t="str">
        <f ca="1">RIGHT(MID(CELL("filename",A1),FIND("]",CELL("filename",A1))+1,255),1)</f>
        <v>l</v>
      </c>
      <c r="B1" s="52" t="str">
        <f ca="1">MID(CELL("filename",B1),FIND("]",CELL("filename",B1))+1,255)</f>
        <v>Rekap_Detil</v>
      </c>
      <c r="C1" s="52" t="str">
        <f ca="1">MID(B1,1,LEN(B1)-6)</f>
        <v>Rekap</v>
      </c>
      <c r="E1" s="52">
        <v>1</v>
      </c>
      <c r="F1" s="52">
        <v>2</v>
      </c>
      <c r="G1" s="52">
        <v>3</v>
      </c>
      <c r="H1" s="52">
        <v>4</v>
      </c>
      <c r="I1" s="52">
        <v>4</v>
      </c>
      <c r="J1" s="52">
        <v>4</v>
      </c>
      <c r="K1" s="52">
        <v>4</v>
      </c>
      <c r="L1" s="52">
        <v>4</v>
      </c>
      <c r="M1" s="52">
        <v>4</v>
      </c>
      <c r="N1" s="288" t="str">
        <f>HYPERLINK("#Menu!A1","↖")</f>
        <v>↖</v>
      </c>
    </row>
    <row r="2" spans="1:16" ht="23.25" x14ac:dyDescent="0.35">
      <c r="B2" s="47" t="s">
        <v>468</v>
      </c>
      <c r="E2" s="446" t="s">
        <v>467</v>
      </c>
      <c r="F2" s="447"/>
      <c r="G2" s="447"/>
      <c r="H2" s="447"/>
      <c r="I2" s="447"/>
      <c r="J2" s="447"/>
      <c r="K2" s="447"/>
      <c r="L2" s="447"/>
      <c r="M2" s="448"/>
    </row>
    <row r="3" spans="1:16" ht="21" x14ac:dyDescent="0.25">
      <c r="B3" s="285" t="str">
        <f ca="1">"Kamad yang dinilai : "&amp;INDIRECT("DATA"&amp;"!E3") &amp; " ("&amp;INDIRECT("DATA"&amp;"!E4")&amp;")"</f>
        <v>Kamad yang dinilai : Hamba Allah (-)</v>
      </c>
      <c r="E3" s="107">
        <v>1</v>
      </c>
      <c r="F3" s="107">
        <v>2</v>
      </c>
      <c r="G3" s="107">
        <v>3</v>
      </c>
      <c r="H3" s="449">
        <v>4</v>
      </c>
      <c r="I3" s="450"/>
      <c r="J3" s="450"/>
      <c r="K3" s="450"/>
      <c r="L3" s="450"/>
      <c r="M3" s="451"/>
    </row>
    <row r="4" spans="1:16" ht="54" customHeight="1" x14ac:dyDescent="0.25">
      <c r="B4" s="48"/>
      <c r="E4" s="105" t="s">
        <v>404</v>
      </c>
      <c r="F4" s="105" t="s">
        <v>404</v>
      </c>
      <c r="G4" s="105" t="s">
        <v>404</v>
      </c>
      <c r="H4" s="105" t="s">
        <v>402</v>
      </c>
      <c r="I4" s="105" t="s">
        <v>403</v>
      </c>
      <c r="J4" s="105" t="s">
        <v>404</v>
      </c>
      <c r="K4" s="105" t="s">
        <v>405</v>
      </c>
      <c r="L4" s="105" t="s">
        <v>406</v>
      </c>
      <c r="M4" s="105" t="s">
        <v>407</v>
      </c>
    </row>
    <row r="5" spans="1:16" s="14" customFormat="1" ht="22.5" customHeight="1" x14ac:dyDescent="0.25">
      <c r="B5" s="452" t="s">
        <v>469</v>
      </c>
      <c r="C5" s="453"/>
      <c r="D5" s="453"/>
      <c r="E5" s="125">
        <f ca="1">IF(E1&lt;=3,SUBTOTAL(9,E7:E176)/($O5*4)*100,SUBTOTAL(9,E7:E237)/($P5*4)*100)</f>
        <v>79.782608695652172</v>
      </c>
      <c r="F5" s="126">
        <f t="shared" ref="F5:M5" ca="1" si="0">IF(F1&lt;=3,SUBTOTAL(9,F7:F176)/($O5*4)*100,SUBTOTAL(9,F7:F237)/($P5*4)*100)</f>
        <v>80.434782608695656</v>
      </c>
      <c r="G5" s="126">
        <f t="shared" ca="1" si="0"/>
        <v>0</v>
      </c>
      <c r="H5" s="126">
        <f ca="1">IF(H1&lt;=3,SUBTOTAL(9,H7:H176)/($O5*4)*100,SUBTOTAL(9,H7:H237)/($P5*4)*100)</f>
        <v>0</v>
      </c>
      <c r="I5" s="126">
        <f t="shared" ca="1" si="0"/>
        <v>0</v>
      </c>
      <c r="J5" s="126">
        <f t="shared" ca="1" si="0"/>
        <v>0</v>
      </c>
      <c r="K5" s="126">
        <f t="shared" ca="1" si="0"/>
        <v>0</v>
      </c>
      <c r="L5" s="126">
        <f t="shared" ca="1" si="0"/>
        <v>0</v>
      </c>
      <c r="M5" s="127">
        <f t="shared" ca="1" si="0"/>
        <v>0</v>
      </c>
      <c r="O5" s="14">
        <f>SUBTOTAL(9,O7:O172)</f>
        <v>115</v>
      </c>
      <c r="P5" s="14">
        <f>SUBTOTAL(9,O7:O239)</f>
        <v>129</v>
      </c>
    </row>
    <row r="6" spans="1:16" ht="3" customHeight="1" x14ac:dyDescent="0.25">
      <c r="E6" s="40"/>
      <c r="F6" s="40"/>
      <c r="G6" s="40"/>
      <c r="H6" s="40"/>
      <c r="I6" s="40"/>
      <c r="J6" s="40"/>
      <c r="K6" s="40"/>
      <c r="L6" s="40"/>
      <c r="M6" s="40"/>
    </row>
    <row r="7" spans="1:16" s="14" customFormat="1" ht="18" x14ac:dyDescent="0.25">
      <c r="B7" s="100" t="s">
        <v>412</v>
      </c>
      <c r="C7" s="101"/>
      <c r="D7" s="101"/>
      <c r="E7" s="128">
        <f ca="1">HYPERLINK("#'"&amp;E$4&amp;"-Thn-"&amp;E$1&amp;"'!"&amp;ADDRESS(ROW()+2,6),SUBTOTAL(9,INDIRECT(ADDRESS(ROW()+1+2,COLUMN())&amp;":"&amp;ADDRESS(ROW()+$O7+$P7+2,COLUMN())))/($O7*4)*100)</f>
        <v>81.25</v>
      </c>
      <c r="F7" s="128">
        <f t="shared" ref="F7:M7" ca="1" si="1">HYPERLINK("#'"&amp;F$4&amp;"-Thn-"&amp;F$1&amp;"'!"&amp;ADDRESS(ROW()+2,6),SUBTOTAL(9,INDIRECT(ADDRESS(ROW()+1+2,COLUMN())&amp;":"&amp;ADDRESS(ROW()+$O7+$P7+2,COLUMN())))/($O7*4)*100)</f>
        <v>83.333333333333343</v>
      </c>
      <c r="G7" s="128">
        <f t="shared" ca="1" si="1"/>
        <v>0</v>
      </c>
      <c r="H7" s="128">
        <f t="shared" ca="1" si="1"/>
        <v>0</v>
      </c>
      <c r="I7" s="128">
        <f t="shared" ca="1" si="1"/>
        <v>0</v>
      </c>
      <c r="J7" s="128">
        <f t="shared" ca="1" si="1"/>
        <v>0</v>
      </c>
      <c r="K7" s="128">
        <f t="shared" ca="1" si="1"/>
        <v>0</v>
      </c>
      <c r="L7" s="128">
        <f t="shared" ca="1" si="1"/>
        <v>0</v>
      </c>
      <c r="M7" s="134">
        <f t="shared" ca="1" si="1"/>
        <v>0</v>
      </c>
      <c r="O7" s="14">
        <f>SUBTOTAL(9,O10:O40)</f>
        <v>24</v>
      </c>
      <c r="P7" s="14">
        <v>7</v>
      </c>
    </row>
    <row r="8" spans="1:16" hidden="1" x14ac:dyDescent="0.25">
      <c r="B8" s="334" t="s">
        <v>19</v>
      </c>
      <c r="C8" s="335" t="s">
        <v>70</v>
      </c>
      <c r="D8" s="335"/>
      <c r="E8" s="108"/>
      <c r="F8" s="108"/>
      <c r="G8" s="108"/>
      <c r="H8" s="108"/>
      <c r="I8" s="108"/>
      <c r="J8" s="108"/>
      <c r="K8" s="108"/>
      <c r="L8" s="108"/>
      <c r="M8" s="109"/>
    </row>
    <row r="9" spans="1:16" hidden="1" x14ac:dyDescent="0.25">
      <c r="B9" s="334"/>
      <c r="C9" s="335"/>
      <c r="D9" s="335"/>
      <c r="E9" s="129"/>
      <c r="F9" s="129"/>
      <c r="G9" s="129"/>
      <c r="H9" s="129"/>
      <c r="I9" s="129"/>
      <c r="J9" s="129"/>
      <c r="K9" s="129"/>
      <c r="L9" s="129"/>
      <c r="M9" s="130"/>
    </row>
    <row r="10" spans="1:16" ht="27.75" customHeight="1" x14ac:dyDescent="0.25">
      <c r="B10" s="35" t="s">
        <v>14</v>
      </c>
      <c r="C10" s="328" t="s">
        <v>73</v>
      </c>
      <c r="D10" s="329"/>
      <c r="E10" s="131">
        <f ca="1">HYPERLINK("#'"&amp;E$4&amp;"-Thn-"&amp;E$1&amp;"'!"&amp;ADDRESS(ROW()+1,6),SUBTOTAL(9,INDIRECT(ADDRESS(ROW()+1,COLUMN())&amp;":"&amp;ADDRESS(ROW()+$O10,COLUMN())))/($O10*4)*100)</f>
        <v>83.333333333333343</v>
      </c>
      <c r="F10" s="131">
        <f t="shared" ref="F10:M22" ca="1" si="2">HYPERLINK("#'"&amp;F$4&amp;"-Thn-"&amp;F$1&amp;"'!"&amp;ADDRESS(ROW()+1,6),SUBTOTAL(9,INDIRECT(ADDRESS(ROW()+1,COLUMN())&amp;":"&amp;ADDRESS(ROW()+$O10,COLUMN())))/($O10*4)*100)</f>
        <v>91.666666666666657</v>
      </c>
      <c r="G10" s="131">
        <f t="shared" ca="1" si="2"/>
        <v>0</v>
      </c>
      <c r="H10" s="131">
        <f t="shared" ca="1" si="2"/>
        <v>0</v>
      </c>
      <c r="I10" s="131">
        <f t="shared" ca="1" si="2"/>
        <v>0</v>
      </c>
      <c r="J10" s="131">
        <f t="shared" ca="1" si="2"/>
        <v>0</v>
      </c>
      <c r="K10" s="131">
        <f t="shared" ca="1" si="2"/>
        <v>0</v>
      </c>
      <c r="L10" s="131">
        <f t="shared" ca="1" si="2"/>
        <v>0</v>
      </c>
      <c r="M10" s="135">
        <f t="shared" ca="1" si="2"/>
        <v>0</v>
      </c>
      <c r="O10">
        <v>3</v>
      </c>
    </row>
    <row r="11" spans="1:16" ht="38.25" x14ac:dyDescent="0.25">
      <c r="B11" s="6"/>
      <c r="C11" s="5" t="s">
        <v>74</v>
      </c>
      <c r="D11" s="41" t="s">
        <v>75</v>
      </c>
      <c r="E11" s="112">
        <f ca="1">HYPERLINK("#'"&amp;E$4&amp;"-Thn-"&amp;E$1&amp;"'!"&amp;ADDRESS(ROW(),6),IF(ISERROR(INDIRECT(ADDRESS(ROW(),6,1,1,E$4&amp;"-Thn-"&amp;E$1))),"~",INDIRECT(ADDRESS(ROW(),6,1,1,E$4&amp;"-Thn-"&amp;E$1))))</f>
        <v>4</v>
      </c>
      <c r="F11" s="112">
        <f t="shared" ref="F11:M28" ca="1" si="3">HYPERLINK("#'"&amp;F$4&amp;"-Thn-"&amp;F$1&amp;"'!"&amp;ADDRESS(ROW(),6),IF(ISERROR(INDIRECT(ADDRESS(ROW(),6,1,1,F$4&amp;"-Thn-"&amp;F$1))),"~",INDIRECT(ADDRESS(ROW(),6,1,1,F$4&amp;"-Thn-"&amp;F$1))))</f>
        <v>4</v>
      </c>
      <c r="G11" s="112">
        <f t="shared" ca="1" si="3"/>
        <v>0</v>
      </c>
      <c r="H11" s="112">
        <f t="shared" ca="1" si="3"/>
        <v>0</v>
      </c>
      <c r="I11" s="112">
        <f t="shared" ca="1" si="3"/>
        <v>0</v>
      </c>
      <c r="J11" s="112">
        <f t="shared" ca="1" si="3"/>
        <v>0</v>
      </c>
      <c r="K11" s="112">
        <f t="shared" ca="1" si="3"/>
        <v>0</v>
      </c>
      <c r="L11" s="112">
        <f t="shared" ca="1" si="3"/>
        <v>0</v>
      </c>
      <c r="M11" s="113">
        <f t="shared" ca="1" si="3"/>
        <v>0</v>
      </c>
    </row>
    <row r="12" spans="1:16" ht="25.5" x14ac:dyDescent="0.25">
      <c r="B12" s="6"/>
      <c r="C12" s="5" t="s">
        <v>77</v>
      </c>
      <c r="D12" s="41" t="s">
        <v>78</v>
      </c>
      <c r="E12" s="112">
        <f t="shared" ref="E12:E13" ca="1" si="4">HYPERLINK("#'"&amp;E$4&amp;"-Thn-"&amp;E$1&amp;"'!"&amp;ADDRESS(ROW(),6),IF(ISERROR(INDIRECT(ADDRESS(ROW(),6,1,1,E$4&amp;"-Thn-"&amp;E$1))),"~",INDIRECT(ADDRESS(ROW(),6,1,1,E$4&amp;"-Thn-"&amp;E$1))))</f>
        <v>3</v>
      </c>
      <c r="F12" s="112">
        <f t="shared" ca="1" si="3"/>
        <v>3</v>
      </c>
      <c r="G12" s="112">
        <f t="shared" ca="1" si="3"/>
        <v>0</v>
      </c>
      <c r="H12" s="112">
        <f t="shared" ca="1" si="3"/>
        <v>0</v>
      </c>
      <c r="I12" s="112">
        <f t="shared" ca="1" si="3"/>
        <v>0</v>
      </c>
      <c r="J12" s="112">
        <f t="shared" ca="1" si="3"/>
        <v>0</v>
      </c>
      <c r="K12" s="112">
        <f t="shared" ca="1" si="3"/>
        <v>0</v>
      </c>
      <c r="L12" s="112">
        <f t="shared" ca="1" si="3"/>
        <v>0</v>
      </c>
      <c r="M12" s="113">
        <f t="shared" ca="1" si="3"/>
        <v>0</v>
      </c>
    </row>
    <row r="13" spans="1:16" ht="38.25" x14ac:dyDescent="0.25">
      <c r="B13" s="6"/>
      <c r="C13" s="5" t="s">
        <v>80</v>
      </c>
      <c r="D13" s="41" t="s">
        <v>81</v>
      </c>
      <c r="E13" s="112">
        <f t="shared" ca="1" si="4"/>
        <v>3</v>
      </c>
      <c r="F13" s="112">
        <f t="shared" ca="1" si="3"/>
        <v>4</v>
      </c>
      <c r="G13" s="112">
        <f t="shared" ca="1" si="3"/>
        <v>0</v>
      </c>
      <c r="H13" s="112">
        <f t="shared" ca="1" si="3"/>
        <v>0</v>
      </c>
      <c r="I13" s="112">
        <f t="shared" ca="1" si="3"/>
        <v>0</v>
      </c>
      <c r="J13" s="112">
        <f t="shared" ca="1" si="3"/>
        <v>0</v>
      </c>
      <c r="K13" s="112">
        <f t="shared" ca="1" si="3"/>
        <v>0</v>
      </c>
      <c r="L13" s="112">
        <f t="shared" ca="1" si="3"/>
        <v>0</v>
      </c>
      <c r="M13" s="113">
        <f t="shared" ca="1" si="3"/>
        <v>0</v>
      </c>
    </row>
    <row r="14" spans="1:16" ht="27.75" customHeight="1" x14ac:dyDescent="0.25">
      <c r="B14" s="35" t="s">
        <v>13</v>
      </c>
      <c r="C14" s="328" t="s">
        <v>82</v>
      </c>
      <c r="D14" s="330"/>
      <c r="E14" s="131">
        <f t="shared" ref="E14:M36" ca="1" si="5">HYPERLINK("#'"&amp;E$4&amp;"-Thn-"&amp;E$1&amp;"'!"&amp;ADDRESS(ROW()+1,6),SUBTOTAL(9,INDIRECT(ADDRESS(ROW()+1,COLUMN())&amp;":"&amp;ADDRESS(ROW()+$O14,COLUMN())))/($O14*4)*100)</f>
        <v>87.5</v>
      </c>
      <c r="F14" s="131">
        <f t="shared" ca="1" si="2"/>
        <v>81.25</v>
      </c>
      <c r="G14" s="131">
        <f t="shared" ca="1" si="2"/>
        <v>0</v>
      </c>
      <c r="H14" s="131">
        <f t="shared" ca="1" si="2"/>
        <v>0</v>
      </c>
      <c r="I14" s="131">
        <f t="shared" ca="1" si="2"/>
        <v>0</v>
      </c>
      <c r="J14" s="131">
        <f t="shared" ca="1" si="2"/>
        <v>0</v>
      </c>
      <c r="K14" s="131">
        <f t="shared" ca="1" si="2"/>
        <v>0</v>
      </c>
      <c r="L14" s="131">
        <f t="shared" ca="1" si="2"/>
        <v>0</v>
      </c>
      <c r="M14" s="135">
        <f t="shared" ca="1" si="2"/>
        <v>0</v>
      </c>
      <c r="O14">
        <v>4</v>
      </c>
    </row>
    <row r="15" spans="1:16" ht="25.5" x14ac:dyDescent="0.25">
      <c r="B15" s="6"/>
      <c r="C15" s="5" t="s">
        <v>74</v>
      </c>
      <c r="D15" s="41" t="s">
        <v>83</v>
      </c>
      <c r="E15" s="112">
        <f t="shared" ref="E15:E18" ca="1" si="6">HYPERLINK("#'"&amp;E$4&amp;"-Thn-"&amp;E$1&amp;"'!"&amp;ADDRESS(ROW(),6),IF(ISERROR(INDIRECT(ADDRESS(ROW(),6,1,1,E$4&amp;"-Thn-"&amp;E$1))),"~",INDIRECT(ADDRESS(ROW(),6,1,1,E$4&amp;"-Thn-"&amp;E$1))))</f>
        <v>4</v>
      </c>
      <c r="F15" s="112">
        <f t="shared" ca="1" si="3"/>
        <v>3</v>
      </c>
      <c r="G15" s="112">
        <f t="shared" ca="1" si="3"/>
        <v>0</v>
      </c>
      <c r="H15" s="112">
        <f t="shared" ca="1" si="3"/>
        <v>0</v>
      </c>
      <c r="I15" s="112">
        <f t="shared" ca="1" si="3"/>
        <v>0</v>
      </c>
      <c r="J15" s="112">
        <f t="shared" ca="1" si="3"/>
        <v>0</v>
      </c>
      <c r="K15" s="112">
        <f t="shared" ca="1" si="3"/>
        <v>0</v>
      </c>
      <c r="L15" s="112">
        <f t="shared" ca="1" si="3"/>
        <v>0</v>
      </c>
      <c r="M15" s="113">
        <f t="shared" ca="1" si="3"/>
        <v>0</v>
      </c>
    </row>
    <row r="16" spans="1:16" ht="18" customHeight="1" x14ac:dyDescent="0.25">
      <c r="B16" s="6"/>
      <c r="C16" s="5" t="s">
        <v>77</v>
      </c>
      <c r="D16" s="41" t="s">
        <v>393</v>
      </c>
      <c r="E16" s="112">
        <f t="shared" ca="1" si="6"/>
        <v>4</v>
      </c>
      <c r="F16" s="112">
        <f t="shared" ca="1" si="3"/>
        <v>4</v>
      </c>
      <c r="G16" s="112">
        <f t="shared" ca="1" si="3"/>
        <v>0</v>
      </c>
      <c r="H16" s="112">
        <f t="shared" ca="1" si="3"/>
        <v>0</v>
      </c>
      <c r="I16" s="112">
        <f t="shared" ca="1" si="3"/>
        <v>0</v>
      </c>
      <c r="J16" s="112">
        <f t="shared" ca="1" si="3"/>
        <v>0</v>
      </c>
      <c r="K16" s="112">
        <f t="shared" ca="1" si="3"/>
        <v>0</v>
      </c>
      <c r="L16" s="112">
        <f t="shared" ca="1" si="3"/>
        <v>0</v>
      </c>
      <c r="M16" s="113">
        <f t="shared" ca="1" si="3"/>
        <v>0</v>
      </c>
    </row>
    <row r="17" spans="2:15" ht="25.5" x14ac:dyDescent="0.25">
      <c r="B17" s="6"/>
      <c r="C17" s="5" t="s">
        <v>80</v>
      </c>
      <c r="D17" s="41" t="s">
        <v>86</v>
      </c>
      <c r="E17" s="112">
        <f t="shared" ca="1" si="6"/>
        <v>3</v>
      </c>
      <c r="F17" s="112">
        <f t="shared" ca="1" si="3"/>
        <v>3</v>
      </c>
      <c r="G17" s="112">
        <f t="shared" ca="1" si="3"/>
        <v>0</v>
      </c>
      <c r="H17" s="112">
        <f t="shared" ca="1" si="3"/>
        <v>0</v>
      </c>
      <c r="I17" s="112">
        <f t="shared" ca="1" si="3"/>
        <v>0</v>
      </c>
      <c r="J17" s="112">
        <f t="shared" ca="1" si="3"/>
        <v>0</v>
      </c>
      <c r="K17" s="112">
        <f t="shared" ca="1" si="3"/>
        <v>0</v>
      </c>
      <c r="L17" s="112">
        <f t="shared" ca="1" si="3"/>
        <v>0</v>
      </c>
      <c r="M17" s="113">
        <f t="shared" ca="1" si="3"/>
        <v>0</v>
      </c>
    </row>
    <row r="18" spans="2:15" x14ac:dyDescent="0.25">
      <c r="B18" s="6"/>
      <c r="C18" s="5" t="s">
        <v>88</v>
      </c>
      <c r="D18" s="41" t="s">
        <v>89</v>
      </c>
      <c r="E18" s="112">
        <f t="shared" ca="1" si="6"/>
        <v>3</v>
      </c>
      <c r="F18" s="112">
        <f t="shared" ca="1" si="3"/>
        <v>3</v>
      </c>
      <c r="G18" s="112">
        <f t="shared" ca="1" si="3"/>
        <v>0</v>
      </c>
      <c r="H18" s="112">
        <f t="shared" ca="1" si="3"/>
        <v>0</v>
      </c>
      <c r="I18" s="112">
        <f t="shared" ca="1" si="3"/>
        <v>0</v>
      </c>
      <c r="J18" s="112">
        <f t="shared" ca="1" si="3"/>
        <v>0</v>
      </c>
      <c r="K18" s="112">
        <f t="shared" ca="1" si="3"/>
        <v>0</v>
      </c>
      <c r="L18" s="112">
        <f t="shared" ca="1" si="3"/>
        <v>0</v>
      </c>
      <c r="M18" s="113">
        <f t="shared" ca="1" si="3"/>
        <v>0</v>
      </c>
    </row>
    <row r="19" spans="2:15" ht="27.75" customHeight="1" x14ac:dyDescent="0.25">
      <c r="B19" s="35" t="s">
        <v>91</v>
      </c>
      <c r="C19" s="328" t="s">
        <v>92</v>
      </c>
      <c r="D19" s="329"/>
      <c r="E19" s="131">
        <f t="shared" ca="1" si="5"/>
        <v>87.5</v>
      </c>
      <c r="F19" s="131">
        <f t="shared" ca="1" si="2"/>
        <v>87.5</v>
      </c>
      <c r="G19" s="131">
        <f t="shared" ca="1" si="2"/>
        <v>0</v>
      </c>
      <c r="H19" s="131">
        <f t="shared" ca="1" si="2"/>
        <v>0</v>
      </c>
      <c r="I19" s="131">
        <f t="shared" ca="1" si="2"/>
        <v>0</v>
      </c>
      <c r="J19" s="131">
        <f t="shared" ca="1" si="2"/>
        <v>0</v>
      </c>
      <c r="K19" s="131">
        <f t="shared" ca="1" si="2"/>
        <v>0</v>
      </c>
      <c r="L19" s="131">
        <f t="shared" ca="1" si="2"/>
        <v>0</v>
      </c>
      <c r="M19" s="135">
        <f t="shared" ca="1" si="2"/>
        <v>0</v>
      </c>
      <c r="O19">
        <v>2</v>
      </c>
    </row>
    <row r="20" spans="2:15" ht="38.25" x14ac:dyDescent="0.25">
      <c r="B20" s="6"/>
      <c r="C20" s="5" t="s">
        <v>74</v>
      </c>
      <c r="D20" s="41" t="s">
        <v>93</v>
      </c>
      <c r="E20" s="112">
        <f t="shared" ref="E20:E21" ca="1" si="7">HYPERLINK("#'"&amp;E$4&amp;"-Thn-"&amp;E$1&amp;"'!"&amp;ADDRESS(ROW(),6),IF(ISERROR(INDIRECT(ADDRESS(ROW(),6,1,1,E$4&amp;"-Thn-"&amp;E$1))),"~",INDIRECT(ADDRESS(ROW(),6,1,1,E$4&amp;"-Thn-"&amp;E$1))))</f>
        <v>4</v>
      </c>
      <c r="F20" s="112">
        <f t="shared" ca="1" si="3"/>
        <v>4</v>
      </c>
      <c r="G20" s="112">
        <f t="shared" ca="1" si="3"/>
        <v>0</v>
      </c>
      <c r="H20" s="112">
        <f t="shared" ca="1" si="3"/>
        <v>0</v>
      </c>
      <c r="I20" s="112">
        <f t="shared" ca="1" si="3"/>
        <v>0</v>
      </c>
      <c r="J20" s="112">
        <f t="shared" ca="1" si="3"/>
        <v>0</v>
      </c>
      <c r="K20" s="112">
        <f t="shared" ca="1" si="3"/>
        <v>0</v>
      </c>
      <c r="L20" s="112">
        <f t="shared" ca="1" si="3"/>
        <v>0</v>
      </c>
      <c r="M20" s="113">
        <f t="shared" ca="1" si="3"/>
        <v>0</v>
      </c>
    </row>
    <row r="21" spans="2:15" x14ac:dyDescent="0.25">
      <c r="B21" s="6"/>
      <c r="C21" s="5" t="s">
        <v>77</v>
      </c>
      <c r="D21" s="41" t="s">
        <v>95</v>
      </c>
      <c r="E21" s="112">
        <f t="shared" ca="1" si="7"/>
        <v>3</v>
      </c>
      <c r="F21" s="112">
        <f t="shared" ca="1" si="3"/>
        <v>3</v>
      </c>
      <c r="G21" s="112">
        <f t="shared" ca="1" si="3"/>
        <v>0</v>
      </c>
      <c r="H21" s="112">
        <f t="shared" ca="1" si="3"/>
        <v>0</v>
      </c>
      <c r="I21" s="112">
        <f t="shared" ca="1" si="3"/>
        <v>0</v>
      </c>
      <c r="J21" s="112">
        <f t="shared" ca="1" si="3"/>
        <v>0</v>
      </c>
      <c r="K21" s="112">
        <f t="shared" ca="1" si="3"/>
        <v>0</v>
      </c>
      <c r="L21" s="112">
        <f t="shared" ca="1" si="3"/>
        <v>0</v>
      </c>
      <c r="M21" s="113">
        <f t="shared" ca="1" si="3"/>
        <v>0</v>
      </c>
    </row>
    <row r="22" spans="2:15" ht="27.75" customHeight="1" x14ac:dyDescent="0.25">
      <c r="B22" s="35" t="s">
        <v>97</v>
      </c>
      <c r="C22" s="328" t="s">
        <v>98</v>
      </c>
      <c r="D22" s="329"/>
      <c r="E22" s="131">
        <f t="shared" ca="1" si="5"/>
        <v>81.25</v>
      </c>
      <c r="F22" s="131">
        <f t="shared" ca="1" si="2"/>
        <v>100</v>
      </c>
      <c r="G22" s="131">
        <f t="shared" ca="1" si="2"/>
        <v>0</v>
      </c>
      <c r="H22" s="131">
        <f t="shared" ca="1" si="2"/>
        <v>0</v>
      </c>
      <c r="I22" s="131">
        <f t="shared" ca="1" si="2"/>
        <v>0</v>
      </c>
      <c r="J22" s="131">
        <f t="shared" ca="1" si="2"/>
        <v>0</v>
      </c>
      <c r="K22" s="131">
        <f t="shared" ca="1" si="2"/>
        <v>0</v>
      </c>
      <c r="L22" s="131">
        <f t="shared" ca="1" si="2"/>
        <v>0</v>
      </c>
      <c r="M22" s="135">
        <f t="shared" ca="1" si="2"/>
        <v>0</v>
      </c>
      <c r="O22">
        <v>4</v>
      </c>
    </row>
    <row r="23" spans="2:15" ht="51" x14ac:dyDescent="0.25">
      <c r="B23" s="6"/>
      <c r="C23" s="5" t="s">
        <v>74</v>
      </c>
      <c r="D23" s="41" t="s">
        <v>310</v>
      </c>
      <c r="E23" s="112">
        <f t="shared" ref="E23:E26" ca="1" si="8">HYPERLINK("#'"&amp;E$4&amp;"-Thn-"&amp;E$1&amp;"'!"&amp;ADDRESS(ROW(),6),IF(ISERROR(INDIRECT(ADDRESS(ROW(),6,1,1,E$4&amp;"-Thn-"&amp;E$1))),"~",INDIRECT(ADDRESS(ROW(),6,1,1,E$4&amp;"-Thn-"&amp;E$1))))</f>
        <v>3</v>
      </c>
      <c r="F23" s="112">
        <f t="shared" ca="1" si="3"/>
        <v>4</v>
      </c>
      <c r="G23" s="112">
        <f t="shared" ca="1" si="3"/>
        <v>0</v>
      </c>
      <c r="H23" s="112">
        <f t="shared" ca="1" si="3"/>
        <v>0</v>
      </c>
      <c r="I23" s="112">
        <f t="shared" ca="1" si="3"/>
        <v>0</v>
      </c>
      <c r="J23" s="112">
        <f t="shared" ca="1" si="3"/>
        <v>0</v>
      </c>
      <c r="K23" s="112">
        <f t="shared" ca="1" si="3"/>
        <v>0</v>
      </c>
      <c r="L23" s="112">
        <f t="shared" ca="1" si="3"/>
        <v>0</v>
      </c>
      <c r="M23" s="113">
        <f t="shared" ca="1" si="3"/>
        <v>0</v>
      </c>
    </row>
    <row r="24" spans="2:15" ht="38.25" x14ac:dyDescent="0.25">
      <c r="B24" s="6"/>
      <c r="C24" s="5" t="s">
        <v>77</v>
      </c>
      <c r="D24" s="41" t="s">
        <v>311</v>
      </c>
      <c r="E24" s="112">
        <f t="shared" ca="1" si="8"/>
        <v>4</v>
      </c>
      <c r="F24" s="112">
        <f t="shared" ca="1" si="3"/>
        <v>4</v>
      </c>
      <c r="G24" s="112">
        <f t="shared" ca="1" si="3"/>
        <v>0</v>
      </c>
      <c r="H24" s="112">
        <f t="shared" ca="1" si="3"/>
        <v>0</v>
      </c>
      <c r="I24" s="112">
        <f t="shared" ca="1" si="3"/>
        <v>0</v>
      </c>
      <c r="J24" s="112">
        <f t="shared" ca="1" si="3"/>
        <v>0</v>
      </c>
      <c r="K24" s="112">
        <f t="shared" ca="1" si="3"/>
        <v>0</v>
      </c>
      <c r="L24" s="112">
        <f t="shared" ca="1" si="3"/>
        <v>0</v>
      </c>
      <c r="M24" s="113">
        <f t="shared" ca="1" si="3"/>
        <v>0</v>
      </c>
    </row>
    <row r="25" spans="2:15" ht="25.5" x14ac:dyDescent="0.25">
      <c r="B25" s="6"/>
      <c r="C25" s="5" t="s">
        <v>80</v>
      </c>
      <c r="D25" s="41" t="s">
        <v>312</v>
      </c>
      <c r="E25" s="112">
        <f t="shared" ca="1" si="8"/>
        <v>3</v>
      </c>
      <c r="F25" s="112">
        <f t="shared" ca="1" si="3"/>
        <v>4</v>
      </c>
      <c r="G25" s="112">
        <f t="shared" ca="1" si="3"/>
        <v>0</v>
      </c>
      <c r="H25" s="112">
        <f t="shared" ca="1" si="3"/>
        <v>0</v>
      </c>
      <c r="I25" s="112">
        <f t="shared" ca="1" si="3"/>
        <v>0</v>
      </c>
      <c r="J25" s="112">
        <f t="shared" ca="1" si="3"/>
        <v>0</v>
      </c>
      <c r="K25" s="112">
        <f t="shared" ca="1" si="3"/>
        <v>0</v>
      </c>
      <c r="L25" s="112">
        <f t="shared" ca="1" si="3"/>
        <v>0</v>
      </c>
      <c r="M25" s="113">
        <f t="shared" ca="1" si="3"/>
        <v>0</v>
      </c>
    </row>
    <row r="26" spans="2:15" ht="25.5" x14ac:dyDescent="0.25">
      <c r="B26" s="6"/>
      <c r="C26" s="5" t="s">
        <v>88</v>
      </c>
      <c r="D26" s="41" t="s">
        <v>313</v>
      </c>
      <c r="E26" s="112">
        <f t="shared" ca="1" si="8"/>
        <v>3</v>
      </c>
      <c r="F26" s="112">
        <f t="shared" ca="1" si="3"/>
        <v>4</v>
      </c>
      <c r="G26" s="112">
        <f t="shared" ca="1" si="3"/>
        <v>0</v>
      </c>
      <c r="H26" s="112">
        <f t="shared" ca="1" si="3"/>
        <v>0</v>
      </c>
      <c r="I26" s="112">
        <f t="shared" ca="1" si="3"/>
        <v>0</v>
      </c>
      <c r="J26" s="112">
        <f t="shared" ca="1" si="3"/>
        <v>0</v>
      </c>
      <c r="K26" s="112">
        <f t="shared" ca="1" si="3"/>
        <v>0</v>
      </c>
      <c r="L26" s="112">
        <f t="shared" ca="1" si="3"/>
        <v>0</v>
      </c>
      <c r="M26" s="113">
        <f t="shared" ca="1" si="3"/>
        <v>0</v>
      </c>
    </row>
    <row r="27" spans="2:15" ht="27.75" customHeight="1" x14ac:dyDescent="0.25">
      <c r="B27" s="35" t="s">
        <v>103</v>
      </c>
      <c r="C27" s="328" t="s">
        <v>104</v>
      </c>
      <c r="D27" s="329"/>
      <c r="E27" s="131">
        <f t="shared" ca="1" si="5"/>
        <v>83.333333333333343</v>
      </c>
      <c r="F27" s="131">
        <f t="shared" ca="1" si="5"/>
        <v>75</v>
      </c>
      <c r="G27" s="131">
        <f t="shared" ca="1" si="5"/>
        <v>0</v>
      </c>
      <c r="H27" s="131">
        <f t="shared" ca="1" si="5"/>
        <v>0</v>
      </c>
      <c r="I27" s="131">
        <f t="shared" ca="1" si="5"/>
        <v>0</v>
      </c>
      <c r="J27" s="131">
        <f t="shared" ca="1" si="5"/>
        <v>0</v>
      </c>
      <c r="K27" s="131">
        <f t="shared" ca="1" si="5"/>
        <v>0</v>
      </c>
      <c r="L27" s="131">
        <f t="shared" ca="1" si="5"/>
        <v>0</v>
      </c>
      <c r="M27" s="135">
        <f t="shared" ca="1" si="5"/>
        <v>0</v>
      </c>
      <c r="O27">
        <v>3</v>
      </c>
    </row>
    <row r="28" spans="2:15" ht="38.25" x14ac:dyDescent="0.25">
      <c r="B28" s="6"/>
      <c r="C28" s="5" t="s">
        <v>74</v>
      </c>
      <c r="D28" s="41" t="s">
        <v>105</v>
      </c>
      <c r="E28" s="112">
        <f t="shared" ref="E28:M30" ca="1" si="9">HYPERLINK("#'"&amp;E$4&amp;"-Thn-"&amp;E$1&amp;"'!"&amp;ADDRESS(ROW(),6),IF(ISERROR(INDIRECT(ADDRESS(ROW(),6,1,1,E$4&amp;"-Thn-"&amp;E$1))),"~",INDIRECT(ADDRESS(ROW(),6,1,1,E$4&amp;"-Thn-"&amp;E$1))))</f>
        <v>3</v>
      </c>
      <c r="F28" s="112">
        <f t="shared" ca="1" si="3"/>
        <v>3</v>
      </c>
      <c r="G28" s="112">
        <f t="shared" ca="1" si="3"/>
        <v>0</v>
      </c>
      <c r="H28" s="112">
        <f t="shared" ca="1" si="3"/>
        <v>0</v>
      </c>
      <c r="I28" s="112">
        <f t="shared" ca="1" si="3"/>
        <v>0</v>
      </c>
      <c r="J28" s="112">
        <f t="shared" ca="1" si="3"/>
        <v>0</v>
      </c>
      <c r="K28" s="112">
        <f t="shared" ca="1" si="3"/>
        <v>0</v>
      </c>
      <c r="L28" s="112">
        <f t="shared" ca="1" si="3"/>
        <v>0</v>
      </c>
      <c r="M28" s="113">
        <f t="shared" ca="1" si="3"/>
        <v>0</v>
      </c>
    </row>
    <row r="29" spans="2:15" x14ac:dyDescent="0.25">
      <c r="B29" s="6"/>
      <c r="C29" s="5" t="s">
        <v>77</v>
      </c>
      <c r="D29" s="41" t="s">
        <v>107</v>
      </c>
      <c r="E29" s="112">
        <f t="shared" ca="1" si="9"/>
        <v>3</v>
      </c>
      <c r="F29" s="112">
        <f t="shared" ca="1" si="9"/>
        <v>3</v>
      </c>
      <c r="G29" s="112">
        <f t="shared" ca="1" si="9"/>
        <v>0</v>
      </c>
      <c r="H29" s="112">
        <f t="shared" ca="1" si="9"/>
        <v>0</v>
      </c>
      <c r="I29" s="112">
        <f t="shared" ca="1" si="9"/>
        <v>0</v>
      </c>
      <c r="J29" s="112">
        <f t="shared" ca="1" si="9"/>
        <v>0</v>
      </c>
      <c r="K29" s="112">
        <f t="shared" ca="1" si="9"/>
        <v>0</v>
      </c>
      <c r="L29" s="112">
        <f t="shared" ca="1" si="9"/>
        <v>0</v>
      </c>
      <c r="M29" s="113">
        <f t="shared" ca="1" si="9"/>
        <v>0</v>
      </c>
    </row>
    <row r="30" spans="2:15" ht="25.5" x14ac:dyDescent="0.25">
      <c r="B30" s="6"/>
      <c r="C30" s="5" t="s">
        <v>80</v>
      </c>
      <c r="D30" s="41" t="s">
        <v>109</v>
      </c>
      <c r="E30" s="112">
        <f t="shared" ca="1" si="9"/>
        <v>4</v>
      </c>
      <c r="F30" s="112">
        <f t="shared" ca="1" si="9"/>
        <v>3</v>
      </c>
      <c r="G30" s="112">
        <f t="shared" ca="1" si="9"/>
        <v>0</v>
      </c>
      <c r="H30" s="112">
        <f t="shared" ca="1" si="9"/>
        <v>0</v>
      </c>
      <c r="I30" s="112">
        <f t="shared" ca="1" si="9"/>
        <v>0</v>
      </c>
      <c r="J30" s="112">
        <f t="shared" ca="1" si="9"/>
        <v>0</v>
      </c>
      <c r="K30" s="112">
        <f t="shared" ca="1" si="9"/>
        <v>0</v>
      </c>
      <c r="L30" s="112">
        <f t="shared" ca="1" si="9"/>
        <v>0</v>
      </c>
      <c r="M30" s="113">
        <f t="shared" ca="1" si="9"/>
        <v>0</v>
      </c>
    </row>
    <row r="31" spans="2:15" ht="27.75" customHeight="1" x14ac:dyDescent="0.25">
      <c r="B31" s="35" t="s">
        <v>111</v>
      </c>
      <c r="C31" s="328" t="s">
        <v>112</v>
      </c>
      <c r="D31" s="329"/>
      <c r="E31" s="131">
        <f t="shared" ca="1" si="5"/>
        <v>75</v>
      </c>
      <c r="F31" s="131">
        <f t="shared" ca="1" si="5"/>
        <v>75</v>
      </c>
      <c r="G31" s="131">
        <f t="shared" ca="1" si="5"/>
        <v>0</v>
      </c>
      <c r="H31" s="131">
        <f t="shared" ca="1" si="5"/>
        <v>0</v>
      </c>
      <c r="I31" s="131">
        <f t="shared" ca="1" si="5"/>
        <v>0</v>
      </c>
      <c r="J31" s="131">
        <f t="shared" ca="1" si="5"/>
        <v>0</v>
      </c>
      <c r="K31" s="131">
        <f t="shared" ca="1" si="5"/>
        <v>0</v>
      </c>
      <c r="L31" s="131">
        <f t="shared" ca="1" si="5"/>
        <v>0</v>
      </c>
      <c r="M31" s="135">
        <f t="shared" ca="1" si="5"/>
        <v>0</v>
      </c>
      <c r="O31">
        <v>4</v>
      </c>
    </row>
    <row r="32" spans="2:15" ht="25.5" x14ac:dyDescent="0.25">
      <c r="B32" s="6"/>
      <c r="C32" s="5" t="s">
        <v>74</v>
      </c>
      <c r="D32" s="41" t="s">
        <v>113</v>
      </c>
      <c r="E32" s="112">
        <f t="shared" ref="E32:M35" ca="1" si="10">HYPERLINK("#'"&amp;E$4&amp;"-Thn-"&amp;E$1&amp;"'!"&amp;ADDRESS(ROW(),6),IF(ISERROR(INDIRECT(ADDRESS(ROW(),6,1,1,E$4&amp;"-Thn-"&amp;E$1))),"~",INDIRECT(ADDRESS(ROW(),6,1,1,E$4&amp;"-Thn-"&amp;E$1))))</f>
        <v>3</v>
      </c>
      <c r="F32" s="112">
        <f t="shared" ca="1" si="10"/>
        <v>3</v>
      </c>
      <c r="G32" s="112">
        <f t="shared" ca="1" si="10"/>
        <v>0</v>
      </c>
      <c r="H32" s="112">
        <f t="shared" ca="1" si="10"/>
        <v>0</v>
      </c>
      <c r="I32" s="112">
        <f t="shared" ca="1" si="10"/>
        <v>0</v>
      </c>
      <c r="J32" s="112">
        <f t="shared" ca="1" si="10"/>
        <v>0</v>
      </c>
      <c r="K32" s="112">
        <f t="shared" ca="1" si="10"/>
        <v>0</v>
      </c>
      <c r="L32" s="112">
        <f t="shared" ca="1" si="10"/>
        <v>0</v>
      </c>
      <c r="M32" s="113">
        <f t="shared" ca="1" si="10"/>
        <v>0</v>
      </c>
    </row>
    <row r="33" spans="2:16" ht="15" customHeight="1" x14ac:dyDescent="0.25">
      <c r="B33" s="6"/>
      <c r="C33" s="5" t="s">
        <v>77</v>
      </c>
      <c r="D33" s="41" t="s">
        <v>394</v>
      </c>
      <c r="E33" s="112">
        <f t="shared" ca="1" si="10"/>
        <v>3</v>
      </c>
      <c r="F33" s="112">
        <f t="shared" ca="1" si="10"/>
        <v>3</v>
      </c>
      <c r="G33" s="112">
        <f t="shared" ca="1" si="10"/>
        <v>0</v>
      </c>
      <c r="H33" s="112">
        <f t="shared" ca="1" si="10"/>
        <v>0</v>
      </c>
      <c r="I33" s="112">
        <f t="shared" ca="1" si="10"/>
        <v>0</v>
      </c>
      <c r="J33" s="112">
        <f t="shared" ca="1" si="10"/>
        <v>0</v>
      </c>
      <c r="K33" s="112">
        <f t="shared" ca="1" si="10"/>
        <v>0</v>
      </c>
      <c r="L33" s="112">
        <f t="shared" ca="1" si="10"/>
        <v>0</v>
      </c>
      <c r="M33" s="113">
        <f t="shared" ca="1" si="10"/>
        <v>0</v>
      </c>
    </row>
    <row r="34" spans="2:16" ht="15.75" customHeight="1" x14ac:dyDescent="0.25">
      <c r="B34" s="6"/>
      <c r="C34" s="5" t="s">
        <v>80</v>
      </c>
      <c r="D34" s="41" t="s">
        <v>395</v>
      </c>
      <c r="E34" s="112">
        <f t="shared" ca="1" si="10"/>
        <v>3</v>
      </c>
      <c r="F34" s="112">
        <f t="shared" ca="1" si="10"/>
        <v>3</v>
      </c>
      <c r="G34" s="112">
        <f t="shared" ca="1" si="10"/>
        <v>0</v>
      </c>
      <c r="H34" s="112">
        <f t="shared" ca="1" si="10"/>
        <v>0</v>
      </c>
      <c r="I34" s="112">
        <f t="shared" ca="1" si="10"/>
        <v>0</v>
      </c>
      <c r="J34" s="112">
        <f t="shared" ca="1" si="10"/>
        <v>0</v>
      </c>
      <c r="K34" s="112">
        <f t="shared" ca="1" si="10"/>
        <v>0</v>
      </c>
      <c r="L34" s="112">
        <f t="shared" ca="1" si="10"/>
        <v>0</v>
      </c>
      <c r="M34" s="113">
        <f t="shared" ca="1" si="10"/>
        <v>0</v>
      </c>
    </row>
    <row r="35" spans="2:16" ht="25.5" x14ac:dyDescent="0.25">
      <c r="B35" s="6"/>
      <c r="C35" s="5" t="s">
        <v>88</v>
      </c>
      <c r="D35" s="41" t="s">
        <v>117</v>
      </c>
      <c r="E35" s="112">
        <f t="shared" ca="1" si="10"/>
        <v>3</v>
      </c>
      <c r="F35" s="112">
        <f t="shared" ca="1" si="10"/>
        <v>3</v>
      </c>
      <c r="G35" s="112">
        <f t="shared" ca="1" si="10"/>
        <v>0</v>
      </c>
      <c r="H35" s="112">
        <f t="shared" ca="1" si="10"/>
        <v>0</v>
      </c>
      <c r="I35" s="112">
        <f t="shared" ca="1" si="10"/>
        <v>0</v>
      </c>
      <c r="J35" s="112">
        <f t="shared" ca="1" si="10"/>
        <v>0</v>
      </c>
      <c r="K35" s="112">
        <f t="shared" ca="1" si="10"/>
        <v>0</v>
      </c>
      <c r="L35" s="112">
        <f t="shared" ca="1" si="10"/>
        <v>0</v>
      </c>
      <c r="M35" s="113">
        <f t="shared" ca="1" si="10"/>
        <v>0</v>
      </c>
    </row>
    <row r="36" spans="2:16" ht="27.75" customHeight="1" x14ac:dyDescent="0.25">
      <c r="B36" s="136" t="s">
        <v>119</v>
      </c>
      <c r="C36" s="444" t="s">
        <v>120</v>
      </c>
      <c r="D36" s="445"/>
      <c r="E36" s="137">
        <f t="shared" ca="1" si="5"/>
        <v>75</v>
      </c>
      <c r="F36" s="137">
        <f t="shared" ca="1" si="5"/>
        <v>75</v>
      </c>
      <c r="G36" s="137">
        <f t="shared" ca="1" si="5"/>
        <v>0</v>
      </c>
      <c r="H36" s="137">
        <f t="shared" ca="1" si="5"/>
        <v>0</v>
      </c>
      <c r="I36" s="137">
        <f t="shared" ca="1" si="5"/>
        <v>0</v>
      </c>
      <c r="J36" s="137">
        <f t="shared" ca="1" si="5"/>
        <v>0</v>
      </c>
      <c r="K36" s="137">
        <f t="shared" ca="1" si="5"/>
        <v>0</v>
      </c>
      <c r="L36" s="137">
        <f t="shared" ca="1" si="5"/>
        <v>0</v>
      </c>
      <c r="M36" s="138">
        <f t="shared" ca="1" si="5"/>
        <v>0</v>
      </c>
      <c r="O36">
        <v>4</v>
      </c>
    </row>
    <row r="37" spans="2:16" ht="51" x14ac:dyDescent="0.25">
      <c r="B37" s="6"/>
      <c r="C37" s="132" t="s">
        <v>74</v>
      </c>
      <c r="D37" s="133" t="s">
        <v>121</v>
      </c>
      <c r="E37" s="112">
        <f t="shared" ref="E37:M40" ca="1" si="11">HYPERLINK("#'"&amp;E$4&amp;"-Thn-"&amp;E$1&amp;"'!"&amp;ADDRESS(ROW(),6),IF(ISERROR(INDIRECT(ADDRESS(ROW(),6,1,1,E$4&amp;"-Thn-"&amp;E$1))),"~",INDIRECT(ADDRESS(ROW(),6,1,1,E$4&amp;"-Thn-"&amp;E$1))))</f>
        <v>3</v>
      </c>
      <c r="F37" s="112">
        <f t="shared" ca="1" si="11"/>
        <v>3</v>
      </c>
      <c r="G37" s="112">
        <f t="shared" ca="1" si="11"/>
        <v>0</v>
      </c>
      <c r="H37" s="112">
        <f t="shared" ca="1" si="11"/>
        <v>0</v>
      </c>
      <c r="I37" s="112">
        <f t="shared" ca="1" si="11"/>
        <v>0</v>
      </c>
      <c r="J37" s="112">
        <f t="shared" ca="1" si="11"/>
        <v>0</v>
      </c>
      <c r="K37" s="112">
        <f t="shared" ca="1" si="11"/>
        <v>0</v>
      </c>
      <c r="L37" s="112">
        <f t="shared" ca="1" si="11"/>
        <v>0</v>
      </c>
      <c r="M37" s="113">
        <f t="shared" ca="1" si="11"/>
        <v>0</v>
      </c>
    </row>
    <row r="38" spans="2:16" ht="25.5" x14ac:dyDescent="0.25">
      <c r="B38" s="6"/>
      <c r="C38" s="5" t="s">
        <v>77</v>
      </c>
      <c r="D38" s="41" t="s">
        <v>123</v>
      </c>
      <c r="E38" s="112">
        <f t="shared" ca="1" si="11"/>
        <v>3</v>
      </c>
      <c r="F38" s="112">
        <f t="shared" ca="1" si="11"/>
        <v>3</v>
      </c>
      <c r="G38" s="112">
        <f t="shared" ca="1" si="11"/>
        <v>0</v>
      </c>
      <c r="H38" s="112">
        <f t="shared" ca="1" si="11"/>
        <v>0</v>
      </c>
      <c r="I38" s="112">
        <f t="shared" ca="1" si="11"/>
        <v>0</v>
      </c>
      <c r="J38" s="112">
        <f t="shared" ca="1" si="11"/>
        <v>0</v>
      </c>
      <c r="K38" s="112">
        <f t="shared" ca="1" si="11"/>
        <v>0</v>
      </c>
      <c r="L38" s="112">
        <f t="shared" ca="1" si="11"/>
        <v>0</v>
      </c>
      <c r="M38" s="113">
        <f t="shared" ca="1" si="11"/>
        <v>0</v>
      </c>
    </row>
    <row r="39" spans="2:16" ht="25.5" x14ac:dyDescent="0.25">
      <c r="B39" s="6"/>
      <c r="C39" s="5" t="s">
        <v>80</v>
      </c>
      <c r="D39" s="41" t="s">
        <v>125</v>
      </c>
      <c r="E39" s="112">
        <f t="shared" ca="1" si="11"/>
        <v>3</v>
      </c>
      <c r="F39" s="112">
        <f t="shared" ca="1" si="11"/>
        <v>3</v>
      </c>
      <c r="G39" s="112">
        <f t="shared" ca="1" si="11"/>
        <v>0</v>
      </c>
      <c r="H39" s="112">
        <f t="shared" ca="1" si="11"/>
        <v>0</v>
      </c>
      <c r="I39" s="112">
        <f t="shared" ca="1" si="11"/>
        <v>0</v>
      </c>
      <c r="J39" s="112">
        <f t="shared" ca="1" si="11"/>
        <v>0</v>
      </c>
      <c r="K39" s="112">
        <f t="shared" ca="1" si="11"/>
        <v>0</v>
      </c>
      <c r="L39" s="112">
        <f t="shared" ca="1" si="11"/>
        <v>0</v>
      </c>
      <c r="M39" s="113">
        <f t="shared" ca="1" si="11"/>
        <v>0</v>
      </c>
    </row>
    <row r="40" spans="2:16" ht="25.5" x14ac:dyDescent="0.25">
      <c r="B40" s="102"/>
      <c r="C40" s="103" t="s">
        <v>88</v>
      </c>
      <c r="D40" s="104" t="s">
        <v>127</v>
      </c>
      <c r="E40" s="112">
        <f t="shared" ca="1" si="11"/>
        <v>3</v>
      </c>
      <c r="F40" s="112">
        <f t="shared" ca="1" si="11"/>
        <v>3</v>
      </c>
      <c r="G40" s="112">
        <f t="shared" ca="1" si="11"/>
        <v>0</v>
      </c>
      <c r="H40" s="112">
        <f t="shared" ca="1" si="11"/>
        <v>0</v>
      </c>
      <c r="I40" s="112">
        <f t="shared" ca="1" si="11"/>
        <v>0</v>
      </c>
      <c r="J40" s="112">
        <f t="shared" ca="1" si="11"/>
        <v>0</v>
      </c>
      <c r="K40" s="112">
        <f t="shared" ca="1" si="11"/>
        <v>0</v>
      </c>
      <c r="L40" s="112">
        <f t="shared" ca="1" si="11"/>
        <v>0</v>
      </c>
      <c r="M40" s="113">
        <f t="shared" ca="1" si="11"/>
        <v>0</v>
      </c>
    </row>
    <row r="41" spans="2:16" ht="15.75" hidden="1" x14ac:dyDescent="0.25">
      <c r="B41" s="68">
        <v>24</v>
      </c>
      <c r="C41" s="338" t="s">
        <v>0</v>
      </c>
      <c r="D41" s="339"/>
      <c r="E41" s="124"/>
      <c r="F41" s="116"/>
      <c r="G41" s="116"/>
      <c r="H41" s="116"/>
      <c r="I41" s="116"/>
      <c r="J41" s="116"/>
      <c r="K41" s="116"/>
      <c r="L41" s="116"/>
      <c r="M41" s="117"/>
    </row>
    <row r="42" spans="2:16" ht="15.75" hidden="1" x14ac:dyDescent="0.25">
      <c r="B42" s="342" t="str">
        <f>"NKT Pengembangan Madrasah (Nilai Kinerja Tahunan)"</f>
        <v>NKT Pengembangan Madrasah (Nilai Kinerja Tahunan)</v>
      </c>
      <c r="C42" s="343"/>
      <c r="D42" s="343"/>
      <c r="E42" s="118"/>
      <c r="F42" s="118"/>
      <c r="G42" s="118"/>
      <c r="H42" s="118"/>
      <c r="I42" s="118"/>
      <c r="J42" s="118"/>
      <c r="K42" s="118"/>
      <c r="L42" s="118"/>
      <c r="M42" s="119"/>
    </row>
    <row r="43" spans="2:16" x14ac:dyDescent="0.25">
      <c r="E43" s="40"/>
      <c r="F43" s="40"/>
      <c r="G43" s="40"/>
      <c r="H43" s="40"/>
      <c r="I43" s="40"/>
      <c r="J43" s="40"/>
      <c r="K43" s="40"/>
      <c r="L43" s="40"/>
      <c r="M43" s="40"/>
    </row>
    <row r="44" spans="2:16" x14ac:dyDescent="0.25">
      <c r="E44" s="40"/>
      <c r="F44" s="40"/>
      <c r="G44" s="40"/>
      <c r="H44" s="40"/>
      <c r="I44" s="40"/>
      <c r="J44" s="40"/>
      <c r="K44" s="40"/>
      <c r="L44" s="40"/>
      <c r="M44" s="40"/>
    </row>
    <row r="45" spans="2:16" s="14" customFormat="1" ht="18" x14ac:dyDescent="0.25">
      <c r="B45" s="100" t="s">
        <v>413</v>
      </c>
      <c r="C45" s="101"/>
      <c r="D45" s="101"/>
      <c r="E45" s="128">
        <f ca="1">HYPERLINK("#'"&amp;E$4&amp;"-Thn-"&amp;E$1&amp;"'!"&amp;ADDRESS(ROW()+2,6),SUBTOTAL(9,INDIRECT(ADDRESS(ROW()+1+2,COLUMN())&amp;":"&amp;ADDRESS(ROW()+$O45+$P45+2,COLUMN())))/($O45*4)*100)</f>
        <v>80.645161290322577</v>
      </c>
      <c r="F45" s="128">
        <f t="shared" ref="F45:M45" ca="1" si="12">HYPERLINK("#'"&amp;F$4&amp;"-Thn-"&amp;F$1&amp;"'!"&amp;ADDRESS(ROW()+2,6),SUBTOTAL(9,INDIRECT(ADDRESS(ROW()+1+2,COLUMN())&amp;":"&amp;ADDRESS(ROW()+$O45+$P45+2,COLUMN())))/($O45*4)*100)</f>
        <v>80.241935483870961</v>
      </c>
      <c r="G45" s="128">
        <f t="shared" ca="1" si="12"/>
        <v>0</v>
      </c>
      <c r="H45" s="128">
        <f t="shared" ca="1" si="12"/>
        <v>0</v>
      </c>
      <c r="I45" s="128">
        <f t="shared" ca="1" si="12"/>
        <v>0</v>
      </c>
      <c r="J45" s="128">
        <f t="shared" ca="1" si="12"/>
        <v>0</v>
      </c>
      <c r="K45" s="128">
        <f t="shared" ca="1" si="12"/>
        <v>0</v>
      </c>
      <c r="L45" s="128">
        <f t="shared" ca="1" si="12"/>
        <v>0</v>
      </c>
      <c r="M45" s="134">
        <f t="shared" ca="1" si="12"/>
        <v>0</v>
      </c>
      <c r="O45" s="14">
        <f>SUBTOTAL(9,O48:O121)</f>
        <v>62</v>
      </c>
      <c r="P45" s="14">
        <v>16</v>
      </c>
    </row>
    <row r="46" spans="2:16" hidden="1" x14ac:dyDescent="0.25">
      <c r="B46" s="334" t="s">
        <v>19</v>
      </c>
      <c r="C46" s="335" t="s">
        <v>70</v>
      </c>
      <c r="D46" s="335"/>
      <c r="E46" s="108"/>
      <c r="F46" s="108"/>
      <c r="G46" s="108"/>
      <c r="H46" s="108"/>
      <c r="I46" s="108"/>
      <c r="J46" s="108"/>
      <c r="K46" s="108"/>
      <c r="L46" s="108"/>
      <c r="M46" s="109"/>
    </row>
    <row r="47" spans="2:16" hidden="1" x14ac:dyDescent="0.25">
      <c r="B47" s="334"/>
      <c r="C47" s="335"/>
      <c r="D47" s="335"/>
      <c r="E47" s="110"/>
      <c r="F47" s="110"/>
      <c r="G47" s="110"/>
      <c r="H47" s="110"/>
      <c r="I47" s="110"/>
      <c r="J47" s="110"/>
      <c r="K47" s="110"/>
      <c r="L47" s="110"/>
      <c r="M47" s="111"/>
    </row>
    <row r="48" spans="2:16" ht="27.75" customHeight="1" x14ac:dyDescent="0.25">
      <c r="B48" s="35" t="s">
        <v>11</v>
      </c>
      <c r="C48" s="328" t="s">
        <v>130</v>
      </c>
      <c r="D48" s="329"/>
      <c r="E48" s="131">
        <f t="shared" ref="E48:M48" ca="1" si="13">HYPERLINK("#'"&amp;E$4&amp;"-Thn-"&amp;E$1&amp;"'!"&amp;ADDRESS(ROW()+1,6),SUBTOTAL(9,INDIRECT(ADDRESS(ROW()+1,COLUMN())&amp;":"&amp;ADDRESS(ROW()+$O48,COLUMN())))/($O48*4)*100)</f>
        <v>75</v>
      </c>
      <c r="F48" s="131">
        <f t="shared" ca="1" si="13"/>
        <v>81.25</v>
      </c>
      <c r="G48" s="131">
        <f t="shared" ca="1" si="13"/>
        <v>0</v>
      </c>
      <c r="H48" s="131">
        <f t="shared" ca="1" si="13"/>
        <v>0</v>
      </c>
      <c r="I48" s="131">
        <f t="shared" ca="1" si="13"/>
        <v>0</v>
      </c>
      <c r="J48" s="131">
        <f t="shared" ca="1" si="13"/>
        <v>0</v>
      </c>
      <c r="K48" s="131">
        <f t="shared" ca="1" si="13"/>
        <v>0</v>
      </c>
      <c r="L48" s="131">
        <f t="shared" ca="1" si="13"/>
        <v>0</v>
      </c>
      <c r="M48" s="135">
        <f t="shared" ca="1" si="13"/>
        <v>0</v>
      </c>
      <c r="O48">
        <v>4</v>
      </c>
    </row>
    <row r="49" spans="2:15" ht="25.5" x14ac:dyDescent="0.25">
      <c r="B49" s="6"/>
      <c r="C49" s="5" t="s">
        <v>74</v>
      </c>
      <c r="D49" s="41" t="s">
        <v>131</v>
      </c>
      <c r="E49" s="112">
        <f t="shared" ref="E49:M52" ca="1" si="14">HYPERLINK("#'"&amp;E$4&amp;"-Thn-"&amp;E$1&amp;"'!"&amp;ADDRESS(ROW(),6),IF(ISERROR(INDIRECT(ADDRESS(ROW(),6,1,1,E$4&amp;"-Thn-"&amp;E$1))),"~",INDIRECT(ADDRESS(ROW(),6,1,1,E$4&amp;"-Thn-"&amp;E$1))))</f>
        <v>3</v>
      </c>
      <c r="F49" s="112">
        <f t="shared" ca="1" si="14"/>
        <v>4</v>
      </c>
      <c r="G49" s="112">
        <f t="shared" ca="1" si="14"/>
        <v>0</v>
      </c>
      <c r="H49" s="112">
        <f t="shared" ca="1" si="14"/>
        <v>0</v>
      </c>
      <c r="I49" s="112">
        <f t="shared" ca="1" si="14"/>
        <v>0</v>
      </c>
      <c r="J49" s="112">
        <f t="shared" ca="1" si="14"/>
        <v>0</v>
      </c>
      <c r="K49" s="112">
        <f t="shared" ca="1" si="14"/>
        <v>0</v>
      </c>
      <c r="L49" s="112">
        <f t="shared" ca="1" si="14"/>
        <v>0</v>
      </c>
      <c r="M49" s="113">
        <f t="shared" ca="1" si="14"/>
        <v>0</v>
      </c>
    </row>
    <row r="50" spans="2:15" ht="25.5" x14ac:dyDescent="0.25">
      <c r="B50" s="6"/>
      <c r="C50" s="5" t="s">
        <v>77</v>
      </c>
      <c r="D50" s="41" t="s">
        <v>133</v>
      </c>
      <c r="E50" s="112">
        <f t="shared" ca="1" si="14"/>
        <v>3</v>
      </c>
      <c r="F50" s="112">
        <f t="shared" ca="1" si="14"/>
        <v>3</v>
      </c>
      <c r="G50" s="112">
        <f t="shared" ca="1" si="14"/>
        <v>0</v>
      </c>
      <c r="H50" s="112">
        <f t="shared" ca="1" si="14"/>
        <v>0</v>
      </c>
      <c r="I50" s="112">
        <f t="shared" ca="1" si="14"/>
        <v>0</v>
      </c>
      <c r="J50" s="112">
        <f t="shared" ca="1" si="14"/>
        <v>0</v>
      </c>
      <c r="K50" s="112">
        <f t="shared" ca="1" si="14"/>
        <v>0</v>
      </c>
      <c r="L50" s="112">
        <f t="shared" ca="1" si="14"/>
        <v>0</v>
      </c>
      <c r="M50" s="113">
        <f t="shared" ca="1" si="14"/>
        <v>0</v>
      </c>
    </row>
    <row r="51" spans="2:15" ht="25.5" x14ac:dyDescent="0.25">
      <c r="B51" s="6"/>
      <c r="C51" s="5" t="s">
        <v>80</v>
      </c>
      <c r="D51" s="41" t="s">
        <v>135</v>
      </c>
      <c r="E51" s="112">
        <f t="shared" ca="1" si="14"/>
        <v>3</v>
      </c>
      <c r="F51" s="112">
        <f t="shared" ca="1" si="14"/>
        <v>3</v>
      </c>
      <c r="G51" s="112">
        <f t="shared" ca="1" si="14"/>
        <v>0</v>
      </c>
      <c r="H51" s="112">
        <f t="shared" ca="1" si="14"/>
        <v>0</v>
      </c>
      <c r="I51" s="112">
        <f t="shared" ca="1" si="14"/>
        <v>0</v>
      </c>
      <c r="J51" s="112">
        <f t="shared" ca="1" si="14"/>
        <v>0</v>
      </c>
      <c r="K51" s="112">
        <f t="shared" ca="1" si="14"/>
        <v>0</v>
      </c>
      <c r="L51" s="112">
        <f t="shared" ca="1" si="14"/>
        <v>0</v>
      </c>
      <c r="M51" s="113">
        <f t="shared" ca="1" si="14"/>
        <v>0</v>
      </c>
    </row>
    <row r="52" spans="2:15" ht="15" customHeight="1" x14ac:dyDescent="0.25">
      <c r="B52" s="6"/>
      <c r="C52" s="5" t="s">
        <v>88</v>
      </c>
      <c r="D52" s="41" t="s">
        <v>391</v>
      </c>
      <c r="E52" s="112">
        <f t="shared" ca="1" si="14"/>
        <v>3</v>
      </c>
      <c r="F52" s="112">
        <f t="shared" ca="1" si="14"/>
        <v>3</v>
      </c>
      <c r="G52" s="112">
        <f t="shared" ca="1" si="14"/>
        <v>0</v>
      </c>
      <c r="H52" s="112">
        <f t="shared" ca="1" si="14"/>
        <v>0</v>
      </c>
      <c r="I52" s="112">
        <f t="shared" ca="1" si="14"/>
        <v>0</v>
      </c>
      <c r="J52" s="112">
        <f t="shared" ca="1" si="14"/>
        <v>0</v>
      </c>
      <c r="K52" s="112">
        <f t="shared" ca="1" si="14"/>
        <v>0</v>
      </c>
      <c r="L52" s="112">
        <f t="shared" ca="1" si="14"/>
        <v>0</v>
      </c>
      <c r="M52" s="113">
        <f t="shared" ca="1" si="14"/>
        <v>0</v>
      </c>
    </row>
    <row r="53" spans="2:15" ht="27.75" customHeight="1" x14ac:dyDescent="0.25">
      <c r="B53" s="35" t="s">
        <v>9</v>
      </c>
      <c r="C53" s="328" t="s">
        <v>138</v>
      </c>
      <c r="D53" s="329"/>
      <c r="E53" s="131">
        <f t="shared" ref="E53:M53" ca="1" si="15">HYPERLINK("#'"&amp;E$4&amp;"-Thn-"&amp;E$1&amp;"'!"&amp;ADDRESS(ROW()+1,6),SUBTOTAL(9,INDIRECT(ADDRESS(ROW()+1,COLUMN())&amp;":"&amp;ADDRESS(ROW()+$O53,COLUMN())))/($O53*4)*100)</f>
        <v>75</v>
      </c>
      <c r="F53" s="131">
        <f t="shared" ca="1" si="15"/>
        <v>83.333333333333343</v>
      </c>
      <c r="G53" s="131">
        <f t="shared" ca="1" si="15"/>
        <v>0</v>
      </c>
      <c r="H53" s="131">
        <f t="shared" ca="1" si="15"/>
        <v>0</v>
      </c>
      <c r="I53" s="131">
        <f t="shared" ca="1" si="15"/>
        <v>0</v>
      </c>
      <c r="J53" s="131">
        <f t="shared" ca="1" si="15"/>
        <v>0</v>
      </c>
      <c r="K53" s="131">
        <f t="shared" ca="1" si="15"/>
        <v>0</v>
      </c>
      <c r="L53" s="131">
        <f t="shared" ca="1" si="15"/>
        <v>0</v>
      </c>
      <c r="M53" s="135">
        <f t="shared" ca="1" si="15"/>
        <v>0</v>
      </c>
      <c r="O53">
        <v>3</v>
      </c>
    </row>
    <row r="54" spans="2:15" x14ac:dyDescent="0.25">
      <c r="B54" s="6"/>
      <c r="C54" s="5" t="s">
        <v>74</v>
      </c>
      <c r="D54" s="41" t="s">
        <v>139</v>
      </c>
      <c r="E54" s="112">
        <f t="shared" ref="E54:M56" ca="1" si="16">HYPERLINK("#'"&amp;E$4&amp;"-Thn-"&amp;E$1&amp;"'!"&amp;ADDRESS(ROW(),6),IF(ISERROR(INDIRECT(ADDRESS(ROW(),6,1,1,E$4&amp;"-Thn-"&amp;E$1))),"~",INDIRECT(ADDRESS(ROW(),6,1,1,E$4&amp;"-Thn-"&amp;E$1))))</f>
        <v>3</v>
      </c>
      <c r="F54" s="112">
        <f t="shared" ca="1" si="16"/>
        <v>4</v>
      </c>
      <c r="G54" s="112">
        <f t="shared" ca="1" si="16"/>
        <v>0</v>
      </c>
      <c r="H54" s="112">
        <f t="shared" ca="1" si="16"/>
        <v>0</v>
      </c>
      <c r="I54" s="112">
        <f t="shared" ca="1" si="16"/>
        <v>0</v>
      </c>
      <c r="J54" s="112">
        <f t="shared" ca="1" si="16"/>
        <v>0</v>
      </c>
      <c r="K54" s="112">
        <f t="shared" ca="1" si="16"/>
        <v>0</v>
      </c>
      <c r="L54" s="112">
        <f t="shared" ca="1" si="16"/>
        <v>0</v>
      </c>
      <c r="M54" s="113">
        <f t="shared" ca="1" si="16"/>
        <v>0</v>
      </c>
    </row>
    <row r="55" spans="2:15" x14ac:dyDescent="0.25">
      <c r="B55" s="6"/>
      <c r="C55" s="5" t="s">
        <v>77</v>
      </c>
      <c r="D55" s="41" t="s">
        <v>141</v>
      </c>
      <c r="E55" s="112">
        <f t="shared" ca="1" si="16"/>
        <v>3</v>
      </c>
      <c r="F55" s="112">
        <f t="shared" ca="1" si="16"/>
        <v>3</v>
      </c>
      <c r="G55" s="112">
        <f t="shared" ca="1" si="16"/>
        <v>0</v>
      </c>
      <c r="H55" s="112">
        <f t="shared" ca="1" si="16"/>
        <v>0</v>
      </c>
      <c r="I55" s="112">
        <f t="shared" ca="1" si="16"/>
        <v>0</v>
      </c>
      <c r="J55" s="112">
        <f t="shared" ca="1" si="16"/>
        <v>0</v>
      </c>
      <c r="K55" s="112">
        <f t="shared" ca="1" si="16"/>
        <v>0</v>
      </c>
      <c r="L55" s="112">
        <f t="shared" ca="1" si="16"/>
        <v>0</v>
      </c>
      <c r="M55" s="113">
        <f t="shared" ca="1" si="16"/>
        <v>0</v>
      </c>
    </row>
    <row r="56" spans="2:15" ht="15.75" customHeight="1" x14ac:dyDescent="0.25">
      <c r="B56" s="6"/>
      <c r="C56" s="5" t="s">
        <v>80</v>
      </c>
      <c r="D56" s="41" t="s">
        <v>390</v>
      </c>
      <c r="E56" s="112">
        <f t="shared" ca="1" si="16"/>
        <v>3</v>
      </c>
      <c r="F56" s="112">
        <f t="shared" ca="1" si="16"/>
        <v>3</v>
      </c>
      <c r="G56" s="112">
        <f t="shared" ca="1" si="16"/>
        <v>0</v>
      </c>
      <c r="H56" s="112">
        <f t="shared" ca="1" si="16"/>
        <v>0</v>
      </c>
      <c r="I56" s="112">
        <f t="shared" ca="1" si="16"/>
        <v>0</v>
      </c>
      <c r="J56" s="112">
        <f t="shared" ca="1" si="16"/>
        <v>0</v>
      </c>
      <c r="K56" s="112">
        <f t="shared" ca="1" si="16"/>
        <v>0</v>
      </c>
      <c r="L56" s="112">
        <f t="shared" ca="1" si="16"/>
        <v>0</v>
      </c>
      <c r="M56" s="113">
        <f t="shared" ca="1" si="16"/>
        <v>0</v>
      </c>
    </row>
    <row r="57" spans="2:15" ht="27.75" customHeight="1" x14ac:dyDescent="0.25">
      <c r="B57" s="35" t="s">
        <v>144</v>
      </c>
      <c r="C57" s="328" t="s">
        <v>145</v>
      </c>
      <c r="D57" s="329"/>
      <c r="E57" s="131">
        <f t="shared" ref="E57:M57" ca="1" si="17">HYPERLINK("#'"&amp;E$4&amp;"-Thn-"&amp;E$1&amp;"'!"&amp;ADDRESS(ROW()+1,6),SUBTOTAL(9,INDIRECT(ADDRESS(ROW()+1,COLUMN())&amp;":"&amp;ADDRESS(ROW()+$O57,COLUMN())))/($O57*4)*100)</f>
        <v>81.25</v>
      </c>
      <c r="F57" s="131">
        <f t="shared" ca="1" si="17"/>
        <v>93.75</v>
      </c>
      <c r="G57" s="131">
        <f t="shared" ca="1" si="17"/>
        <v>0</v>
      </c>
      <c r="H57" s="131">
        <f t="shared" ca="1" si="17"/>
        <v>0</v>
      </c>
      <c r="I57" s="131">
        <f t="shared" ca="1" si="17"/>
        <v>0</v>
      </c>
      <c r="J57" s="131">
        <f t="shared" ca="1" si="17"/>
        <v>0</v>
      </c>
      <c r="K57" s="131">
        <f t="shared" ca="1" si="17"/>
        <v>0</v>
      </c>
      <c r="L57" s="131">
        <f t="shared" ca="1" si="17"/>
        <v>0</v>
      </c>
      <c r="M57" s="135">
        <f t="shared" ca="1" si="17"/>
        <v>0</v>
      </c>
      <c r="O57">
        <v>4</v>
      </c>
    </row>
    <row r="58" spans="2:15" ht="25.5" x14ac:dyDescent="0.25">
      <c r="B58" s="6"/>
      <c r="C58" s="5" t="s">
        <v>74</v>
      </c>
      <c r="D58" s="41" t="s">
        <v>314</v>
      </c>
      <c r="E58" s="112">
        <f t="shared" ref="E58:M61" ca="1" si="18">HYPERLINK("#'"&amp;E$4&amp;"-Thn-"&amp;E$1&amp;"'!"&amp;ADDRESS(ROW(),6),IF(ISERROR(INDIRECT(ADDRESS(ROW(),6,1,1,E$4&amp;"-Thn-"&amp;E$1))),"~",INDIRECT(ADDRESS(ROW(),6,1,1,E$4&amp;"-Thn-"&amp;E$1))))</f>
        <v>3</v>
      </c>
      <c r="F58" s="112">
        <f t="shared" ca="1" si="18"/>
        <v>4</v>
      </c>
      <c r="G58" s="112">
        <f t="shared" ca="1" si="18"/>
        <v>0</v>
      </c>
      <c r="H58" s="112">
        <f t="shared" ca="1" si="18"/>
        <v>0</v>
      </c>
      <c r="I58" s="112">
        <f t="shared" ca="1" si="18"/>
        <v>0</v>
      </c>
      <c r="J58" s="112">
        <f t="shared" ca="1" si="18"/>
        <v>0</v>
      </c>
      <c r="K58" s="112">
        <f t="shared" ca="1" si="18"/>
        <v>0</v>
      </c>
      <c r="L58" s="112">
        <f t="shared" ca="1" si="18"/>
        <v>0</v>
      </c>
      <c r="M58" s="113">
        <f t="shared" ca="1" si="18"/>
        <v>0</v>
      </c>
    </row>
    <row r="59" spans="2:15" x14ac:dyDescent="0.25">
      <c r="B59" s="6"/>
      <c r="C59" s="5" t="s">
        <v>77</v>
      </c>
      <c r="D59" s="41" t="s">
        <v>147</v>
      </c>
      <c r="E59" s="112">
        <f t="shared" ca="1" si="18"/>
        <v>3</v>
      </c>
      <c r="F59" s="112">
        <f t="shared" ca="1" si="18"/>
        <v>3</v>
      </c>
      <c r="G59" s="112">
        <f t="shared" ca="1" si="18"/>
        <v>0</v>
      </c>
      <c r="H59" s="112">
        <f t="shared" ca="1" si="18"/>
        <v>0</v>
      </c>
      <c r="I59" s="112">
        <f t="shared" ca="1" si="18"/>
        <v>0</v>
      </c>
      <c r="J59" s="112">
        <f t="shared" ca="1" si="18"/>
        <v>0</v>
      </c>
      <c r="K59" s="112">
        <f t="shared" ca="1" si="18"/>
        <v>0</v>
      </c>
      <c r="L59" s="112">
        <f t="shared" ca="1" si="18"/>
        <v>0</v>
      </c>
      <c r="M59" s="113">
        <f t="shared" ca="1" si="18"/>
        <v>0</v>
      </c>
    </row>
    <row r="60" spans="2:15" ht="25.5" x14ac:dyDescent="0.25">
      <c r="B60" s="6"/>
      <c r="C60" s="5" t="s">
        <v>80</v>
      </c>
      <c r="D60" s="41" t="s">
        <v>149</v>
      </c>
      <c r="E60" s="112">
        <f t="shared" ca="1" si="18"/>
        <v>3</v>
      </c>
      <c r="F60" s="112">
        <f t="shared" ca="1" si="18"/>
        <v>4</v>
      </c>
      <c r="G60" s="112">
        <f t="shared" ca="1" si="18"/>
        <v>0</v>
      </c>
      <c r="H60" s="112">
        <f t="shared" ca="1" si="18"/>
        <v>0</v>
      </c>
      <c r="I60" s="112">
        <f t="shared" ca="1" si="18"/>
        <v>0</v>
      </c>
      <c r="J60" s="112">
        <f t="shared" ca="1" si="18"/>
        <v>0</v>
      </c>
      <c r="K60" s="112">
        <f t="shared" ca="1" si="18"/>
        <v>0</v>
      </c>
      <c r="L60" s="112">
        <f t="shared" ca="1" si="18"/>
        <v>0</v>
      </c>
      <c r="M60" s="113">
        <f t="shared" ca="1" si="18"/>
        <v>0</v>
      </c>
    </row>
    <row r="61" spans="2:15" x14ac:dyDescent="0.25">
      <c r="B61" s="6"/>
      <c r="C61" s="5" t="s">
        <v>88</v>
      </c>
      <c r="D61" s="41" t="s">
        <v>151</v>
      </c>
      <c r="E61" s="112">
        <f t="shared" ca="1" si="18"/>
        <v>4</v>
      </c>
      <c r="F61" s="112">
        <f t="shared" ca="1" si="18"/>
        <v>4</v>
      </c>
      <c r="G61" s="112">
        <f t="shared" ca="1" si="18"/>
        <v>0</v>
      </c>
      <c r="H61" s="112">
        <f t="shared" ca="1" si="18"/>
        <v>0</v>
      </c>
      <c r="I61" s="112">
        <f t="shared" ca="1" si="18"/>
        <v>0</v>
      </c>
      <c r="J61" s="112">
        <f t="shared" ca="1" si="18"/>
        <v>0</v>
      </c>
      <c r="K61" s="112">
        <f t="shared" ca="1" si="18"/>
        <v>0</v>
      </c>
      <c r="L61" s="112">
        <f t="shared" ca="1" si="18"/>
        <v>0</v>
      </c>
      <c r="M61" s="113">
        <f t="shared" ca="1" si="18"/>
        <v>0</v>
      </c>
    </row>
    <row r="62" spans="2:15" ht="27.75" customHeight="1" x14ac:dyDescent="0.25">
      <c r="B62" s="35" t="s">
        <v>153</v>
      </c>
      <c r="C62" s="328" t="s">
        <v>154</v>
      </c>
      <c r="D62" s="329"/>
      <c r="E62" s="131">
        <f t="shared" ref="E62:M62" ca="1" si="19">HYPERLINK("#'"&amp;E$4&amp;"-Thn-"&amp;E$1&amp;"'!"&amp;ADDRESS(ROW()+1,6),SUBTOTAL(9,INDIRECT(ADDRESS(ROW()+1,COLUMN())&amp;":"&amp;ADDRESS(ROW()+$O62,COLUMN())))/($O62*4)*100)</f>
        <v>75</v>
      </c>
      <c r="F62" s="131">
        <f t="shared" ca="1" si="19"/>
        <v>81.25</v>
      </c>
      <c r="G62" s="131">
        <f t="shared" ca="1" si="19"/>
        <v>0</v>
      </c>
      <c r="H62" s="131">
        <f t="shared" ca="1" si="19"/>
        <v>0</v>
      </c>
      <c r="I62" s="131">
        <f t="shared" ca="1" si="19"/>
        <v>0</v>
      </c>
      <c r="J62" s="131">
        <f t="shared" ca="1" si="19"/>
        <v>0</v>
      </c>
      <c r="K62" s="131">
        <f t="shared" ca="1" si="19"/>
        <v>0</v>
      </c>
      <c r="L62" s="131">
        <f t="shared" ca="1" si="19"/>
        <v>0</v>
      </c>
      <c r="M62" s="135">
        <f t="shared" ca="1" si="19"/>
        <v>0</v>
      </c>
      <c r="O62">
        <v>4</v>
      </c>
    </row>
    <row r="63" spans="2:15" ht="25.5" x14ac:dyDescent="0.25">
      <c r="B63" s="6"/>
      <c r="C63" s="5" t="s">
        <v>74</v>
      </c>
      <c r="D63" s="41" t="s">
        <v>155</v>
      </c>
      <c r="E63" s="112">
        <f t="shared" ref="E63:M66" ca="1" si="20">HYPERLINK("#'"&amp;E$4&amp;"-Thn-"&amp;E$1&amp;"'!"&amp;ADDRESS(ROW(),6),IF(ISERROR(INDIRECT(ADDRESS(ROW(),6,1,1,E$4&amp;"-Thn-"&amp;E$1))),"~",INDIRECT(ADDRESS(ROW(),6,1,1,E$4&amp;"-Thn-"&amp;E$1))))</f>
        <v>3</v>
      </c>
      <c r="F63" s="112">
        <f t="shared" ca="1" si="20"/>
        <v>3</v>
      </c>
      <c r="G63" s="112">
        <f t="shared" ca="1" si="20"/>
        <v>0</v>
      </c>
      <c r="H63" s="112">
        <f t="shared" ca="1" si="20"/>
        <v>0</v>
      </c>
      <c r="I63" s="112">
        <f t="shared" ca="1" si="20"/>
        <v>0</v>
      </c>
      <c r="J63" s="112">
        <f t="shared" ca="1" si="20"/>
        <v>0</v>
      </c>
      <c r="K63" s="112">
        <f t="shared" ca="1" si="20"/>
        <v>0</v>
      </c>
      <c r="L63" s="112">
        <f t="shared" ca="1" si="20"/>
        <v>0</v>
      </c>
      <c r="M63" s="113">
        <f t="shared" ca="1" si="20"/>
        <v>0</v>
      </c>
    </row>
    <row r="64" spans="2:15" ht="25.5" x14ac:dyDescent="0.25">
      <c r="B64" s="6"/>
      <c r="C64" s="5" t="s">
        <v>77</v>
      </c>
      <c r="D64" s="41" t="s">
        <v>157</v>
      </c>
      <c r="E64" s="112">
        <f t="shared" ca="1" si="20"/>
        <v>3</v>
      </c>
      <c r="F64" s="112">
        <f t="shared" ca="1" si="20"/>
        <v>3</v>
      </c>
      <c r="G64" s="112">
        <f t="shared" ca="1" si="20"/>
        <v>0</v>
      </c>
      <c r="H64" s="112">
        <f t="shared" ca="1" si="20"/>
        <v>0</v>
      </c>
      <c r="I64" s="112">
        <f t="shared" ca="1" si="20"/>
        <v>0</v>
      </c>
      <c r="J64" s="112">
        <f t="shared" ca="1" si="20"/>
        <v>0</v>
      </c>
      <c r="K64" s="112">
        <f t="shared" ca="1" si="20"/>
        <v>0</v>
      </c>
      <c r="L64" s="112">
        <f t="shared" ca="1" si="20"/>
        <v>0</v>
      </c>
      <c r="M64" s="113">
        <f t="shared" ca="1" si="20"/>
        <v>0</v>
      </c>
    </row>
    <row r="65" spans="2:15" x14ac:dyDescent="0.25">
      <c r="B65" s="6"/>
      <c r="C65" s="5" t="s">
        <v>80</v>
      </c>
      <c r="D65" s="41" t="s">
        <v>159</v>
      </c>
      <c r="E65" s="112">
        <f t="shared" ca="1" si="20"/>
        <v>3</v>
      </c>
      <c r="F65" s="112">
        <f t="shared" ca="1" si="20"/>
        <v>3</v>
      </c>
      <c r="G65" s="112">
        <f t="shared" ca="1" si="20"/>
        <v>0</v>
      </c>
      <c r="H65" s="112">
        <f t="shared" ca="1" si="20"/>
        <v>0</v>
      </c>
      <c r="I65" s="112">
        <f t="shared" ca="1" si="20"/>
        <v>0</v>
      </c>
      <c r="J65" s="112">
        <f t="shared" ca="1" si="20"/>
        <v>0</v>
      </c>
      <c r="K65" s="112">
        <f t="shared" ca="1" si="20"/>
        <v>0</v>
      </c>
      <c r="L65" s="112">
        <f t="shared" ca="1" si="20"/>
        <v>0</v>
      </c>
      <c r="M65" s="113">
        <f t="shared" ca="1" si="20"/>
        <v>0</v>
      </c>
    </row>
    <row r="66" spans="2:15" x14ac:dyDescent="0.25">
      <c r="B66" s="6"/>
      <c r="C66" s="5" t="s">
        <v>88</v>
      </c>
      <c r="D66" s="41" t="s">
        <v>161</v>
      </c>
      <c r="E66" s="112">
        <f t="shared" ca="1" si="20"/>
        <v>3</v>
      </c>
      <c r="F66" s="112">
        <f t="shared" ca="1" si="20"/>
        <v>4</v>
      </c>
      <c r="G66" s="112">
        <f t="shared" ca="1" si="20"/>
        <v>0</v>
      </c>
      <c r="H66" s="112">
        <f t="shared" ca="1" si="20"/>
        <v>0</v>
      </c>
      <c r="I66" s="112">
        <f t="shared" ca="1" si="20"/>
        <v>0</v>
      </c>
      <c r="J66" s="112">
        <f t="shared" ca="1" si="20"/>
        <v>0</v>
      </c>
      <c r="K66" s="112">
        <f t="shared" ca="1" si="20"/>
        <v>0</v>
      </c>
      <c r="L66" s="112">
        <f t="shared" ca="1" si="20"/>
        <v>0</v>
      </c>
      <c r="M66" s="113">
        <f t="shared" ca="1" si="20"/>
        <v>0</v>
      </c>
    </row>
    <row r="67" spans="2:15" ht="27.75" customHeight="1" x14ac:dyDescent="0.25">
      <c r="B67" s="35" t="s">
        <v>163</v>
      </c>
      <c r="C67" s="328" t="s">
        <v>164</v>
      </c>
      <c r="D67" s="329"/>
      <c r="E67" s="131">
        <f t="shared" ref="E67:M67" ca="1" si="21">HYPERLINK("#'"&amp;E$4&amp;"-Thn-"&amp;E$1&amp;"'!"&amp;ADDRESS(ROW()+1,6),SUBTOTAL(9,INDIRECT(ADDRESS(ROW()+1,COLUMN())&amp;":"&amp;ADDRESS(ROW()+$O67,COLUMN())))/($O67*4)*100)</f>
        <v>93.75</v>
      </c>
      <c r="F67" s="131">
        <f t="shared" ca="1" si="21"/>
        <v>81.25</v>
      </c>
      <c r="G67" s="131">
        <f t="shared" ca="1" si="21"/>
        <v>0</v>
      </c>
      <c r="H67" s="131">
        <f t="shared" ca="1" si="21"/>
        <v>0</v>
      </c>
      <c r="I67" s="131">
        <f t="shared" ca="1" si="21"/>
        <v>0</v>
      </c>
      <c r="J67" s="131">
        <f t="shared" ca="1" si="21"/>
        <v>0</v>
      </c>
      <c r="K67" s="131">
        <f t="shared" ca="1" si="21"/>
        <v>0</v>
      </c>
      <c r="L67" s="131">
        <f t="shared" ca="1" si="21"/>
        <v>0</v>
      </c>
      <c r="M67" s="135">
        <f t="shared" ca="1" si="21"/>
        <v>0</v>
      </c>
      <c r="O67">
        <v>4</v>
      </c>
    </row>
    <row r="68" spans="2:15" ht="25.5" x14ac:dyDescent="0.25">
      <c r="B68" s="6"/>
      <c r="C68" s="5" t="s">
        <v>74</v>
      </c>
      <c r="D68" s="41" t="s">
        <v>165</v>
      </c>
      <c r="E68" s="112">
        <f t="shared" ref="E68:M71" ca="1" si="22">HYPERLINK("#'"&amp;E$4&amp;"-Thn-"&amp;E$1&amp;"'!"&amp;ADDRESS(ROW(),6),IF(ISERROR(INDIRECT(ADDRESS(ROW(),6,1,1,E$4&amp;"-Thn-"&amp;E$1))),"~",INDIRECT(ADDRESS(ROW(),6,1,1,E$4&amp;"-Thn-"&amp;E$1))))</f>
        <v>4</v>
      </c>
      <c r="F68" s="112">
        <f t="shared" ca="1" si="22"/>
        <v>3</v>
      </c>
      <c r="G68" s="112">
        <f t="shared" ca="1" si="22"/>
        <v>0</v>
      </c>
      <c r="H68" s="112">
        <f t="shared" ca="1" si="22"/>
        <v>0</v>
      </c>
      <c r="I68" s="112">
        <f t="shared" ca="1" si="22"/>
        <v>0</v>
      </c>
      <c r="J68" s="112">
        <f t="shared" ca="1" si="22"/>
        <v>0</v>
      </c>
      <c r="K68" s="112">
        <f t="shared" ca="1" si="22"/>
        <v>0</v>
      </c>
      <c r="L68" s="112">
        <f t="shared" ca="1" si="22"/>
        <v>0</v>
      </c>
      <c r="M68" s="113">
        <f t="shared" ca="1" si="22"/>
        <v>0</v>
      </c>
    </row>
    <row r="69" spans="2:15" ht="25.5" x14ac:dyDescent="0.25">
      <c r="B69" s="6"/>
      <c r="C69" s="5" t="s">
        <v>77</v>
      </c>
      <c r="D69" s="41" t="s">
        <v>167</v>
      </c>
      <c r="E69" s="112">
        <f t="shared" ca="1" si="22"/>
        <v>4</v>
      </c>
      <c r="F69" s="112">
        <f t="shared" ca="1" si="22"/>
        <v>3</v>
      </c>
      <c r="G69" s="112">
        <f t="shared" ca="1" si="22"/>
        <v>0</v>
      </c>
      <c r="H69" s="112">
        <f t="shared" ca="1" si="22"/>
        <v>0</v>
      </c>
      <c r="I69" s="112">
        <f t="shared" ca="1" si="22"/>
        <v>0</v>
      </c>
      <c r="J69" s="112">
        <f t="shared" ca="1" si="22"/>
        <v>0</v>
      </c>
      <c r="K69" s="112">
        <f t="shared" ca="1" si="22"/>
        <v>0</v>
      </c>
      <c r="L69" s="112">
        <f t="shared" ca="1" si="22"/>
        <v>0</v>
      </c>
      <c r="M69" s="113">
        <f t="shared" ca="1" si="22"/>
        <v>0</v>
      </c>
    </row>
    <row r="70" spans="2:15" ht="25.5" x14ac:dyDescent="0.25">
      <c r="B70" s="6"/>
      <c r="C70" s="5" t="s">
        <v>80</v>
      </c>
      <c r="D70" s="41" t="s">
        <v>169</v>
      </c>
      <c r="E70" s="112">
        <f t="shared" ca="1" si="22"/>
        <v>4</v>
      </c>
      <c r="F70" s="112">
        <f t="shared" ca="1" si="22"/>
        <v>3</v>
      </c>
      <c r="G70" s="112">
        <f t="shared" ca="1" si="22"/>
        <v>0</v>
      </c>
      <c r="H70" s="112">
        <f t="shared" ca="1" si="22"/>
        <v>0</v>
      </c>
      <c r="I70" s="112">
        <f t="shared" ca="1" si="22"/>
        <v>0</v>
      </c>
      <c r="J70" s="112">
        <f t="shared" ca="1" si="22"/>
        <v>0</v>
      </c>
      <c r="K70" s="112">
        <f t="shared" ca="1" si="22"/>
        <v>0</v>
      </c>
      <c r="L70" s="112">
        <f t="shared" ca="1" si="22"/>
        <v>0</v>
      </c>
      <c r="M70" s="113">
        <f t="shared" ca="1" si="22"/>
        <v>0</v>
      </c>
    </row>
    <row r="71" spans="2:15" ht="25.5" x14ac:dyDescent="0.25">
      <c r="B71" s="6"/>
      <c r="C71" s="5" t="s">
        <v>88</v>
      </c>
      <c r="D71" s="41" t="s">
        <v>171</v>
      </c>
      <c r="E71" s="112">
        <f t="shared" ca="1" si="22"/>
        <v>3</v>
      </c>
      <c r="F71" s="112">
        <f t="shared" ca="1" si="22"/>
        <v>4</v>
      </c>
      <c r="G71" s="112">
        <f t="shared" ca="1" si="22"/>
        <v>0</v>
      </c>
      <c r="H71" s="112">
        <f t="shared" ca="1" si="22"/>
        <v>0</v>
      </c>
      <c r="I71" s="112">
        <f t="shared" ca="1" si="22"/>
        <v>0</v>
      </c>
      <c r="J71" s="112">
        <f t="shared" ca="1" si="22"/>
        <v>0</v>
      </c>
      <c r="K71" s="112">
        <f t="shared" ca="1" si="22"/>
        <v>0</v>
      </c>
      <c r="L71" s="112">
        <f t="shared" ca="1" si="22"/>
        <v>0</v>
      </c>
      <c r="M71" s="113">
        <f t="shared" ca="1" si="22"/>
        <v>0</v>
      </c>
    </row>
    <row r="72" spans="2:15" ht="27.75" customHeight="1" x14ac:dyDescent="0.25">
      <c r="B72" s="35" t="s">
        <v>173</v>
      </c>
      <c r="C72" s="328" t="s">
        <v>174</v>
      </c>
      <c r="D72" s="329"/>
      <c r="E72" s="131">
        <f t="shared" ref="E72:M72" ca="1" si="23">HYPERLINK("#'"&amp;E$4&amp;"-Thn-"&amp;E$1&amp;"'!"&amp;ADDRESS(ROW()+1,6),SUBTOTAL(9,INDIRECT(ADDRESS(ROW()+1,COLUMN())&amp;":"&amp;ADDRESS(ROW()+$O72,COLUMN())))/($O72*4)*100)</f>
        <v>75</v>
      </c>
      <c r="F72" s="131">
        <f t="shared" ca="1" si="23"/>
        <v>87.5</v>
      </c>
      <c r="G72" s="131">
        <f t="shared" ca="1" si="23"/>
        <v>0</v>
      </c>
      <c r="H72" s="131">
        <f t="shared" ca="1" si="23"/>
        <v>0</v>
      </c>
      <c r="I72" s="131">
        <f t="shared" ca="1" si="23"/>
        <v>0</v>
      </c>
      <c r="J72" s="131">
        <f t="shared" ca="1" si="23"/>
        <v>0</v>
      </c>
      <c r="K72" s="131">
        <f t="shared" ca="1" si="23"/>
        <v>0</v>
      </c>
      <c r="L72" s="131">
        <f t="shared" ca="1" si="23"/>
        <v>0</v>
      </c>
      <c r="M72" s="135">
        <f t="shared" ca="1" si="23"/>
        <v>0</v>
      </c>
      <c r="O72">
        <v>4</v>
      </c>
    </row>
    <row r="73" spans="2:15" x14ac:dyDescent="0.25">
      <c r="B73" s="6"/>
      <c r="C73" s="5" t="s">
        <v>74</v>
      </c>
      <c r="D73" s="41" t="s">
        <v>175</v>
      </c>
      <c r="E73" s="112">
        <f t="shared" ref="E73:M76" ca="1" si="24">HYPERLINK("#'"&amp;E$4&amp;"-Thn-"&amp;E$1&amp;"'!"&amp;ADDRESS(ROW(),6),IF(ISERROR(INDIRECT(ADDRESS(ROW(),6,1,1,E$4&amp;"-Thn-"&amp;E$1))),"~",INDIRECT(ADDRESS(ROW(),6,1,1,E$4&amp;"-Thn-"&amp;E$1))))</f>
        <v>3</v>
      </c>
      <c r="F73" s="112">
        <f t="shared" ca="1" si="24"/>
        <v>3</v>
      </c>
      <c r="G73" s="112">
        <f t="shared" ca="1" si="24"/>
        <v>0</v>
      </c>
      <c r="H73" s="112">
        <f t="shared" ca="1" si="24"/>
        <v>0</v>
      </c>
      <c r="I73" s="112">
        <f t="shared" ca="1" si="24"/>
        <v>0</v>
      </c>
      <c r="J73" s="112">
        <f t="shared" ca="1" si="24"/>
        <v>0</v>
      </c>
      <c r="K73" s="112">
        <f t="shared" ca="1" si="24"/>
        <v>0</v>
      </c>
      <c r="L73" s="112">
        <f t="shared" ca="1" si="24"/>
        <v>0</v>
      </c>
      <c r="M73" s="113">
        <f t="shared" ca="1" si="24"/>
        <v>0</v>
      </c>
    </row>
    <row r="74" spans="2:15" x14ac:dyDescent="0.25">
      <c r="B74" s="6"/>
      <c r="C74" s="5" t="s">
        <v>77</v>
      </c>
      <c r="D74" s="41" t="s">
        <v>177</v>
      </c>
      <c r="E74" s="112">
        <f t="shared" ca="1" si="24"/>
        <v>3</v>
      </c>
      <c r="F74" s="112">
        <f t="shared" ca="1" si="24"/>
        <v>4</v>
      </c>
      <c r="G74" s="112">
        <f t="shared" ca="1" si="24"/>
        <v>0</v>
      </c>
      <c r="H74" s="112">
        <f t="shared" ca="1" si="24"/>
        <v>0</v>
      </c>
      <c r="I74" s="112">
        <f t="shared" ca="1" si="24"/>
        <v>0</v>
      </c>
      <c r="J74" s="112">
        <f t="shared" ca="1" si="24"/>
        <v>0</v>
      </c>
      <c r="K74" s="112">
        <f t="shared" ca="1" si="24"/>
        <v>0</v>
      </c>
      <c r="L74" s="112">
        <f t="shared" ca="1" si="24"/>
        <v>0</v>
      </c>
      <c r="M74" s="113">
        <f t="shared" ca="1" si="24"/>
        <v>0</v>
      </c>
    </row>
    <row r="75" spans="2:15" ht="17.25" customHeight="1" x14ac:dyDescent="0.25">
      <c r="B75" s="6"/>
      <c r="C75" s="5" t="s">
        <v>80</v>
      </c>
      <c r="D75" s="41" t="s">
        <v>179</v>
      </c>
      <c r="E75" s="112">
        <f t="shared" ca="1" si="24"/>
        <v>3</v>
      </c>
      <c r="F75" s="112">
        <f t="shared" ca="1" si="24"/>
        <v>4</v>
      </c>
      <c r="G75" s="112">
        <f t="shared" ca="1" si="24"/>
        <v>0</v>
      </c>
      <c r="H75" s="112">
        <f t="shared" ca="1" si="24"/>
        <v>0</v>
      </c>
      <c r="I75" s="112">
        <f t="shared" ca="1" si="24"/>
        <v>0</v>
      </c>
      <c r="J75" s="112">
        <f t="shared" ca="1" si="24"/>
        <v>0</v>
      </c>
      <c r="K75" s="112">
        <f t="shared" ca="1" si="24"/>
        <v>0</v>
      </c>
      <c r="L75" s="112">
        <f t="shared" ca="1" si="24"/>
        <v>0</v>
      </c>
      <c r="M75" s="113">
        <f t="shared" ca="1" si="24"/>
        <v>0</v>
      </c>
    </row>
    <row r="76" spans="2:15" ht="18" customHeight="1" x14ac:dyDescent="0.25">
      <c r="B76" s="6"/>
      <c r="C76" s="5" t="s">
        <v>88</v>
      </c>
      <c r="D76" s="41" t="s">
        <v>389</v>
      </c>
      <c r="E76" s="112">
        <f t="shared" ca="1" si="24"/>
        <v>3</v>
      </c>
      <c r="F76" s="112">
        <f t="shared" ca="1" si="24"/>
        <v>3</v>
      </c>
      <c r="G76" s="112">
        <f t="shared" ca="1" si="24"/>
        <v>0</v>
      </c>
      <c r="H76" s="112">
        <f t="shared" ca="1" si="24"/>
        <v>0</v>
      </c>
      <c r="I76" s="112">
        <f t="shared" ca="1" si="24"/>
        <v>0</v>
      </c>
      <c r="J76" s="112">
        <f t="shared" ca="1" si="24"/>
        <v>0</v>
      </c>
      <c r="K76" s="112">
        <f t="shared" ca="1" si="24"/>
        <v>0</v>
      </c>
      <c r="L76" s="112">
        <f t="shared" ca="1" si="24"/>
        <v>0</v>
      </c>
      <c r="M76" s="113">
        <f t="shared" ca="1" si="24"/>
        <v>0</v>
      </c>
    </row>
    <row r="77" spans="2:15" ht="27.75" customHeight="1" x14ac:dyDescent="0.25">
      <c r="B77" s="35" t="s">
        <v>181</v>
      </c>
      <c r="C77" s="328" t="s">
        <v>182</v>
      </c>
      <c r="D77" s="329"/>
      <c r="E77" s="131">
        <f t="shared" ref="E77:M77" ca="1" si="25">HYPERLINK("#'"&amp;E$4&amp;"-Thn-"&amp;E$1&amp;"'!"&amp;ADDRESS(ROW()+1,6),SUBTOTAL(9,INDIRECT(ADDRESS(ROW()+1,COLUMN())&amp;":"&amp;ADDRESS(ROW()+$O77,COLUMN())))/($O77*4)*100)</f>
        <v>93.75</v>
      </c>
      <c r="F77" s="131">
        <f t="shared" ca="1" si="25"/>
        <v>75</v>
      </c>
      <c r="G77" s="131">
        <f t="shared" ca="1" si="25"/>
        <v>0</v>
      </c>
      <c r="H77" s="131">
        <f t="shared" ca="1" si="25"/>
        <v>0</v>
      </c>
      <c r="I77" s="131">
        <f t="shared" ca="1" si="25"/>
        <v>0</v>
      </c>
      <c r="J77" s="131">
        <f t="shared" ca="1" si="25"/>
        <v>0</v>
      </c>
      <c r="K77" s="131">
        <f t="shared" ca="1" si="25"/>
        <v>0</v>
      </c>
      <c r="L77" s="131">
        <f t="shared" ca="1" si="25"/>
        <v>0</v>
      </c>
      <c r="M77" s="135">
        <f t="shared" ca="1" si="25"/>
        <v>0</v>
      </c>
      <c r="O77">
        <v>4</v>
      </c>
    </row>
    <row r="78" spans="2:15" ht="25.5" x14ac:dyDescent="0.25">
      <c r="B78" s="6"/>
      <c r="C78" s="5" t="s">
        <v>74</v>
      </c>
      <c r="D78" s="41" t="s">
        <v>183</v>
      </c>
      <c r="E78" s="112">
        <f t="shared" ref="E78:M81" ca="1" si="26">HYPERLINK("#'"&amp;E$4&amp;"-Thn-"&amp;E$1&amp;"'!"&amp;ADDRESS(ROW(),6),IF(ISERROR(INDIRECT(ADDRESS(ROW(),6,1,1,E$4&amp;"-Thn-"&amp;E$1))),"~",INDIRECT(ADDRESS(ROW(),6,1,1,E$4&amp;"-Thn-"&amp;E$1))))</f>
        <v>4</v>
      </c>
      <c r="F78" s="112">
        <f t="shared" ca="1" si="26"/>
        <v>3</v>
      </c>
      <c r="G78" s="112">
        <f t="shared" ca="1" si="26"/>
        <v>0</v>
      </c>
      <c r="H78" s="112">
        <f t="shared" ca="1" si="26"/>
        <v>0</v>
      </c>
      <c r="I78" s="112">
        <f t="shared" ca="1" si="26"/>
        <v>0</v>
      </c>
      <c r="J78" s="112">
        <f t="shared" ca="1" si="26"/>
        <v>0</v>
      </c>
      <c r="K78" s="112">
        <f t="shared" ca="1" si="26"/>
        <v>0</v>
      </c>
      <c r="L78" s="112">
        <f t="shared" ca="1" si="26"/>
        <v>0</v>
      </c>
      <c r="M78" s="113">
        <f t="shared" ca="1" si="26"/>
        <v>0</v>
      </c>
    </row>
    <row r="79" spans="2:15" ht="17.25" customHeight="1" x14ac:dyDescent="0.25">
      <c r="B79" s="6"/>
      <c r="C79" s="5" t="s">
        <v>77</v>
      </c>
      <c r="D79" s="41" t="s">
        <v>387</v>
      </c>
      <c r="E79" s="112">
        <f t="shared" ca="1" si="26"/>
        <v>3</v>
      </c>
      <c r="F79" s="112">
        <f t="shared" ca="1" si="26"/>
        <v>3</v>
      </c>
      <c r="G79" s="112">
        <f t="shared" ca="1" si="26"/>
        <v>0</v>
      </c>
      <c r="H79" s="112">
        <f t="shared" ca="1" si="26"/>
        <v>0</v>
      </c>
      <c r="I79" s="112">
        <f t="shared" ca="1" si="26"/>
        <v>0</v>
      </c>
      <c r="J79" s="112">
        <f t="shared" ca="1" si="26"/>
        <v>0</v>
      </c>
      <c r="K79" s="112">
        <f t="shared" ca="1" si="26"/>
        <v>0</v>
      </c>
      <c r="L79" s="112">
        <f t="shared" ca="1" si="26"/>
        <v>0</v>
      </c>
      <c r="M79" s="113">
        <f t="shared" ca="1" si="26"/>
        <v>0</v>
      </c>
    </row>
    <row r="80" spans="2:15" ht="16.5" customHeight="1" x14ac:dyDescent="0.25">
      <c r="B80" s="6"/>
      <c r="C80" s="5" t="s">
        <v>80</v>
      </c>
      <c r="D80" s="41" t="s">
        <v>388</v>
      </c>
      <c r="E80" s="112">
        <f t="shared" ca="1" si="26"/>
        <v>4</v>
      </c>
      <c r="F80" s="112">
        <f t="shared" ca="1" si="26"/>
        <v>3</v>
      </c>
      <c r="G80" s="112">
        <f t="shared" ca="1" si="26"/>
        <v>0</v>
      </c>
      <c r="H80" s="112">
        <f t="shared" ca="1" si="26"/>
        <v>0</v>
      </c>
      <c r="I80" s="112">
        <f t="shared" ca="1" si="26"/>
        <v>0</v>
      </c>
      <c r="J80" s="112">
        <f t="shared" ca="1" si="26"/>
        <v>0</v>
      </c>
      <c r="K80" s="112">
        <f t="shared" ca="1" si="26"/>
        <v>0</v>
      </c>
      <c r="L80" s="112">
        <f t="shared" ca="1" si="26"/>
        <v>0</v>
      </c>
      <c r="M80" s="113">
        <f t="shared" ca="1" si="26"/>
        <v>0</v>
      </c>
    </row>
    <row r="81" spans="2:15" ht="12.75" customHeight="1" x14ac:dyDescent="0.25">
      <c r="B81" s="6"/>
      <c r="C81" s="5" t="s">
        <v>88</v>
      </c>
      <c r="D81" s="41" t="s">
        <v>187</v>
      </c>
      <c r="E81" s="112">
        <f t="shared" ca="1" si="26"/>
        <v>4</v>
      </c>
      <c r="F81" s="112">
        <f t="shared" ca="1" si="26"/>
        <v>3</v>
      </c>
      <c r="G81" s="112">
        <f t="shared" ca="1" si="26"/>
        <v>0</v>
      </c>
      <c r="H81" s="112">
        <f t="shared" ca="1" si="26"/>
        <v>0</v>
      </c>
      <c r="I81" s="112">
        <f t="shared" ca="1" si="26"/>
        <v>0</v>
      </c>
      <c r="J81" s="112">
        <f t="shared" ca="1" si="26"/>
        <v>0</v>
      </c>
      <c r="K81" s="112">
        <f t="shared" ca="1" si="26"/>
        <v>0</v>
      </c>
      <c r="L81" s="112">
        <f t="shared" ca="1" si="26"/>
        <v>0</v>
      </c>
      <c r="M81" s="113">
        <f t="shared" ca="1" si="26"/>
        <v>0</v>
      </c>
    </row>
    <row r="82" spans="2:15" ht="27.75" customHeight="1" x14ac:dyDescent="0.25">
      <c r="B82" s="35" t="s">
        <v>189</v>
      </c>
      <c r="C82" s="328" t="s">
        <v>190</v>
      </c>
      <c r="D82" s="329"/>
      <c r="E82" s="131">
        <f t="shared" ref="E82:M82" ca="1" si="27">HYPERLINK("#'"&amp;E$4&amp;"-Thn-"&amp;E$1&amp;"'!"&amp;ADDRESS(ROW()+1,6),SUBTOTAL(9,INDIRECT(ADDRESS(ROW()+1,COLUMN())&amp;":"&amp;ADDRESS(ROW()+$O82,COLUMN())))/($O82*4)*100)</f>
        <v>75</v>
      </c>
      <c r="F82" s="131">
        <f t="shared" ca="1" si="27"/>
        <v>75</v>
      </c>
      <c r="G82" s="131">
        <f t="shared" ca="1" si="27"/>
        <v>0</v>
      </c>
      <c r="H82" s="131">
        <f t="shared" ca="1" si="27"/>
        <v>0</v>
      </c>
      <c r="I82" s="131">
        <f t="shared" ca="1" si="27"/>
        <v>0</v>
      </c>
      <c r="J82" s="131">
        <f t="shared" ca="1" si="27"/>
        <v>0</v>
      </c>
      <c r="K82" s="131">
        <f t="shared" ca="1" si="27"/>
        <v>0</v>
      </c>
      <c r="L82" s="131">
        <f t="shared" ca="1" si="27"/>
        <v>0</v>
      </c>
      <c r="M82" s="135">
        <f t="shared" ca="1" si="27"/>
        <v>0</v>
      </c>
      <c r="O82">
        <v>3</v>
      </c>
    </row>
    <row r="83" spans="2:15" x14ac:dyDescent="0.25">
      <c r="B83" s="6"/>
      <c r="C83" s="5" t="s">
        <v>74</v>
      </c>
      <c r="D83" s="41" t="s">
        <v>315</v>
      </c>
      <c r="E83" s="112">
        <f t="shared" ref="E83:M85" ca="1" si="28">HYPERLINK("#'"&amp;E$4&amp;"-Thn-"&amp;E$1&amp;"'!"&amp;ADDRESS(ROW(),6),IF(ISERROR(INDIRECT(ADDRESS(ROW(),6,1,1,E$4&amp;"-Thn-"&amp;E$1))),"~",INDIRECT(ADDRESS(ROW(),6,1,1,E$4&amp;"-Thn-"&amp;E$1))))</f>
        <v>3</v>
      </c>
      <c r="F83" s="112">
        <f t="shared" ca="1" si="28"/>
        <v>3</v>
      </c>
      <c r="G83" s="112">
        <f t="shared" ca="1" si="28"/>
        <v>0</v>
      </c>
      <c r="H83" s="112">
        <f t="shared" ca="1" si="28"/>
        <v>0</v>
      </c>
      <c r="I83" s="112">
        <f t="shared" ca="1" si="28"/>
        <v>0</v>
      </c>
      <c r="J83" s="112">
        <f t="shared" ca="1" si="28"/>
        <v>0</v>
      </c>
      <c r="K83" s="112">
        <f t="shared" ca="1" si="28"/>
        <v>0</v>
      </c>
      <c r="L83" s="112">
        <f t="shared" ca="1" si="28"/>
        <v>0</v>
      </c>
      <c r="M83" s="113">
        <f t="shared" ca="1" si="28"/>
        <v>0</v>
      </c>
    </row>
    <row r="84" spans="2:15" ht="25.5" x14ac:dyDescent="0.25">
      <c r="B84" s="6"/>
      <c r="C84" s="5" t="s">
        <v>77</v>
      </c>
      <c r="D84" s="41" t="s">
        <v>316</v>
      </c>
      <c r="E84" s="112">
        <f t="shared" ca="1" si="28"/>
        <v>3</v>
      </c>
      <c r="F84" s="112">
        <f t="shared" ca="1" si="28"/>
        <v>3</v>
      </c>
      <c r="G84" s="112">
        <f t="shared" ca="1" si="28"/>
        <v>0</v>
      </c>
      <c r="H84" s="112">
        <f t="shared" ca="1" si="28"/>
        <v>0</v>
      </c>
      <c r="I84" s="112">
        <f t="shared" ca="1" si="28"/>
        <v>0</v>
      </c>
      <c r="J84" s="112">
        <f t="shared" ca="1" si="28"/>
        <v>0</v>
      </c>
      <c r="K84" s="112">
        <f t="shared" ca="1" si="28"/>
        <v>0</v>
      </c>
      <c r="L84" s="112">
        <f t="shared" ca="1" si="28"/>
        <v>0</v>
      </c>
      <c r="M84" s="113">
        <f t="shared" ca="1" si="28"/>
        <v>0</v>
      </c>
    </row>
    <row r="85" spans="2:15" ht="25.5" x14ac:dyDescent="0.25">
      <c r="B85" s="6"/>
      <c r="C85" s="5" t="s">
        <v>80</v>
      </c>
      <c r="D85" s="41" t="s">
        <v>193</v>
      </c>
      <c r="E85" s="112">
        <f t="shared" ca="1" si="28"/>
        <v>3</v>
      </c>
      <c r="F85" s="112">
        <f t="shared" ca="1" si="28"/>
        <v>3</v>
      </c>
      <c r="G85" s="112">
        <f t="shared" ca="1" si="28"/>
        <v>0</v>
      </c>
      <c r="H85" s="112">
        <f t="shared" ca="1" si="28"/>
        <v>0</v>
      </c>
      <c r="I85" s="112">
        <f t="shared" ca="1" si="28"/>
        <v>0</v>
      </c>
      <c r="J85" s="112">
        <f t="shared" ca="1" si="28"/>
        <v>0</v>
      </c>
      <c r="K85" s="112">
        <f t="shared" ca="1" si="28"/>
        <v>0</v>
      </c>
      <c r="L85" s="112">
        <f t="shared" ca="1" si="28"/>
        <v>0</v>
      </c>
      <c r="M85" s="113">
        <f t="shared" ca="1" si="28"/>
        <v>0</v>
      </c>
    </row>
    <row r="86" spans="2:15" ht="27.75" customHeight="1" x14ac:dyDescent="0.25">
      <c r="B86" s="35" t="s">
        <v>195</v>
      </c>
      <c r="C86" s="328" t="s">
        <v>196</v>
      </c>
      <c r="D86" s="329"/>
      <c r="E86" s="131">
        <f t="shared" ref="E86:M86" ca="1" si="29">HYPERLINK("#'"&amp;E$4&amp;"-Thn-"&amp;E$1&amp;"'!"&amp;ADDRESS(ROW()+1,6),SUBTOTAL(9,INDIRECT(ADDRESS(ROW()+1,COLUMN())&amp;":"&amp;ADDRESS(ROW()+$O86,COLUMN())))/($O86*4)*100)</f>
        <v>81.25</v>
      </c>
      <c r="F86" s="131">
        <f t="shared" ca="1" si="29"/>
        <v>75</v>
      </c>
      <c r="G86" s="131">
        <f t="shared" ca="1" si="29"/>
        <v>0</v>
      </c>
      <c r="H86" s="131">
        <f t="shared" ca="1" si="29"/>
        <v>0</v>
      </c>
      <c r="I86" s="131">
        <f t="shared" ca="1" si="29"/>
        <v>0</v>
      </c>
      <c r="J86" s="131">
        <f t="shared" ca="1" si="29"/>
        <v>0</v>
      </c>
      <c r="K86" s="131">
        <f t="shared" ca="1" si="29"/>
        <v>0</v>
      </c>
      <c r="L86" s="131">
        <f t="shared" ca="1" si="29"/>
        <v>0</v>
      </c>
      <c r="M86" s="135">
        <f t="shared" ca="1" si="29"/>
        <v>0</v>
      </c>
      <c r="O86">
        <v>4</v>
      </c>
    </row>
    <row r="87" spans="2:15" ht="25.5" x14ac:dyDescent="0.25">
      <c r="B87" s="6"/>
      <c r="C87" s="5" t="s">
        <v>74</v>
      </c>
      <c r="D87" s="41" t="s">
        <v>197</v>
      </c>
      <c r="E87" s="112">
        <f t="shared" ref="E87:M90" ca="1" si="30">HYPERLINK("#'"&amp;E$4&amp;"-Thn-"&amp;E$1&amp;"'!"&amp;ADDRESS(ROW(),6),IF(ISERROR(INDIRECT(ADDRESS(ROW(),6,1,1,E$4&amp;"-Thn-"&amp;E$1))),"~",INDIRECT(ADDRESS(ROW(),6,1,1,E$4&amp;"-Thn-"&amp;E$1))))</f>
        <v>3</v>
      </c>
      <c r="F87" s="112">
        <f t="shared" ca="1" si="30"/>
        <v>3</v>
      </c>
      <c r="G87" s="112">
        <f t="shared" ca="1" si="30"/>
        <v>0</v>
      </c>
      <c r="H87" s="112">
        <f t="shared" ca="1" si="30"/>
        <v>0</v>
      </c>
      <c r="I87" s="112">
        <f t="shared" ca="1" si="30"/>
        <v>0</v>
      </c>
      <c r="J87" s="112">
        <f t="shared" ca="1" si="30"/>
        <v>0</v>
      </c>
      <c r="K87" s="112">
        <f t="shared" ca="1" si="30"/>
        <v>0</v>
      </c>
      <c r="L87" s="112">
        <f t="shared" ca="1" si="30"/>
        <v>0</v>
      </c>
      <c r="M87" s="113">
        <f t="shared" ca="1" si="30"/>
        <v>0</v>
      </c>
    </row>
    <row r="88" spans="2:15" x14ac:dyDescent="0.25">
      <c r="B88" s="6"/>
      <c r="C88" s="5" t="s">
        <v>77</v>
      </c>
      <c r="D88" s="41" t="s">
        <v>199</v>
      </c>
      <c r="E88" s="112">
        <f t="shared" ca="1" si="30"/>
        <v>3</v>
      </c>
      <c r="F88" s="112">
        <f t="shared" ca="1" si="30"/>
        <v>3</v>
      </c>
      <c r="G88" s="112">
        <f t="shared" ca="1" si="30"/>
        <v>0</v>
      </c>
      <c r="H88" s="112">
        <f t="shared" ca="1" si="30"/>
        <v>0</v>
      </c>
      <c r="I88" s="112">
        <f t="shared" ca="1" si="30"/>
        <v>0</v>
      </c>
      <c r="J88" s="112">
        <f t="shared" ca="1" si="30"/>
        <v>0</v>
      </c>
      <c r="K88" s="112">
        <f t="shared" ca="1" si="30"/>
        <v>0</v>
      </c>
      <c r="L88" s="112">
        <f t="shared" ca="1" si="30"/>
        <v>0</v>
      </c>
      <c r="M88" s="113">
        <f t="shared" ca="1" si="30"/>
        <v>0</v>
      </c>
    </row>
    <row r="89" spans="2:15" ht="25.5" x14ac:dyDescent="0.25">
      <c r="B89" s="6"/>
      <c r="C89" s="5" t="s">
        <v>80</v>
      </c>
      <c r="D89" s="41" t="s">
        <v>201</v>
      </c>
      <c r="E89" s="112">
        <f t="shared" ca="1" si="30"/>
        <v>3</v>
      </c>
      <c r="F89" s="112">
        <f t="shared" ca="1" si="30"/>
        <v>3</v>
      </c>
      <c r="G89" s="112">
        <f t="shared" ca="1" si="30"/>
        <v>0</v>
      </c>
      <c r="H89" s="112">
        <f t="shared" ca="1" si="30"/>
        <v>0</v>
      </c>
      <c r="I89" s="112">
        <f t="shared" ca="1" si="30"/>
        <v>0</v>
      </c>
      <c r="J89" s="112">
        <f t="shared" ca="1" si="30"/>
        <v>0</v>
      </c>
      <c r="K89" s="112">
        <f t="shared" ca="1" si="30"/>
        <v>0</v>
      </c>
      <c r="L89" s="112">
        <f t="shared" ca="1" si="30"/>
        <v>0</v>
      </c>
      <c r="M89" s="113">
        <f t="shared" ca="1" si="30"/>
        <v>0</v>
      </c>
    </row>
    <row r="90" spans="2:15" ht="25.5" x14ac:dyDescent="0.25">
      <c r="B90" s="6"/>
      <c r="C90" s="5" t="s">
        <v>88</v>
      </c>
      <c r="D90" s="41" t="s">
        <v>202</v>
      </c>
      <c r="E90" s="112">
        <f t="shared" ca="1" si="30"/>
        <v>4</v>
      </c>
      <c r="F90" s="112">
        <f t="shared" ca="1" si="30"/>
        <v>3</v>
      </c>
      <c r="G90" s="112">
        <f t="shared" ca="1" si="30"/>
        <v>0</v>
      </c>
      <c r="H90" s="112">
        <f t="shared" ca="1" si="30"/>
        <v>0</v>
      </c>
      <c r="I90" s="112">
        <f t="shared" ca="1" si="30"/>
        <v>0</v>
      </c>
      <c r="J90" s="112">
        <f t="shared" ca="1" si="30"/>
        <v>0</v>
      </c>
      <c r="K90" s="112">
        <f t="shared" ca="1" si="30"/>
        <v>0</v>
      </c>
      <c r="L90" s="112">
        <f t="shared" ca="1" si="30"/>
        <v>0</v>
      </c>
      <c r="M90" s="113">
        <f t="shared" ca="1" si="30"/>
        <v>0</v>
      </c>
    </row>
    <row r="91" spans="2:15" ht="27.75" customHeight="1" x14ac:dyDescent="0.25">
      <c r="B91" s="35" t="s">
        <v>204</v>
      </c>
      <c r="C91" s="328" t="s">
        <v>205</v>
      </c>
      <c r="D91" s="329"/>
      <c r="E91" s="131">
        <f ca="1">HYPERLINK("#'"&amp;E$4&amp;"-Thn-"&amp;E$1&amp;"'!"&amp;ADDRESS(ROW()+1,6),SUBTOTAL(9,INDIRECT(ADDRESS(ROW()+1,COLUMN())&amp;":"&amp;ADDRESS(ROW()+$O91,COLUMN())))/($O91*4)*100)</f>
        <v>75</v>
      </c>
      <c r="F91" s="131">
        <f t="shared" ref="F91:M91" ca="1" si="31">HYPERLINK("#'"&amp;F$4&amp;"-Thn-"&amp;F$1&amp;"'!"&amp;ADDRESS(ROW()+1,6),SUBTOTAL(9,INDIRECT(ADDRESS(ROW()+1,COLUMN())&amp;":"&amp;ADDRESS(ROW()+$O91,COLUMN())))/($O91*4)*100)</f>
        <v>75</v>
      </c>
      <c r="G91" s="131">
        <f t="shared" ca="1" si="31"/>
        <v>0</v>
      </c>
      <c r="H91" s="131">
        <f t="shared" ca="1" si="31"/>
        <v>0</v>
      </c>
      <c r="I91" s="131">
        <f t="shared" ca="1" si="31"/>
        <v>0</v>
      </c>
      <c r="J91" s="131">
        <f t="shared" ca="1" si="31"/>
        <v>0</v>
      </c>
      <c r="K91" s="131">
        <f t="shared" ca="1" si="31"/>
        <v>0</v>
      </c>
      <c r="L91" s="131">
        <f t="shared" ca="1" si="31"/>
        <v>0</v>
      </c>
      <c r="M91" s="135">
        <f t="shared" ca="1" si="31"/>
        <v>0</v>
      </c>
      <c r="O91">
        <v>5</v>
      </c>
    </row>
    <row r="92" spans="2:15" ht="25.5" x14ac:dyDescent="0.25">
      <c r="B92" s="6"/>
      <c r="C92" s="5" t="s">
        <v>74</v>
      </c>
      <c r="D92" s="41" t="s">
        <v>206</v>
      </c>
      <c r="E92" s="112">
        <f t="shared" ref="E92:M108" ca="1" si="32">HYPERLINK("#'"&amp;E$4&amp;"-Thn-"&amp;E$1&amp;"'!"&amp;ADDRESS(ROW(),6),IF(ISERROR(INDIRECT(ADDRESS(ROW(),6,1,1,E$4&amp;"-Thn-"&amp;E$1))),"~",INDIRECT(ADDRESS(ROW(),6,1,1,E$4&amp;"-Thn-"&amp;E$1))))</f>
        <v>3</v>
      </c>
      <c r="F92" s="112">
        <f t="shared" ca="1" si="32"/>
        <v>3</v>
      </c>
      <c r="G92" s="112">
        <f t="shared" ca="1" si="32"/>
        <v>0</v>
      </c>
      <c r="H92" s="112">
        <f t="shared" ca="1" si="32"/>
        <v>0</v>
      </c>
      <c r="I92" s="112">
        <f t="shared" ca="1" si="32"/>
        <v>0</v>
      </c>
      <c r="J92" s="112">
        <f t="shared" ca="1" si="32"/>
        <v>0</v>
      </c>
      <c r="K92" s="112">
        <f t="shared" ca="1" si="32"/>
        <v>0</v>
      </c>
      <c r="L92" s="112">
        <f t="shared" ca="1" si="32"/>
        <v>0</v>
      </c>
      <c r="M92" s="113">
        <f t="shared" ca="1" si="32"/>
        <v>0</v>
      </c>
    </row>
    <row r="93" spans="2:15" ht="25.5" x14ac:dyDescent="0.25">
      <c r="B93" s="6"/>
      <c r="C93" s="5" t="s">
        <v>77</v>
      </c>
      <c r="D93" s="41" t="s">
        <v>207</v>
      </c>
      <c r="E93" s="112">
        <f t="shared" ca="1" si="32"/>
        <v>3</v>
      </c>
      <c r="F93" s="112">
        <f t="shared" ca="1" si="32"/>
        <v>3</v>
      </c>
      <c r="G93" s="112">
        <f t="shared" ca="1" si="32"/>
        <v>0</v>
      </c>
      <c r="H93" s="112">
        <f t="shared" ca="1" si="32"/>
        <v>0</v>
      </c>
      <c r="I93" s="112">
        <f t="shared" ca="1" si="32"/>
        <v>0</v>
      </c>
      <c r="J93" s="112">
        <f t="shared" ca="1" si="32"/>
        <v>0</v>
      </c>
      <c r="K93" s="112">
        <f t="shared" ca="1" si="32"/>
        <v>0</v>
      </c>
      <c r="L93" s="112">
        <f t="shared" ca="1" si="32"/>
        <v>0</v>
      </c>
      <c r="M93" s="113">
        <f t="shared" ca="1" si="32"/>
        <v>0</v>
      </c>
    </row>
    <row r="94" spans="2:15" x14ac:dyDescent="0.25">
      <c r="B94" s="6"/>
      <c r="C94" s="5" t="s">
        <v>80</v>
      </c>
      <c r="D94" s="41" t="s">
        <v>209</v>
      </c>
      <c r="E94" s="112">
        <f t="shared" ca="1" si="32"/>
        <v>3</v>
      </c>
      <c r="F94" s="112">
        <f t="shared" ca="1" si="32"/>
        <v>3</v>
      </c>
      <c r="G94" s="112">
        <f t="shared" ca="1" si="32"/>
        <v>0</v>
      </c>
      <c r="H94" s="112">
        <f t="shared" ca="1" si="32"/>
        <v>0</v>
      </c>
      <c r="I94" s="112">
        <f t="shared" ca="1" si="32"/>
        <v>0</v>
      </c>
      <c r="J94" s="112">
        <f t="shared" ca="1" si="32"/>
        <v>0</v>
      </c>
      <c r="K94" s="112">
        <f t="shared" ca="1" si="32"/>
        <v>0</v>
      </c>
      <c r="L94" s="112">
        <f t="shared" ca="1" si="32"/>
        <v>0</v>
      </c>
      <c r="M94" s="113">
        <f t="shared" ca="1" si="32"/>
        <v>0</v>
      </c>
    </row>
    <row r="95" spans="2:15" ht="25.5" x14ac:dyDescent="0.25">
      <c r="B95" s="6"/>
      <c r="C95" s="5" t="s">
        <v>88</v>
      </c>
      <c r="D95" s="41" t="s">
        <v>211</v>
      </c>
      <c r="E95" s="112">
        <f t="shared" ca="1" si="32"/>
        <v>3</v>
      </c>
      <c r="F95" s="112">
        <f t="shared" ca="1" si="32"/>
        <v>3</v>
      </c>
      <c r="G95" s="112">
        <f t="shared" ca="1" si="32"/>
        <v>0</v>
      </c>
      <c r="H95" s="112">
        <f t="shared" ca="1" si="32"/>
        <v>0</v>
      </c>
      <c r="I95" s="112">
        <f t="shared" ca="1" si="32"/>
        <v>0</v>
      </c>
      <c r="J95" s="112">
        <f t="shared" ca="1" si="32"/>
        <v>0</v>
      </c>
      <c r="K95" s="112">
        <f t="shared" ca="1" si="32"/>
        <v>0</v>
      </c>
      <c r="L95" s="112">
        <f t="shared" ca="1" si="32"/>
        <v>0</v>
      </c>
      <c r="M95" s="113">
        <f t="shared" ca="1" si="32"/>
        <v>0</v>
      </c>
    </row>
    <row r="96" spans="2:15" ht="25.5" x14ac:dyDescent="0.25">
      <c r="B96" s="6"/>
      <c r="C96" s="5" t="s">
        <v>213</v>
      </c>
      <c r="D96" s="41" t="s">
        <v>214</v>
      </c>
      <c r="E96" s="112">
        <f t="shared" ca="1" si="32"/>
        <v>3</v>
      </c>
      <c r="F96" s="112">
        <f t="shared" ca="1" si="32"/>
        <v>3</v>
      </c>
      <c r="G96" s="112">
        <f t="shared" ca="1" si="32"/>
        <v>0</v>
      </c>
      <c r="H96" s="112">
        <f t="shared" ca="1" si="32"/>
        <v>0</v>
      </c>
      <c r="I96" s="112">
        <f t="shared" ca="1" si="32"/>
        <v>0</v>
      </c>
      <c r="J96" s="112">
        <f t="shared" ca="1" si="32"/>
        <v>0</v>
      </c>
      <c r="K96" s="112">
        <f t="shared" ca="1" si="32"/>
        <v>0</v>
      </c>
      <c r="L96" s="112">
        <f t="shared" ca="1" si="32"/>
        <v>0</v>
      </c>
      <c r="M96" s="113">
        <f t="shared" ca="1" si="32"/>
        <v>0</v>
      </c>
    </row>
    <row r="97" spans="2:15" ht="27.75" customHeight="1" x14ac:dyDescent="0.25">
      <c r="B97" s="35" t="s">
        <v>216</v>
      </c>
      <c r="C97" s="328" t="s">
        <v>217</v>
      </c>
      <c r="D97" s="329"/>
      <c r="E97" s="131">
        <f t="shared" ref="E97:M97" ca="1" si="33">HYPERLINK("#'"&amp;E$4&amp;"-Thn-"&amp;E$1&amp;"'!"&amp;ADDRESS(ROW()+1,6),SUBTOTAL(9,INDIRECT(ADDRESS(ROW()+1,COLUMN())&amp;":"&amp;ADDRESS(ROW()+$O97,COLUMN())))/($O97*4)*100)</f>
        <v>93.75</v>
      </c>
      <c r="F97" s="131">
        <f t="shared" ca="1" si="33"/>
        <v>75</v>
      </c>
      <c r="G97" s="131">
        <f t="shared" ca="1" si="33"/>
        <v>0</v>
      </c>
      <c r="H97" s="131">
        <f t="shared" ca="1" si="33"/>
        <v>0</v>
      </c>
      <c r="I97" s="131">
        <f t="shared" ca="1" si="33"/>
        <v>0</v>
      </c>
      <c r="J97" s="131">
        <f t="shared" ca="1" si="33"/>
        <v>0</v>
      </c>
      <c r="K97" s="131">
        <f t="shared" ca="1" si="33"/>
        <v>0</v>
      </c>
      <c r="L97" s="131">
        <f t="shared" ca="1" si="33"/>
        <v>0</v>
      </c>
      <c r="M97" s="135">
        <f t="shared" ca="1" si="33"/>
        <v>0</v>
      </c>
      <c r="O97">
        <v>4</v>
      </c>
    </row>
    <row r="98" spans="2:15" ht="25.5" x14ac:dyDescent="0.25">
      <c r="B98" s="6"/>
      <c r="C98" s="5" t="s">
        <v>74</v>
      </c>
      <c r="D98" s="41" t="s">
        <v>478</v>
      </c>
      <c r="E98" s="112">
        <f t="shared" ca="1" si="32"/>
        <v>3</v>
      </c>
      <c r="F98" s="112">
        <f t="shared" ca="1" si="32"/>
        <v>3</v>
      </c>
      <c r="G98" s="112">
        <f t="shared" ca="1" si="32"/>
        <v>0</v>
      </c>
      <c r="H98" s="112">
        <f t="shared" ca="1" si="32"/>
        <v>0</v>
      </c>
      <c r="I98" s="112">
        <f t="shared" ca="1" si="32"/>
        <v>0</v>
      </c>
      <c r="J98" s="112">
        <f t="shared" ca="1" si="32"/>
        <v>0</v>
      </c>
      <c r="K98" s="112">
        <f t="shared" ca="1" si="32"/>
        <v>0</v>
      </c>
      <c r="L98" s="112">
        <f t="shared" ca="1" si="32"/>
        <v>0</v>
      </c>
      <c r="M98" s="113">
        <f t="shared" ca="1" si="32"/>
        <v>0</v>
      </c>
    </row>
    <row r="99" spans="2:15" ht="25.5" x14ac:dyDescent="0.25">
      <c r="B99" s="6"/>
      <c r="C99" s="5" t="s">
        <v>77</v>
      </c>
      <c r="D99" s="41" t="s">
        <v>477</v>
      </c>
      <c r="E99" s="112">
        <f t="shared" ca="1" si="32"/>
        <v>4</v>
      </c>
      <c r="F99" s="112">
        <f t="shared" ca="1" si="32"/>
        <v>3</v>
      </c>
      <c r="G99" s="112">
        <f t="shared" ca="1" si="32"/>
        <v>0</v>
      </c>
      <c r="H99" s="112">
        <f t="shared" ca="1" si="32"/>
        <v>0</v>
      </c>
      <c r="I99" s="112">
        <f t="shared" ca="1" si="32"/>
        <v>0</v>
      </c>
      <c r="J99" s="112">
        <f t="shared" ca="1" si="32"/>
        <v>0</v>
      </c>
      <c r="K99" s="112">
        <f t="shared" ca="1" si="32"/>
        <v>0</v>
      </c>
      <c r="L99" s="112">
        <f t="shared" ca="1" si="32"/>
        <v>0</v>
      </c>
      <c r="M99" s="113">
        <f t="shared" ca="1" si="32"/>
        <v>0</v>
      </c>
    </row>
    <row r="100" spans="2:15" ht="25.5" x14ac:dyDescent="0.25">
      <c r="B100" s="6"/>
      <c r="C100" s="5" t="s">
        <v>80</v>
      </c>
      <c r="D100" s="41" t="s">
        <v>479</v>
      </c>
      <c r="E100" s="112">
        <f t="shared" ca="1" si="32"/>
        <v>4</v>
      </c>
      <c r="F100" s="112">
        <f t="shared" ca="1" si="32"/>
        <v>3</v>
      </c>
      <c r="G100" s="112">
        <f t="shared" ca="1" si="32"/>
        <v>0</v>
      </c>
      <c r="H100" s="112">
        <f t="shared" ca="1" si="32"/>
        <v>0</v>
      </c>
      <c r="I100" s="112">
        <f t="shared" ca="1" si="32"/>
        <v>0</v>
      </c>
      <c r="J100" s="112">
        <f t="shared" ca="1" si="32"/>
        <v>0</v>
      </c>
      <c r="K100" s="112">
        <f t="shared" ca="1" si="32"/>
        <v>0</v>
      </c>
      <c r="L100" s="112">
        <f t="shared" ca="1" si="32"/>
        <v>0</v>
      </c>
      <c r="M100" s="113">
        <f t="shared" ca="1" si="32"/>
        <v>0</v>
      </c>
    </row>
    <row r="101" spans="2:15" ht="25.5" x14ac:dyDescent="0.25">
      <c r="B101" s="6"/>
      <c r="C101" s="5" t="s">
        <v>88</v>
      </c>
      <c r="D101" s="41" t="s">
        <v>480</v>
      </c>
      <c r="E101" s="112">
        <f t="shared" ca="1" si="32"/>
        <v>4</v>
      </c>
      <c r="F101" s="112">
        <f t="shared" ca="1" si="32"/>
        <v>3</v>
      </c>
      <c r="G101" s="112">
        <f t="shared" ca="1" si="32"/>
        <v>0</v>
      </c>
      <c r="H101" s="112">
        <f t="shared" ca="1" si="32"/>
        <v>0</v>
      </c>
      <c r="I101" s="112">
        <f t="shared" ca="1" si="32"/>
        <v>0</v>
      </c>
      <c r="J101" s="112">
        <f t="shared" ca="1" si="32"/>
        <v>0</v>
      </c>
      <c r="K101" s="112">
        <f t="shared" ca="1" si="32"/>
        <v>0</v>
      </c>
      <c r="L101" s="112">
        <f t="shared" ca="1" si="32"/>
        <v>0</v>
      </c>
      <c r="M101" s="113">
        <f t="shared" ca="1" si="32"/>
        <v>0</v>
      </c>
    </row>
    <row r="102" spans="2:15" ht="21.75" customHeight="1" x14ac:dyDescent="0.25">
      <c r="B102" s="35" t="s">
        <v>218</v>
      </c>
      <c r="C102" s="328" t="s">
        <v>219</v>
      </c>
      <c r="D102" s="329"/>
      <c r="E102" s="131">
        <f t="shared" ref="E102:M102" ca="1" si="34">HYPERLINK("#'"&amp;E$4&amp;"-Thn-"&amp;E$1&amp;"'!"&amp;ADDRESS(ROW()+1,6),SUBTOTAL(9,INDIRECT(ADDRESS(ROW()+1,COLUMN())&amp;":"&amp;ADDRESS(ROW()+$O102,COLUMN())))/($O102*4)*100)</f>
        <v>81.25</v>
      </c>
      <c r="F102" s="131">
        <f t="shared" ca="1" si="34"/>
        <v>87.5</v>
      </c>
      <c r="G102" s="131">
        <f t="shared" ca="1" si="34"/>
        <v>0</v>
      </c>
      <c r="H102" s="131">
        <f t="shared" ca="1" si="34"/>
        <v>0</v>
      </c>
      <c r="I102" s="131">
        <f t="shared" ca="1" si="34"/>
        <v>0</v>
      </c>
      <c r="J102" s="131">
        <f t="shared" ca="1" si="34"/>
        <v>0</v>
      </c>
      <c r="K102" s="131">
        <f t="shared" ca="1" si="34"/>
        <v>0</v>
      </c>
      <c r="L102" s="131">
        <f t="shared" ca="1" si="34"/>
        <v>0</v>
      </c>
      <c r="M102" s="135">
        <f t="shared" ca="1" si="34"/>
        <v>0</v>
      </c>
      <c r="O102">
        <v>4</v>
      </c>
    </row>
    <row r="103" spans="2:15" ht="25.5" x14ac:dyDescent="0.25">
      <c r="B103" s="6"/>
      <c r="C103" s="5" t="s">
        <v>74</v>
      </c>
      <c r="D103" s="41" t="s">
        <v>481</v>
      </c>
      <c r="E103" s="112">
        <f t="shared" ca="1" si="32"/>
        <v>4</v>
      </c>
      <c r="F103" s="112">
        <f t="shared" ca="1" si="32"/>
        <v>4</v>
      </c>
      <c r="G103" s="112">
        <f t="shared" ca="1" si="32"/>
        <v>0</v>
      </c>
      <c r="H103" s="112">
        <f t="shared" ca="1" si="32"/>
        <v>0</v>
      </c>
      <c r="I103" s="112">
        <f t="shared" ca="1" si="32"/>
        <v>0</v>
      </c>
      <c r="J103" s="112">
        <f t="shared" ca="1" si="32"/>
        <v>0</v>
      </c>
      <c r="K103" s="112">
        <f t="shared" ca="1" si="32"/>
        <v>0</v>
      </c>
      <c r="L103" s="112">
        <f t="shared" ca="1" si="32"/>
        <v>0</v>
      </c>
      <c r="M103" s="113">
        <f t="shared" ca="1" si="32"/>
        <v>0</v>
      </c>
    </row>
    <row r="104" spans="2:15" ht="25.5" x14ac:dyDescent="0.25">
      <c r="B104" s="6"/>
      <c r="C104" s="5" t="s">
        <v>77</v>
      </c>
      <c r="D104" s="41" t="s">
        <v>482</v>
      </c>
      <c r="E104" s="112">
        <f t="shared" ca="1" si="32"/>
        <v>3</v>
      </c>
      <c r="F104" s="112">
        <f t="shared" ca="1" si="32"/>
        <v>4</v>
      </c>
      <c r="G104" s="112">
        <f t="shared" ca="1" si="32"/>
        <v>0</v>
      </c>
      <c r="H104" s="112">
        <f t="shared" ca="1" si="32"/>
        <v>0</v>
      </c>
      <c r="I104" s="112">
        <f t="shared" ca="1" si="32"/>
        <v>0</v>
      </c>
      <c r="J104" s="112">
        <f t="shared" ca="1" si="32"/>
        <v>0</v>
      </c>
      <c r="K104" s="112">
        <f t="shared" ca="1" si="32"/>
        <v>0</v>
      </c>
      <c r="L104" s="112">
        <f t="shared" ca="1" si="32"/>
        <v>0</v>
      </c>
      <c r="M104" s="113">
        <f t="shared" ca="1" si="32"/>
        <v>0</v>
      </c>
    </row>
    <row r="105" spans="2:15" x14ac:dyDescent="0.25">
      <c r="B105" s="6"/>
      <c r="C105" s="5" t="s">
        <v>80</v>
      </c>
      <c r="D105" s="41" t="s">
        <v>483</v>
      </c>
      <c r="E105" s="112">
        <f t="shared" ca="1" si="32"/>
        <v>3</v>
      </c>
      <c r="F105" s="112">
        <f t="shared" ca="1" si="32"/>
        <v>3</v>
      </c>
      <c r="G105" s="112">
        <f t="shared" ca="1" si="32"/>
        <v>0</v>
      </c>
      <c r="H105" s="112">
        <f t="shared" ca="1" si="32"/>
        <v>0</v>
      </c>
      <c r="I105" s="112">
        <f t="shared" ca="1" si="32"/>
        <v>0</v>
      </c>
      <c r="J105" s="112">
        <f t="shared" ca="1" si="32"/>
        <v>0</v>
      </c>
      <c r="K105" s="112">
        <f t="shared" ca="1" si="32"/>
        <v>0</v>
      </c>
      <c r="L105" s="112">
        <f t="shared" ca="1" si="32"/>
        <v>0</v>
      </c>
      <c r="M105" s="113">
        <f t="shared" ca="1" si="32"/>
        <v>0</v>
      </c>
    </row>
    <row r="106" spans="2:15" ht="25.5" x14ac:dyDescent="0.25">
      <c r="B106" s="6"/>
      <c r="C106" s="5" t="s">
        <v>88</v>
      </c>
      <c r="D106" s="41" t="s">
        <v>484</v>
      </c>
      <c r="E106" s="112">
        <f t="shared" ca="1" si="32"/>
        <v>3</v>
      </c>
      <c r="F106" s="112">
        <f t="shared" ca="1" si="32"/>
        <v>3</v>
      </c>
      <c r="G106" s="112">
        <f t="shared" ca="1" si="32"/>
        <v>0</v>
      </c>
      <c r="H106" s="112">
        <f t="shared" ca="1" si="32"/>
        <v>0</v>
      </c>
      <c r="I106" s="112">
        <f t="shared" ca="1" si="32"/>
        <v>0</v>
      </c>
      <c r="J106" s="112">
        <f t="shared" ca="1" si="32"/>
        <v>0</v>
      </c>
      <c r="K106" s="112">
        <f t="shared" ca="1" si="32"/>
        <v>0</v>
      </c>
      <c r="L106" s="112">
        <f t="shared" ca="1" si="32"/>
        <v>0</v>
      </c>
      <c r="M106" s="113">
        <f t="shared" ca="1" si="32"/>
        <v>0</v>
      </c>
    </row>
    <row r="107" spans="2:15" ht="27.75" customHeight="1" x14ac:dyDescent="0.25">
      <c r="B107" s="35" t="s">
        <v>220</v>
      </c>
      <c r="C107" s="328" t="s">
        <v>221</v>
      </c>
      <c r="D107" s="329"/>
      <c r="E107" s="131">
        <f t="shared" ref="E107:M107" ca="1" si="35">HYPERLINK("#'"&amp;E$4&amp;"-Thn-"&amp;E$1&amp;"'!"&amp;ADDRESS(ROW()+1,6),SUBTOTAL(9,INDIRECT(ADDRESS(ROW()+1,COLUMN())&amp;":"&amp;ADDRESS(ROW()+$O107,COLUMN())))/($O107*4)*100)</f>
        <v>81.25</v>
      </c>
      <c r="F107" s="131">
        <f t="shared" ca="1" si="35"/>
        <v>81.25</v>
      </c>
      <c r="G107" s="131">
        <f t="shared" ca="1" si="35"/>
        <v>0</v>
      </c>
      <c r="H107" s="131">
        <f t="shared" ca="1" si="35"/>
        <v>0</v>
      </c>
      <c r="I107" s="131">
        <f t="shared" ca="1" si="35"/>
        <v>0</v>
      </c>
      <c r="J107" s="131">
        <f t="shared" ca="1" si="35"/>
        <v>0</v>
      </c>
      <c r="K107" s="131">
        <f t="shared" ca="1" si="35"/>
        <v>0</v>
      </c>
      <c r="L107" s="131">
        <f t="shared" ca="1" si="35"/>
        <v>0</v>
      </c>
      <c r="M107" s="135">
        <f t="shared" ca="1" si="35"/>
        <v>0</v>
      </c>
      <c r="O107">
        <v>4</v>
      </c>
    </row>
    <row r="108" spans="2:15" ht="25.5" x14ac:dyDescent="0.25">
      <c r="B108" s="6"/>
      <c r="C108" s="5" t="s">
        <v>74</v>
      </c>
      <c r="D108" s="41" t="s">
        <v>485</v>
      </c>
      <c r="E108" s="112">
        <f t="shared" ca="1" si="32"/>
        <v>3</v>
      </c>
      <c r="F108" s="112">
        <f t="shared" ca="1" si="32"/>
        <v>3</v>
      </c>
      <c r="G108" s="112">
        <f t="shared" ca="1" si="32"/>
        <v>0</v>
      </c>
      <c r="H108" s="112">
        <f t="shared" ca="1" si="32"/>
        <v>0</v>
      </c>
      <c r="I108" s="112">
        <f t="shared" ca="1" si="32"/>
        <v>0</v>
      </c>
      <c r="J108" s="112">
        <f t="shared" ca="1" si="32"/>
        <v>0</v>
      </c>
      <c r="K108" s="112">
        <f t="shared" ca="1" si="32"/>
        <v>0</v>
      </c>
      <c r="L108" s="112">
        <f t="shared" ca="1" si="32"/>
        <v>0</v>
      </c>
      <c r="M108" s="113">
        <f t="shared" ca="1" si="32"/>
        <v>0</v>
      </c>
    </row>
    <row r="109" spans="2:15" ht="25.5" x14ac:dyDescent="0.25">
      <c r="B109" s="6"/>
      <c r="C109" s="5" t="s">
        <v>77</v>
      </c>
      <c r="D109" s="41" t="s">
        <v>486</v>
      </c>
      <c r="E109" s="112">
        <f t="shared" ref="E109:M111" ca="1" si="36">HYPERLINK("#'"&amp;E$4&amp;"-Thn-"&amp;E$1&amp;"'!"&amp;ADDRESS(ROW(),6),IF(ISERROR(INDIRECT(ADDRESS(ROW(),6,1,1,E$4&amp;"-Thn-"&amp;E$1))),"~",INDIRECT(ADDRESS(ROW(),6,1,1,E$4&amp;"-Thn-"&amp;E$1))))</f>
        <v>3</v>
      </c>
      <c r="F109" s="112">
        <f t="shared" ca="1" si="36"/>
        <v>3</v>
      </c>
      <c r="G109" s="112">
        <f t="shared" ca="1" si="36"/>
        <v>0</v>
      </c>
      <c r="H109" s="112">
        <f t="shared" ca="1" si="36"/>
        <v>0</v>
      </c>
      <c r="I109" s="112">
        <f t="shared" ca="1" si="36"/>
        <v>0</v>
      </c>
      <c r="J109" s="112">
        <f t="shared" ca="1" si="36"/>
        <v>0</v>
      </c>
      <c r="K109" s="112">
        <f t="shared" ca="1" si="36"/>
        <v>0</v>
      </c>
      <c r="L109" s="112">
        <f t="shared" ca="1" si="36"/>
        <v>0</v>
      </c>
      <c r="M109" s="113">
        <f t="shared" ca="1" si="36"/>
        <v>0</v>
      </c>
    </row>
    <row r="110" spans="2:15" ht="25.5" x14ac:dyDescent="0.25">
      <c r="B110" s="6"/>
      <c r="C110" s="5" t="s">
        <v>80</v>
      </c>
      <c r="D110" s="41" t="s">
        <v>487</v>
      </c>
      <c r="E110" s="112">
        <f t="shared" ca="1" si="36"/>
        <v>3</v>
      </c>
      <c r="F110" s="112">
        <f t="shared" ca="1" si="36"/>
        <v>4</v>
      </c>
      <c r="G110" s="112">
        <f t="shared" ca="1" si="36"/>
        <v>0</v>
      </c>
      <c r="H110" s="112">
        <f t="shared" ca="1" si="36"/>
        <v>0</v>
      </c>
      <c r="I110" s="112">
        <f t="shared" ca="1" si="36"/>
        <v>0</v>
      </c>
      <c r="J110" s="112">
        <f t="shared" ca="1" si="36"/>
        <v>0</v>
      </c>
      <c r="K110" s="112">
        <f t="shared" ca="1" si="36"/>
        <v>0</v>
      </c>
      <c r="L110" s="112">
        <f t="shared" ca="1" si="36"/>
        <v>0</v>
      </c>
      <c r="M110" s="113">
        <f t="shared" ca="1" si="36"/>
        <v>0</v>
      </c>
    </row>
    <row r="111" spans="2:15" ht="25.5" x14ac:dyDescent="0.25">
      <c r="B111" s="6"/>
      <c r="C111" s="5" t="s">
        <v>88</v>
      </c>
      <c r="D111" s="41" t="s">
        <v>488</v>
      </c>
      <c r="E111" s="112">
        <f t="shared" ca="1" si="36"/>
        <v>4</v>
      </c>
      <c r="F111" s="112">
        <f t="shared" ca="1" si="36"/>
        <v>3</v>
      </c>
      <c r="G111" s="112">
        <f t="shared" ca="1" si="36"/>
        <v>0</v>
      </c>
      <c r="H111" s="112">
        <f t="shared" ca="1" si="36"/>
        <v>0</v>
      </c>
      <c r="I111" s="112">
        <f t="shared" ca="1" si="36"/>
        <v>0</v>
      </c>
      <c r="J111" s="112">
        <f t="shared" ca="1" si="36"/>
        <v>0</v>
      </c>
      <c r="K111" s="112">
        <f t="shared" ca="1" si="36"/>
        <v>0</v>
      </c>
      <c r="L111" s="112">
        <f t="shared" ca="1" si="36"/>
        <v>0</v>
      </c>
      <c r="M111" s="113">
        <f t="shared" ca="1" si="36"/>
        <v>0</v>
      </c>
    </row>
    <row r="112" spans="2:15" ht="27.75" customHeight="1" x14ac:dyDescent="0.25">
      <c r="B112" s="35" t="s">
        <v>222</v>
      </c>
      <c r="C112" s="328" t="s">
        <v>223</v>
      </c>
      <c r="D112" s="329"/>
      <c r="E112" s="131">
        <f t="shared" ref="E112:M112" ca="1" si="37">HYPERLINK("#'"&amp;E$4&amp;"-Thn-"&amp;E$1&amp;"'!"&amp;ADDRESS(ROW()+1,6),SUBTOTAL(9,INDIRECT(ADDRESS(ROW()+1,COLUMN())&amp;":"&amp;ADDRESS(ROW()+$O112,COLUMN())))/($O112*4)*100)</f>
        <v>75</v>
      </c>
      <c r="F112" s="131">
        <f t="shared" ca="1" si="37"/>
        <v>81.25</v>
      </c>
      <c r="G112" s="131">
        <f t="shared" ca="1" si="37"/>
        <v>0</v>
      </c>
      <c r="H112" s="131">
        <f t="shared" ca="1" si="37"/>
        <v>0</v>
      </c>
      <c r="I112" s="131">
        <f t="shared" ca="1" si="37"/>
        <v>0</v>
      </c>
      <c r="J112" s="131">
        <f t="shared" ca="1" si="37"/>
        <v>0</v>
      </c>
      <c r="K112" s="131">
        <f t="shared" ca="1" si="37"/>
        <v>0</v>
      </c>
      <c r="L112" s="131">
        <f t="shared" ca="1" si="37"/>
        <v>0</v>
      </c>
      <c r="M112" s="135">
        <f t="shared" ca="1" si="37"/>
        <v>0</v>
      </c>
      <c r="O112">
        <v>4</v>
      </c>
    </row>
    <row r="113" spans="2:15" x14ac:dyDescent="0.25">
      <c r="B113" s="6"/>
      <c r="C113" s="5" t="s">
        <v>74</v>
      </c>
      <c r="D113" s="41" t="s">
        <v>224</v>
      </c>
      <c r="E113" s="112">
        <f t="shared" ref="E113:M116" ca="1" si="38">HYPERLINK("#'"&amp;E$4&amp;"-Thn-"&amp;E$1&amp;"'!"&amp;ADDRESS(ROW(),6),IF(ISERROR(INDIRECT(ADDRESS(ROW(),6,1,1,E$4&amp;"-Thn-"&amp;E$1))),"~",INDIRECT(ADDRESS(ROW(),6,1,1,E$4&amp;"-Thn-"&amp;E$1))))</f>
        <v>3</v>
      </c>
      <c r="F113" s="112">
        <f t="shared" ca="1" si="38"/>
        <v>3</v>
      </c>
      <c r="G113" s="112">
        <f t="shared" ca="1" si="38"/>
        <v>0</v>
      </c>
      <c r="H113" s="112">
        <f t="shared" ca="1" si="38"/>
        <v>0</v>
      </c>
      <c r="I113" s="112">
        <f t="shared" ca="1" si="38"/>
        <v>0</v>
      </c>
      <c r="J113" s="112">
        <f t="shared" ca="1" si="38"/>
        <v>0</v>
      </c>
      <c r="K113" s="112">
        <f t="shared" ca="1" si="38"/>
        <v>0</v>
      </c>
      <c r="L113" s="112">
        <f t="shared" ca="1" si="38"/>
        <v>0</v>
      </c>
      <c r="M113" s="113">
        <f t="shared" ca="1" si="38"/>
        <v>0</v>
      </c>
    </row>
    <row r="114" spans="2:15" ht="25.5" x14ac:dyDescent="0.25">
      <c r="B114" s="6"/>
      <c r="C114" s="5" t="s">
        <v>77</v>
      </c>
      <c r="D114" s="41" t="s">
        <v>226</v>
      </c>
      <c r="E114" s="112">
        <f t="shared" ca="1" si="38"/>
        <v>3</v>
      </c>
      <c r="F114" s="112">
        <f t="shared" ca="1" si="38"/>
        <v>4</v>
      </c>
      <c r="G114" s="112">
        <f t="shared" ca="1" si="38"/>
        <v>0</v>
      </c>
      <c r="H114" s="112">
        <f t="shared" ca="1" si="38"/>
        <v>0</v>
      </c>
      <c r="I114" s="112">
        <f t="shared" ca="1" si="38"/>
        <v>0</v>
      </c>
      <c r="J114" s="112">
        <f t="shared" ca="1" si="38"/>
        <v>0</v>
      </c>
      <c r="K114" s="112">
        <f t="shared" ca="1" si="38"/>
        <v>0</v>
      </c>
      <c r="L114" s="112">
        <f t="shared" ca="1" si="38"/>
        <v>0</v>
      </c>
      <c r="M114" s="113">
        <f t="shared" ca="1" si="38"/>
        <v>0</v>
      </c>
    </row>
    <row r="115" spans="2:15" ht="25.5" x14ac:dyDescent="0.25">
      <c r="B115" s="6"/>
      <c r="C115" s="5" t="s">
        <v>80</v>
      </c>
      <c r="D115" s="41" t="s">
        <v>228</v>
      </c>
      <c r="E115" s="112">
        <f t="shared" ca="1" si="38"/>
        <v>3</v>
      </c>
      <c r="F115" s="112">
        <f t="shared" ca="1" si="38"/>
        <v>3</v>
      </c>
      <c r="G115" s="112">
        <f t="shared" ca="1" si="38"/>
        <v>0</v>
      </c>
      <c r="H115" s="112">
        <f t="shared" ca="1" si="38"/>
        <v>0</v>
      </c>
      <c r="I115" s="112">
        <f t="shared" ca="1" si="38"/>
        <v>0</v>
      </c>
      <c r="J115" s="112">
        <f t="shared" ca="1" si="38"/>
        <v>0</v>
      </c>
      <c r="K115" s="112">
        <f t="shared" ca="1" si="38"/>
        <v>0</v>
      </c>
      <c r="L115" s="112">
        <f t="shared" ca="1" si="38"/>
        <v>0</v>
      </c>
      <c r="M115" s="113">
        <f t="shared" ca="1" si="38"/>
        <v>0</v>
      </c>
    </row>
    <row r="116" spans="2:15" ht="25.5" x14ac:dyDescent="0.25">
      <c r="B116" s="6"/>
      <c r="C116" s="5" t="s">
        <v>88</v>
      </c>
      <c r="D116" s="41" t="s">
        <v>230</v>
      </c>
      <c r="E116" s="112">
        <f t="shared" ca="1" si="38"/>
        <v>3</v>
      </c>
      <c r="F116" s="112">
        <f t="shared" ca="1" si="38"/>
        <v>3</v>
      </c>
      <c r="G116" s="112">
        <f t="shared" ca="1" si="38"/>
        <v>0</v>
      </c>
      <c r="H116" s="112">
        <f t="shared" ca="1" si="38"/>
        <v>0</v>
      </c>
      <c r="I116" s="112">
        <f t="shared" ca="1" si="38"/>
        <v>0</v>
      </c>
      <c r="J116" s="112">
        <f t="shared" ca="1" si="38"/>
        <v>0</v>
      </c>
      <c r="K116" s="112">
        <f t="shared" ca="1" si="38"/>
        <v>0</v>
      </c>
      <c r="L116" s="112">
        <f t="shared" ca="1" si="38"/>
        <v>0</v>
      </c>
      <c r="M116" s="113">
        <f t="shared" ca="1" si="38"/>
        <v>0</v>
      </c>
    </row>
    <row r="117" spans="2:15" ht="27.75" customHeight="1" x14ac:dyDescent="0.25">
      <c r="B117" s="35" t="s">
        <v>232</v>
      </c>
      <c r="C117" s="328" t="s">
        <v>233</v>
      </c>
      <c r="D117" s="329"/>
      <c r="E117" s="131">
        <f t="shared" ref="E117:M117" ca="1" si="39">HYPERLINK("#'"&amp;E$4&amp;"-Thn-"&amp;E$1&amp;"'!"&amp;ADDRESS(ROW()+1,6),SUBTOTAL(9,INDIRECT(ADDRESS(ROW()+1,COLUMN())&amp;":"&amp;ADDRESS(ROW()+$O117,COLUMN())))/($O117*4)*100)</f>
        <v>75</v>
      </c>
      <c r="F117" s="131">
        <f t="shared" ca="1" si="39"/>
        <v>75</v>
      </c>
      <c r="G117" s="131">
        <f t="shared" ca="1" si="39"/>
        <v>0</v>
      </c>
      <c r="H117" s="131">
        <f t="shared" ca="1" si="39"/>
        <v>0</v>
      </c>
      <c r="I117" s="131">
        <f t="shared" ca="1" si="39"/>
        <v>0</v>
      </c>
      <c r="J117" s="131">
        <f t="shared" ca="1" si="39"/>
        <v>0</v>
      </c>
      <c r="K117" s="131">
        <f t="shared" ca="1" si="39"/>
        <v>0</v>
      </c>
      <c r="L117" s="131">
        <f t="shared" ca="1" si="39"/>
        <v>0</v>
      </c>
      <c r="M117" s="135">
        <f t="shared" ca="1" si="39"/>
        <v>0</v>
      </c>
      <c r="O117">
        <v>3</v>
      </c>
    </row>
    <row r="118" spans="2:15" ht="25.5" x14ac:dyDescent="0.25">
      <c r="B118" s="6"/>
      <c r="C118" s="5" t="s">
        <v>74</v>
      </c>
      <c r="D118" s="41" t="s">
        <v>234</v>
      </c>
      <c r="E118" s="112">
        <f t="shared" ref="E118:M120" ca="1" si="40">HYPERLINK("#'"&amp;E$4&amp;"-Thn-"&amp;E$1&amp;"'!"&amp;ADDRESS(ROW(),6),IF(ISERROR(INDIRECT(ADDRESS(ROW(),6,1,1,E$4&amp;"-Thn-"&amp;E$1))),"~",INDIRECT(ADDRESS(ROW(),6,1,1,E$4&amp;"-Thn-"&amp;E$1))))</f>
        <v>3</v>
      </c>
      <c r="F118" s="112">
        <f t="shared" ca="1" si="40"/>
        <v>3</v>
      </c>
      <c r="G118" s="112">
        <f t="shared" ca="1" si="40"/>
        <v>0</v>
      </c>
      <c r="H118" s="112">
        <f t="shared" ca="1" si="40"/>
        <v>0</v>
      </c>
      <c r="I118" s="112">
        <f t="shared" ca="1" si="40"/>
        <v>0</v>
      </c>
      <c r="J118" s="112">
        <f t="shared" ca="1" si="40"/>
        <v>0</v>
      </c>
      <c r="K118" s="112">
        <f t="shared" ca="1" si="40"/>
        <v>0</v>
      </c>
      <c r="L118" s="112">
        <f t="shared" ca="1" si="40"/>
        <v>0</v>
      </c>
      <c r="M118" s="113">
        <f t="shared" ca="1" si="40"/>
        <v>0</v>
      </c>
    </row>
    <row r="119" spans="2:15" ht="25.5" x14ac:dyDescent="0.25">
      <c r="B119" s="6"/>
      <c r="C119" s="5" t="s">
        <v>77</v>
      </c>
      <c r="D119" s="41" t="s">
        <v>236</v>
      </c>
      <c r="E119" s="112">
        <f t="shared" ca="1" si="40"/>
        <v>3</v>
      </c>
      <c r="F119" s="112">
        <f t="shared" ca="1" si="40"/>
        <v>3</v>
      </c>
      <c r="G119" s="112">
        <f t="shared" ca="1" si="40"/>
        <v>0</v>
      </c>
      <c r="H119" s="112">
        <f t="shared" ca="1" si="40"/>
        <v>0</v>
      </c>
      <c r="I119" s="112">
        <f t="shared" ca="1" si="40"/>
        <v>0</v>
      </c>
      <c r="J119" s="112">
        <f t="shared" ca="1" si="40"/>
        <v>0</v>
      </c>
      <c r="K119" s="112">
        <f t="shared" ca="1" si="40"/>
        <v>0</v>
      </c>
      <c r="L119" s="112">
        <f t="shared" ca="1" si="40"/>
        <v>0</v>
      </c>
      <c r="M119" s="113">
        <f t="shared" ca="1" si="40"/>
        <v>0</v>
      </c>
    </row>
    <row r="120" spans="2:15" ht="25.5" x14ac:dyDescent="0.25">
      <c r="B120" s="6"/>
      <c r="C120" s="5" t="s">
        <v>80</v>
      </c>
      <c r="D120" s="41" t="s">
        <v>238</v>
      </c>
      <c r="E120" s="112">
        <f t="shared" ca="1" si="40"/>
        <v>3</v>
      </c>
      <c r="F120" s="112">
        <f t="shared" ca="1" si="40"/>
        <v>3</v>
      </c>
      <c r="G120" s="112">
        <f t="shared" ca="1" si="40"/>
        <v>0</v>
      </c>
      <c r="H120" s="112">
        <f t="shared" ca="1" si="40"/>
        <v>0</v>
      </c>
      <c r="I120" s="112">
        <f t="shared" ca="1" si="40"/>
        <v>0</v>
      </c>
      <c r="J120" s="112">
        <f t="shared" ca="1" si="40"/>
        <v>0</v>
      </c>
      <c r="K120" s="112">
        <f t="shared" ca="1" si="40"/>
        <v>0</v>
      </c>
      <c r="L120" s="112">
        <f t="shared" ca="1" si="40"/>
        <v>0</v>
      </c>
      <c r="M120" s="113">
        <f t="shared" ca="1" si="40"/>
        <v>0</v>
      </c>
    </row>
    <row r="121" spans="2:15" ht="27.75" customHeight="1" x14ac:dyDescent="0.25">
      <c r="B121" s="136" t="s">
        <v>240</v>
      </c>
      <c r="C121" s="444" t="s">
        <v>241</v>
      </c>
      <c r="D121" s="445"/>
      <c r="E121" s="137">
        <f t="shared" ref="E121:M121" ca="1" si="41">HYPERLINK("#'"&amp;E$4&amp;"-Thn-"&amp;E$1&amp;"'!"&amp;ADDRESS(ROW()+1,6),SUBTOTAL(9,INDIRECT(ADDRESS(ROW()+1,COLUMN())&amp;":"&amp;ADDRESS(ROW()+$O121,COLUMN())))/($O121*4)*100)</f>
        <v>81.25</v>
      </c>
      <c r="F121" s="137">
        <f t="shared" ca="1" si="41"/>
        <v>75</v>
      </c>
      <c r="G121" s="137">
        <f t="shared" ca="1" si="41"/>
        <v>0</v>
      </c>
      <c r="H121" s="137">
        <f t="shared" ca="1" si="41"/>
        <v>0</v>
      </c>
      <c r="I121" s="137">
        <f t="shared" ca="1" si="41"/>
        <v>0</v>
      </c>
      <c r="J121" s="137">
        <f t="shared" ca="1" si="41"/>
        <v>0</v>
      </c>
      <c r="K121" s="137">
        <f t="shared" ca="1" si="41"/>
        <v>0</v>
      </c>
      <c r="L121" s="137">
        <f t="shared" ca="1" si="41"/>
        <v>0</v>
      </c>
      <c r="M121" s="138">
        <f t="shared" ca="1" si="41"/>
        <v>0</v>
      </c>
      <c r="O121">
        <v>4</v>
      </c>
    </row>
    <row r="122" spans="2:15" ht="18" customHeight="1" x14ac:dyDescent="0.25">
      <c r="B122" s="6"/>
      <c r="C122" s="132" t="s">
        <v>74</v>
      </c>
      <c r="D122" s="133" t="s">
        <v>383</v>
      </c>
      <c r="E122" s="112">
        <f t="shared" ref="E122:M125" ca="1" si="42">HYPERLINK("#'"&amp;E$4&amp;"-Thn-"&amp;E$1&amp;"'!"&amp;ADDRESS(ROW(),6),IF(ISERROR(INDIRECT(ADDRESS(ROW(),6,1,1,E$4&amp;"-Thn-"&amp;E$1))),"~",INDIRECT(ADDRESS(ROW(),6,1,1,E$4&amp;"-Thn-"&amp;E$1))))</f>
        <v>3</v>
      </c>
      <c r="F122" s="112">
        <f t="shared" ca="1" si="42"/>
        <v>3</v>
      </c>
      <c r="G122" s="112">
        <f t="shared" ca="1" si="42"/>
        <v>0</v>
      </c>
      <c r="H122" s="112">
        <f t="shared" ca="1" si="42"/>
        <v>0</v>
      </c>
      <c r="I122" s="112">
        <f t="shared" ca="1" si="42"/>
        <v>0</v>
      </c>
      <c r="J122" s="112">
        <f t="shared" ca="1" si="42"/>
        <v>0</v>
      </c>
      <c r="K122" s="112">
        <f t="shared" ca="1" si="42"/>
        <v>0</v>
      </c>
      <c r="L122" s="112">
        <f t="shared" ca="1" si="42"/>
        <v>0</v>
      </c>
      <c r="M122" s="113">
        <f t="shared" ca="1" si="42"/>
        <v>0</v>
      </c>
    </row>
    <row r="123" spans="2:15" ht="25.5" x14ac:dyDescent="0.25">
      <c r="B123" s="6"/>
      <c r="C123" s="5" t="s">
        <v>77</v>
      </c>
      <c r="D123" s="41" t="s">
        <v>243</v>
      </c>
      <c r="E123" s="112">
        <f t="shared" ca="1" si="42"/>
        <v>3</v>
      </c>
      <c r="F123" s="112">
        <f t="shared" ca="1" si="42"/>
        <v>3</v>
      </c>
      <c r="G123" s="112">
        <f t="shared" ca="1" si="42"/>
        <v>0</v>
      </c>
      <c r="H123" s="112">
        <f t="shared" ca="1" si="42"/>
        <v>0</v>
      </c>
      <c r="I123" s="112">
        <f t="shared" ca="1" si="42"/>
        <v>0</v>
      </c>
      <c r="J123" s="112">
        <f t="shared" ca="1" si="42"/>
        <v>0</v>
      </c>
      <c r="K123" s="112">
        <f t="shared" ca="1" si="42"/>
        <v>0</v>
      </c>
      <c r="L123" s="112">
        <f t="shared" ca="1" si="42"/>
        <v>0</v>
      </c>
      <c r="M123" s="113">
        <f t="shared" ca="1" si="42"/>
        <v>0</v>
      </c>
    </row>
    <row r="124" spans="2:15" x14ac:dyDescent="0.25">
      <c r="B124" s="6"/>
      <c r="C124" s="5" t="s">
        <v>80</v>
      </c>
      <c r="D124" s="41" t="s">
        <v>245</v>
      </c>
      <c r="E124" s="112">
        <f t="shared" ca="1" si="42"/>
        <v>4</v>
      </c>
      <c r="F124" s="112">
        <f t="shared" ca="1" si="42"/>
        <v>3</v>
      </c>
      <c r="G124" s="112">
        <f t="shared" ca="1" si="42"/>
        <v>0</v>
      </c>
      <c r="H124" s="112">
        <f t="shared" ca="1" si="42"/>
        <v>0</v>
      </c>
      <c r="I124" s="112">
        <f t="shared" ca="1" si="42"/>
        <v>0</v>
      </c>
      <c r="J124" s="112">
        <f t="shared" ca="1" si="42"/>
        <v>0</v>
      </c>
      <c r="K124" s="112">
        <f t="shared" ca="1" si="42"/>
        <v>0</v>
      </c>
      <c r="L124" s="112">
        <f t="shared" ca="1" si="42"/>
        <v>0</v>
      </c>
      <c r="M124" s="113">
        <f t="shared" ca="1" si="42"/>
        <v>0</v>
      </c>
    </row>
    <row r="125" spans="2:15" ht="25.5" x14ac:dyDescent="0.25">
      <c r="B125" s="102"/>
      <c r="C125" s="103" t="s">
        <v>88</v>
      </c>
      <c r="D125" s="104" t="s">
        <v>247</v>
      </c>
      <c r="E125" s="114">
        <f t="shared" ca="1" si="42"/>
        <v>3</v>
      </c>
      <c r="F125" s="114">
        <f t="shared" ca="1" si="42"/>
        <v>3</v>
      </c>
      <c r="G125" s="114">
        <f t="shared" ca="1" si="42"/>
        <v>0</v>
      </c>
      <c r="H125" s="114">
        <f t="shared" ca="1" si="42"/>
        <v>0</v>
      </c>
      <c r="I125" s="114">
        <f t="shared" ca="1" si="42"/>
        <v>0</v>
      </c>
      <c r="J125" s="114">
        <f t="shared" ca="1" si="42"/>
        <v>0</v>
      </c>
      <c r="K125" s="114">
        <f t="shared" ca="1" si="42"/>
        <v>0</v>
      </c>
      <c r="L125" s="114">
        <f t="shared" ca="1" si="42"/>
        <v>0</v>
      </c>
      <c r="M125" s="115">
        <f t="shared" ca="1" si="42"/>
        <v>0</v>
      </c>
    </row>
    <row r="126" spans="2:15" ht="15.75" hidden="1" x14ac:dyDescent="0.25">
      <c r="B126" s="68">
        <v>62</v>
      </c>
      <c r="C126" s="338" t="s">
        <v>0</v>
      </c>
      <c r="D126" s="339"/>
      <c r="E126" s="116"/>
      <c r="F126" s="116"/>
      <c r="G126" s="116"/>
      <c r="H126" s="116"/>
      <c r="I126" s="116"/>
      <c r="J126" s="116"/>
      <c r="K126" s="116"/>
      <c r="L126" s="116"/>
      <c r="M126" s="117"/>
    </row>
    <row r="127" spans="2:15" ht="15.75" hidden="1" x14ac:dyDescent="0.25">
      <c r="B127" s="342" t="str">
        <f>"NKT (Nilai Kinerja Tahunan)"</f>
        <v>NKT (Nilai Kinerja Tahunan)</v>
      </c>
      <c r="C127" s="343"/>
      <c r="D127" s="343"/>
      <c r="E127" s="120"/>
      <c r="F127" s="120"/>
      <c r="G127" s="120"/>
      <c r="H127" s="120"/>
      <c r="I127" s="120"/>
      <c r="J127" s="120"/>
      <c r="K127" s="120"/>
      <c r="L127" s="120"/>
      <c r="M127" s="121"/>
    </row>
    <row r="128" spans="2:15" x14ac:dyDescent="0.25">
      <c r="E128" s="40"/>
      <c r="F128" s="40"/>
      <c r="G128" s="40"/>
      <c r="H128" s="40"/>
      <c r="I128" s="40"/>
      <c r="J128" s="40"/>
      <c r="K128" s="40"/>
      <c r="L128" s="40"/>
      <c r="M128" s="40"/>
    </row>
    <row r="129" spans="2:16" x14ac:dyDescent="0.25">
      <c r="E129" s="40"/>
      <c r="F129" s="40"/>
      <c r="G129" s="40"/>
      <c r="H129" s="40"/>
      <c r="I129" s="40"/>
      <c r="J129" s="40"/>
      <c r="K129" s="40"/>
      <c r="L129" s="40"/>
      <c r="M129" s="40"/>
    </row>
    <row r="130" spans="2:16" s="14" customFormat="1" ht="18" x14ac:dyDescent="0.25">
      <c r="B130" s="100" t="s">
        <v>414</v>
      </c>
      <c r="C130" s="101"/>
      <c r="D130" s="101"/>
      <c r="E130" s="128">
        <f ca="1">HYPERLINK("#'"&amp;E$4&amp;"-Thn-"&amp;E$1&amp;"'!"&amp;ADDRESS(ROW()+2,6),SUBTOTAL(9,INDIRECT(ADDRESS(ROW()+1+2,COLUMN())&amp;":"&amp;ADDRESS(ROW()+$O130+$P130+2,COLUMN())))/($O130*4)*100)</f>
        <v>77.777777777777786</v>
      </c>
      <c r="F130" s="128">
        <f t="shared" ref="F130:M130" ca="1" si="43">HYPERLINK("#'"&amp;F$4&amp;"-Thn-"&amp;F$1&amp;"'!"&amp;ADDRESS(ROW()+2,6),SUBTOTAL(9,INDIRECT(ADDRESS(ROW()+1+2,COLUMN())&amp;":"&amp;ADDRESS(ROW()+$O130+$P130+2,COLUMN())))/($O130*4)*100)</f>
        <v>77.777777777777786</v>
      </c>
      <c r="G130" s="128">
        <f t="shared" ca="1" si="43"/>
        <v>0</v>
      </c>
      <c r="H130" s="128">
        <f t="shared" ca="1" si="43"/>
        <v>0</v>
      </c>
      <c r="I130" s="128">
        <f t="shared" ca="1" si="43"/>
        <v>0</v>
      </c>
      <c r="J130" s="128">
        <f t="shared" ca="1" si="43"/>
        <v>0</v>
      </c>
      <c r="K130" s="128">
        <f t="shared" ca="1" si="43"/>
        <v>0</v>
      </c>
      <c r="L130" s="128">
        <f t="shared" ca="1" si="43"/>
        <v>0</v>
      </c>
      <c r="M130" s="134">
        <f t="shared" ca="1" si="43"/>
        <v>0</v>
      </c>
      <c r="O130" s="14">
        <f>SUBTOTAL(9,O133:O151)</f>
        <v>18</v>
      </c>
      <c r="P130" s="14">
        <v>5</v>
      </c>
    </row>
    <row r="131" spans="2:16" hidden="1" x14ac:dyDescent="0.25">
      <c r="B131" s="334" t="s">
        <v>19</v>
      </c>
      <c r="C131" s="335" t="s">
        <v>70</v>
      </c>
      <c r="D131" s="335"/>
      <c r="E131" s="108"/>
      <c r="F131" s="108"/>
      <c r="G131" s="108"/>
      <c r="H131" s="108"/>
      <c r="I131" s="108"/>
      <c r="J131" s="108"/>
      <c r="K131" s="108"/>
      <c r="L131" s="108"/>
      <c r="M131" s="109"/>
    </row>
    <row r="132" spans="2:16" hidden="1" x14ac:dyDescent="0.25">
      <c r="B132" s="334"/>
      <c r="C132" s="335"/>
      <c r="D132" s="335"/>
      <c r="E132" s="110"/>
      <c r="F132" s="110"/>
      <c r="G132" s="110"/>
      <c r="H132" s="110"/>
      <c r="I132" s="110"/>
      <c r="J132" s="110"/>
      <c r="K132" s="110"/>
      <c r="L132" s="110"/>
      <c r="M132" s="111"/>
    </row>
    <row r="133" spans="2:16" ht="27.75" customHeight="1" x14ac:dyDescent="0.25">
      <c r="B133" s="35" t="s">
        <v>7</v>
      </c>
      <c r="C133" s="328" t="s">
        <v>248</v>
      </c>
      <c r="D133" s="329"/>
      <c r="E133" s="131">
        <f t="shared" ref="E133:M133" ca="1" si="44">HYPERLINK("#'"&amp;E$4&amp;"-Thn-"&amp;E$1&amp;"'!"&amp;ADDRESS(ROW()+1,6),SUBTOTAL(9,INDIRECT(ADDRESS(ROW()+1,COLUMN())&amp;":"&amp;ADDRESS(ROW()+$O133,COLUMN())))/($O133*4)*100)</f>
        <v>81.25</v>
      </c>
      <c r="F133" s="131">
        <f t="shared" ca="1" si="44"/>
        <v>75</v>
      </c>
      <c r="G133" s="131">
        <f t="shared" ca="1" si="44"/>
        <v>0</v>
      </c>
      <c r="H133" s="131">
        <f t="shared" ca="1" si="44"/>
        <v>0</v>
      </c>
      <c r="I133" s="131">
        <f t="shared" ca="1" si="44"/>
        <v>0</v>
      </c>
      <c r="J133" s="131">
        <f t="shared" ca="1" si="44"/>
        <v>0</v>
      </c>
      <c r="K133" s="131">
        <f t="shared" ca="1" si="44"/>
        <v>0</v>
      </c>
      <c r="L133" s="131">
        <f t="shared" ca="1" si="44"/>
        <v>0</v>
      </c>
      <c r="M133" s="135">
        <f t="shared" ca="1" si="44"/>
        <v>0</v>
      </c>
      <c r="O133">
        <v>4</v>
      </c>
    </row>
    <row r="134" spans="2:16" x14ac:dyDescent="0.25">
      <c r="B134" s="6"/>
      <c r="C134" s="5" t="s">
        <v>74</v>
      </c>
      <c r="D134" s="41" t="s">
        <v>249</v>
      </c>
      <c r="E134" s="112">
        <f t="shared" ref="E134:M137" ca="1" si="45">HYPERLINK("#'"&amp;E$4&amp;"-Thn-"&amp;E$1&amp;"'!"&amp;ADDRESS(ROW(),6),IF(ISERROR(INDIRECT(ADDRESS(ROW(),6,1,1,E$4&amp;"-Thn-"&amp;E$1))),"~",INDIRECT(ADDRESS(ROW(),6,1,1,E$4&amp;"-Thn-"&amp;E$1))))</f>
        <v>3</v>
      </c>
      <c r="F134" s="112">
        <f t="shared" ca="1" si="45"/>
        <v>3</v>
      </c>
      <c r="G134" s="112">
        <f t="shared" ca="1" si="45"/>
        <v>0</v>
      </c>
      <c r="H134" s="112">
        <f t="shared" ca="1" si="45"/>
        <v>0</v>
      </c>
      <c r="I134" s="112">
        <f t="shared" ca="1" si="45"/>
        <v>0</v>
      </c>
      <c r="J134" s="112">
        <f t="shared" ca="1" si="45"/>
        <v>0</v>
      </c>
      <c r="K134" s="112">
        <f t="shared" ca="1" si="45"/>
        <v>0</v>
      </c>
      <c r="L134" s="112">
        <f t="shared" ca="1" si="45"/>
        <v>0</v>
      </c>
      <c r="M134" s="113">
        <f t="shared" ca="1" si="45"/>
        <v>0</v>
      </c>
    </row>
    <row r="135" spans="2:16" x14ac:dyDescent="0.25">
      <c r="B135" s="6"/>
      <c r="C135" s="5" t="s">
        <v>77</v>
      </c>
      <c r="D135" s="41" t="s">
        <v>251</v>
      </c>
      <c r="E135" s="112">
        <f t="shared" ca="1" si="45"/>
        <v>3</v>
      </c>
      <c r="F135" s="112">
        <f t="shared" ca="1" si="45"/>
        <v>3</v>
      </c>
      <c r="G135" s="112">
        <f t="shared" ca="1" si="45"/>
        <v>0</v>
      </c>
      <c r="H135" s="112">
        <f t="shared" ca="1" si="45"/>
        <v>0</v>
      </c>
      <c r="I135" s="112">
        <f t="shared" ca="1" si="45"/>
        <v>0</v>
      </c>
      <c r="J135" s="112">
        <f t="shared" ca="1" si="45"/>
        <v>0</v>
      </c>
      <c r="K135" s="112">
        <f t="shared" ca="1" si="45"/>
        <v>0</v>
      </c>
      <c r="L135" s="112">
        <f t="shared" ca="1" si="45"/>
        <v>0</v>
      </c>
      <c r="M135" s="113">
        <f t="shared" ca="1" si="45"/>
        <v>0</v>
      </c>
    </row>
    <row r="136" spans="2:16" ht="25.5" x14ac:dyDescent="0.25">
      <c r="B136" s="6"/>
      <c r="C136" s="5" t="s">
        <v>80</v>
      </c>
      <c r="D136" s="41" t="s">
        <v>252</v>
      </c>
      <c r="E136" s="112">
        <f t="shared" ca="1" si="45"/>
        <v>3</v>
      </c>
      <c r="F136" s="112">
        <f t="shared" ca="1" si="45"/>
        <v>3</v>
      </c>
      <c r="G136" s="112">
        <f t="shared" ca="1" si="45"/>
        <v>0</v>
      </c>
      <c r="H136" s="112">
        <f t="shared" ca="1" si="45"/>
        <v>0</v>
      </c>
      <c r="I136" s="112">
        <f t="shared" ca="1" si="45"/>
        <v>0</v>
      </c>
      <c r="J136" s="112">
        <f t="shared" ca="1" si="45"/>
        <v>0</v>
      </c>
      <c r="K136" s="112">
        <f t="shared" ca="1" si="45"/>
        <v>0</v>
      </c>
      <c r="L136" s="112">
        <f t="shared" ca="1" si="45"/>
        <v>0</v>
      </c>
      <c r="M136" s="113">
        <f t="shared" ca="1" si="45"/>
        <v>0</v>
      </c>
    </row>
    <row r="137" spans="2:16" ht="25.5" x14ac:dyDescent="0.25">
      <c r="B137" s="6"/>
      <c r="C137" s="5" t="s">
        <v>88</v>
      </c>
      <c r="D137" s="41" t="s">
        <v>254</v>
      </c>
      <c r="E137" s="112">
        <f t="shared" ca="1" si="45"/>
        <v>4</v>
      </c>
      <c r="F137" s="112">
        <f t="shared" ca="1" si="45"/>
        <v>3</v>
      </c>
      <c r="G137" s="112">
        <f t="shared" ca="1" si="45"/>
        <v>0</v>
      </c>
      <c r="H137" s="112">
        <f t="shared" ca="1" si="45"/>
        <v>0</v>
      </c>
      <c r="I137" s="112">
        <f t="shared" ca="1" si="45"/>
        <v>0</v>
      </c>
      <c r="J137" s="112">
        <f t="shared" ca="1" si="45"/>
        <v>0</v>
      </c>
      <c r="K137" s="112">
        <f t="shared" ca="1" si="45"/>
        <v>0</v>
      </c>
      <c r="L137" s="112">
        <f t="shared" ca="1" si="45"/>
        <v>0</v>
      </c>
      <c r="M137" s="113">
        <f t="shared" ca="1" si="45"/>
        <v>0</v>
      </c>
    </row>
    <row r="138" spans="2:16" ht="27.75" customHeight="1" x14ac:dyDescent="0.25">
      <c r="B138" s="35" t="s">
        <v>6</v>
      </c>
      <c r="C138" s="328" t="s">
        <v>256</v>
      </c>
      <c r="D138" s="329"/>
      <c r="E138" s="131">
        <f t="shared" ref="E138:M138" ca="1" si="46">HYPERLINK("#'"&amp;E$4&amp;"-Thn-"&amp;E$1&amp;"'!"&amp;ADDRESS(ROW()+1,6),SUBTOTAL(9,INDIRECT(ADDRESS(ROW()+1,COLUMN())&amp;":"&amp;ADDRESS(ROW()+$O138,COLUMN())))/($O138*4)*100)</f>
        <v>81.25</v>
      </c>
      <c r="F138" s="131">
        <f t="shared" ca="1" si="46"/>
        <v>75</v>
      </c>
      <c r="G138" s="131">
        <f t="shared" ca="1" si="46"/>
        <v>0</v>
      </c>
      <c r="H138" s="131">
        <f t="shared" ca="1" si="46"/>
        <v>0</v>
      </c>
      <c r="I138" s="131">
        <f t="shared" ca="1" si="46"/>
        <v>0</v>
      </c>
      <c r="J138" s="131">
        <f t="shared" ca="1" si="46"/>
        <v>0</v>
      </c>
      <c r="K138" s="131">
        <f t="shared" ca="1" si="46"/>
        <v>0</v>
      </c>
      <c r="L138" s="131">
        <f t="shared" ca="1" si="46"/>
        <v>0</v>
      </c>
      <c r="M138" s="135">
        <f t="shared" ca="1" si="46"/>
        <v>0</v>
      </c>
      <c r="O138">
        <v>4</v>
      </c>
    </row>
    <row r="139" spans="2:16" ht="25.5" x14ac:dyDescent="0.25">
      <c r="B139" s="6"/>
      <c r="C139" s="5" t="s">
        <v>74</v>
      </c>
      <c r="D139" s="41" t="s">
        <v>257</v>
      </c>
      <c r="E139" s="112">
        <f t="shared" ref="E139:M142" ca="1" si="47">HYPERLINK("#'"&amp;E$4&amp;"-Thn-"&amp;E$1&amp;"'!"&amp;ADDRESS(ROW(),6),IF(ISERROR(INDIRECT(ADDRESS(ROW(),6,1,1,E$4&amp;"-Thn-"&amp;E$1))),"~",INDIRECT(ADDRESS(ROW(),6,1,1,E$4&amp;"-Thn-"&amp;E$1))))</f>
        <v>3</v>
      </c>
      <c r="F139" s="112">
        <f t="shared" ca="1" si="47"/>
        <v>3</v>
      </c>
      <c r="G139" s="112">
        <f t="shared" ca="1" si="47"/>
        <v>0</v>
      </c>
      <c r="H139" s="112">
        <f t="shared" ca="1" si="47"/>
        <v>0</v>
      </c>
      <c r="I139" s="112">
        <f t="shared" ca="1" si="47"/>
        <v>0</v>
      </c>
      <c r="J139" s="112">
        <f t="shared" ca="1" si="47"/>
        <v>0</v>
      </c>
      <c r="K139" s="112">
        <f t="shared" ca="1" si="47"/>
        <v>0</v>
      </c>
      <c r="L139" s="112">
        <f t="shared" ca="1" si="47"/>
        <v>0</v>
      </c>
      <c r="M139" s="113">
        <f t="shared" ca="1" si="47"/>
        <v>0</v>
      </c>
    </row>
    <row r="140" spans="2:16" ht="25.5" x14ac:dyDescent="0.25">
      <c r="B140" s="6"/>
      <c r="C140" s="5" t="s">
        <v>77</v>
      </c>
      <c r="D140" s="41" t="s">
        <v>259</v>
      </c>
      <c r="E140" s="112">
        <f t="shared" ca="1" si="47"/>
        <v>3</v>
      </c>
      <c r="F140" s="112">
        <f t="shared" ca="1" si="47"/>
        <v>3</v>
      </c>
      <c r="G140" s="112">
        <f t="shared" ca="1" si="47"/>
        <v>0</v>
      </c>
      <c r="H140" s="112">
        <f t="shared" ca="1" si="47"/>
        <v>0</v>
      </c>
      <c r="I140" s="112">
        <f t="shared" ca="1" si="47"/>
        <v>0</v>
      </c>
      <c r="J140" s="112">
        <f t="shared" ca="1" si="47"/>
        <v>0</v>
      </c>
      <c r="K140" s="112">
        <f t="shared" ca="1" si="47"/>
        <v>0</v>
      </c>
      <c r="L140" s="112">
        <f t="shared" ca="1" si="47"/>
        <v>0</v>
      </c>
      <c r="M140" s="113">
        <f t="shared" ca="1" si="47"/>
        <v>0</v>
      </c>
    </row>
    <row r="141" spans="2:16" ht="25.5" x14ac:dyDescent="0.25">
      <c r="B141" s="6"/>
      <c r="C141" s="5" t="s">
        <v>80</v>
      </c>
      <c r="D141" s="41" t="s">
        <v>261</v>
      </c>
      <c r="E141" s="112">
        <f t="shared" ca="1" si="47"/>
        <v>4</v>
      </c>
      <c r="F141" s="112">
        <f t="shared" ca="1" si="47"/>
        <v>3</v>
      </c>
      <c r="G141" s="112">
        <f t="shared" ca="1" si="47"/>
        <v>0</v>
      </c>
      <c r="H141" s="112">
        <f t="shared" ca="1" si="47"/>
        <v>0</v>
      </c>
      <c r="I141" s="112">
        <f t="shared" ca="1" si="47"/>
        <v>0</v>
      </c>
      <c r="J141" s="112">
        <f t="shared" ca="1" si="47"/>
        <v>0</v>
      </c>
      <c r="K141" s="112">
        <f t="shared" ca="1" si="47"/>
        <v>0</v>
      </c>
      <c r="L141" s="112">
        <f t="shared" ca="1" si="47"/>
        <v>0</v>
      </c>
      <c r="M141" s="113">
        <f t="shared" ca="1" si="47"/>
        <v>0</v>
      </c>
    </row>
    <row r="142" spans="2:16" x14ac:dyDescent="0.25">
      <c r="B142" s="6"/>
      <c r="C142" s="5" t="s">
        <v>88</v>
      </c>
      <c r="D142" s="41" t="s">
        <v>263</v>
      </c>
      <c r="E142" s="112">
        <f t="shared" ca="1" si="47"/>
        <v>3</v>
      </c>
      <c r="F142" s="112">
        <f t="shared" ca="1" si="47"/>
        <v>3</v>
      </c>
      <c r="G142" s="112">
        <f t="shared" ca="1" si="47"/>
        <v>0</v>
      </c>
      <c r="H142" s="112">
        <f t="shared" ca="1" si="47"/>
        <v>0</v>
      </c>
      <c r="I142" s="112">
        <f t="shared" ca="1" si="47"/>
        <v>0</v>
      </c>
      <c r="J142" s="112">
        <f t="shared" ca="1" si="47"/>
        <v>0</v>
      </c>
      <c r="K142" s="112">
        <f t="shared" ca="1" si="47"/>
        <v>0</v>
      </c>
      <c r="L142" s="112">
        <f t="shared" ca="1" si="47"/>
        <v>0</v>
      </c>
      <c r="M142" s="113">
        <f t="shared" ca="1" si="47"/>
        <v>0</v>
      </c>
    </row>
    <row r="143" spans="2:16" ht="27.75" customHeight="1" x14ac:dyDescent="0.25">
      <c r="B143" s="35" t="s">
        <v>5</v>
      </c>
      <c r="C143" s="328" t="s">
        <v>265</v>
      </c>
      <c r="D143" s="329"/>
      <c r="E143" s="131">
        <f t="shared" ref="E143:M143" ca="1" si="48">HYPERLINK("#'"&amp;E$4&amp;"-Thn-"&amp;E$1&amp;"'!"&amp;ADDRESS(ROW()+1,6),SUBTOTAL(9,INDIRECT(ADDRESS(ROW()+1,COLUMN())&amp;":"&amp;ADDRESS(ROW()+$O143,COLUMN())))/($O143*4)*100)</f>
        <v>75</v>
      </c>
      <c r="F143" s="131">
        <f t="shared" ca="1" si="48"/>
        <v>75</v>
      </c>
      <c r="G143" s="131">
        <f t="shared" ca="1" si="48"/>
        <v>0</v>
      </c>
      <c r="H143" s="131">
        <f t="shared" ca="1" si="48"/>
        <v>0</v>
      </c>
      <c r="I143" s="131">
        <f t="shared" ca="1" si="48"/>
        <v>0</v>
      </c>
      <c r="J143" s="131">
        <f t="shared" ca="1" si="48"/>
        <v>0</v>
      </c>
      <c r="K143" s="131">
        <f t="shared" ca="1" si="48"/>
        <v>0</v>
      </c>
      <c r="L143" s="131">
        <f t="shared" ca="1" si="48"/>
        <v>0</v>
      </c>
      <c r="M143" s="135">
        <f t="shared" ca="1" si="48"/>
        <v>0</v>
      </c>
      <c r="O143">
        <v>3</v>
      </c>
    </row>
    <row r="144" spans="2:16" x14ac:dyDescent="0.25">
      <c r="B144" s="6"/>
      <c r="C144" s="5" t="s">
        <v>74</v>
      </c>
      <c r="D144" s="41" t="s">
        <v>266</v>
      </c>
      <c r="E144" s="112">
        <f t="shared" ref="E144:M146" ca="1" si="49">HYPERLINK("#'"&amp;E$4&amp;"-Thn-"&amp;E$1&amp;"'!"&amp;ADDRESS(ROW(),6),IF(ISERROR(INDIRECT(ADDRESS(ROW(),6,1,1,E$4&amp;"-Thn-"&amp;E$1))),"~",INDIRECT(ADDRESS(ROW(),6,1,1,E$4&amp;"-Thn-"&amp;E$1))))</f>
        <v>3</v>
      </c>
      <c r="F144" s="112">
        <f t="shared" ca="1" si="49"/>
        <v>3</v>
      </c>
      <c r="G144" s="112">
        <f t="shared" ca="1" si="49"/>
        <v>0</v>
      </c>
      <c r="H144" s="112">
        <f t="shared" ca="1" si="49"/>
        <v>0</v>
      </c>
      <c r="I144" s="112">
        <f t="shared" ca="1" si="49"/>
        <v>0</v>
      </c>
      <c r="J144" s="112">
        <f t="shared" ca="1" si="49"/>
        <v>0</v>
      </c>
      <c r="K144" s="112">
        <f t="shared" ca="1" si="49"/>
        <v>0</v>
      </c>
      <c r="L144" s="112">
        <f t="shared" ca="1" si="49"/>
        <v>0</v>
      </c>
      <c r="M144" s="113">
        <f t="shared" ca="1" si="49"/>
        <v>0</v>
      </c>
    </row>
    <row r="145" spans="2:16" x14ac:dyDescent="0.25">
      <c r="B145" s="6"/>
      <c r="C145" s="5" t="s">
        <v>77</v>
      </c>
      <c r="D145" s="41" t="s">
        <v>268</v>
      </c>
      <c r="E145" s="112">
        <f t="shared" ca="1" si="49"/>
        <v>3</v>
      </c>
      <c r="F145" s="112">
        <f t="shared" ca="1" si="49"/>
        <v>3</v>
      </c>
      <c r="G145" s="112">
        <f t="shared" ca="1" si="49"/>
        <v>0</v>
      </c>
      <c r="H145" s="112">
        <f t="shared" ca="1" si="49"/>
        <v>0</v>
      </c>
      <c r="I145" s="112">
        <f t="shared" ca="1" si="49"/>
        <v>0</v>
      </c>
      <c r="J145" s="112">
        <f t="shared" ca="1" si="49"/>
        <v>0</v>
      </c>
      <c r="K145" s="112">
        <f t="shared" ca="1" si="49"/>
        <v>0</v>
      </c>
      <c r="L145" s="112">
        <f t="shared" ca="1" si="49"/>
        <v>0</v>
      </c>
      <c r="M145" s="113">
        <f t="shared" ca="1" si="49"/>
        <v>0</v>
      </c>
    </row>
    <row r="146" spans="2:16" ht="25.5" x14ac:dyDescent="0.25">
      <c r="B146" s="6"/>
      <c r="C146" s="5" t="s">
        <v>80</v>
      </c>
      <c r="D146" s="41" t="s">
        <v>386</v>
      </c>
      <c r="E146" s="112">
        <f t="shared" ca="1" si="49"/>
        <v>3</v>
      </c>
      <c r="F146" s="112">
        <f t="shared" ca="1" si="49"/>
        <v>3</v>
      </c>
      <c r="G146" s="112">
        <f t="shared" ca="1" si="49"/>
        <v>0</v>
      </c>
      <c r="H146" s="112">
        <f t="shared" ca="1" si="49"/>
        <v>0</v>
      </c>
      <c r="I146" s="112">
        <f t="shared" ca="1" si="49"/>
        <v>0</v>
      </c>
      <c r="J146" s="112">
        <f t="shared" ca="1" si="49"/>
        <v>0</v>
      </c>
      <c r="K146" s="112">
        <f t="shared" ca="1" si="49"/>
        <v>0</v>
      </c>
      <c r="L146" s="112">
        <f t="shared" ca="1" si="49"/>
        <v>0</v>
      </c>
      <c r="M146" s="113">
        <f t="shared" ca="1" si="49"/>
        <v>0</v>
      </c>
    </row>
    <row r="147" spans="2:16" ht="27.75" customHeight="1" x14ac:dyDescent="0.25">
      <c r="B147" s="35" t="s">
        <v>271</v>
      </c>
      <c r="C147" s="328" t="s">
        <v>272</v>
      </c>
      <c r="D147" s="329"/>
      <c r="E147" s="131">
        <f t="shared" ref="E147:M147" ca="1" si="50">HYPERLINK("#'"&amp;E$4&amp;"-Thn-"&amp;E$1&amp;"'!"&amp;ADDRESS(ROW()+1,6),SUBTOTAL(9,INDIRECT(ADDRESS(ROW()+1,COLUMN())&amp;":"&amp;ADDRESS(ROW()+$O147,COLUMN())))/($O147*4)*100)</f>
        <v>75</v>
      </c>
      <c r="F147" s="131">
        <f t="shared" ca="1" si="50"/>
        <v>75</v>
      </c>
      <c r="G147" s="131">
        <f t="shared" ca="1" si="50"/>
        <v>0</v>
      </c>
      <c r="H147" s="131">
        <f t="shared" ca="1" si="50"/>
        <v>0</v>
      </c>
      <c r="I147" s="131">
        <f t="shared" ca="1" si="50"/>
        <v>0</v>
      </c>
      <c r="J147" s="131">
        <f t="shared" ca="1" si="50"/>
        <v>0</v>
      </c>
      <c r="K147" s="131">
        <f t="shared" ca="1" si="50"/>
        <v>0</v>
      </c>
      <c r="L147" s="131">
        <f t="shared" ca="1" si="50"/>
        <v>0</v>
      </c>
      <c r="M147" s="135">
        <f t="shared" ca="1" si="50"/>
        <v>0</v>
      </c>
      <c r="O147">
        <v>3</v>
      </c>
    </row>
    <row r="148" spans="2:16" ht="25.5" x14ac:dyDescent="0.25">
      <c r="B148" s="6"/>
      <c r="C148" s="5" t="s">
        <v>74</v>
      </c>
      <c r="D148" s="41" t="s">
        <v>273</v>
      </c>
      <c r="E148" s="112">
        <f t="shared" ref="E148:M150" ca="1" si="51">HYPERLINK("#'"&amp;E$4&amp;"-Thn-"&amp;E$1&amp;"'!"&amp;ADDRESS(ROW(),6),IF(ISERROR(INDIRECT(ADDRESS(ROW(),6,1,1,E$4&amp;"-Thn-"&amp;E$1))),"~",INDIRECT(ADDRESS(ROW(),6,1,1,E$4&amp;"-Thn-"&amp;E$1))))</f>
        <v>3</v>
      </c>
      <c r="F148" s="112">
        <f t="shared" ca="1" si="51"/>
        <v>3</v>
      </c>
      <c r="G148" s="112">
        <f t="shared" ca="1" si="51"/>
        <v>0</v>
      </c>
      <c r="H148" s="112">
        <f t="shared" ca="1" si="51"/>
        <v>0</v>
      </c>
      <c r="I148" s="112">
        <f t="shared" ca="1" si="51"/>
        <v>0</v>
      </c>
      <c r="J148" s="112">
        <f t="shared" ca="1" si="51"/>
        <v>0</v>
      </c>
      <c r="K148" s="112">
        <f t="shared" ca="1" si="51"/>
        <v>0</v>
      </c>
      <c r="L148" s="112">
        <f t="shared" ca="1" si="51"/>
        <v>0</v>
      </c>
      <c r="M148" s="113">
        <f t="shared" ca="1" si="51"/>
        <v>0</v>
      </c>
    </row>
    <row r="149" spans="2:16" ht="15" customHeight="1" x14ac:dyDescent="0.25">
      <c r="B149" s="6"/>
      <c r="C149" s="5" t="s">
        <v>77</v>
      </c>
      <c r="D149" s="41" t="s">
        <v>384</v>
      </c>
      <c r="E149" s="112">
        <f t="shared" ca="1" si="51"/>
        <v>3</v>
      </c>
      <c r="F149" s="112">
        <f t="shared" ca="1" si="51"/>
        <v>3</v>
      </c>
      <c r="G149" s="112">
        <f t="shared" ca="1" si="51"/>
        <v>0</v>
      </c>
      <c r="H149" s="112">
        <f t="shared" ca="1" si="51"/>
        <v>0</v>
      </c>
      <c r="I149" s="112">
        <f t="shared" ca="1" si="51"/>
        <v>0</v>
      </c>
      <c r="J149" s="112">
        <f t="shared" ca="1" si="51"/>
        <v>0</v>
      </c>
      <c r="K149" s="112">
        <f t="shared" ca="1" si="51"/>
        <v>0</v>
      </c>
      <c r="L149" s="112">
        <f t="shared" ca="1" si="51"/>
        <v>0</v>
      </c>
      <c r="M149" s="113">
        <f t="shared" ca="1" si="51"/>
        <v>0</v>
      </c>
    </row>
    <row r="150" spans="2:16" ht="15" customHeight="1" x14ac:dyDescent="0.25">
      <c r="B150" s="6"/>
      <c r="C150" s="5" t="s">
        <v>80</v>
      </c>
      <c r="D150" s="41" t="s">
        <v>385</v>
      </c>
      <c r="E150" s="112">
        <f t="shared" ca="1" si="51"/>
        <v>3</v>
      </c>
      <c r="F150" s="112">
        <f t="shared" ca="1" si="51"/>
        <v>3</v>
      </c>
      <c r="G150" s="112">
        <f t="shared" ca="1" si="51"/>
        <v>0</v>
      </c>
      <c r="H150" s="112">
        <f t="shared" ca="1" si="51"/>
        <v>0</v>
      </c>
      <c r="I150" s="112">
        <f t="shared" ca="1" si="51"/>
        <v>0</v>
      </c>
      <c r="J150" s="112">
        <f t="shared" ca="1" si="51"/>
        <v>0</v>
      </c>
      <c r="K150" s="112">
        <f t="shared" ca="1" si="51"/>
        <v>0</v>
      </c>
      <c r="L150" s="112">
        <f t="shared" ca="1" si="51"/>
        <v>0</v>
      </c>
      <c r="M150" s="113">
        <f t="shared" ca="1" si="51"/>
        <v>0</v>
      </c>
    </row>
    <row r="151" spans="2:16" ht="27.75" customHeight="1" x14ac:dyDescent="0.25">
      <c r="B151" s="136" t="s">
        <v>277</v>
      </c>
      <c r="C151" s="444" t="s">
        <v>278</v>
      </c>
      <c r="D151" s="445"/>
      <c r="E151" s="137">
        <f t="shared" ref="E151:M151" ca="1" si="52">HYPERLINK("#'"&amp;E$4&amp;"-Thn-"&amp;E$1&amp;"'!"&amp;ADDRESS(ROW()+1,6),SUBTOTAL(9,INDIRECT(ADDRESS(ROW()+1,COLUMN())&amp;":"&amp;ADDRESS(ROW()+$O151,COLUMN())))/($O151*4)*100)</f>
        <v>75</v>
      </c>
      <c r="F151" s="137">
        <f t="shared" ca="1" si="52"/>
        <v>87.5</v>
      </c>
      <c r="G151" s="137">
        <f t="shared" ca="1" si="52"/>
        <v>0</v>
      </c>
      <c r="H151" s="137">
        <f t="shared" ca="1" si="52"/>
        <v>0</v>
      </c>
      <c r="I151" s="137">
        <f t="shared" ca="1" si="52"/>
        <v>0</v>
      </c>
      <c r="J151" s="137">
        <f t="shared" ca="1" si="52"/>
        <v>0</v>
      </c>
      <c r="K151" s="137">
        <f t="shared" ca="1" si="52"/>
        <v>0</v>
      </c>
      <c r="L151" s="137">
        <f t="shared" ca="1" si="52"/>
        <v>0</v>
      </c>
      <c r="M151" s="138">
        <f t="shared" ca="1" si="52"/>
        <v>0</v>
      </c>
      <c r="O151">
        <v>4</v>
      </c>
    </row>
    <row r="152" spans="2:16" x14ac:dyDescent="0.25">
      <c r="B152" s="6"/>
      <c r="C152" s="132" t="s">
        <v>74</v>
      </c>
      <c r="D152" s="133" t="s">
        <v>279</v>
      </c>
      <c r="E152" s="112">
        <f t="shared" ref="E152:M155" ca="1" si="53">HYPERLINK("#'"&amp;E$4&amp;"-Thn-"&amp;E$1&amp;"'!"&amp;ADDRESS(ROW(),6),IF(ISERROR(INDIRECT(ADDRESS(ROW(),6,1,1,E$4&amp;"-Thn-"&amp;E$1))),"~",INDIRECT(ADDRESS(ROW(),6,1,1,E$4&amp;"-Thn-"&amp;E$1))))</f>
        <v>3</v>
      </c>
      <c r="F152" s="112">
        <f t="shared" ca="1" si="53"/>
        <v>4</v>
      </c>
      <c r="G152" s="112">
        <f t="shared" ca="1" si="53"/>
        <v>0</v>
      </c>
      <c r="H152" s="112">
        <f t="shared" ca="1" si="53"/>
        <v>0</v>
      </c>
      <c r="I152" s="112">
        <f t="shared" ca="1" si="53"/>
        <v>0</v>
      </c>
      <c r="J152" s="112">
        <f t="shared" ca="1" si="53"/>
        <v>0</v>
      </c>
      <c r="K152" s="112">
        <f t="shared" ca="1" si="53"/>
        <v>0</v>
      </c>
      <c r="L152" s="112">
        <f t="shared" ca="1" si="53"/>
        <v>0</v>
      </c>
      <c r="M152" s="113">
        <f t="shared" ca="1" si="53"/>
        <v>0</v>
      </c>
    </row>
    <row r="153" spans="2:16" ht="25.5" x14ac:dyDescent="0.25">
      <c r="B153" s="6"/>
      <c r="C153" s="5" t="s">
        <v>77</v>
      </c>
      <c r="D153" s="41" t="s">
        <v>281</v>
      </c>
      <c r="E153" s="112">
        <f t="shared" ca="1" si="53"/>
        <v>3</v>
      </c>
      <c r="F153" s="112">
        <f t="shared" ca="1" si="53"/>
        <v>4</v>
      </c>
      <c r="G153" s="112">
        <f t="shared" ca="1" si="53"/>
        <v>0</v>
      </c>
      <c r="H153" s="112">
        <f t="shared" ca="1" si="53"/>
        <v>0</v>
      </c>
      <c r="I153" s="112">
        <f t="shared" ca="1" si="53"/>
        <v>0</v>
      </c>
      <c r="J153" s="112">
        <f t="shared" ca="1" si="53"/>
        <v>0</v>
      </c>
      <c r="K153" s="112">
        <f t="shared" ca="1" si="53"/>
        <v>0</v>
      </c>
      <c r="L153" s="112">
        <f t="shared" ca="1" si="53"/>
        <v>0</v>
      </c>
      <c r="M153" s="113">
        <f t="shared" ca="1" si="53"/>
        <v>0</v>
      </c>
    </row>
    <row r="154" spans="2:16" x14ac:dyDescent="0.25">
      <c r="B154" s="6"/>
      <c r="C154" s="5" t="s">
        <v>80</v>
      </c>
      <c r="D154" s="41" t="s">
        <v>283</v>
      </c>
      <c r="E154" s="112">
        <f t="shared" ca="1" si="53"/>
        <v>3</v>
      </c>
      <c r="F154" s="112">
        <f t="shared" ca="1" si="53"/>
        <v>3</v>
      </c>
      <c r="G154" s="112">
        <f t="shared" ca="1" si="53"/>
        <v>0</v>
      </c>
      <c r="H154" s="112">
        <f t="shared" ca="1" si="53"/>
        <v>0</v>
      </c>
      <c r="I154" s="112">
        <f t="shared" ca="1" si="53"/>
        <v>0</v>
      </c>
      <c r="J154" s="112">
        <f t="shared" ca="1" si="53"/>
        <v>0</v>
      </c>
      <c r="K154" s="112">
        <f t="shared" ca="1" si="53"/>
        <v>0</v>
      </c>
      <c r="L154" s="112">
        <f t="shared" ca="1" si="53"/>
        <v>0</v>
      </c>
      <c r="M154" s="113">
        <f t="shared" ca="1" si="53"/>
        <v>0</v>
      </c>
    </row>
    <row r="155" spans="2:16" x14ac:dyDescent="0.25">
      <c r="B155" s="102"/>
      <c r="C155" s="103" t="s">
        <v>88</v>
      </c>
      <c r="D155" s="104" t="s">
        <v>285</v>
      </c>
      <c r="E155" s="114">
        <f t="shared" ca="1" si="53"/>
        <v>3</v>
      </c>
      <c r="F155" s="114">
        <f t="shared" ca="1" si="53"/>
        <v>3</v>
      </c>
      <c r="G155" s="114">
        <f t="shared" ca="1" si="53"/>
        <v>0</v>
      </c>
      <c r="H155" s="114">
        <f t="shared" ca="1" si="53"/>
        <v>0</v>
      </c>
      <c r="I155" s="114">
        <f t="shared" ca="1" si="53"/>
        <v>0</v>
      </c>
      <c r="J155" s="114">
        <f t="shared" ca="1" si="53"/>
        <v>0</v>
      </c>
      <c r="K155" s="114">
        <f t="shared" ca="1" si="53"/>
        <v>0</v>
      </c>
      <c r="L155" s="114">
        <f t="shared" ca="1" si="53"/>
        <v>0</v>
      </c>
      <c r="M155" s="115">
        <f t="shared" ca="1" si="53"/>
        <v>0</v>
      </c>
    </row>
    <row r="156" spans="2:16" ht="15.75" hidden="1" x14ac:dyDescent="0.25">
      <c r="B156" s="68">
        <v>18</v>
      </c>
      <c r="C156" s="338" t="s">
        <v>0</v>
      </c>
      <c r="D156" s="339"/>
      <c r="E156" s="116"/>
      <c r="F156" s="116"/>
      <c r="G156" s="116"/>
      <c r="H156" s="116"/>
      <c r="I156" s="116"/>
      <c r="J156" s="116"/>
      <c r="K156" s="116"/>
      <c r="L156" s="116"/>
      <c r="M156" s="117"/>
    </row>
    <row r="157" spans="2:16" ht="15.75" hidden="1" x14ac:dyDescent="0.25">
      <c r="B157" s="342" t="str">
        <f>"NKT Manajerial (Nilai Kinerja Tahunan)"</f>
        <v>NKT Manajerial (Nilai Kinerja Tahunan)</v>
      </c>
      <c r="C157" s="343"/>
      <c r="D157" s="343"/>
      <c r="E157" s="120"/>
      <c r="F157" s="120"/>
      <c r="G157" s="120"/>
      <c r="H157" s="120"/>
      <c r="I157" s="120"/>
      <c r="J157" s="120"/>
      <c r="K157" s="120"/>
      <c r="L157" s="120"/>
      <c r="M157" s="121"/>
    </row>
    <row r="158" spans="2:16" x14ac:dyDescent="0.25">
      <c r="E158" s="40"/>
      <c r="F158" s="40"/>
      <c r="G158" s="40"/>
      <c r="H158" s="40"/>
      <c r="I158" s="40"/>
      <c r="J158" s="40"/>
      <c r="K158" s="40"/>
      <c r="L158" s="40"/>
      <c r="M158" s="40"/>
    </row>
    <row r="159" spans="2:16" x14ac:dyDescent="0.25">
      <c r="E159" s="40"/>
      <c r="F159" s="40"/>
      <c r="G159" s="40"/>
      <c r="H159" s="40"/>
      <c r="I159" s="40"/>
      <c r="J159" s="40"/>
      <c r="K159" s="40"/>
      <c r="L159" s="40"/>
      <c r="M159" s="40"/>
    </row>
    <row r="160" spans="2:16" s="14" customFormat="1" ht="18" x14ac:dyDescent="0.25">
      <c r="B160" s="100" t="s">
        <v>415</v>
      </c>
      <c r="C160" s="101"/>
      <c r="D160" s="101"/>
      <c r="E160" s="128">
        <f ca="1">HYPERLINK("#'"&amp;E$4&amp;"-Thn-"&amp;E$1&amp;"'!"&amp;ADDRESS(ROW()+2,6),SUBTOTAL(9,INDIRECT(ADDRESS(ROW()+1+2,COLUMN())&amp;":"&amp;ADDRESS(ROW()+$O160+$P160+2,COLUMN())))/($O160*4)*100)</f>
        <v>75</v>
      </c>
      <c r="F160" s="128">
        <f t="shared" ref="F160:M160" ca="1" si="54">HYPERLINK("#'"&amp;F$4&amp;"-Thn-"&amp;F$1&amp;"'!"&amp;ADDRESS(ROW()+2,6),SUBTOTAL(9,INDIRECT(ADDRESS(ROW()+1+2,COLUMN())&amp;":"&amp;ADDRESS(ROW()+$O160+$P160+2,COLUMN())))/($O160*4)*100)</f>
        <v>79.545454545454547</v>
      </c>
      <c r="G160" s="128">
        <f t="shared" ca="1" si="54"/>
        <v>0</v>
      </c>
      <c r="H160" s="128">
        <f t="shared" ca="1" si="54"/>
        <v>0</v>
      </c>
      <c r="I160" s="128">
        <f t="shared" ca="1" si="54"/>
        <v>0</v>
      </c>
      <c r="J160" s="128">
        <f t="shared" ca="1" si="54"/>
        <v>0</v>
      </c>
      <c r="K160" s="128">
        <f t="shared" ca="1" si="54"/>
        <v>0</v>
      </c>
      <c r="L160" s="128">
        <f t="shared" ca="1" si="54"/>
        <v>0</v>
      </c>
      <c r="M160" s="134">
        <f t="shared" ca="1" si="54"/>
        <v>0</v>
      </c>
      <c r="O160" s="14">
        <f>SUBTOTAL(9,O163:O172)</f>
        <v>11</v>
      </c>
      <c r="P160" s="14">
        <v>3</v>
      </c>
    </row>
    <row r="161" spans="2:15" hidden="1" x14ac:dyDescent="0.25">
      <c r="B161" s="334" t="s">
        <v>19</v>
      </c>
      <c r="C161" s="335" t="s">
        <v>70</v>
      </c>
      <c r="D161" s="335"/>
      <c r="E161" s="108"/>
      <c r="F161" s="108"/>
      <c r="G161" s="108"/>
      <c r="H161" s="108"/>
      <c r="I161" s="108"/>
      <c r="J161" s="108"/>
      <c r="K161" s="108"/>
      <c r="L161" s="108"/>
      <c r="M161" s="109"/>
    </row>
    <row r="162" spans="2:15" hidden="1" x14ac:dyDescent="0.25">
      <c r="B162" s="334"/>
      <c r="C162" s="335"/>
      <c r="D162" s="335"/>
      <c r="E162" s="110"/>
      <c r="F162" s="110"/>
      <c r="G162" s="110"/>
      <c r="H162" s="110"/>
      <c r="I162" s="110"/>
      <c r="J162" s="110"/>
      <c r="K162" s="110"/>
      <c r="L162" s="110"/>
      <c r="M162" s="111"/>
    </row>
    <row r="163" spans="2:15" ht="27.75" customHeight="1" x14ac:dyDescent="0.25">
      <c r="B163" s="35" t="s">
        <v>3</v>
      </c>
      <c r="C163" s="328" t="s">
        <v>287</v>
      </c>
      <c r="D163" s="329"/>
      <c r="E163" s="131">
        <f t="shared" ref="E163:M163" ca="1" si="55">HYPERLINK("#'"&amp;E$4&amp;"-Thn-"&amp;E$1&amp;"'!"&amp;ADDRESS(ROW()+1,6),SUBTOTAL(9,INDIRECT(ADDRESS(ROW()+1,COLUMN())&amp;":"&amp;ADDRESS(ROW()+$O163,COLUMN())))/($O163*4)*100)</f>
        <v>75</v>
      </c>
      <c r="F163" s="131">
        <f t="shared" ca="1" si="55"/>
        <v>91.666666666666657</v>
      </c>
      <c r="G163" s="131">
        <f t="shared" ca="1" si="55"/>
        <v>0</v>
      </c>
      <c r="H163" s="131">
        <f t="shared" ca="1" si="55"/>
        <v>0</v>
      </c>
      <c r="I163" s="131">
        <f t="shared" ca="1" si="55"/>
        <v>0</v>
      </c>
      <c r="J163" s="131">
        <f t="shared" ca="1" si="55"/>
        <v>0</v>
      </c>
      <c r="K163" s="131">
        <f t="shared" ca="1" si="55"/>
        <v>0</v>
      </c>
      <c r="L163" s="131">
        <f t="shared" ca="1" si="55"/>
        <v>0</v>
      </c>
      <c r="M163" s="135">
        <f t="shared" ca="1" si="55"/>
        <v>0</v>
      </c>
      <c r="O163">
        <v>3</v>
      </c>
    </row>
    <row r="164" spans="2:15" x14ac:dyDescent="0.25">
      <c r="B164" s="6"/>
      <c r="C164" s="5" t="s">
        <v>74</v>
      </c>
      <c r="D164" s="41" t="s">
        <v>288</v>
      </c>
      <c r="E164" s="112">
        <f t="shared" ref="E164:M166" ca="1" si="56">HYPERLINK("#'"&amp;E$4&amp;"-Thn-"&amp;E$1&amp;"'!"&amp;ADDRESS(ROW(),6),IF(ISERROR(INDIRECT(ADDRESS(ROW(),6,1,1,E$4&amp;"-Thn-"&amp;E$1))),"~",INDIRECT(ADDRESS(ROW(),6,1,1,E$4&amp;"-Thn-"&amp;E$1))))</f>
        <v>3</v>
      </c>
      <c r="F164" s="112">
        <f t="shared" ca="1" si="56"/>
        <v>4</v>
      </c>
      <c r="G164" s="112">
        <f t="shared" ca="1" si="56"/>
        <v>0</v>
      </c>
      <c r="H164" s="112">
        <f t="shared" ca="1" si="56"/>
        <v>0</v>
      </c>
      <c r="I164" s="112">
        <f t="shared" ca="1" si="56"/>
        <v>0</v>
      </c>
      <c r="J164" s="112">
        <f t="shared" ca="1" si="56"/>
        <v>0</v>
      </c>
      <c r="K164" s="112">
        <f t="shared" ca="1" si="56"/>
        <v>0</v>
      </c>
      <c r="L164" s="112">
        <f t="shared" ca="1" si="56"/>
        <v>0</v>
      </c>
      <c r="M164" s="113">
        <f t="shared" ca="1" si="56"/>
        <v>0</v>
      </c>
    </row>
    <row r="165" spans="2:15" ht="18.75" customHeight="1" x14ac:dyDescent="0.25">
      <c r="B165" s="6"/>
      <c r="C165" s="5" t="s">
        <v>77</v>
      </c>
      <c r="D165" s="41" t="s">
        <v>317</v>
      </c>
      <c r="E165" s="112">
        <f t="shared" ca="1" si="56"/>
        <v>3</v>
      </c>
      <c r="F165" s="112">
        <f t="shared" ca="1" si="56"/>
        <v>3</v>
      </c>
      <c r="G165" s="112">
        <f t="shared" ca="1" si="56"/>
        <v>0</v>
      </c>
      <c r="H165" s="112">
        <f t="shared" ca="1" si="56"/>
        <v>0</v>
      </c>
      <c r="I165" s="112">
        <f t="shared" ca="1" si="56"/>
        <v>0</v>
      </c>
      <c r="J165" s="112">
        <f t="shared" ca="1" si="56"/>
        <v>0</v>
      </c>
      <c r="K165" s="112">
        <f t="shared" ca="1" si="56"/>
        <v>0</v>
      </c>
      <c r="L165" s="112">
        <f t="shared" ca="1" si="56"/>
        <v>0</v>
      </c>
      <c r="M165" s="113">
        <f t="shared" ca="1" si="56"/>
        <v>0</v>
      </c>
    </row>
    <row r="166" spans="2:15" ht="25.5" x14ac:dyDescent="0.25">
      <c r="B166" s="6"/>
      <c r="C166" s="5" t="s">
        <v>80</v>
      </c>
      <c r="D166" s="41" t="s">
        <v>290</v>
      </c>
      <c r="E166" s="112">
        <f t="shared" ca="1" si="56"/>
        <v>3</v>
      </c>
      <c r="F166" s="112">
        <f t="shared" ca="1" si="56"/>
        <v>4</v>
      </c>
      <c r="G166" s="112">
        <f t="shared" ca="1" si="56"/>
        <v>0</v>
      </c>
      <c r="H166" s="112">
        <f t="shared" ca="1" si="56"/>
        <v>0</v>
      </c>
      <c r="I166" s="112">
        <f t="shared" ca="1" si="56"/>
        <v>0</v>
      </c>
      <c r="J166" s="112">
        <f t="shared" ca="1" si="56"/>
        <v>0</v>
      </c>
      <c r="K166" s="112">
        <f t="shared" ca="1" si="56"/>
        <v>0</v>
      </c>
      <c r="L166" s="112">
        <f t="shared" ca="1" si="56"/>
        <v>0</v>
      </c>
      <c r="M166" s="113">
        <f t="shared" ca="1" si="56"/>
        <v>0</v>
      </c>
    </row>
    <row r="167" spans="2:15" ht="27.75" customHeight="1" x14ac:dyDescent="0.25">
      <c r="B167" s="35" t="s">
        <v>2</v>
      </c>
      <c r="C167" s="328" t="s">
        <v>292</v>
      </c>
      <c r="D167" s="329"/>
      <c r="E167" s="131">
        <f t="shared" ref="E167:M167" ca="1" si="57">HYPERLINK("#'"&amp;E$4&amp;"-Thn-"&amp;E$1&amp;"'!"&amp;ADDRESS(ROW()+1,6),SUBTOTAL(9,INDIRECT(ADDRESS(ROW()+1,COLUMN())&amp;":"&amp;ADDRESS(ROW()+$O167,COLUMN())))/($O167*4)*100)</f>
        <v>75</v>
      </c>
      <c r="F167" s="131">
        <f t="shared" ca="1" si="57"/>
        <v>75</v>
      </c>
      <c r="G167" s="131">
        <f t="shared" ca="1" si="57"/>
        <v>0</v>
      </c>
      <c r="H167" s="131">
        <f t="shared" ca="1" si="57"/>
        <v>0</v>
      </c>
      <c r="I167" s="131">
        <f t="shared" ca="1" si="57"/>
        <v>0</v>
      </c>
      <c r="J167" s="131">
        <f t="shared" ca="1" si="57"/>
        <v>0</v>
      </c>
      <c r="K167" s="131">
        <f t="shared" ca="1" si="57"/>
        <v>0</v>
      </c>
      <c r="L167" s="131">
        <f t="shared" ca="1" si="57"/>
        <v>0</v>
      </c>
      <c r="M167" s="135">
        <f t="shared" ca="1" si="57"/>
        <v>0</v>
      </c>
      <c r="O167">
        <v>4</v>
      </c>
    </row>
    <row r="168" spans="2:15" ht="25.5" x14ac:dyDescent="0.25">
      <c r="B168" s="6"/>
      <c r="C168" s="5" t="s">
        <v>74</v>
      </c>
      <c r="D168" s="41" t="s">
        <v>293</v>
      </c>
      <c r="E168" s="112">
        <f t="shared" ref="E168:M171" ca="1" si="58">HYPERLINK("#'"&amp;E$4&amp;"-Thn-"&amp;E$1&amp;"'!"&amp;ADDRESS(ROW(),6),IF(ISERROR(INDIRECT(ADDRESS(ROW(),6,1,1,E$4&amp;"-Thn-"&amp;E$1))),"~",INDIRECT(ADDRESS(ROW(),6,1,1,E$4&amp;"-Thn-"&amp;E$1))))</f>
        <v>3</v>
      </c>
      <c r="F168" s="112">
        <f t="shared" ca="1" si="58"/>
        <v>3</v>
      </c>
      <c r="G168" s="112">
        <f t="shared" ca="1" si="58"/>
        <v>0</v>
      </c>
      <c r="H168" s="112">
        <f t="shared" ca="1" si="58"/>
        <v>0</v>
      </c>
      <c r="I168" s="112">
        <f t="shared" ca="1" si="58"/>
        <v>0</v>
      </c>
      <c r="J168" s="112">
        <f t="shared" ca="1" si="58"/>
        <v>0</v>
      </c>
      <c r="K168" s="112">
        <f t="shared" ca="1" si="58"/>
        <v>0</v>
      </c>
      <c r="L168" s="112">
        <f t="shared" ca="1" si="58"/>
        <v>0</v>
      </c>
      <c r="M168" s="113">
        <f t="shared" ca="1" si="58"/>
        <v>0</v>
      </c>
    </row>
    <row r="169" spans="2:15" ht="25.5" x14ac:dyDescent="0.25">
      <c r="B169" s="6"/>
      <c r="C169" s="5" t="s">
        <v>77</v>
      </c>
      <c r="D169" s="41" t="s">
        <v>295</v>
      </c>
      <c r="E169" s="112">
        <f t="shared" ca="1" si="58"/>
        <v>3</v>
      </c>
      <c r="F169" s="112">
        <f t="shared" ca="1" si="58"/>
        <v>3</v>
      </c>
      <c r="G169" s="112">
        <f t="shared" ca="1" si="58"/>
        <v>0</v>
      </c>
      <c r="H169" s="112">
        <f t="shared" ca="1" si="58"/>
        <v>0</v>
      </c>
      <c r="I169" s="112">
        <f t="shared" ca="1" si="58"/>
        <v>0</v>
      </c>
      <c r="J169" s="112">
        <f t="shared" ca="1" si="58"/>
        <v>0</v>
      </c>
      <c r="K169" s="112">
        <f t="shared" ca="1" si="58"/>
        <v>0</v>
      </c>
      <c r="L169" s="112">
        <f t="shared" ca="1" si="58"/>
        <v>0</v>
      </c>
      <c r="M169" s="113">
        <f t="shared" ca="1" si="58"/>
        <v>0</v>
      </c>
    </row>
    <row r="170" spans="2:15" ht="25.5" x14ac:dyDescent="0.25">
      <c r="B170" s="6"/>
      <c r="C170" s="5" t="s">
        <v>80</v>
      </c>
      <c r="D170" s="41" t="s">
        <v>297</v>
      </c>
      <c r="E170" s="112">
        <f t="shared" ca="1" si="58"/>
        <v>3</v>
      </c>
      <c r="F170" s="112">
        <f t="shared" ca="1" si="58"/>
        <v>3</v>
      </c>
      <c r="G170" s="112">
        <f t="shared" ca="1" si="58"/>
        <v>0</v>
      </c>
      <c r="H170" s="112">
        <f t="shared" ca="1" si="58"/>
        <v>0</v>
      </c>
      <c r="I170" s="112">
        <f t="shared" ca="1" si="58"/>
        <v>0</v>
      </c>
      <c r="J170" s="112">
        <f t="shared" ca="1" si="58"/>
        <v>0</v>
      </c>
      <c r="K170" s="112">
        <f t="shared" ca="1" si="58"/>
        <v>0</v>
      </c>
      <c r="L170" s="112">
        <f t="shared" ca="1" si="58"/>
        <v>0</v>
      </c>
      <c r="M170" s="113">
        <f t="shared" ca="1" si="58"/>
        <v>0</v>
      </c>
    </row>
    <row r="171" spans="2:15" ht="25.5" x14ac:dyDescent="0.25">
      <c r="B171" s="6"/>
      <c r="C171" s="5" t="s">
        <v>88</v>
      </c>
      <c r="D171" s="41" t="s">
        <v>318</v>
      </c>
      <c r="E171" s="112">
        <f t="shared" ca="1" si="58"/>
        <v>3</v>
      </c>
      <c r="F171" s="112">
        <f t="shared" ca="1" si="58"/>
        <v>3</v>
      </c>
      <c r="G171" s="112">
        <f t="shared" ca="1" si="58"/>
        <v>0</v>
      </c>
      <c r="H171" s="112">
        <f t="shared" ca="1" si="58"/>
        <v>0</v>
      </c>
      <c r="I171" s="112">
        <f t="shared" ca="1" si="58"/>
        <v>0</v>
      </c>
      <c r="J171" s="112">
        <f t="shared" ca="1" si="58"/>
        <v>0</v>
      </c>
      <c r="K171" s="112">
        <f t="shared" ca="1" si="58"/>
        <v>0</v>
      </c>
      <c r="L171" s="112">
        <f t="shared" ca="1" si="58"/>
        <v>0</v>
      </c>
      <c r="M171" s="113">
        <f t="shared" ca="1" si="58"/>
        <v>0</v>
      </c>
    </row>
    <row r="172" spans="2:15" ht="27.75" customHeight="1" x14ac:dyDescent="0.25">
      <c r="B172" s="35" t="s">
        <v>1</v>
      </c>
      <c r="C172" s="328" t="s">
        <v>299</v>
      </c>
      <c r="D172" s="329"/>
      <c r="E172" s="131">
        <f t="shared" ref="E172:M172" ca="1" si="59">HYPERLINK("#'"&amp;E$4&amp;"-Thn-"&amp;E$1&amp;"'!"&amp;ADDRESS(ROW()+1,6),SUBTOTAL(9,INDIRECT(ADDRESS(ROW()+1,COLUMN())&amp;":"&amp;ADDRESS(ROW()+$O172,COLUMN())))/($O172*4)*100)</f>
        <v>75</v>
      </c>
      <c r="F172" s="131">
        <f t="shared" ca="1" si="59"/>
        <v>75</v>
      </c>
      <c r="G172" s="131">
        <f t="shared" ca="1" si="59"/>
        <v>0</v>
      </c>
      <c r="H172" s="131">
        <f t="shared" ca="1" si="59"/>
        <v>0</v>
      </c>
      <c r="I172" s="131">
        <f t="shared" ca="1" si="59"/>
        <v>0</v>
      </c>
      <c r="J172" s="131">
        <f t="shared" ca="1" si="59"/>
        <v>0</v>
      </c>
      <c r="K172" s="131">
        <f t="shared" ca="1" si="59"/>
        <v>0</v>
      </c>
      <c r="L172" s="131">
        <f t="shared" ca="1" si="59"/>
        <v>0</v>
      </c>
      <c r="M172" s="135">
        <f t="shared" ca="1" si="59"/>
        <v>0</v>
      </c>
      <c r="O172">
        <v>4</v>
      </c>
    </row>
    <row r="173" spans="2:15" ht="18" customHeight="1" x14ac:dyDescent="0.25">
      <c r="B173" s="6"/>
      <c r="C173" s="5" t="s">
        <v>74</v>
      </c>
      <c r="D173" s="41" t="s">
        <v>300</v>
      </c>
      <c r="E173" s="112">
        <f t="shared" ref="E173:M176" ca="1" si="60">HYPERLINK("#'"&amp;E$4&amp;"-Thn-"&amp;E$1&amp;"'!"&amp;ADDRESS(ROW(),6),IF(ISERROR(INDIRECT(ADDRESS(ROW(),6,1,1,E$4&amp;"-Thn-"&amp;E$1))),"~",INDIRECT(ADDRESS(ROW(),6,1,1,E$4&amp;"-Thn-"&amp;E$1))))</f>
        <v>3</v>
      </c>
      <c r="F173" s="112">
        <f t="shared" ca="1" si="60"/>
        <v>3</v>
      </c>
      <c r="G173" s="112">
        <f t="shared" ca="1" si="60"/>
        <v>0</v>
      </c>
      <c r="H173" s="112">
        <f t="shared" ca="1" si="60"/>
        <v>0</v>
      </c>
      <c r="I173" s="112">
        <f t="shared" ca="1" si="60"/>
        <v>0</v>
      </c>
      <c r="J173" s="112">
        <f t="shared" ca="1" si="60"/>
        <v>0</v>
      </c>
      <c r="K173" s="112">
        <f t="shared" ca="1" si="60"/>
        <v>0</v>
      </c>
      <c r="L173" s="112">
        <f t="shared" ca="1" si="60"/>
        <v>0</v>
      </c>
      <c r="M173" s="113">
        <f t="shared" ca="1" si="60"/>
        <v>0</v>
      </c>
    </row>
    <row r="174" spans="2:15" x14ac:dyDescent="0.25">
      <c r="B174" s="6"/>
      <c r="C174" s="5" t="s">
        <v>77</v>
      </c>
      <c r="D174" s="41" t="s">
        <v>302</v>
      </c>
      <c r="E174" s="112">
        <f t="shared" ca="1" si="60"/>
        <v>3</v>
      </c>
      <c r="F174" s="112">
        <f t="shared" ca="1" si="60"/>
        <v>3</v>
      </c>
      <c r="G174" s="112">
        <f t="shared" ca="1" si="60"/>
        <v>0</v>
      </c>
      <c r="H174" s="112">
        <f t="shared" ca="1" si="60"/>
        <v>0</v>
      </c>
      <c r="I174" s="112">
        <f t="shared" ca="1" si="60"/>
        <v>0</v>
      </c>
      <c r="J174" s="112">
        <f t="shared" ca="1" si="60"/>
        <v>0</v>
      </c>
      <c r="K174" s="112">
        <f t="shared" ca="1" si="60"/>
        <v>0</v>
      </c>
      <c r="L174" s="112">
        <f t="shared" ca="1" si="60"/>
        <v>0</v>
      </c>
      <c r="M174" s="113">
        <f t="shared" ca="1" si="60"/>
        <v>0</v>
      </c>
    </row>
    <row r="175" spans="2:15" x14ac:dyDescent="0.25">
      <c r="B175" s="6"/>
      <c r="C175" s="5" t="s">
        <v>80</v>
      </c>
      <c r="D175" s="41" t="s">
        <v>304</v>
      </c>
      <c r="E175" s="112">
        <f t="shared" ca="1" si="60"/>
        <v>3</v>
      </c>
      <c r="F175" s="112">
        <f t="shared" ca="1" si="60"/>
        <v>3</v>
      </c>
      <c r="G175" s="112">
        <f t="shared" ca="1" si="60"/>
        <v>0</v>
      </c>
      <c r="H175" s="112">
        <f t="shared" ca="1" si="60"/>
        <v>0</v>
      </c>
      <c r="I175" s="112">
        <f t="shared" ca="1" si="60"/>
        <v>0</v>
      </c>
      <c r="J175" s="112">
        <f t="shared" ca="1" si="60"/>
        <v>0</v>
      </c>
      <c r="K175" s="112">
        <f t="shared" ca="1" si="60"/>
        <v>0</v>
      </c>
      <c r="L175" s="112">
        <f t="shared" ca="1" si="60"/>
        <v>0</v>
      </c>
      <c r="M175" s="113">
        <f t="shared" ca="1" si="60"/>
        <v>0</v>
      </c>
    </row>
    <row r="176" spans="2:15" ht="25.5" x14ac:dyDescent="0.25">
      <c r="B176" s="102"/>
      <c r="C176" s="103" t="s">
        <v>88</v>
      </c>
      <c r="D176" s="104" t="s">
        <v>306</v>
      </c>
      <c r="E176" s="114">
        <f t="shared" ca="1" si="60"/>
        <v>3</v>
      </c>
      <c r="F176" s="114">
        <f t="shared" ca="1" si="60"/>
        <v>3</v>
      </c>
      <c r="G176" s="114">
        <f t="shared" ca="1" si="60"/>
        <v>0</v>
      </c>
      <c r="H176" s="114">
        <f t="shared" ca="1" si="60"/>
        <v>0</v>
      </c>
      <c r="I176" s="114">
        <f t="shared" ca="1" si="60"/>
        <v>0</v>
      </c>
      <c r="J176" s="114">
        <f t="shared" ca="1" si="60"/>
        <v>0</v>
      </c>
      <c r="K176" s="114">
        <f t="shared" ca="1" si="60"/>
        <v>0</v>
      </c>
      <c r="L176" s="114">
        <f t="shared" ca="1" si="60"/>
        <v>0</v>
      </c>
      <c r="M176" s="115">
        <f t="shared" ca="1" si="60"/>
        <v>0</v>
      </c>
    </row>
    <row r="177" spans="1:16" ht="15.75" hidden="1" x14ac:dyDescent="0.25">
      <c r="B177" s="68">
        <v>11</v>
      </c>
      <c r="C177" s="338" t="s">
        <v>0</v>
      </c>
      <c r="D177" s="339"/>
      <c r="E177" s="116"/>
      <c r="F177" s="116"/>
      <c r="G177" s="116"/>
      <c r="H177" s="116"/>
      <c r="I177" s="116"/>
      <c r="J177" s="116"/>
      <c r="K177" s="116"/>
      <c r="L177" s="116"/>
      <c r="M177" s="117"/>
    </row>
    <row r="178" spans="1:16" ht="15.75" hidden="1" x14ac:dyDescent="0.25">
      <c r="B178" s="342" t="str">
        <f>"NKT Supervisi (Nilai Kinerja Tahunan)"</f>
        <v>NKT Supervisi (Nilai Kinerja Tahunan)</v>
      </c>
      <c r="C178" s="343"/>
      <c r="D178" s="343"/>
      <c r="E178" s="120"/>
      <c r="F178" s="120"/>
      <c r="G178" s="120"/>
      <c r="H178" s="120"/>
      <c r="I178" s="120"/>
      <c r="J178" s="120"/>
      <c r="K178" s="120"/>
      <c r="L178" s="120"/>
      <c r="M178" s="121"/>
    </row>
    <row r="179" spans="1:16" x14ac:dyDescent="0.25">
      <c r="E179" s="40"/>
      <c r="F179" s="40"/>
      <c r="G179" s="40"/>
      <c r="H179" s="40"/>
      <c r="I179" s="40"/>
      <c r="J179" s="40"/>
      <c r="K179" s="40"/>
      <c r="L179" s="40"/>
      <c r="M179" s="40"/>
    </row>
    <row r="180" spans="1:16" x14ac:dyDescent="0.25">
      <c r="A180" s="52" t="str">
        <f ca="1">RIGHT(MID(CELL("filename",A180),FIND("]",CELL("filename",A180))+1,255),1)</f>
        <v>l</v>
      </c>
      <c r="E180" s="40"/>
      <c r="F180" s="40"/>
      <c r="G180" s="40"/>
      <c r="H180" s="40"/>
      <c r="I180" s="40"/>
      <c r="J180" s="40"/>
      <c r="K180" s="40"/>
      <c r="L180" s="40"/>
      <c r="M180" s="40"/>
    </row>
    <row r="181" spans="1:16" ht="23.25" x14ac:dyDescent="0.35">
      <c r="B181" s="47" t="str">
        <f>"B. Instrumen Penilaian Kinerja 4 Tahunan Kepala Madrasah"</f>
        <v>B. Instrumen Penilaian Kinerja 4 Tahunan Kepala Madrasah</v>
      </c>
      <c r="E181" s="40"/>
      <c r="F181" s="40"/>
      <c r="G181" s="40"/>
      <c r="H181" s="40"/>
      <c r="I181" s="40"/>
      <c r="J181" s="40"/>
      <c r="K181" s="40"/>
      <c r="L181" s="40"/>
      <c r="M181" s="40"/>
    </row>
    <row r="182" spans="1:16" ht="15.75" hidden="1" x14ac:dyDescent="0.25">
      <c r="B182" s="48"/>
      <c r="E182" s="40"/>
      <c r="F182" s="40"/>
      <c r="G182" s="40"/>
      <c r="H182" s="40"/>
      <c r="I182" s="40"/>
      <c r="J182" s="40"/>
      <c r="K182" s="40"/>
      <c r="L182" s="40"/>
      <c r="M182" s="40"/>
    </row>
    <row r="183" spans="1:16" ht="15.75" hidden="1" x14ac:dyDescent="0.25">
      <c r="B183" s="48"/>
      <c r="E183" s="40"/>
      <c r="F183" s="40"/>
      <c r="G183" s="40"/>
      <c r="H183" s="40"/>
      <c r="I183" s="40"/>
      <c r="J183" s="40"/>
      <c r="K183" s="40"/>
      <c r="L183" s="40"/>
      <c r="M183" s="40"/>
    </row>
    <row r="184" spans="1:16" ht="15.75" hidden="1" x14ac:dyDescent="0.25">
      <c r="B184" s="48"/>
      <c r="E184" s="40"/>
      <c r="F184" s="40"/>
      <c r="G184" s="40"/>
      <c r="H184" s="40"/>
      <c r="I184" s="40"/>
      <c r="J184" s="40"/>
      <c r="K184" s="40"/>
      <c r="L184" s="40"/>
      <c r="M184" s="40"/>
    </row>
    <row r="185" spans="1:16" hidden="1" x14ac:dyDescent="0.25">
      <c r="E185" s="40"/>
      <c r="F185" s="40"/>
      <c r="G185" s="40"/>
      <c r="H185" s="40"/>
      <c r="I185" s="40"/>
      <c r="J185" s="40"/>
      <c r="K185" s="40"/>
      <c r="L185" s="40"/>
      <c r="M185" s="40"/>
    </row>
    <row r="186" spans="1:16" s="14" customFormat="1" ht="18" x14ac:dyDescent="0.25">
      <c r="B186" s="100" t="s">
        <v>416</v>
      </c>
      <c r="C186" s="101"/>
      <c r="D186" s="101"/>
      <c r="E186" s="128">
        <f ca="1">HYPERLINK("#'"&amp;E$4&amp;"-Thn-"&amp;E$1&amp;"'!"&amp;ADDRESS(ROW()+2,6),SUBTOTAL(9,INDIRECT(ADDRESS(ROW()+1+2,COLUMN())&amp;":"&amp;ADDRESS(ROW()+$O186+$P186+2,COLUMN())))/($O186*4)*100)</f>
        <v>0</v>
      </c>
      <c r="F186" s="128">
        <f t="shared" ref="F186:M186" ca="1" si="61">HYPERLINK("#'"&amp;F$4&amp;"-Thn-"&amp;F$1&amp;"'!"&amp;ADDRESS(ROW()+2,6),SUBTOTAL(9,INDIRECT(ADDRESS(ROW()+1+2,COLUMN())&amp;":"&amp;ADDRESS(ROW()+$O186+$P186+2,COLUMN())))/($O186*4)*100)</f>
        <v>12.5</v>
      </c>
      <c r="G186" s="128">
        <f t="shared" ca="1" si="61"/>
        <v>0</v>
      </c>
      <c r="H186" s="128">
        <f t="shared" ca="1" si="61"/>
        <v>0</v>
      </c>
      <c r="I186" s="128">
        <f t="shared" ca="1" si="61"/>
        <v>0</v>
      </c>
      <c r="J186" s="128">
        <f t="shared" ca="1" si="61"/>
        <v>0</v>
      </c>
      <c r="K186" s="128">
        <f t="shared" ca="1" si="61"/>
        <v>0</v>
      </c>
      <c r="L186" s="128">
        <f t="shared" ca="1" si="61"/>
        <v>0</v>
      </c>
      <c r="M186" s="134">
        <f t="shared" ca="1" si="61"/>
        <v>0</v>
      </c>
      <c r="O186" s="14">
        <f>SUBTOTAL(9,O189:O192)</f>
        <v>2</v>
      </c>
      <c r="P186" s="14">
        <v>2</v>
      </c>
    </row>
    <row r="187" spans="1:16" s="1" customFormat="1" hidden="1" x14ac:dyDescent="0.2">
      <c r="B187" s="355" t="s">
        <v>19</v>
      </c>
      <c r="C187" s="357" t="s">
        <v>18</v>
      </c>
      <c r="D187" s="358"/>
      <c r="E187" s="122"/>
      <c r="F187" s="122"/>
      <c r="G187" s="122"/>
      <c r="H187" s="122"/>
      <c r="I187" s="122"/>
      <c r="J187" s="122"/>
      <c r="K187" s="122"/>
      <c r="L187" s="122"/>
      <c r="M187" s="123"/>
    </row>
    <row r="188" spans="1:16" hidden="1" x14ac:dyDescent="0.25">
      <c r="B188" s="356"/>
      <c r="C188" s="359"/>
      <c r="D188" s="360"/>
      <c r="E188" s="129"/>
      <c r="F188" s="129"/>
      <c r="G188" s="129"/>
      <c r="H188" s="129"/>
      <c r="I188" s="129"/>
      <c r="J188" s="129"/>
      <c r="K188" s="129"/>
      <c r="L188" s="129"/>
      <c r="M188" s="130"/>
    </row>
    <row r="189" spans="1:16" x14ac:dyDescent="0.25">
      <c r="B189" s="35" t="s">
        <v>352</v>
      </c>
      <c r="C189" s="328" t="s">
        <v>351</v>
      </c>
      <c r="D189" s="329"/>
      <c r="E189" s="131">
        <f ca="1">HYPERLINK("#'"&amp;E$4&amp;"-Thn-"&amp;E$1&amp;"'!"&amp;ADDRESS(ROW()+1,6),SUBTOTAL(9,INDIRECT(ADDRESS(ROW()+1,COLUMN())&amp;":"&amp;ADDRESS(ROW()+$O189,COLUMN())))/($O189*4)*100)</f>
        <v>0</v>
      </c>
      <c r="F189" s="131">
        <f t="shared" ref="F189:M191" ca="1" si="62">HYPERLINK("#'"&amp;F$4&amp;"-Thn-"&amp;F$1&amp;"'!"&amp;ADDRESS(ROW()+1,6),SUBTOTAL(9,INDIRECT(ADDRESS(ROW()+1,COLUMN())&amp;":"&amp;ADDRESS(ROW()+$O189,COLUMN())))/($O189*4)*100)</f>
        <v>25</v>
      </c>
      <c r="G189" s="131">
        <f t="shared" ca="1" si="62"/>
        <v>0</v>
      </c>
      <c r="H189" s="131">
        <f t="shared" ca="1" si="62"/>
        <v>0</v>
      </c>
      <c r="I189" s="131">
        <f t="shared" ca="1" si="62"/>
        <v>0</v>
      </c>
      <c r="J189" s="131">
        <f t="shared" ca="1" si="62"/>
        <v>0</v>
      </c>
      <c r="K189" s="131">
        <f t="shared" ca="1" si="62"/>
        <v>0</v>
      </c>
      <c r="L189" s="131">
        <f t="shared" ca="1" si="62"/>
        <v>0</v>
      </c>
      <c r="M189" s="135">
        <f t="shared" ca="1" si="62"/>
        <v>0</v>
      </c>
      <c r="O189">
        <v>1</v>
      </c>
    </row>
    <row r="190" spans="1:16" s="1" customFormat="1" ht="63.75" x14ac:dyDescent="0.2">
      <c r="B190" s="6"/>
      <c r="C190" s="5"/>
      <c r="D190" s="61" t="s">
        <v>354</v>
      </c>
      <c r="E190" s="112">
        <f t="shared" ref="E190:M192" ca="1" si="63">HYPERLINK("#'"&amp;E$4&amp;"-Thn-"&amp;E$1&amp;"'!"&amp;ADDRESS(ROW(),6),IF(ISERROR(INDIRECT(ADDRESS(ROW(),6,1,1,E$4&amp;"-Thn-"&amp;E$1))),"~",INDIRECT(ADDRESS(ROW(),6,1,1,E$4&amp;"-Thn-"&amp;E$1))))</f>
        <v>0</v>
      </c>
      <c r="F190" s="112">
        <f t="shared" ca="1" si="63"/>
        <v>1</v>
      </c>
      <c r="G190" s="112">
        <f t="shared" ca="1" si="63"/>
        <v>0</v>
      </c>
      <c r="H190" s="112">
        <f t="shared" ca="1" si="63"/>
        <v>0</v>
      </c>
      <c r="I190" s="112">
        <f t="shared" ca="1" si="63"/>
        <v>0</v>
      </c>
      <c r="J190" s="112">
        <f t="shared" ca="1" si="63"/>
        <v>0</v>
      </c>
      <c r="K190" s="112">
        <f t="shared" ca="1" si="63"/>
        <v>0</v>
      </c>
      <c r="L190" s="112">
        <f t="shared" ca="1" si="63"/>
        <v>0</v>
      </c>
      <c r="M190" s="113">
        <f t="shared" ca="1" si="63"/>
        <v>0</v>
      </c>
    </row>
    <row r="191" spans="1:16" x14ac:dyDescent="0.25">
      <c r="B191" s="35" t="s">
        <v>355</v>
      </c>
      <c r="C191" s="328" t="s">
        <v>353</v>
      </c>
      <c r="D191" s="329"/>
      <c r="E191" s="131">
        <f ca="1">HYPERLINK("#'"&amp;E$4&amp;"-Thn-"&amp;E$1&amp;"'!"&amp;ADDRESS(ROW()+1,6),SUBTOTAL(9,INDIRECT(ADDRESS(ROW()+1,COLUMN())&amp;":"&amp;ADDRESS(ROW()+$O191,COLUMN())))/($O191*4)*100)</f>
        <v>0</v>
      </c>
      <c r="F191" s="131">
        <f t="shared" ca="1" si="62"/>
        <v>0</v>
      </c>
      <c r="G191" s="131">
        <f t="shared" ca="1" si="62"/>
        <v>0</v>
      </c>
      <c r="H191" s="131">
        <f t="shared" ca="1" si="62"/>
        <v>0</v>
      </c>
      <c r="I191" s="131">
        <f t="shared" ca="1" si="62"/>
        <v>0</v>
      </c>
      <c r="J191" s="131">
        <f t="shared" ca="1" si="62"/>
        <v>0</v>
      </c>
      <c r="K191" s="131">
        <f t="shared" ca="1" si="62"/>
        <v>0</v>
      </c>
      <c r="L191" s="131">
        <f t="shared" ca="1" si="62"/>
        <v>0</v>
      </c>
      <c r="M191" s="135">
        <f t="shared" ca="1" si="62"/>
        <v>0</v>
      </c>
      <c r="O191">
        <v>1</v>
      </c>
    </row>
    <row r="192" spans="1:16" s="1" customFormat="1" ht="51" x14ac:dyDescent="0.2">
      <c r="B192" s="102"/>
      <c r="C192" s="103"/>
      <c r="D192" s="106" t="s">
        <v>359</v>
      </c>
      <c r="E192" s="114">
        <f t="shared" ca="1" si="63"/>
        <v>0</v>
      </c>
      <c r="F192" s="114">
        <f t="shared" ca="1" si="63"/>
        <v>0</v>
      </c>
      <c r="G192" s="114">
        <f t="shared" ca="1" si="63"/>
        <v>0</v>
      </c>
      <c r="H192" s="114">
        <f t="shared" ca="1" si="63"/>
        <v>0</v>
      </c>
      <c r="I192" s="114">
        <f t="shared" ca="1" si="63"/>
        <v>0</v>
      </c>
      <c r="J192" s="114">
        <f t="shared" ca="1" si="63"/>
        <v>0</v>
      </c>
      <c r="K192" s="114">
        <f t="shared" ca="1" si="63"/>
        <v>0</v>
      </c>
      <c r="L192" s="114">
        <f t="shared" ca="1" si="63"/>
        <v>0</v>
      </c>
      <c r="M192" s="115">
        <f t="shared" ca="1" si="63"/>
        <v>0</v>
      </c>
    </row>
    <row r="193" spans="2:21" ht="15.75" hidden="1" x14ac:dyDescent="0.25">
      <c r="B193" s="68">
        <v>2</v>
      </c>
      <c r="C193" s="338" t="s">
        <v>0</v>
      </c>
      <c r="D193" s="339"/>
      <c r="E193" s="116"/>
      <c r="F193" s="116"/>
      <c r="G193" s="116"/>
      <c r="H193" s="116"/>
      <c r="I193" s="116"/>
      <c r="J193" s="116"/>
      <c r="K193" s="116"/>
      <c r="L193" s="116"/>
      <c r="M193" s="117"/>
    </row>
    <row r="194" spans="2:21" ht="15.75" hidden="1" x14ac:dyDescent="0.25">
      <c r="B194" s="342" t="s">
        <v>398</v>
      </c>
      <c r="C194" s="343"/>
      <c r="D194" s="343"/>
      <c r="E194" s="120"/>
      <c r="F194" s="120"/>
      <c r="G194" s="120"/>
      <c r="H194" s="120"/>
      <c r="I194" s="120"/>
      <c r="J194" s="120"/>
      <c r="K194" s="120"/>
      <c r="L194" s="120"/>
      <c r="M194" s="121"/>
    </row>
    <row r="195" spans="2:21" hidden="1" x14ac:dyDescent="0.25">
      <c r="E195" s="40"/>
      <c r="F195" s="40"/>
      <c r="G195" s="40"/>
      <c r="H195" s="40"/>
      <c r="I195" s="40"/>
      <c r="J195" s="40"/>
      <c r="K195" s="40"/>
      <c r="L195" s="40"/>
      <c r="M195" s="40"/>
    </row>
    <row r="196" spans="2:21" x14ac:dyDescent="0.25">
      <c r="E196" s="40"/>
      <c r="F196" s="40"/>
      <c r="G196" s="40"/>
      <c r="H196" s="40"/>
      <c r="I196" s="40"/>
      <c r="J196" s="40"/>
      <c r="K196" s="40"/>
      <c r="L196" s="40"/>
      <c r="M196" s="40"/>
    </row>
    <row r="197" spans="2:21" s="14" customFormat="1" ht="18" x14ac:dyDescent="0.25">
      <c r="B197" s="100" t="s">
        <v>417</v>
      </c>
      <c r="C197" s="101"/>
      <c r="D197" s="101"/>
      <c r="E197" s="128">
        <f ca="1">HYPERLINK("#'"&amp;E$4&amp;"-Thn-"&amp;E$1&amp;"'!"&amp;ADDRESS(ROW()+2,6),SUBTOTAL(9,INDIRECT(ADDRESS(ROW()+1+2,COLUMN())&amp;":"&amp;ADDRESS(ROW()+$O197+$P197+2,COLUMN())))/($O197*4)*100)</f>
        <v>0</v>
      </c>
      <c r="F197" s="128">
        <f t="shared" ref="F197:M197" ca="1" si="64">HYPERLINK("#'"&amp;F$4&amp;"-Thn-"&amp;F$1&amp;"'!"&amp;ADDRESS(ROW()+2,6),SUBTOTAL(9,INDIRECT(ADDRESS(ROW()+1+2,COLUMN())&amp;":"&amp;ADDRESS(ROW()+$O197+$P197+2,COLUMN())))/($O197*4)*100)</f>
        <v>0</v>
      </c>
      <c r="G197" s="128">
        <f t="shared" ca="1" si="64"/>
        <v>0</v>
      </c>
      <c r="H197" s="128">
        <f t="shared" ca="1" si="64"/>
        <v>0</v>
      </c>
      <c r="I197" s="128">
        <f t="shared" ca="1" si="64"/>
        <v>0</v>
      </c>
      <c r="J197" s="128">
        <f t="shared" ca="1" si="64"/>
        <v>0</v>
      </c>
      <c r="K197" s="128">
        <f t="shared" ca="1" si="64"/>
        <v>0</v>
      </c>
      <c r="L197" s="128">
        <f t="shared" ca="1" si="64"/>
        <v>0</v>
      </c>
      <c r="M197" s="134">
        <f t="shared" ca="1" si="64"/>
        <v>0</v>
      </c>
      <c r="O197" s="14">
        <f>SUBTOTAL(9,O200:O202)</f>
        <v>2</v>
      </c>
      <c r="P197" s="14">
        <v>2</v>
      </c>
    </row>
    <row r="198" spans="2:21" s="1" customFormat="1" hidden="1" x14ac:dyDescent="0.2">
      <c r="B198" s="355" t="s">
        <v>19</v>
      </c>
      <c r="C198" s="357" t="s">
        <v>18</v>
      </c>
      <c r="D198" s="358"/>
      <c r="E198" s="122"/>
      <c r="F198" s="122"/>
      <c r="G198" s="122"/>
      <c r="H198" s="122"/>
      <c r="I198" s="122"/>
      <c r="J198" s="122"/>
      <c r="K198" s="122"/>
      <c r="L198" s="122"/>
      <c r="M198" s="123"/>
    </row>
    <row r="199" spans="2:21" hidden="1" x14ac:dyDescent="0.25">
      <c r="B199" s="356"/>
      <c r="C199" s="359"/>
      <c r="D199" s="360"/>
      <c r="E199" s="110"/>
      <c r="F199" s="110"/>
      <c r="G199" s="110"/>
      <c r="H199" s="110"/>
      <c r="I199" s="110"/>
      <c r="J199" s="110"/>
      <c r="K199" s="110"/>
      <c r="L199" s="110"/>
      <c r="M199" s="111"/>
    </row>
    <row r="200" spans="2:21" x14ac:dyDescent="0.25">
      <c r="B200" s="35" t="s">
        <v>356</v>
      </c>
      <c r="C200" s="328" t="s">
        <v>357</v>
      </c>
      <c r="D200" s="329"/>
      <c r="E200" s="131">
        <f ca="1">HYPERLINK("#'"&amp;E$4&amp;"-Thn-"&amp;E$1&amp;"'!"&amp;ADDRESS(ROW()+1,6),SUBTOTAL(9,INDIRECT(ADDRESS(ROW()+1,COLUMN())&amp;":"&amp;ADDRESS(ROW()+$O200,COLUMN())))/($O200*4)*100)</f>
        <v>0</v>
      </c>
      <c r="F200" s="131">
        <f t="shared" ref="F200:M200" ca="1" si="65">HYPERLINK("#'"&amp;F$4&amp;"-Thn-"&amp;F$1&amp;"'!"&amp;ADDRESS(ROW()+1,6),SUBTOTAL(9,INDIRECT(ADDRESS(ROW()+1,COLUMN())&amp;":"&amp;ADDRESS(ROW()+$O200,COLUMN())))/($O200*4)*100)</f>
        <v>0</v>
      </c>
      <c r="G200" s="131">
        <f t="shared" ca="1" si="65"/>
        <v>0</v>
      </c>
      <c r="H200" s="131">
        <f t="shared" ca="1" si="65"/>
        <v>0</v>
      </c>
      <c r="I200" s="131">
        <f t="shared" ca="1" si="65"/>
        <v>0</v>
      </c>
      <c r="J200" s="131">
        <f t="shared" ca="1" si="65"/>
        <v>0</v>
      </c>
      <c r="K200" s="131">
        <f t="shared" ca="1" si="65"/>
        <v>0</v>
      </c>
      <c r="L200" s="131">
        <f t="shared" ca="1" si="65"/>
        <v>0</v>
      </c>
      <c r="M200" s="135">
        <f t="shared" ca="1" si="65"/>
        <v>0</v>
      </c>
      <c r="O200">
        <v>1</v>
      </c>
    </row>
    <row r="201" spans="2:21" s="1" customFormat="1" ht="51" x14ac:dyDescent="0.2">
      <c r="B201" s="6"/>
      <c r="C201" s="5"/>
      <c r="D201" s="61" t="s">
        <v>359</v>
      </c>
      <c r="E201" s="112">
        <f t="shared" ref="E201:M201" ca="1" si="66">HYPERLINK("#'"&amp;E$4&amp;"-Thn-"&amp;E$1&amp;"'!"&amp;ADDRESS(ROW(),6),IF(ISERROR(INDIRECT(ADDRESS(ROW(),6,1,1,E$4&amp;"-Thn-"&amp;E$1))),"~",INDIRECT(ADDRESS(ROW(),6,1,1,E$4&amp;"-Thn-"&amp;E$1))))</f>
        <v>0</v>
      </c>
      <c r="F201" s="112">
        <f t="shared" ca="1" si="66"/>
        <v>0</v>
      </c>
      <c r="G201" s="112">
        <f t="shared" ca="1" si="66"/>
        <v>0</v>
      </c>
      <c r="H201" s="112">
        <f t="shared" ca="1" si="66"/>
        <v>0</v>
      </c>
      <c r="I201" s="112">
        <f t="shared" ca="1" si="66"/>
        <v>0</v>
      </c>
      <c r="J201" s="112">
        <f t="shared" ca="1" si="66"/>
        <v>0</v>
      </c>
      <c r="K201" s="112">
        <f t="shared" ca="1" si="66"/>
        <v>0</v>
      </c>
      <c r="L201" s="112">
        <f t="shared" ca="1" si="66"/>
        <v>0</v>
      </c>
      <c r="M201" s="113">
        <f t="shared" ca="1" si="66"/>
        <v>0</v>
      </c>
      <c r="U201" s="1" t="s">
        <v>10</v>
      </c>
    </row>
    <row r="202" spans="2:21" x14ac:dyDescent="0.25">
      <c r="B202" s="35" t="s">
        <v>360</v>
      </c>
      <c r="C202" s="328" t="s">
        <v>358</v>
      </c>
      <c r="D202" s="329"/>
      <c r="E202" s="131">
        <f ca="1">HYPERLINK("#'"&amp;E$4&amp;"-Thn-"&amp;E$1&amp;"'!"&amp;ADDRESS(ROW()+1,6),SUBTOTAL(9,INDIRECT(ADDRESS(ROW()+1,COLUMN())&amp;":"&amp;ADDRESS(ROW()+$O202,COLUMN())))/($O202*4)*100)</f>
        <v>0</v>
      </c>
      <c r="F202" s="131">
        <f t="shared" ref="F202:M202" ca="1" si="67">HYPERLINK("#'"&amp;F$4&amp;"-Thn-"&amp;F$1&amp;"'!"&amp;ADDRESS(ROW()+1,6),SUBTOTAL(9,INDIRECT(ADDRESS(ROW()+1,COLUMN())&amp;":"&amp;ADDRESS(ROW()+$O202,COLUMN())))/($O202*4)*100)</f>
        <v>0</v>
      </c>
      <c r="G202" s="131">
        <f t="shared" ca="1" si="67"/>
        <v>0</v>
      </c>
      <c r="H202" s="131">
        <f t="shared" ca="1" si="67"/>
        <v>0</v>
      </c>
      <c r="I202" s="131">
        <f t="shared" ca="1" si="67"/>
        <v>0</v>
      </c>
      <c r="J202" s="131">
        <f t="shared" ca="1" si="67"/>
        <v>0</v>
      </c>
      <c r="K202" s="131">
        <f t="shared" ca="1" si="67"/>
        <v>0</v>
      </c>
      <c r="L202" s="131">
        <f t="shared" ca="1" si="67"/>
        <v>0</v>
      </c>
      <c r="M202" s="135">
        <f t="shared" ca="1" si="67"/>
        <v>0</v>
      </c>
      <c r="O202">
        <v>1</v>
      </c>
    </row>
    <row r="203" spans="2:21" s="1" customFormat="1" ht="51" x14ac:dyDescent="0.2">
      <c r="B203" s="102"/>
      <c r="C203" s="103"/>
      <c r="D203" s="106" t="s">
        <v>359</v>
      </c>
      <c r="E203" s="114">
        <f t="shared" ref="E203:M203" ca="1" si="68">HYPERLINK("#'"&amp;E$4&amp;"-Thn-"&amp;E$1&amp;"'!"&amp;ADDRESS(ROW(),6),IF(ISERROR(INDIRECT(ADDRESS(ROW(),6,1,1,E$4&amp;"-Thn-"&amp;E$1))),"~",INDIRECT(ADDRESS(ROW(),6,1,1,E$4&amp;"-Thn-"&amp;E$1))))</f>
        <v>0</v>
      </c>
      <c r="F203" s="114">
        <f t="shared" ca="1" si="68"/>
        <v>0</v>
      </c>
      <c r="G203" s="114">
        <f t="shared" ca="1" si="68"/>
        <v>0</v>
      </c>
      <c r="H203" s="114">
        <f t="shared" ca="1" si="68"/>
        <v>0</v>
      </c>
      <c r="I203" s="114">
        <f t="shared" ca="1" si="68"/>
        <v>0</v>
      </c>
      <c r="J203" s="114">
        <f t="shared" ca="1" si="68"/>
        <v>0</v>
      </c>
      <c r="K203" s="114">
        <f t="shared" ca="1" si="68"/>
        <v>0</v>
      </c>
      <c r="L203" s="114">
        <f t="shared" ca="1" si="68"/>
        <v>0</v>
      </c>
      <c r="M203" s="115">
        <f t="shared" ca="1" si="68"/>
        <v>0</v>
      </c>
    </row>
    <row r="204" spans="2:21" ht="15.75" hidden="1" x14ac:dyDescent="0.25">
      <c r="B204" s="68">
        <v>2</v>
      </c>
      <c r="C204" s="338" t="s">
        <v>0</v>
      </c>
      <c r="D204" s="339"/>
      <c r="E204" s="440"/>
      <c r="F204" s="440"/>
      <c r="G204" s="440"/>
      <c r="H204" s="440"/>
      <c r="I204" s="440"/>
      <c r="J204" s="440"/>
      <c r="K204" s="440"/>
      <c r="L204" s="440"/>
      <c r="M204" s="441"/>
    </row>
    <row r="205" spans="2:21" ht="15.75" hidden="1" x14ac:dyDescent="0.25">
      <c r="B205" s="342" t="s">
        <v>397</v>
      </c>
      <c r="C205" s="343"/>
      <c r="D205" s="343"/>
      <c r="E205" s="442"/>
      <c r="F205" s="442"/>
      <c r="G205" s="442"/>
      <c r="H205" s="442"/>
      <c r="I205" s="442"/>
      <c r="J205" s="442"/>
      <c r="K205" s="442"/>
      <c r="L205" s="442"/>
      <c r="M205" s="443"/>
    </row>
    <row r="206" spans="2:21" hidden="1" x14ac:dyDescent="0.25">
      <c r="E206" s="40"/>
      <c r="F206" s="40"/>
      <c r="G206" s="40"/>
      <c r="H206" s="40"/>
      <c r="I206" s="40"/>
      <c r="J206" s="40"/>
      <c r="K206" s="40"/>
      <c r="L206" s="40"/>
      <c r="M206" s="40"/>
    </row>
    <row r="207" spans="2:21" x14ac:dyDescent="0.25">
      <c r="E207" s="40"/>
      <c r="F207" s="40"/>
      <c r="G207" s="40"/>
      <c r="H207" s="40"/>
      <c r="I207" s="40"/>
      <c r="J207" s="40"/>
      <c r="K207" s="40"/>
      <c r="L207" s="40"/>
      <c r="M207" s="40"/>
    </row>
    <row r="208" spans="2:21" s="14" customFormat="1" ht="18" x14ac:dyDescent="0.25">
      <c r="B208" s="100" t="s">
        <v>418</v>
      </c>
      <c r="C208" s="101"/>
      <c r="D208" s="101"/>
      <c r="E208" s="128">
        <f ca="1">HYPERLINK("#'"&amp;E$4&amp;"-Thn-"&amp;E$1&amp;"'!"&amp;ADDRESS(ROW()+2,6),SUBTOTAL(9,INDIRECT(ADDRESS(ROW()+1+2,COLUMN())&amp;":"&amp;ADDRESS(ROW()+$O208+$P208+2,COLUMN())))/($O208*4)*100)</f>
        <v>0</v>
      </c>
      <c r="F208" s="128">
        <f t="shared" ref="F208:M208" ca="1" si="69">HYPERLINK("#'"&amp;F$4&amp;"-Thn-"&amp;F$1&amp;"'!"&amp;ADDRESS(ROW()+2,6),SUBTOTAL(9,INDIRECT(ADDRESS(ROW()+1+2,COLUMN())&amp;":"&amp;ADDRESS(ROW()+$O208+$P208+2,COLUMN())))/($O208*4)*100)</f>
        <v>0</v>
      </c>
      <c r="G208" s="128">
        <f t="shared" ca="1" si="69"/>
        <v>0</v>
      </c>
      <c r="H208" s="128">
        <f t="shared" ca="1" si="69"/>
        <v>0</v>
      </c>
      <c r="I208" s="128">
        <f t="shared" ca="1" si="69"/>
        <v>0</v>
      </c>
      <c r="J208" s="128">
        <f t="shared" ca="1" si="69"/>
        <v>0</v>
      </c>
      <c r="K208" s="128">
        <f t="shared" ca="1" si="69"/>
        <v>0</v>
      </c>
      <c r="L208" s="128">
        <f t="shared" ca="1" si="69"/>
        <v>0</v>
      </c>
      <c r="M208" s="134">
        <f t="shared" ca="1" si="69"/>
        <v>0</v>
      </c>
      <c r="O208" s="14">
        <f>SUBTOTAL(9,O211:O215)</f>
        <v>3</v>
      </c>
      <c r="P208" s="14">
        <v>3</v>
      </c>
    </row>
    <row r="209" spans="2:16" s="1" customFormat="1" hidden="1" x14ac:dyDescent="0.2">
      <c r="B209" s="355" t="s">
        <v>19</v>
      </c>
      <c r="C209" s="357" t="s">
        <v>18</v>
      </c>
      <c r="D209" s="358"/>
      <c r="E209" s="122"/>
      <c r="F209" s="122"/>
      <c r="G209" s="122"/>
      <c r="H209" s="122"/>
      <c r="I209" s="122"/>
      <c r="J209" s="122"/>
      <c r="K209" s="122"/>
      <c r="L209" s="122"/>
      <c r="M209" s="123"/>
    </row>
    <row r="210" spans="2:16" hidden="1" x14ac:dyDescent="0.25">
      <c r="B210" s="356"/>
      <c r="C210" s="359"/>
      <c r="D210" s="360"/>
      <c r="E210" s="110"/>
      <c r="F210" s="110"/>
      <c r="G210" s="110"/>
      <c r="H210" s="110"/>
      <c r="I210" s="110"/>
      <c r="J210" s="110"/>
      <c r="K210" s="110"/>
      <c r="L210" s="110"/>
      <c r="M210" s="111"/>
    </row>
    <row r="211" spans="2:16" x14ac:dyDescent="0.25">
      <c r="B211" s="35" t="s">
        <v>363</v>
      </c>
      <c r="C211" s="328" t="s">
        <v>361</v>
      </c>
      <c r="D211" s="329"/>
      <c r="E211" s="131">
        <f ca="1">HYPERLINK("#'"&amp;E$4&amp;"-Thn-"&amp;E$1&amp;"'!"&amp;ADDRESS(ROW()+1,6),SUBTOTAL(9,INDIRECT(ADDRESS(ROW()+1,COLUMN())&amp;":"&amp;ADDRESS(ROW()+$O211,COLUMN())))/($O211*4)*100)</f>
        <v>0</v>
      </c>
      <c r="F211" s="131">
        <f t="shared" ref="F211:M211" ca="1" si="70">HYPERLINK("#'"&amp;F$4&amp;"-Thn-"&amp;F$1&amp;"'!"&amp;ADDRESS(ROW()+1,6),SUBTOTAL(9,INDIRECT(ADDRESS(ROW()+1,COLUMN())&amp;":"&amp;ADDRESS(ROW()+$O211,COLUMN())))/($O211*4)*100)</f>
        <v>0</v>
      </c>
      <c r="G211" s="131">
        <f t="shared" ca="1" si="70"/>
        <v>0</v>
      </c>
      <c r="H211" s="131">
        <f t="shared" ca="1" si="70"/>
        <v>0</v>
      </c>
      <c r="I211" s="131">
        <f t="shared" ca="1" si="70"/>
        <v>0</v>
      </c>
      <c r="J211" s="131">
        <f t="shared" ca="1" si="70"/>
        <v>0</v>
      </c>
      <c r="K211" s="131">
        <f t="shared" ca="1" si="70"/>
        <v>0</v>
      </c>
      <c r="L211" s="131">
        <f t="shared" ca="1" si="70"/>
        <v>0</v>
      </c>
      <c r="M211" s="135">
        <f t="shared" ca="1" si="70"/>
        <v>0</v>
      </c>
      <c r="O211">
        <v>1</v>
      </c>
    </row>
    <row r="212" spans="2:16" s="1" customFormat="1" ht="51" x14ac:dyDescent="0.2">
      <c r="B212" s="6"/>
      <c r="C212" s="5"/>
      <c r="D212" s="61" t="s">
        <v>362</v>
      </c>
      <c r="E212" s="112">
        <f t="shared" ref="E212:M212" ca="1" si="71">HYPERLINK("#'"&amp;E$4&amp;"-Thn-"&amp;E$1&amp;"'!"&amp;ADDRESS(ROW(),6),IF(ISERROR(INDIRECT(ADDRESS(ROW(),6,1,1,E$4&amp;"-Thn-"&amp;E$1))),"~",INDIRECT(ADDRESS(ROW(),6,1,1,E$4&amp;"-Thn-"&amp;E$1))))</f>
        <v>0</v>
      </c>
      <c r="F212" s="112">
        <f t="shared" ca="1" si="71"/>
        <v>0</v>
      </c>
      <c r="G212" s="112">
        <f t="shared" ca="1" si="71"/>
        <v>0</v>
      </c>
      <c r="H212" s="112">
        <f t="shared" ca="1" si="71"/>
        <v>0</v>
      </c>
      <c r="I212" s="112">
        <f t="shared" ca="1" si="71"/>
        <v>0</v>
      </c>
      <c r="J212" s="112">
        <f t="shared" ca="1" si="71"/>
        <v>0</v>
      </c>
      <c r="K212" s="112">
        <f t="shared" ca="1" si="71"/>
        <v>0</v>
      </c>
      <c r="L212" s="112">
        <f t="shared" ca="1" si="71"/>
        <v>0</v>
      </c>
      <c r="M212" s="113">
        <f t="shared" ca="1" si="71"/>
        <v>0</v>
      </c>
    </row>
    <row r="213" spans="2:16" x14ac:dyDescent="0.25">
      <c r="B213" s="35" t="s">
        <v>364</v>
      </c>
      <c r="C213" s="328" t="s">
        <v>366</v>
      </c>
      <c r="D213" s="329"/>
      <c r="E213" s="131">
        <f ca="1">HYPERLINK("#'"&amp;E$4&amp;"-Thn-"&amp;E$1&amp;"'!"&amp;ADDRESS(ROW()+1,6),SUBTOTAL(9,INDIRECT(ADDRESS(ROW()+1,COLUMN())&amp;":"&amp;ADDRESS(ROW()+$O213,COLUMN())))/($O213*4)*100)</f>
        <v>0</v>
      </c>
      <c r="F213" s="131">
        <f t="shared" ref="F213:M213" ca="1" si="72">HYPERLINK("#'"&amp;F$4&amp;"-Thn-"&amp;F$1&amp;"'!"&amp;ADDRESS(ROW()+1,6),SUBTOTAL(9,INDIRECT(ADDRESS(ROW()+1,COLUMN())&amp;":"&amp;ADDRESS(ROW()+$O213,COLUMN())))/($O213*4)*100)</f>
        <v>0</v>
      </c>
      <c r="G213" s="131">
        <f t="shared" ca="1" si="72"/>
        <v>0</v>
      </c>
      <c r="H213" s="131">
        <f t="shared" ca="1" si="72"/>
        <v>0</v>
      </c>
      <c r="I213" s="131">
        <f t="shared" ca="1" si="72"/>
        <v>0</v>
      </c>
      <c r="J213" s="131">
        <f t="shared" ca="1" si="72"/>
        <v>0</v>
      </c>
      <c r="K213" s="131">
        <f t="shared" ca="1" si="72"/>
        <v>0</v>
      </c>
      <c r="L213" s="131">
        <f t="shared" ca="1" si="72"/>
        <v>0</v>
      </c>
      <c r="M213" s="135">
        <f t="shared" ca="1" si="72"/>
        <v>0</v>
      </c>
      <c r="O213">
        <v>1</v>
      </c>
    </row>
    <row r="214" spans="2:16" s="1" customFormat="1" ht="63.75" x14ac:dyDescent="0.2">
      <c r="B214" s="6"/>
      <c r="C214" s="5"/>
      <c r="D214" s="61" t="s">
        <v>365</v>
      </c>
      <c r="E214" s="112">
        <f t="shared" ref="E214:M214" ca="1" si="73">HYPERLINK("#'"&amp;E$4&amp;"-Thn-"&amp;E$1&amp;"'!"&amp;ADDRESS(ROW(),6),IF(ISERROR(INDIRECT(ADDRESS(ROW(),6,1,1,E$4&amp;"-Thn-"&amp;E$1))),"~",INDIRECT(ADDRESS(ROW(),6,1,1,E$4&amp;"-Thn-"&amp;E$1))))</f>
        <v>0</v>
      </c>
      <c r="F214" s="112">
        <f t="shared" ca="1" si="73"/>
        <v>0</v>
      </c>
      <c r="G214" s="112">
        <f t="shared" ca="1" si="73"/>
        <v>0</v>
      </c>
      <c r="H214" s="112">
        <f t="shared" ca="1" si="73"/>
        <v>0</v>
      </c>
      <c r="I214" s="112">
        <f t="shared" ca="1" si="73"/>
        <v>0</v>
      </c>
      <c r="J214" s="112">
        <f t="shared" ca="1" si="73"/>
        <v>0</v>
      </c>
      <c r="K214" s="112">
        <f t="shared" ca="1" si="73"/>
        <v>0</v>
      </c>
      <c r="L214" s="112">
        <f t="shared" ca="1" si="73"/>
        <v>0</v>
      </c>
      <c r="M214" s="113">
        <f t="shared" ca="1" si="73"/>
        <v>0</v>
      </c>
    </row>
    <row r="215" spans="2:16" x14ac:dyDescent="0.25">
      <c r="B215" s="35" t="s">
        <v>364</v>
      </c>
      <c r="C215" s="328" t="s">
        <v>367</v>
      </c>
      <c r="D215" s="329"/>
      <c r="E215" s="131">
        <f ca="1">HYPERLINK("#'"&amp;E$4&amp;"-Thn-"&amp;E$1&amp;"'!"&amp;ADDRESS(ROW()+1,6),SUBTOTAL(9,INDIRECT(ADDRESS(ROW()+1,COLUMN())&amp;":"&amp;ADDRESS(ROW()+$O215,COLUMN())))/($O215*4)*100)</f>
        <v>0</v>
      </c>
      <c r="F215" s="131">
        <f t="shared" ref="F215:M215" ca="1" si="74">HYPERLINK("#'"&amp;F$4&amp;"-Thn-"&amp;F$1&amp;"'!"&amp;ADDRESS(ROW()+1,6),SUBTOTAL(9,INDIRECT(ADDRESS(ROW()+1,COLUMN())&amp;":"&amp;ADDRESS(ROW()+$O215,COLUMN())))/($O215*4)*100)</f>
        <v>0</v>
      </c>
      <c r="G215" s="131">
        <f t="shared" ca="1" si="74"/>
        <v>0</v>
      </c>
      <c r="H215" s="131">
        <f t="shared" ca="1" si="74"/>
        <v>0</v>
      </c>
      <c r="I215" s="131">
        <f t="shared" ca="1" si="74"/>
        <v>0</v>
      </c>
      <c r="J215" s="131">
        <f t="shared" ca="1" si="74"/>
        <v>0</v>
      </c>
      <c r="K215" s="131">
        <f t="shared" ca="1" si="74"/>
        <v>0</v>
      </c>
      <c r="L215" s="131">
        <f t="shared" ca="1" si="74"/>
        <v>0</v>
      </c>
      <c r="M215" s="135">
        <f t="shared" ca="1" si="74"/>
        <v>0</v>
      </c>
      <c r="O215">
        <v>1</v>
      </c>
    </row>
    <row r="216" spans="2:16" s="1" customFormat="1" ht="51" x14ac:dyDescent="0.2">
      <c r="B216" s="102"/>
      <c r="C216" s="103"/>
      <c r="D216" s="106" t="s">
        <v>362</v>
      </c>
      <c r="E216" s="114">
        <f t="shared" ref="E216:M216" ca="1" si="75">HYPERLINK("#'"&amp;E$4&amp;"-Thn-"&amp;E$1&amp;"'!"&amp;ADDRESS(ROW(),6),IF(ISERROR(INDIRECT(ADDRESS(ROW(),6,1,1,E$4&amp;"-Thn-"&amp;E$1))),"~",INDIRECT(ADDRESS(ROW(),6,1,1,E$4&amp;"-Thn-"&amp;E$1))))</f>
        <v>0</v>
      </c>
      <c r="F216" s="114">
        <f t="shared" ca="1" si="75"/>
        <v>0</v>
      </c>
      <c r="G216" s="114">
        <f t="shared" ca="1" si="75"/>
        <v>0</v>
      </c>
      <c r="H216" s="114">
        <f t="shared" ca="1" si="75"/>
        <v>0</v>
      </c>
      <c r="I216" s="114">
        <f t="shared" ca="1" si="75"/>
        <v>0</v>
      </c>
      <c r="J216" s="114">
        <f t="shared" ca="1" si="75"/>
        <v>0</v>
      </c>
      <c r="K216" s="114">
        <f t="shared" ca="1" si="75"/>
        <v>0</v>
      </c>
      <c r="L216" s="114">
        <f t="shared" ca="1" si="75"/>
        <v>0</v>
      </c>
      <c r="M216" s="115">
        <f t="shared" ca="1" si="75"/>
        <v>0</v>
      </c>
    </row>
    <row r="217" spans="2:16" ht="15.75" hidden="1" x14ac:dyDescent="0.25">
      <c r="B217" s="68">
        <v>3</v>
      </c>
      <c r="C217" s="338" t="s">
        <v>0</v>
      </c>
      <c r="D217" s="339"/>
      <c r="E217" s="116"/>
      <c r="F217" s="116"/>
      <c r="G217" s="116"/>
      <c r="H217" s="116"/>
      <c r="I217" s="116"/>
      <c r="J217" s="116"/>
      <c r="K217" s="116"/>
      <c r="L217" s="116"/>
      <c r="M217" s="117"/>
    </row>
    <row r="218" spans="2:16" ht="15.75" hidden="1" x14ac:dyDescent="0.25">
      <c r="B218" s="342" t="s">
        <v>399</v>
      </c>
      <c r="C218" s="343"/>
      <c r="D218" s="343"/>
      <c r="E218" s="120"/>
      <c r="F218" s="120"/>
      <c r="G218" s="120"/>
      <c r="H218" s="120"/>
      <c r="I218" s="120"/>
      <c r="J218" s="120"/>
      <c r="K218" s="120"/>
      <c r="L218" s="120"/>
      <c r="M218" s="121"/>
    </row>
    <row r="219" spans="2:16" hidden="1" x14ac:dyDescent="0.25">
      <c r="E219" s="40"/>
      <c r="F219" s="40"/>
      <c r="G219" s="40"/>
      <c r="H219" s="40"/>
      <c r="I219" s="40"/>
      <c r="J219" s="40"/>
      <c r="K219" s="40"/>
      <c r="L219" s="40"/>
      <c r="M219" s="40"/>
    </row>
    <row r="220" spans="2:16" x14ac:dyDescent="0.25">
      <c r="E220" s="40"/>
      <c r="F220" s="40"/>
      <c r="G220" s="40"/>
      <c r="H220" s="40"/>
      <c r="I220" s="40"/>
      <c r="J220" s="40"/>
      <c r="K220" s="40"/>
      <c r="L220" s="40"/>
      <c r="M220" s="40"/>
    </row>
    <row r="221" spans="2:16" s="14" customFormat="1" ht="18" x14ac:dyDescent="0.25">
      <c r="B221" s="100" t="s">
        <v>419</v>
      </c>
      <c r="C221" s="101"/>
      <c r="D221" s="101"/>
      <c r="E221" s="128">
        <f ca="1">HYPERLINK("#'"&amp;E$4&amp;"-Thn-"&amp;E$1&amp;"'!"&amp;ADDRESS(ROW()+2,6),SUBTOTAL(9,INDIRECT(ADDRESS(ROW()+1+2,COLUMN())&amp;":"&amp;ADDRESS(ROW()+$O221+$P221+2,COLUMN())))/($O221*4)*100)</f>
        <v>0</v>
      </c>
      <c r="F221" s="128">
        <f t="shared" ref="F221:M221" ca="1" si="76">HYPERLINK("#'"&amp;F$4&amp;"-Thn-"&amp;F$1&amp;"'!"&amp;ADDRESS(ROW()+2,6),SUBTOTAL(9,INDIRECT(ADDRESS(ROW()+1+2,COLUMN())&amp;":"&amp;ADDRESS(ROW()+$O221+$P221+2,COLUMN())))/($O221*4)*100)</f>
        <v>0</v>
      </c>
      <c r="G221" s="128">
        <f t="shared" ca="1" si="76"/>
        <v>0</v>
      </c>
      <c r="H221" s="128">
        <f t="shared" ca="1" si="76"/>
        <v>0</v>
      </c>
      <c r="I221" s="128">
        <f t="shared" ca="1" si="76"/>
        <v>0</v>
      </c>
      <c r="J221" s="128">
        <f t="shared" ca="1" si="76"/>
        <v>0</v>
      </c>
      <c r="K221" s="128">
        <f t="shared" ca="1" si="76"/>
        <v>0</v>
      </c>
      <c r="L221" s="128">
        <f t="shared" ca="1" si="76"/>
        <v>0</v>
      </c>
      <c r="M221" s="134">
        <f t="shared" ca="1" si="76"/>
        <v>0</v>
      </c>
      <c r="O221" s="14">
        <f>SUBTOTAL(9,O224:O232)</f>
        <v>5</v>
      </c>
      <c r="P221" s="14">
        <v>7</v>
      </c>
    </row>
    <row r="222" spans="2:16" s="1" customFormat="1" hidden="1" x14ac:dyDescent="0.2">
      <c r="B222" s="355" t="s">
        <v>19</v>
      </c>
      <c r="C222" s="357" t="s">
        <v>18</v>
      </c>
      <c r="D222" s="358"/>
      <c r="E222" s="122"/>
      <c r="F222" s="122"/>
      <c r="G222" s="122"/>
      <c r="H222" s="122"/>
      <c r="I222" s="122"/>
      <c r="J222" s="122"/>
      <c r="K222" s="122"/>
      <c r="L222" s="122"/>
      <c r="M222" s="123"/>
    </row>
    <row r="223" spans="2:16" hidden="1" x14ac:dyDescent="0.25">
      <c r="B223" s="356"/>
      <c r="C223" s="359"/>
      <c r="D223" s="360"/>
      <c r="E223" s="110"/>
      <c r="F223" s="110"/>
      <c r="G223" s="110"/>
      <c r="H223" s="110"/>
      <c r="I223" s="110"/>
      <c r="J223" s="110"/>
      <c r="K223" s="110"/>
      <c r="L223" s="110"/>
      <c r="M223" s="111"/>
    </row>
    <row r="224" spans="2:16" x14ac:dyDescent="0.25">
      <c r="B224" s="35" t="s">
        <v>371</v>
      </c>
      <c r="C224" s="328" t="s">
        <v>368</v>
      </c>
      <c r="D224" s="329"/>
      <c r="E224" s="131">
        <f ca="1">HYPERLINK("#'"&amp;E$4&amp;"-Thn-"&amp;E$1&amp;"'!"&amp;ADDRESS(ROW()+1,6),SUBTOTAL(9,INDIRECT(ADDRESS(ROW()+1,COLUMN())&amp;":"&amp;ADDRESS(ROW()+$O224,COLUMN())))/($O224*4)*100)</f>
        <v>0</v>
      </c>
      <c r="F224" s="131">
        <f t="shared" ref="F224:M224" ca="1" si="77">HYPERLINK("#'"&amp;F$4&amp;"-Thn-"&amp;F$1&amp;"'!"&amp;ADDRESS(ROW()+1,6),SUBTOTAL(9,INDIRECT(ADDRESS(ROW()+1,COLUMN())&amp;":"&amp;ADDRESS(ROW()+$O224,COLUMN())))/($O224*4)*100)</f>
        <v>0</v>
      </c>
      <c r="G224" s="131">
        <f t="shared" ca="1" si="77"/>
        <v>0</v>
      </c>
      <c r="H224" s="131">
        <f t="shared" ca="1" si="77"/>
        <v>0</v>
      </c>
      <c r="I224" s="131">
        <f t="shared" ca="1" si="77"/>
        <v>0</v>
      </c>
      <c r="J224" s="131">
        <f t="shared" ca="1" si="77"/>
        <v>0</v>
      </c>
      <c r="K224" s="131">
        <f t="shared" ca="1" si="77"/>
        <v>0</v>
      </c>
      <c r="L224" s="131">
        <f t="shared" ca="1" si="77"/>
        <v>0</v>
      </c>
      <c r="M224" s="135">
        <f t="shared" ca="1" si="77"/>
        <v>0</v>
      </c>
      <c r="O224">
        <v>1</v>
      </c>
    </row>
    <row r="225" spans="2:15" s="1" customFormat="1" ht="51" x14ac:dyDescent="0.2">
      <c r="B225" s="6"/>
      <c r="C225" s="5"/>
      <c r="D225" s="61" t="s">
        <v>369</v>
      </c>
      <c r="E225" s="112">
        <f t="shared" ref="E225:M225" ca="1" si="78">HYPERLINK("#'"&amp;E$4&amp;"-Thn-"&amp;E$1&amp;"'!"&amp;ADDRESS(ROW(),6),IF(ISERROR(INDIRECT(ADDRESS(ROW(),6,1,1,E$4&amp;"-Thn-"&amp;E$1))),"~",INDIRECT(ADDRESS(ROW(),6,1,1,E$4&amp;"-Thn-"&amp;E$1))))</f>
        <v>0</v>
      </c>
      <c r="F225" s="112">
        <f t="shared" ca="1" si="78"/>
        <v>0</v>
      </c>
      <c r="G225" s="112">
        <f t="shared" ca="1" si="78"/>
        <v>0</v>
      </c>
      <c r="H225" s="112">
        <f t="shared" ca="1" si="78"/>
        <v>0</v>
      </c>
      <c r="I225" s="112">
        <f t="shared" ca="1" si="78"/>
        <v>0</v>
      </c>
      <c r="J225" s="112">
        <f t="shared" ca="1" si="78"/>
        <v>0</v>
      </c>
      <c r="K225" s="112">
        <f t="shared" ca="1" si="78"/>
        <v>0</v>
      </c>
      <c r="L225" s="112">
        <f t="shared" ca="1" si="78"/>
        <v>0</v>
      </c>
      <c r="M225" s="113">
        <f t="shared" ca="1" si="78"/>
        <v>0</v>
      </c>
    </row>
    <row r="226" spans="2:15" x14ac:dyDescent="0.25">
      <c r="B226" s="35" t="s">
        <v>372</v>
      </c>
      <c r="C226" s="328" t="s">
        <v>370</v>
      </c>
      <c r="D226" s="329"/>
      <c r="E226" s="131">
        <f ca="1">HYPERLINK("#'"&amp;E$4&amp;"-Thn-"&amp;E$1&amp;"'!"&amp;ADDRESS(ROW()+1,6),SUBTOTAL(9,INDIRECT(ADDRESS(ROW()+1,COLUMN())&amp;":"&amp;ADDRESS(ROW()+$O226,COLUMN())))/($O226*4)*100)</f>
        <v>0</v>
      </c>
      <c r="F226" s="131">
        <f t="shared" ref="F226:M226" ca="1" si="79">HYPERLINK("#'"&amp;F$4&amp;"-Thn-"&amp;F$1&amp;"'!"&amp;ADDRESS(ROW()+1,6),SUBTOTAL(9,INDIRECT(ADDRESS(ROW()+1,COLUMN())&amp;":"&amp;ADDRESS(ROW()+$O226,COLUMN())))/($O226*4)*100)</f>
        <v>0</v>
      </c>
      <c r="G226" s="131">
        <f t="shared" ca="1" si="79"/>
        <v>0</v>
      </c>
      <c r="H226" s="131">
        <f t="shared" ca="1" si="79"/>
        <v>0</v>
      </c>
      <c r="I226" s="131">
        <f t="shared" ca="1" si="79"/>
        <v>0</v>
      </c>
      <c r="J226" s="131">
        <f t="shared" ca="1" si="79"/>
        <v>0</v>
      </c>
      <c r="K226" s="131">
        <f t="shared" ca="1" si="79"/>
        <v>0</v>
      </c>
      <c r="L226" s="131">
        <f t="shared" ca="1" si="79"/>
        <v>0</v>
      </c>
      <c r="M226" s="135">
        <f t="shared" ca="1" si="79"/>
        <v>0</v>
      </c>
      <c r="O226">
        <v>1</v>
      </c>
    </row>
    <row r="227" spans="2:15" s="1" customFormat="1" ht="51" x14ac:dyDescent="0.2">
      <c r="B227" s="6"/>
      <c r="C227" s="5"/>
      <c r="D227" s="61" t="s">
        <v>493</v>
      </c>
      <c r="E227" s="112">
        <f t="shared" ref="E227:M227" ca="1" si="80">HYPERLINK("#'"&amp;E$4&amp;"-Thn-"&amp;E$1&amp;"'!"&amp;ADDRESS(ROW(),6),IF(ISERROR(INDIRECT(ADDRESS(ROW(),6,1,1,E$4&amp;"-Thn-"&amp;E$1))),"~",INDIRECT(ADDRESS(ROW(),6,1,1,E$4&amp;"-Thn-"&amp;E$1))))</f>
        <v>0</v>
      </c>
      <c r="F227" s="112">
        <f t="shared" ca="1" si="80"/>
        <v>0</v>
      </c>
      <c r="G227" s="112">
        <f t="shared" ca="1" si="80"/>
        <v>0</v>
      </c>
      <c r="H227" s="112">
        <f t="shared" ca="1" si="80"/>
        <v>0</v>
      </c>
      <c r="I227" s="112">
        <f t="shared" ca="1" si="80"/>
        <v>0</v>
      </c>
      <c r="J227" s="112">
        <f t="shared" ca="1" si="80"/>
        <v>0</v>
      </c>
      <c r="K227" s="112">
        <f t="shared" ca="1" si="80"/>
        <v>0</v>
      </c>
      <c r="L227" s="112">
        <f t="shared" ca="1" si="80"/>
        <v>0</v>
      </c>
      <c r="M227" s="113">
        <f t="shared" ca="1" si="80"/>
        <v>0</v>
      </c>
    </row>
    <row r="228" spans="2:15" x14ac:dyDescent="0.25">
      <c r="B228" s="35" t="s">
        <v>376</v>
      </c>
      <c r="C228" s="328" t="s">
        <v>375</v>
      </c>
      <c r="D228" s="329"/>
      <c r="E228" s="131">
        <f ca="1">HYPERLINK("#'"&amp;E$4&amp;"-Thn-"&amp;E$1&amp;"'!"&amp;ADDRESS(ROW()+1,6),SUBTOTAL(9,INDIRECT(ADDRESS(ROW()+1,COLUMN())&amp;":"&amp;ADDRESS(ROW()+$O228,COLUMN())))/($O228*4)*100)</f>
        <v>0</v>
      </c>
      <c r="F228" s="131">
        <f t="shared" ref="F228:M228" ca="1" si="81">HYPERLINK("#'"&amp;F$4&amp;"-Thn-"&amp;F$1&amp;"'!"&amp;ADDRESS(ROW()+1,6),SUBTOTAL(9,INDIRECT(ADDRESS(ROW()+1,COLUMN())&amp;":"&amp;ADDRESS(ROW()+$O228,COLUMN())))/($O228*4)*100)</f>
        <v>0</v>
      </c>
      <c r="G228" s="131">
        <f t="shared" ca="1" si="81"/>
        <v>0</v>
      </c>
      <c r="H228" s="131">
        <f t="shared" ca="1" si="81"/>
        <v>0</v>
      </c>
      <c r="I228" s="131">
        <f t="shared" ca="1" si="81"/>
        <v>0</v>
      </c>
      <c r="J228" s="131">
        <f t="shared" ca="1" si="81"/>
        <v>0</v>
      </c>
      <c r="K228" s="131">
        <f t="shared" ca="1" si="81"/>
        <v>0</v>
      </c>
      <c r="L228" s="131">
        <f t="shared" ca="1" si="81"/>
        <v>0</v>
      </c>
      <c r="M228" s="135">
        <f t="shared" ca="1" si="81"/>
        <v>0</v>
      </c>
      <c r="O228">
        <v>1</v>
      </c>
    </row>
    <row r="229" spans="2:15" s="1" customFormat="1" ht="51" x14ac:dyDescent="0.2">
      <c r="B229" s="6"/>
      <c r="C229" s="5"/>
      <c r="D229" s="61" t="s">
        <v>492</v>
      </c>
      <c r="E229" s="112">
        <f t="shared" ref="E229:M229" ca="1" si="82">HYPERLINK("#'"&amp;E$4&amp;"-Thn-"&amp;E$1&amp;"'!"&amp;ADDRESS(ROW(),6),IF(ISERROR(INDIRECT(ADDRESS(ROW(),6,1,1,E$4&amp;"-Thn-"&amp;E$1))),"~",INDIRECT(ADDRESS(ROW(),6,1,1,E$4&amp;"-Thn-"&amp;E$1))))</f>
        <v>0</v>
      </c>
      <c r="F229" s="112">
        <f t="shared" ca="1" si="82"/>
        <v>0</v>
      </c>
      <c r="G229" s="112">
        <f t="shared" ca="1" si="82"/>
        <v>0</v>
      </c>
      <c r="H229" s="112">
        <f t="shared" ca="1" si="82"/>
        <v>0</v>
      </c>
      <c r="I229" s="112">
        <f t="shared" ca="1" si="82"/>
        <v>0</v>
      </c>
      <c r="J229" s="112">
        <f t="shared" ca="1" si="82"/>
        <v>0</v>
      </c>
      <c r="K229" s="112">
        <f t="shared" ca="1" si="82"/>
        <v>0</v>
      </c>
      <c r="L229" s="112">
        <f t="shared" ca="1" si="82"/>
        <v>0</v>
      </c>
      <c r="M229" s="113">
        <f t="shared" ca="1" si="82"/>
        <v>0</v>
      </c>
    </row>
    <row r="230" spans="2:15" x14ac:dyDescent="0.25">
      <c r="B230" s="35" t="s">
        <v>377</v>
      </c>
      <c r="C230" s="328" t="s">
        <v>380</v>
      </c>
      <c r="D230" s="329"/>
      <c r="E230" s="131">
        <f ca="1">HYPERLINK("#'"&amp;E$4&amp;"-Thn-"&amp;E$1&amp;"'!"&amp;ADDRESS(ROW()+1,6),SUBTOTAL(9,INDIRECT(ADDRESS(ROW()+1,COLUMN())&amp;":"&amp;ADDRESS(ROW()+$O230,COLUMN())))/($O230*4)*100)</f>
        <v>0</v>
      </c>
      <c r="F230" s="131">
        <f t="shared" ref="F230:M230" ca="1" si="83">HYPERLINK("#'"&amp;F$4&amp;"-Thn-"&amp;F$1&amp;"'!"&amp;ADDRESS(ROW()+1,6),SUBTOTAL(9,INDIRECT(ADDRESS(ROW()+1,COLUMN())&amp;":"&amp;ADDRESS(ROW()+$O230,COLUMN())))/($O230*4)*100)</f>
        <v>0</v>
      </c>
      <c r="G230" s="131">
        <f t="shared" ca="1" si="83"/>
        <v>0</v>
      </c>
      <c r="H230" s="131">
        <f t="shared" ca="1" si="83"/>
        <v>0</v>
      </c>
      <c r="I230" s="131">
        <f t="shared" ca="1" si="83"/>
        <v>0</v>
      </c>
      <c r="J230" s="131">
        <f t="shared" ca="1" si="83"/>
        <v>0</v>
      </c>
      <c r="K230" s="131">
        <f t="shared" ca="1" si="83"/>
        <v>0</v>
      </c>
      <c r="L230" s="131">
        <f t="shared" ca="1" si="83"/>
        <v>0</v>
      </c>
      <c r="M230" s="135">
        <f t="shared" ca="1" si="83"/>
        <v>0</v>
      </c>
      <c r="O230">
        <v>1</v>
      </c>
    </row>
    <row r="231" spans="2:15" s="1" customFormat="1" ht="51" x14ac:dyDescent="0.2">
      <c r="B231" s="6"/>
      <c r="C231" s="5"/>
      <c r="D231" s="61" t="s">
        <v>491</v>
      </c>
      <c r="E231" s="112">
        <f t="shared" ref="E231:M231" ca="1" si="84">HYPERLINK("#'"&amp;E$4&amp;"-Thn-"&amp;E$1&amp;"'!"&amp;ADDRESS(ROW(),6),IF(ISERROR(INDIRECT(ADDRESS(ROW(),6,1,1,E$4&amp;"-Thn-"&amp;E$1))),"~",INDIRECT(ADDRESS(ROW(),6,1,1,E$4&amp;"-Thn-"&amp;E$1))))</f>
        <v>0</v>
      </c>
      <c r="F231" s="112">
        <f t="shared" ca="1" si="84"/>
        <v>0</v>
      </c>
      <c r="G231" s="112">
        <f t="shared" ca="1" si="84"/>
        <v>0</v>
      </c>
      <c r="H231" s="112">
        <f t="shared" ca="1" si="84"/>
        <v>0</v>
      </c>
      <c r="I231" s="112">
        <f t="shared" ca="1" si="84"/>
        <v>0</v>
      </c>
      <c r="J231" s="112">
        <f t="shared" ca="1" si="84"/>
        <v>0</v>
      </c>
      <c r="K231" s="112">
        <f t="shared" ca="1" si="84"/>
        <v>0</v>
      </c>
      <c r="L231" s="112">
        <f t="shared" ca="1" si="84"/>
        <v>0</v>
      </c>
      <c r="M231" s="113">
        <f t="shared" ca="1" si="84"/>
        <v>0</v>
      </c>
    </row>
    <row r="232" spans="2:15" x14ac:dyDescent="0.25">
      <c r="B232" s="35" t="s">
        <v>378</v>
      </c>
      <c r="C232" s="328" t="s">
        <v>382</v>
      </c>
      <c r="D232" s="329"/>
      <c r="E232" s="131">
        <f ca="1">HYPERLINK("#'"&amp;E$4&amp;"-Thn-"&amp;E$1&amp;"'!"&amp;ADDRESS(ROW()+1,6),SUBTOTAL(9,INDIRECT(ADDRESS(ROW()+1,COLUMN())&amp;":"&amp;ADDRESS(ROW()+$O232,COLUMN())))/($O232*4)*100)</f>
        <v>0</v>
      </c>
      <c r="F232" s="131">
        <f t="shared" ref="F232:M232" ca="1" si="85">HYPERLINK("#'"&amp;F$4&amp;"-Thn-"&amp;F$1&amp;"'!"&amp;ADDRESS(ROW()+1,6),SUBTOTAL(9,INDIRECT(ADDRESS(ROW()+1,COLUMN())&amp;":"&amp;ADDRESS(ROW()+$O232,COLUMN())))/($O232*4)*100)</f>
        <v>0</v>
      </c>
      <c r="G232" s="131">
        <f t="shared" ca="1" si="85"/>
        <v>0</v>
      </c>
      <c r="H232" s="131">
        <f t="shared" ca="1" si="85"/>
        <v>0</v>
      </c>
      <c r="I232" s="131">
        <f t="shared" ca="1" si="85"/>
        <v>0</v>
      </c>
      <c r="J232" s="131">
        <f t="shared" ca="1" si="85"/>
        <v>0</v>
      </c>
      <c r="K232" s="131">
        <f t="shared" ca="1" si="85"/>
        <v>0</v>
      </c>
      <c r="L232" s="131">
        <f t="shared" ca="1" si="85"/>
        <v>0</v>
      </c>
      <c r="M232" s="135">
        <f t="shared" ca="1" si="85"/>
        <v>0</v>
      </c>
      <c r="O232">
        <v>1</v>
      </c>
    </row>
    <row r="233" spans="2:15" s="1" customFormat="1" ht="51" x14ac:dyDescent="0.2">
      <c r="B233" s="6"/>
      <c r="C233" s="5"/>
      <c r="D233" s="61" t="s">
        <v>490</v>
      </c>
      <c r="E233" s="112">
        <f t="shared" ref="E233:M233" ca="1" si="86">HYPERLINK("#'"&amp;E$4&amp;"-Thn-"&amp;E$1&amp;"'!"&amp;ADDRESS(ROW(),6),IF(ISERROR(INDIRECT(ADDRESS(ROW(),6,1,1,E$4&amp;"-Thn-"&amp;E$1))),"~",INDIRECT(ADDRESS(ROW(),6,1,1,E$4&amp;"-Thn-"&amp;E$1))))</f>
        <v>0</v>
      </c>
      <c r="F233" s="112">
        <f t="shared" ca="1" si="86"/>
        <v>0</v>
      </c>
      <c r="G233" s="112">
        <f t="shared" ca="1" si="86"/>
        <v>0</v>
      </c>
      <c r="H233" s="112">
        <f t="shared" ca="1" si="86"/>
        <v>0</v>
      </c>
      <c r="I233" s="112">
        <f t="shared" ca="1" si="86"/>
        <v>0</v>
      </c>
      <c r="J233" s="112">
        <f t="shared" ca="1" si="86"/>
        <v>0</v>
      </c>
      <c r="K233" s="112">
        <f t="shared" ca="1" si="86"/>
        <v>0</v>
      </c>
      <c r="L233" s="112">
        <f t="shared" ca="1" si="86"/>
        <v>0</v>
      </c>
      <c r="M233" s="113">
        <f t="shared" ca="1" si="86"/>
        <v>0</v>
      </c>
    </row>
    <row r="234" spans="2:15" x14ac:dyDescent="0.25">
      <c r="B234" s="35" t="s">
        <v>470</v>
      </c>
      <c r="C234" s="328" t="s">
        <v>472</v>
      </c>
      <c r="D234" s="329"/>
      <c r="E234" s="131">
        <f ca="1">HYPERLINK("#'"&amp;E$4&amp;"-Thn-"&amp;E$1&amp;"'!"&amp;ADDRESS(ROW()+1,6),SUBTOTAL(9,INDIRECT(ADDRESS(ROW()+1,COLUMN())&amp;":"&amp;ADDRESS(ROW()+$O234,COLUMN())))/($O234*4)*100)</f>
        <v>0</v>
      </c>
      <c r="F234" s="131">
        <f t="shared" ref="F234:M234" ca="1" si="87">HYPERLINK("#'"&amp;F$4&amp;"-Thn-"&amp;F$1&amp;"'!"&amp;ADDRESS(ROW()+1,6),SUBTOTAL(9,INDIRECT(ADDRESS(ROW()+1,COLUMN())&amp;":"&amp;ADDRESS(ROW()+$O234,COLUMN())))/($O234*4)*100)</f>
        <v>0</v>
      </c>
      <c r="G234" s="131">
        <f t="shared" ca="1" si="87"/>
        <v>0</v>
      </c>
      <c r="H234" s="131">
        <f t="shared" ca="1" si="87"/>
        <v>0</v>
      </c>
      <c r="I234" s="131">
        <f t="shared" ca="1" si="87"/>
        <v>0</v>
      </c>
      <c r="J234" s="131">
        <f t="shared" ca="1" si="87"/>
        <v>0</v>
      </c>
      <c r="K234" s="131">
        <f t="shared" ca="1" si="87"/>
        <v>0</v>
      </c>
      <c r="L234" s="131">
        <f t="shared" ca="1" si="87"/>
        <v>0</v>
      </c>
      <c r="M234" s="135">
        <f t="shared" ca="1" si="87"/>
        <v>0</v>
      </c>
      <c r="O234">
        <v>1</v>
      </c>
    </row>
    <row r="235" spans="2:15" s="1" customFormat="1" ht="102" x14ac:dyDescent="0.2">
      <c r="B235" s="6"/>
      <c r="C235" s="5"/>
      <c r="D235" s="61" t="s">
        <v>489</v>
      </c>
      <c r="E235" s="112">
        <f t="shared" ref="E235:M235" ca="1" si="88">HYPERLINK("#'"&amp;E$4&amp;"-Thn-"&amp;E$1&amp;"'!"&amp;ADDRESS(ROW(),6),IF(ISERROR(INDIRECT(ADDRESS(ROW(),6,1,1,E$4&amp;"-Thn-"&amp;E$1))),"~",INDIRECT(ADDRESS(ROW(),6,1,1,E$4&amp;"-Thn-"&amp;E$1))))</f>
        <v>0</v>
      </c>
      <c r="F235" s="112">
        <f t="shared" ca="1" si="88"/>
        <v>0</v>
      </c>
      <c r="G235" s="112">
        <f t="shared" ca="1" si="88"/>
        <v>0</v>
      </c>
      <c r="H235" s="112">
        <f t="shared" ca="1" si="88"/>
        <v>0</v>
      </c>
      <c r="I235" s="112">
        <f t="shared" ca="1" si="88"/>
        <v>0</v>
      </c>
      <c r="J235" s="112">
        <f t="shared" ca="1" si="88"/>
        <v>0</v>
      </c>
      <c r="K235" s="112">
        <f t="shared" ca="1" si="88"/>
        <v>0</v>
      </c>
      <c r="L235" s="112">
        <f t="shared" ca="1" si="88"/>
        <v>0</v>
      </c>
      <c r="M235" s="113">
        <f t="shared" ca="1" si="88"/>
        <v>0</v>
      </c>
    </row>
    <row r="236" spans="2:15" x14ac:dyDescent="0.25">
      <c r="B236" s="35" t="s">
        <v>471</v>
      </c>
      <c r="C236" s="328" t="s">
        <v>473</v>
      </c>
      <c r="D236" s="329"/>
      <c r="E236" s="131">
        <f ca="1">HYPERLINK("#'"&amp;E$4&amp;"-Thn-"&amp;E$1&amp;"'!"&amp;ADDRESS(ROW()+1,6),SUBTOTAL(9,INDIRECT(ADDRESS(ROW()+1,COLUMN())&amp;":"&amp;ADDRESS(ROW()+$O236,COLUMN())))/($O236*4)*100)</f>
        <v>0</v>
      </c>
      <c r="F236" s="131">
        <f t="shared" ref="F236:M236" ca="1" si="89">HYPERLINK("#'"&amp;F$4&amp;"-Thn-"&amp;F$1&amp;"'!"&amp;ADDRESS(ROW()+1,6),SUBTOTAL(9,INDIRECT(ADDRESS(ROW()+1,COLUMN())&amp;":"&amp;ADDRESS(ROW()+$O236,COLUMN())))/($O236*4)*100)</f>
        <v>0</v>
      </c>
      <c r="G236" s="131">
        <f t="shared" ca="1" si="89"/>
        <v>0</v>
      </c>
      <c r="H236" s="131">
        <f t="shared" ca="1" si="89"/>
        <v>0</v>
      </c>
      <c r="I236" s="131">
        <f t="shared" ca="1" si="89"/>
        <v>0</v>
      </c>
      <c r="J236" s="131">
        <f t="shared" ca="1" si="89"/>
        <v>0</v>
      </c>
      <c r="K236" s="131">
        <f t="shared" ca="1" si="89"/>
        <v>0</v>
      </c>
      <c r="L236" s="131">
        <f t="shared" ca="1" si="89"/>
        <v>0</v>
      </c>
      <c r="M236" s="135">
        <f t="shared" ca="1" si="89"/>
        <v>0</v>
      </c>
      <c r="O236">
        <v>1</v>
      </c>
    </row>
    <row r="237" spans="2:15" s="1" customFormat="1" ht="140.25" x14ac:dyDescent="0.2">
      <c r="B237" s="102"/>
      <c r="C237" s="103"/>
      <c r="D237" s="106" t="s">
        <v>476</v>
      </c>
      <c r="E237" s="114">
        <f t="shared" ref="E237:M237" ca="1" si="90">HYPERLINK("#'"&amp;E$4&amp;"-Thn-"&amp;E$1&amp;"'!"&amp;ADDRESS(ROW(),6),IF(ISERROR(INDIRECT(ADDRESS(ROW(),6,1,1,E$4&amp;"-Thn-"&amp;E$1))),"~",INDIRECT(ADDRESS(ROW(),6,1,1,E$4&amp;"-Thn-"&amp;E$1))))</f>
        <v>0</v>
      </c>
      <c r="F237" s="114">
        <f t="shared" ca="1" si="90"/>
        <v>0</v>
      </c>
      <c r="G237" s="114">
        <f t="shared" ca="1" si="90"/>
        <v>0</v>
      </c>
      <c r="H237" s="114">
        <f t="shared" ca="1" si="90"/>
        <v>0</v>
      </c>
      <c r="I237" s="114">
        <f t="shared" ca="1" si="90"/>
        <v>0</v>
      </c>
      <c r="J237" s="114">
        <f t="shared" ca="1" si="90"/>
        <v>0</v>
      </c>
      <c r="K237" s="114">
        <f t="shared" ca="1" si="90"/>
        <v>0</v>
      </c>
      <c r="L237" s="114">
        <f t="shared" ca="1" si="90"/>
        <v>0</v>
      </c>
      <c r="M237" s="115">
        <f t="shared" ca="1" si="90"/>
        <v>0</v>
      </c>
    </row>
    <row r="238" spans="2:15" ht="15.75" hidden="1" x14ac:dyDescent="0.25">
      <c r="B238" s="68">
        <v>5</v>
      </c>
      <c r="C238" s="338" t="s">
        <v>0</v>
      </c>
      <c r="D238" s="339"/>
      <c r="E238" s="439"/>
      <c r="F238" s="439"/>
      <c r="G238" s="439"/>
      <c r="H238" s="439"/>
      <c r="I238" s="439"/>
      <c r="J238" s="439"/>
      <c r="K238" s="439"/>
      <c r="L238" s="439"/>
      <c r="M238" s="341"/>
    </row>
    <row r="239" spans="2:15" ht="15.75" hidden="1" x14ac:dyDescent="0.25">
      <c r="B239" s="342" t="s">
        <v>400</v>
      </c>
      <c r="C239" s="343"/>
      <c r="D239" s="343"/>
      <c r="E239" s="438"/>
      <c r="F239" s="438"/>
      <c r="G239" s="438"/>
      <c r="H239" s="438"/>
      <c r="I239" s="438"/>
      <c r="J239" s="438"/>
      <c r="K239" s="438"/>
      <c r="L239" s="438"/>
      <c r="M239" s="345"/>
    </row>
    <row r="240" spans="2:15" x14ac:dyDescent="0.25"/>
    <row r="241" spans="2:13" ht="15.75" hidden="1" x14ac:dyDescent="0.25">
      <c r="B241" s="68">
        <v>115</v>
      </c>
      <c r="C241" s="338" t="s">
        <v>436</v>
      </c>
      <c r="D241" s="339"/>
      <c r="E241" s="359"/>
      <c r="F241" s="439"/>
      <c r="G241" s="439"/>
      <c r="H241" s="439"/>
      <c r="I241" s="439"/>
      <c r="J241" s="439"/>
      <c r="K241" s="439"/>
      <c r="L241" s="439"/>
      <c r="M241" s="341"/>
    </row>
    <row r="242" spans="2:13" ht="15.75" hidden="1" x14ac:dyDescent="0.25">
      <c r="B242" s="84">
        <f>B241+12</f>
        <v>127</v>
      </c>
      <c r="C242" s="363" t="str">
        <f ca="1">IF(A1="4","Total NKET (Nilai Kinerja 4 Tahunan)","Total NKT (Nilai Kinerja Tahunan)"&amp;" Tahun Ke : " &amp; A1)</f>
        <v>Total NKT (Nilai Kinerja Tahunan) Tahun Ke : l</v>
      </c>
      <c r="D242" s="364"/>
      <c r="E242" s="438"/>
      <c r="F242" s="438"/>
      <c r="G242" s="438"/>
      <c r="H242" s="438"/>
      <c r="I242" s="438"/>
      <c r="J242" s="438"/>
      <c r="K242" s="438"/>
      <c r="L242" s="438"/>
      <c r="M242" s="345"/>
    </row>
  </sheetData>
  <sheetProtection sheet="1" objects="1" scenarios="1"/>
  <mergeCells count="88">
    <mergeCell ref="C10:D10"/>
    <mergeCell ref="C234:D234"/>
    <mergeCell ref="C236:D236"/>
    <mergeCell ref="E2:M2"/>
    <mergeCell ref="H3:M3"/>
    <mergeCell ref="B5:D5"/>
    <mergeCell ref="B8:B9"/>
    <mergeCell ref="C8:D9"/>
    <mergeCell ref="C53:D53"/>
    <mergeCell ref="C14:D14"/>
    <mergeCell ref="C19:D19"/>
    <mergeCell ref="C22:D22"/>
    <mergeCell ref="C27:D27"/>
    <mergeCell ref="C31:D31"/>
    <mergeCell ref="C36:D36"/>
    <mergeCell ref="C41:D41"/>
    <mergeCell ref="B42:D42"/>
    <mergeCell ref="B46:B47"/>
    <mergeCell ref="C46:D47"/>
    <mergeCell ref="C48:D48"/>
    <mergeCell ref="C112:D112"/>
    <mergeCell ref="C57:D57"/>
    <mergeCell ref="C62:D62"/>
    <mergeCell ref="C67:D67"/>
    <mergeCell ref="C72:D72"/>
    <mergeCell ref="C77:D77"/>
    <mergeCell ref="C82:D82"/>
    <mergeCell ref="C86:D86"/>
    <mergeCell ref="C91:D91"/>
    <mergeCell ref="C97:D97"/>
    <mergeCell ref="C102:D102"/>
    <mergeCell ref="C107:D107"/>
    <mergeCell ref="C117:D117"/>
    <mergeCell ref="C121:D121"/>
    <mergeCell ref="C126:D126"/>
    <mergeCell ref="B127:D127"/>
    <mergeCell ref="B131:B132"/>
    <mergeCell ref="C131:D132"/>
    <mergeCell ref="C172:D172"/>
    <mergeCell ref="C133:D133"/>
    <mergeCell ref="C138:D138"/>
    <mergeCell ref="C143:D143"/>
    <mergeCell ref="C147:D147"/>
    <mergeCell ref="C151:D151"/>
    <mergeCell ref="C156:D156"/>
    <mergeCell ref="B157:D157"/>
    <mergeCell ref="B161:B162"/>
    <mergeCell ref="C161:D162"/>
    <mergeCell ref="C163:D163"/>
    <mergeCell ref="C167:D167"/>
    <mergeCell ref="C202:D202"/>
    <mergeCell ref="C177:D177"/>
    <mergeCell ref="B178:D178"/>
    <mergeCell ref="B187:B188"/>
    <mergeCell ref="C187:D188"/>
    <mergeCell ref="C189:D189"/>
    <mergeCell ref="C191:D191"/>
    <mergeCell ref="C193:D193"/>
    <mergeCell ref="B194:D194"/>
    <mergeCell ref="B198:B199"/>
    <mergeCell ref="C198:D199"/>
    <mergeCell ref="C200:D200"/>
    <mergeCell ref="B222:B223"/>
    <mergeCell ref="C222:D223"/>
    <mergeCell ref="C204:D204"/>
    <mergeCell ref="E204:M204"/>
    <mergeCell ref="B205:D205"/>
    <mergeCell ref="E205:M205"/>
    <mergeCell ref="B209:B210"/>
    <mergeCell ref="C209:D210"/>
    <mergeCell ref="C211:D211"/>
    <mergeCell ref="C213:D213"/>
    <mergeCell ref="C215:D215"/>
    <mergeCell ref="C217:D217"/>
    <mergeCell ref="B218:D218"/>
    <mergeCell ref="C242:D242"/>
    <mergeCell ref="E242:M242"/>
    <mergeCell ref="C224:D224"/>
    <mergeCell ref="C226:D226"/>
    <mergeCell ref="C228:D228"/>
    <mergeCell ref="C230:D230"/>
    <mergeCell ref="C232:D232"/>
    <mergeCell ref="C238:D238"/>
    <mergeCell ref="E238:M238"/>
    <mergeCell ref="B239:D239"/>
    <mergeCell ref="E239:M239"/>
    <mergeCell ref="C241:D241"/>
    <mergeCell ref="E241:M241"/>
  </mergeCells>
  <conditionalFormatting sqref="E190:G190">
    <cfRule type="expression" dxfId="377" priority="14">
      <formula>IF(E$1&lt;4,TRUE,FALSE)</formula>
    </cfRule>
  </conditionalFormatting>
  <conditionalFormatting sqref="E192:G192">
    <cfRule type="expression" dxfId="376" priority="13">
      <formula>IF(E$1&lt;4,TRUE,FALSE)</formula>
    </cfRule>
  </conditionalFormatting>
  <conditionalFormatting sqref="E201:G201">
    <cfRule type="expression" dxfId="375" priority="12">
      <formula>IF(E$1&lt;4,TRUE,FALSE)</formula>
    </cfRule>
  </conditionalFormatting>
  <conditionalFormatting sqref="E203:G203">
    <cfRule type="expression" dxfId="374" priority="11">
      <formula>IF(E$1&lt;4,TRUE,FALSE)</formula>
    </cfRule>
  </conditionalFormatting>
  <conditionalFormatting sqref="E212:G212">
    <cfRule type="expression" dxfId="373" priority="10">
      <formula>IF(E$1&lt;4,TRUE,FALSE)</formula>
    </cfRule>
  </conditionalFormatting>
  <conditionalFormatting sqref="E214:G214">
    <cfRule type="expression" dxfId="372" priority="9">
      <formula>IF(E$1&lt;4,TRUE,FALSE)</formula>
    </cfRule>
  </conditionalFormatting>
  <conditionalFormatting sqref="E216:G216">
    <cfRule type="expression" dxfId="371" priority="8">
      <formula>IF(E$1&lt;4,TRUE,FALSE)</formula>
    </cfRule>
  </conditionalFormatting>
  <conditionalFormatting sqref="E225:G225">
    <cfRule type="expression" dxfId="370" priority="7">
      <formula>IF(E$1&lt;4,TRUE,FALSE)</formula>
    </cfRule>
  </conditionalFormatting>
  <conditionalFormatting sqref="E227:G227">
    <cfRule type="expression" dxfId="369" priority="6">
      <formula>IF(E$1&lt;4,TRUE,FALSE)</formula>
    </cfRule>
  </conditionalFormatting>
  <conditionalFormatting sqref="E229:G229">
    <cfRule type="expression" dxfId="368" priority="5">
      <formula>IF(E$1&lt;4,TRUE,FALSE)</formula>
    </cfRule>
  </conditionalFormatting>
  <conditionalFormatting sqref="E231:G231">
    <cfRule type="expression" dxfId="367" priority="4">
      <formula>IF(E$1&lt;4,TRUE,FALSE)</formula>
    </cfRule>
  </conditionalFormatting>
  <conditionalFormatting sqref="E233:G233">
    <cfRule type="expression" dxfId="366" priority="3">
      <formula>IF(E$1&lt;4,TRUE,FALSE)</formula>
    </cfRule>
  </conditionalFormatting>
  <conditionalFormatting sqref="E235:G235">
    <cfRule type="expression" dxfId="365" priority="2">
      <formula>IF(E$1&lt;4,TRUE,FALSE)</formula>
    </cfRule>
  </conditionalFormatting>
  <conditionalFormatting sqref="E237:G237">
    <cfRule type="expression" dxfId="364" priority="1">
      <formula>IF(E$1&lt;4,TRUE,FALSE)</formula>
    </cfRule>
  </conditionalFormatting>
  <conditionalFormatting sqref="E5:M5">
    <cfRule type="expression" dxfId="363" priority="359">
      <formula>IF(E5&gt;=90,TRUE,FALSE)</formula>
    </cfRule>
    <cfRule type="expression" dxfId="362" priority="358" stopIfTrue="1">
      <formula>IF(AND(E5&gt;=75,E5&lt;90),TRUE,FALSE)</formula>
    </cfRule>
    <cfRule type="expression" dxfId="361" priority="343" stopIfTrue="1">
      <formula>IF(E5=0,TRUE,FALSE)</formula>
    </cfRule>
    <cfRule type="expression" dxfId="360" priority="355" stopIfTrue="1">
      <formula>IF(E5&lt;51,TRUE,FALSE)</formula>
    </cfRule>
    <cfRule type="expression" dxfId="359" priority="356" stopIfTrue="1">
      <formula>IF(AND(E5&gt;=51,E5&lt;60),TRUE,FALSE)</formula>
    </cfRule>
    <cfRule type="expression" dxfId="358" priority="357" stopIfTrue="1">
      <formula>IF(AND(E5&gt;=60,E5&lt;75),TRUE,FALSE)</formula>
    </cfRule>
  </conditionalFormatting>
  <conditionalFormatting sqref="E7:M7">
    <cfRule type="expression" dxfId="357" priority="361" stopIfTrue="1">
      <formula>IF(AND(E7&gt;=51,E7&lt;60),TRUE,FALSE)</formula>
    </cfRule>
    <cfRule type="expression" dxfId="356" priority="360" stopIfTrue="1">
      <formula>IF(E7&lt;51,TRUE,FALSE)</formula>
    </cfRule>
    <cfRule type="expression" priority="341" stopIfTrue="1">
      <formula>IF(E7=0,TRUE,FALSE)</formula>
    </cfRule>
    <cfRule type="expression" dxfId="355" priority="364">
      <formula>IF(E7&gt;=90,TRUE,FALSE)</formula>
    </cfRule>
    <cfRule type="expression" dxfId="354" priority="363" stopIfTrue="1">
      <formula>IF(AND(E7&gt;=75,E7&lt;90),TRUE,FALSE)</formula>
    </cfRule>
    <cfRule type="expression" dxfId="353" priority="362" stopIfTrue="1">
      <formula>IF(AND(E7&gt;=60,E7&lt;75),TRUE,FALSE)</formula>
    </cfRule>
  </conditionalFormatting>
  <conditionalFormatting sqref="E10:M10 E19:M19 E22:M22 E27:M27 E31:M31 E36:M36">
    <cfRule type="expression" dxfId="352" priority="353" stopIfTrue="1">
      <formula>IF(AND(E10&gt;=75,E10&lt;90),TRUE,FALSE)</formula>
    </cfRule>
    <cfRule type="expression" dxfId="351" priority="351" stopIfTrue="1">
      <formula>IF(AND(E10&gt;=51,E10&lt;60),TRUE,FALSE)</formula>
    </cfRule>
    <cfRule type="expression" dxfId="350" priority="350" stopIfTrue="1">
      <formula>IF(E10&lt;51,TRUE,FALSE)</formula>
    </cfRule>
    <cfRule type="expression" dxfId="349" priority="352" stopIfTrue="1">
      <formula>IF(AND(E10&gt;=60,E10&lt;75),TRUE,FALSE)</formula>
    </cfRule>
    <cfRule type="expression" dxfId="348" priority="354">
      <formula>IF(E10&gt;=90,TRUE,FALSE)</formula>
    </cfRule>
  </conditionalFormatting>
  <conditionalFormatting sqref="E14:M14">
    <cfRule type="expression" dxfId="347" priority="305" stopIfTrue="1">
      <formula>IF(E14&lt;51,TRUE,FALSE)</formula>
    </cfRule>
    <cfRule type="expression" dxfId="346" priority="306" stopIfTrue="1">
      <formula>IF(AND(E14&gt;=51,E14&lt;60),TRUE,FALSE)</formula>
    </cfRule>
    <cfRule type="expression" priority="304" stopIfTrue="1">
      <formula>IF(E14=0,TRUE,FALSE)</formula>
    </cfRule>
    <cfRule type="expression" dxfId="345" priority="309">
      <formula>IF(E14&gt;=90,TRUE,FALSE)</formula>
    </cfRule>
    <cfRule type="expression" dxfId="344" priority="308" stopIfTrue="1">
      <formula>IF(AND(E14&gt;=75,E14&lt;90),TRUE,FALSE)</formula>
    </cfRule>
    <cfRule type="expression" dxfId="343" priority="307" stopIfTrue="1">
      <formula>IF(AND(E14&gt;=60,E14&lt;75),TRUE,FALSE)</formula>
    </cfRule>
  </conditionalFormatting>
  <conditionalFormatting sqref="E19:M19 E22:M22 E27:M27 E31:M31 E36:M36 E10:M10">
    <cfRule type="expression" priority="340" stopIfTrue="1">
      <formula>IF(E10=0,TRUE,FALSE)</formula>
    </cfRule>
  </conditionalFormatting>
  <conditionalFormatting sqref="E19:M19">
    <cfRule type="expression" dxfId="342" priority="339">
      <formula>IF(E19&gt;=90,TRUE,FALSE)</formula>
    </cfRule>
    <cfRule type="expression" dxfId="341" priority="338" stopIfTrue="1">
      <formula>IF(AND(E19&gt;=75,E19&lt;90),TRUE,FALSE)</formula>
    </cfRule>
    <cfRule type="expression" dxfId="340" priority="337" stopIfTrue="1">
      <formula>IF(AND(E19&gt;=60,E19&lt;75),TRUE,FALSE)</formula>
    </cfRule>
    <cfRule type="expression" dxfId="339" priority="336" stopIfTrue="1">
      <formula>IF(AND(E19&gt;=51,E19&lt;60),TRUE,FALSE)</formula>
    </cfRule>
    <cfRule type="expression" dxfId="338" priority="335" stopIfTrue="1">
      <formula>IF(E19&lt;51,TRUE,FALSE)</formula>
    </cfRule>
    <cfRule type="expression" priority="334" stopIfTrue="1">
      <formula>IF(E19=0,TRUE,FALSE)</formula>
    </cfRule>
  </conditionalFormatting>
  <conditionalFormatting sqref="E22:M22">
    <cfRule type="expression" dxfId="337" priority="333">
      <formula>IF(E22&gt;=90,TRUE,FALSE)</formula>
    </cfRule>
    <cfRule type="expression" dxfId="336" priority="332" stopIfTrue="1">
      <formula>IF(AND(E22&gt;=75,E22&lt;90),TRUE,FALSE)</formula>
    </cfRule>
    <cfRule type="expression" dxfId="335" priority="331" stopIfTrue="1">
      <formula>IF(AND(E22&gt;=60,E22&lt;75),TRUE,FALSE)</formula>
    </cfRule>
    <cfRule type="expression" dxfId="334" priority="330" stopIfTrue="1">
      <formula>IF(AND(E22&gt;=51,E22&lt;60),TRUE,FALSE)</formula>
    </cfRule>
    <cfRule type="expression" priority="328" stopIfTrue="1">
      <formula>IF(E22=0,TRUE,FALSE)</formula>
    </cfRule>
    <cfRule type="expression" dxfId="333" priority="329" stopIfTrue="1">
      <formula>IF(E22&lt;51,TRUE,FALSE)</formula>
    </cfRule>
  </conditionalFormatting>
  <conditionalFormatting sqref="E27:M27">
    <cfRule type="expression" dxfId="332" priority="327">
      <formula>IF(E27&gt;=90,TRUE,FALSE)</formula>
    </cfRule>
    <cfRule type="expression" dxfId="331" priority="326" stopIfTrue="1">
      <formula>IF(AND(E27&gt;=75,E27&lt;90),TRUE,FALSE)</formula>
    </cfRule>
    <cfRule type="expression" dxfId="330" priority="325" stopIfTrue="1">
      <formula>IF(AND(E27&gt;=60,E27&lt;75),TRUE,FALSE)</formula>
    </cfRule>
    <cfRule type="expression" dxfId="329" priority="324" stopIfTrue="1">
      <formula>IF(AND(E27&gt;=51,E27&lt;60),TRUE,FALSE)</formula>
    </cfRule>
    <cfRule type="expression" dxfId="328" priority="323" stopIfTrue="1">
      <formula>IF(E27&lt;51,TRUE,FALSE)</formula>
    </cfRule>
    <cfRule type="expression" priority="322" stopIfTrue="1">
      <formula>IF(E27=0,TRUE,FALSE)</formula>
    </cfRule>
  </conditionalFormatting>
  <conditionalFormatting sqref="E31:M31">
    <cfRule type="expression" dxfId="327" priority="321">
      <formula>IF(E31&gt;=90,TRUE,FALSE)</formula>
    </cfRule>
    <cfRule type="expression" dxfId="326" priority="319" stopIfTrue="1">
      <formula>IF(AND(E31&gt;=60,E31&lt;75),TRUE,FALSE)</formula>
    </cfRule>
    <cfRule type="expression" dxfId="325" priority="318" stopIfTrue="1">
      <formula>IF(AND(E31&gt;=51,E31&lt;60),TRUE,FALSE)</formula>
    </cfRule>
    <cfRule type="expression" dxfId="324" priority="317" stopIfTrue="1">
      <formula>IF(E31&lt;51,TRUE,FALSE)</formula>
    </cfRule>
    <cfRule type="expression" priority="316" stopIfTrue="1">
      <formula>IF(E31=0,TRUE,FALSE)</formula>
    </cfRule>
    <cfRule type="expression" dxfId="323" priority="320" stopIfTrue="1">
      <formula>IF(AND(E31&gt;=75,E31&lt;90),TRUE,FALSE)</formula>
    </cfRule>
  </conditionalFormatting>
  <conditionalFormatting sqref="E36:M36">
    <cfRule type="expression" dxfId="322" priority="313" stopIfTrue="1">
      <formula>IF(AND(E36&gt;=60,E36&lt;75),TRUE,FALSE)</formula>
    </cfRule>
    <cfRule type="expression" dxfId="321" priority="314" stopIfTrue="1">
      <formula>IF(AND(E36&gt;=75,E36&lt;90),TRUE,FALSE)</formula>
    </cfRule>
    <cfRule type="expression" priority="310" stopIfTrue="1">
      <formula>IF(E36=0,TRUE,FALSE)</formula>
    </cfRule>
    <cfRule type="expression" dxfId="320" priority="315">
      <formula>IF(E36&gt;=90,TRUE,FALSE)</formula>
    </cfRule>
    <cfRule type="expression" dxfId="319" priority="311" stopIfTrue="1">
      <formula>IF(E36&lt;51,TRUE,FALSE)</formula>
    </cfRule>
    <cfRule type="expression" dxfId="318" priority="312" stopIfTrue="1">
      <formula>IF(AND(E36&gt;=51,E36&lt;60),TRUE,FALSE)</formula>
    </cfRule>
  </conditionalFormatting>
  <conditionalFormatting sqref="E45:M45">
    <cfRule type="expression" dxfId="317" priority="158" stopIfTrue="1">
      <formula>IF(AND(E45&gt;=75,E45&lt;90),TRUE,FALSE)</formula>
    </cfRule>
    <cfRule type="expression" dxfId="316" priority="157" stopIfTrue="1">
      <formula>IF(AND(E45&gt;=60,E45&lt;75),TRUE,FALSE)</formula>
    </cfRule>
    <cfRule type="expression" dxfId="315" priority="156" stopIfTrue="1">
      <formula>IF(AND(E45&gt;=51,E45&lt;60),TRUE,FALSE)</formula>
    </cfRule>
    <cfRule type="expression" dxfId="314" priority="155" stopIfTrue="1">
      <formula>IF(E45&lt;51,TRUE,FALSE)</formula>
    </cfRule>
    <cfRule type="expression" priority="153" stopIfTrue="1">
      <formula>IF(E45=0,TRUE,FALSE)</formula>
    </cfRule>
    <cfRule type="expression" dxfId="313" priority="159">
      <formula>IF(E45&gt;=90,TRUE,FALSE)</formula>
    </cfRule>
  </conditionalFormatting>
  <conditionalFormatting sqref="E48:M48">
    <cfRule type="expression" dxfId="312" priority="299" stopIfTrue="1">
      <formula>IF(E48&lt;51,TRUE,FALSE)</formula>
    </cfRule>
    <cfRule type="expression" priority="298" stopIfTrue="1">
      <formula>IF(E48=0,TRUE,FALSE)</formula>
    </cfRule>
    <cfRule type="expression" dxfId="311" priority="303">
      <formula>IF(E48&gt;=90,TRUE,FALSE)</formula>
    </cfRule>
    <cfRule type="expression" dxfId="310" priority="302" stopIfTrue="1">
      <formula>IF(AND(E48&gt;=75,E48&lt;90),TRUE,FALSE)</formula>
    </cfRule>
    <cfRule type="expression" dxfId="309" priority="301" stopIfTrue="1">
      <formula>IF(AND(E48&gt;=60,E48&lt;75),TRUE,FALSE)</formula>
    </cfRule>
    <cfRule type="expression" dxfId="308" priority="300" stopIfTrue="1">
      <formula>IF(AND(E48&gt;=51,E48&lt;60),TRUE,FALSE)</formula>
    </cfRule>
  </conditionalFormatting>
  <conditionalFormatting sqref="E53:M53">
    <cfRule type="expression" priority="292" stopIfTrue="1">
      <formula>IF(E53=0,TRUE,FALSE)</formula>
    </cfRule>
    <cfRule type="expression" dxfId="307" priority="293" stopIfTrue="1">
      <formula>IF(E53&lt;51,TRUE,FALSE)</formula>
    </cfRule>
    <cfRule type="expression" dxfId="306" priority="294" stopIfTrue="1">
      <formula>IF(AND(E53&gt;=51,E53&lt;60),TRUE,FALSE)</formula>
    </cfRule>
    <cfRule type="expression" dxfId="305" priority="295" stopIfTrue="1">
      <formula>IF(AND(E53&gt;=60,E53&lt;75),TRUE,FALSE)</formula>
    </cfRule>
    <cfRule type="expression" dxfId="304" priority="296" stopIfTrue="1">
      <formula>IF(AND(E53&gt;=75,E53&lt;90),TRUE,FALSE)</formula>
    </cfRule>
    <cfRule type="expression" dxfId="303" priority="297">
      <formula>IF(E53&gt;=90,TRUE,FALSE)</formula>
    </cfRule>
  </conditionalFormatting>
  <conditionalFormatting sqref="E57:M57">
    <cfRule type="expression" dxfId="302" priority="290" stopIfTrue="1">
      <formula>IF(AND(E57&gt;=75,E57&lt;90),TRUE,FALSE)</formula>
    </cfRule>
    <cfRule type="expression" dxfId="301" priority="291">
      <formula>IF(E57&gt;=90,TRUE,FALSE)</formula>
    </cfRule>
    <cfRule type="expression" dxfId="300" priority="288" stopIfTrue="1">
      <formula>IF(AND(E57&gt;=51,E57&lt;60),TRUE,FALSE)</formula>
    </cfRule>
    <cfRule type="expression" dxfId="299" priority="289" stopIfTrue="1">
      <formula>IF(AND(E57&gt;=60,E57&lt;75),TRUE,FALSE)</formula>
    </cfRule>
    <cfRule type="expression" dxfId="298" priority="287" stopIfTrue="1">
      <formula>IF(E57&lt;51,TRUE,FALSE)</formula>
    </cfRule>
    <cfRule type="expression" priority="286" stopIfTrue="1">
      <formula>IF(E57=0,TRUE,FALSE)</formula>
    </cfRule>
  </conditionalFormatting>
  <conditionalFormatting sqref="E62:M62">
    <cfRule type="expression" dxfId="297" priority="283" stopIfTrue="1">
      <formula>IF(AND(E62&gt;=60,E62&lt;75),TRUE,FALSE)</formula>
    </cfRule>
    <cfRule type="expression" dxfId="296" priority="282" stopIfTrue="1">
      <formula>IF(AND(E62&gt;=51,E62&lt;60),TRUE,FALSE)</formula>
    </cfRule>
    <cfRule type="expression" dxfId="295" priority="281" stopIfTrue="1">
      <formula>IF(E62&lt;51,TRUE,FALSE)</formula>
    </cfRule>
    <cfRule type="expression" dxfId="294" priority="285">
      <formula>IF(E62&gt;=90,TRUE,FALSE)</formula>
    </cfRule>
    <cfRule type="expression" dxfId="293" priority="284" stopIfTrue="1">
      <formula>IF(AND(E62&gt;=75,E62&lt;90),TRUE,FALSE)</formula>
    </cfRule>
    <cfRule type="expression" priority="280" stopIfTrue="1">
      <formula>IF(E62=0,TRUE,FALSE)</formula>
    </cfRule>
  </conditionalFormatting>
  <conditionalFormatting sqref="E67:M67">
    <cfRule type="expression" dxfId="292" priority="279">
      <formula>IF(E67&gt;=90,TRUE,FALSE)</formula>
    </cfRule>
    <cfRule type="expression" dxfId="291" priority="278" stopIfTrue="1">
      <formula>IF(AND(E67&gt;=75,E67&lt;90),TRUE,FALSE)</formula>
    </cfRule>
    <cfRule type="expression" dxfId="290" priority="277" stopIfTrue="1">
      <formula>IF(AND(E67&gt;=60,E67&lt;75),TRUE,FALSE)</formula>
    </cfRule>
    <cfRule type="expression" dxfId="289" priority="275" stopIfTrue="1">
      <formula>IF(E67&lt;51,TRUE,FALSE)</formula>
    </cfRule>
    <cfRule type="expression" priority="274" stopIfTrue="1">
      <formula>IF(E67=0,TRUE,FALSE)</formula>
    </cfRule>
    <cfRule type="expression" dxfId="288" priority="276" stopIfTrue="1">
      <formula>IF(AND(E67&gt;=51,E67&lt;60),TRUE,FALSE)</formula>
    </cfRule>
  </conditionalFormatting>
  <conditionalFormatting sqref="E72:M72">
    <cfRule type="expression" dxfId="287" priority="271" stopIfTrue="1">
      <formula>IF(AND(E72&gt;=60,E72&lt;75),TRUE,FALSE)</formula>
    </cfRule>
    <cfRule type="expression" dxfId="286" priority="273">
      <formula>IF(E72&gt;=90,TRUE,FALSE)</formula>
    </cfRule>
    <cfRule type="expression" dxfId="285" priority="272" stopIfTrue="1">
      <formula>IF(AND(E72&gt;=75,E72&lt;90),TRUE,FALSE)</formula>
    </cfRule>
    <cfRule type="expression" dxfId="284" priority="270" stopIfTrue="1">
      <formula>IF(AND(E72&gt;=51,E72&lt;60),TRUE,FALSE)</formula>
    </cfRule>
    <cfRule type="expression" priority="268" stopIfTrue="1">
      <formula>IF(E72=0,TRUE,FALSE)</formula>
    </cfRule>
    <cfRule type="expression" dxfId="283" priority="269" stopIfTrue="1">
      <formula>IF(E72&lt;51,TRUE,FALSE)</formula>
    </cfRule>
  </conditionalFormatting>
  <conditionalFormatting sqref="E77:M77">
    <cfRule type="expression" dxfId="282" priority="267">
      <formula>IF(E77&gt;=90,TRUE,FALSE)</formula>
    </cfRule>
    <cfRule type="expression" dxfId="281" priority="266" stopIfTrue="1">
      <formula>IF(AND(E77&gt;=75,E77&lt;90),TRUE,FALSE)</formula>
    </cfRule>
    <cfRule type="expression" dxfId="280" priority="265" stopIfTrue="1">
      <formula>IF(AND(E77&gt;=60,E77&lt;75),TRUE,FALSE)</formula>
    </cfRule>
    <cfRule type="expression" dxfId="279" priority="264" stopIfTrue="1">
      <formula>IF(AND(E77&gt;=51,E77&lt;60),TRUE,FALSE)</formula>
    </cfRule>
    <cfRule type="expression" dxfId="278" priority="263" stopIfTrue="1">
      <formula>IF(E77&lt;51,TRUE,FALSE)</formula>
    </cfRule>
    <cfRule type="expression" priority="262" stopIfTrue="1">
      <formula>IF(E77=0,TRUE,FALSE)</formula>
    </cfRule>
  </conditionalFormatting>
  <conditionalFormatting sqref="E82:M82">
    <cfRule type="expression" dxfId="277" priority="261">
      <formula>IF(E82&gt;=90,TRUE,FALSE)</formula>
    </cfRule>
    <cfRule type="expression" dxfId="276" priority="258" stopIfTrue="1">
      <formula>IF(AND(E82&gt;=51,E82&lt;60),TRUE,FALSE)</formula>
    </cfRule>
    <cfRule type="expression" dxfId="275" priority="257" stopIfTrue="1">
      <formula>IF(E82&lt;51,TRUE,FALSE)</formula>
    </cfRule>
    <cfRule type="expression" dxfId="274" priority="259" stopIfTrue="1">
      <formula>IF(AND(E82&gt;=60,E82&lt;75),TRUE,FALSE)</formula>
    </cfRule>
    <cfRule type="expression" dxfId="273" priority="260" stopIfTrue="1">
      <formula>IF(AND(E82&gt;=75,E82&lt;90),TRUE,FALSE)</formula>
    </cfRule>
    <cfRule type="expression" priority="256" stopIfTrue="1">
      <formula>IF(E82=0,TRUE,FALSE)</formula>
    </cfRule>
  </conditionalFormatting>
  <conditionalFormatting sqref="E86:M86">
    <cfRule type="expression" dxfId="272" priority="252" stopIfTrue="1">
      <formula>IF(AND(E86&gt;=51,E86&lt;60),TRUE,FALSE)</formula>
    </cfRule>
    <cfRule type="expression" dxfId="271" priority="253" stopIfTrue="1">
      <formula>IF(AND(E86&gt;=60,E86&lt;75),TRUE,FALSE)</formula>
    </cfRule>
    <cfRule type="expression" dxfId="270" priority="254" stopIfTrue="1">
      <formula>IF(AND(E86&gt;=75,E86&lt;90),TRUE,FALSE)</formula>
    </cfRule>
    <cfRule type="expression" dxfId="269" priority="255">
      <formula>IF(E86&gt;=90,TRUE,FALSE)</formula>
    </cfRule>
    <cfRule type="expression" dxfId="268" priority="251" stopIfTrue="1">
      <formula>IF(E86&lt;51,TRUE,FALSE)</formula>
    </cfRule>
    <cfRule type="expression" priority="250" stopIfTrue="1">
      <formula>IF(E86=0,TRUE,FALSE)</formula>
    </cfRule>
  </conditionalFormatting>
  <conditionalFormatting sqref="E91:M91">
    <cfRule type="expression" dxfId="267" priority="249">
      <formula>IF(E91&gt;=90,TRUE,FALSE)</formula>
    </cfRule>
    <cfRule type="expression" dxfId="266" priority="248" stopIfTrue="1">
      <formula>IF(AND(E91&gt;=75,E91&lt;90),TRUE,FALSE)</formula>
    </cfRule>
    <cfRule type="expression" dxfId="265" priority="247" stopIfTrue="1">
      <formula>IF(AND(E91&gt;=60,E91&lt;75),TRUE,FALSE)</formula>
    </cfRule>
    <cfRule type="expression" dxfId="264" priority="246" stopIfTrue="1">
      <formula>IF(AND(E91&gt;=51,E91&lt;60),TRUE,FALSE)</formula>
    </cfRule>
    <cfRule type="expression" dxfId="263" priority="245" stopIfTrue="1">
      <formula>IF(E91&lt;51,TRUE,FALSE)</formula>
    </cfRule>
    <cfRule type="expression" priority="244" stopIfTrue="1">
      <formula>IF(E91=0,TRUE,FALSE)</formula>
    </cfRule>
  </conditionalFormatting>
  <conditionalFormatting sqref="E97:M97">
    <cfRule type="expression" dxfId="262" priority="240" stopIfTrue="1">
      <formula>IF(AND(E97&gt;=51,E97&lt;60),TRUE,FALSE)</formula>
    </cfRule>
    <cfRule type="expression" dxfId="261" priority="239" stopIfTrue="1">
      <formula>IF(E97&lt;51,TRUE,FALSE)</formula>
    </cfRule>
    <cfRule type="expression" priority="238" stopIfTrue="1">
      <formula>IF(E97=0,TRUE,FALSE)</formula>
    </cfRule>
    <cfRule type="expression" dxfId="260" priority="241" stopIfTrue="1">
      <formula>IF(AND(E97&gt;=60,E97&lt;75),TRUE,FALSE)</formula>
    </cfRule>
    <cfRule type="expression" dxfId="259" priority="243">
      <formula>IF(E97&gt;=90,TRUE,FALSE)</formula>
    </cfRule>
    <cfRule type="expression" dxfId="258" priority="242" stopIfTrue="1">
      <formula>IF(AND(E97&gt;=75,E97&lt;90),TRUE,FALSE)</formula>
    </cfRule>
  </conditionalFormatting>
  <conditionalFormatting sqref="E102:M102">
    <cfRule type="expression" priority="232" stopIfTrue="1">
      <formula>IF(E102=0,TRUE,FALSE)</formula>
    </cfRule>
    <cfRule type="expression" dxfId="257" priority="233" stopIfTrue="1">
      <formula>IF(E102&lt;51,TRUE,FALSE)</formula>
    </cfRule>
    <cfRule type="expression" dxfId="256" priority="234" stopIfTrue="1">
      <formula>IF(AND(E102&gt;=51,E102&lt;60),TRUE,FALSE)</formula>
    </cfRule>
    <cfRule type="expression" dxfId="255" priority="235" stopIfTrue="1">
      <formula>IF(AND(E102&gt;=60,E102&lt;75),TRUE,FALSE)</formula>
    </cfRule>
    <cfRule type="expression" dxfId="254" priority="236" stopIfTrue="1">
      <formula>IF(AND(E102&gt;=75,E102&lt;90),TRUE,FALSE)</formula>
    </cfRule>
    <cfRule type="expression" dxfId="253" priority="237">
      <formula>IF(E102&gt;=90,TRUE,FALSE)</formula>
    </cfRule>
  </conditionalFormatting>
  <conditionalFormatting sqref="E107:M107">
    <cfRule type="expression" dxfId="252" priority="230" stopIfTrue="1">
      <formula>IF(AND(E107&gt;=75,E107&lt;90),TRUE,FALSE)</formula>
    </cfRule>
    <cfRule type="expression" priority="226" stopIfTrue="1">
      <formula>IF(E107=0,TRUE,FALSE)</formula>
    </cfRule>
    <cfRule type="expression" dxfId="251" priority="227" stopIfTrue="1">
      <formula>IF(E107&lt;51,TRUE,FALSE)</formula>
    </cfRule>
    <cfRule type="expression" dxfId="250" priority="228" stopIfTrue="1">
      <formula>IF(AND(E107&gt;=51,E107&lt;60),TRUE,FALSE)</formula>
    </cfRule>
    <cfRule type="expression" dxfId="249" priority="229" stopIfTrue="1">
      <formula>IF(AND(E107&gt;=60,E107&lt;75),TRUE,FALSE)</formula>
    </cfRule>
    <cfRule type="expression" dxfId="248" priority="231">
      <formula>IF(E107&gt;=90,TRUE,FALSE)</formula>
    </cfRule>
  </conditionalFormatting>
  <conditionalFormatting sqref="E112:M112">
    <cfRule type="expression" priority="220" stopIfTrue="1">
      <formula>IF(E112=0,TRUE,FALSE)</formula>
    </cfRule>
    <cfRule type="expression" dxfId="247" priority="221" stopIfTrue="1">
      <formula>IF(E112&lt;51,TRUE,FALSE)</formula>
    </cfRule>
    <cfRule type="expression" dxfId="246" priority="222" stopIfTrue="1">
      <formula>IF(AND(E112&gt;=51,E112&lt;60),TRUE,FALSE)</formula>
    </cfRule>
    <cfRule type="expression" dxfId="245" priority="224" stopIfTrue="1">
      <formula>IF(AND(E112&gt;=75,E112&lt;90),TRUE,FALSE)</formula>
    </cfRule>
    <cfRule type="expression" dxfId="244" priority="225">
      <formula>IF(E112&gt;=90,TRUE,FALSE)</formula>
    </cfRule>
    <cfRule type="expression" dxfId="243" priority="223" stopIfTrue="1">
      <formula>IF(AND(E112&gt;=60,E112&lt;75),TRUE,FALSE)</formula>
    </cfRule>
  </conditionalFormatting>
  <conditionalFormatting sqref="E117:M117">
    <cfRule type="expression" dxfId="242" priority="218" stopIfTrue="1">
      <formula>IF(AND(E117&gt;=75,E117&lt;90),TRUE,FALSE)</formula>
    </cfRule>
    <cfRule type="expression" priority="214" stopIfTrue="1">
      <formula>IF(E117=0,TRUE,FALSE)</formula>
    </cfRule>
    <cfRule type="expression" dxfId="241" priority="219">
      <formula>IF(E117&gt;=90,TRUE,FALSE)</formula>
    </cfRule>
    <cfRule type="expression" dxfId="240" priority="216" stopIfTrue="1">
      <formula>IF(AND(E117&gt;=51,E117&lt;60),TRUE,FALSE)</formula>
    </cfRule>
    <cfRule type="expression" dxfId="239" priority="217" stopIfTrue="1">
      <formula>IF(AND(E117&gt;=60,E117&lt;75),TRUE,FALSE)</formula>
    </cfRule>
    <cfRule type="expression" dxfId="238" priority="215" stopIfTrue="1">
      <formula>IF(E117&lt;51,TRUE,FALSE)</formula>
    </cfRule>
  </conditionalFormatting>
  <conditionalFormatting sqref="E121:M121">
    <cfRule type="expression" dxfId="237" priority="213">
      <formula>IF(E121&gt;=90,TRUE,FALSE)</formula>
    </cfRule>
    <cfRule type="expression" dxfId="236" priority="212" stopIfTrue="1">
      <formula>IF(AND(E121&gt;=75,E121&lt;90),TRUE,FALSE)</formula>
    </cfRule>
    <cfRule type="expression" dxfId="235" priority="211" stopIfTrue="1">
      <formula>IF(AND(E121&gt;=60,E121&lt;75),TRUE,FALSE)</formula>
    </cfRule>
    <cfRule type="expression" dxfId="234" priority="210" stopIfTrue="1">
      <formula>IF(AND(E121&gt;=51,E121&lt;60),TRUE,FALSE)</formula>
    </cfRule>
    <cfRule type="expression" dxfId="233" priority="209" stopIfTrue="1">
      <formula>IF(E121&lt;51,TRUE,FALSE)</formula>
    </cfRule>
    <cfRule type="expression" priority="208" stopIfTrue="1">
      <formula>IF(E121=0,TRUE,FALSE)</formula>
    </cfRule>
  </conditionalFormatting>
  <conditionalFormatting sqref="E130:M130">
    <cfRule type="expression" dxfId="232" priority="150" stopIfTrue="1">
      <formula>IF(AND(E130&gt;=60,E130&lt;75),TRUE,FALSE)</formula>
    </cfRule>
    <cfRule type="expression" dxfId="231" priority="151" stopIfTrue="1">
      <formula>IF(AND(E130&gt;=75,E130&lt;90),TRUE,FALSE)</formula>
    </cfRule>
    <cfRule type="expression" dxfId="230" priority="152">
      <formula>IF(E130&gt;=90,TRUE,FALSE)</formula>
    </cfRule>
    <cfRule type="expression" priority="146" stopIfTrue="1">
      <formula>IF(E130=0,TRUE,FALSE)</formula>
    </cfRule>
    <cfRule type="expression" dxfId="229" priority="148" stopIfTrue="1">
      <formula>IF(E130&lt;51,TRUE,FALSE)</formula>
    </cfRule>
    <cfRule type="expression" dxfId="228" priority="149" stopIfTrue="1">
      <formula>IF(AND(E130&gt;=51,E130&lt;60),TRUE,FALSE)</formula>
    </cfRule>
  </conditionalFormatting>
  <conditionalFormatting sqref="E133:M133">
    <cfRule type="expression" dxfId="227" priority="205" stopIfTrue="1">
      <formula>IF(AND(E133&gt;=60,E133&lt;75),TRUE,FALSE)</formula>
    </cfRule>
    <cfRule type="expression" dxfId="226" priority="204" stopIfTrue="1">
      <formula>IF(AND(E133&gt;=51,E133&lt;60),TRUE,FALSE)</formula>
    </cfRule>
    <cfRule type="expression" dxfId="225" priority="203" stopIfTrue="1">
      <formula>IF(E133&lt;51,TRUE,FALSE)</formula>
    </cfRule>
    <cfRule type="expression" priority="202" stopIfTrue="1">
      <formula>IF(E133=0,TRUE,FALSE)</formula>
    </cfRule>
    <cfRule type="expression" dxfId="224" priority="207">
      <formula>IF(E133&gt;=90,TRUE,FALSE)</formula>
    </cfRule>
    <cfRule type="expression" dxfId="223" priority="206" stopIfTrue="1">
      <formula>IF(AND(E133&gt;=75,E133&lt;90),TRUE,FALSE)</formula>
    </cfRule>
  </conditionalFormatting>
  <conditionalFormatting sqref="E138:M138">
    <cfRule type="expression" dxfId="222" priority="201">
      <formula>IF(E138&gt;=90,TRUE,FALSE)</formula>
    </cfRule>
    <cfRule type="expression" dxfId="221" priority="200" stopIfTrue="1">
      <formula>IF(AND(E138&gt;=75,E138&lt;90),TRUE,FALSE)</formula>
    </cfRule>
    <cfRule type="expression" priority="196" stopIfTrue="1">
      <formula>IF(E138=0,TRUE,FALSE)</formula>
    </cfRule>
    <cfRule type="expression" dxfId="220" priority="199" stopIfTrue="1">
      <formula>IF(AND(E138&gt;=60,E138&lt;75),TRUE,FALSE)</formula>
    </cfRule>
    <cfRule type="expression" dxfId="219" priority="198" stopIfTrue="1">
      <formula>IF(AND(E138&gt;=51,E138&lt;60),TRUE,FALSE)</formula>
    </cfRule>
    <cfRule type="expression" dxfId="218" priority="197" stopIfTrue="1">
      <formula>IF(E138&lt;51,TRUE,FALSE)</formula>
    </cfRule>
  </conditionalFormatting>
  <conditionalFormatting sqref="E143:M143">
    <cfRule type="expression" dxfId="217" priority="195">
      <formula>IF(E143&gt;=90,TRUE,FALSE)</formula>
    </cfRule>
    <cfRule type="expression" dxfId="216" priority="193" stopIfTrue="1">
      <formula>IF(AND(E143&gt;=60,E143&lt;75),TRUE,FALSE)</formula>
    </cfRule>
    <cfRule type="expression" dxfId="215" priority="192" stopIfTrue="1">
      <formula>IF(AND(E143&gt;=51,E143&lt;60),TRUE,FALSE)</formula>
    </cfRule>
    <cfRule type="expression" dxfId="214" priority="191" stopIfTrue="1">
      <formula>IF(E143&lt;51,TRUE,FALSE)</formula>
    </cfRule>
    <cfRule type="expression" priority="190" stopIfTrue="1">
      <formula>IF(E143=0,TRUE,FALSE)</formula>
    </cfRule>
    <cfRule type="expression" dxfId="213" priority="194" stopIfTrue="1">
      <formula>IF(AND(E143&gt;=75,E143&lt;90),TRUE,FALSE)</formula>
    </cfRule>
  </conditionalFormatting>
  <conditionalFormatting sqref="E147:M147">
    <cfRule type="expression" priority="184" stopIfTrue="1">
      <formula>IF(E147=0,TRUE,FALSE)</formula>
    </cfRule>
    <cfRule type="expression" dxfId="212" priority="185" stopIfTrue="1">
      <formula>IF(E147&lt;51,TRUE,FALSE)</formula>
    </cfRule>
    <cfRule type="expression" dxfId="211" priority="186" stopIfTrue="1">
      <formula>IF(AND(E147&gt;=51,E147&lt;60),TRUE,FALSE)</formula>
    </cfRule>
    <cfRule type="expression" dxfId="210" priority="187" stopIfTrue="1">
      <formula>IF(AND(E147&gt;=60,E147&lt;75),TRUE,FALSE)</formula>
    </cfRule>
    <cfRule type="expression" dxfId="209" priority="188" stopIfTrue="1">
      <formula>IF(AND(E147&gt;=75,E147&lt;90),TRUE,FALSE)</formula>
    </cfRule>
    <cfRule type="expression" dxfId="208" priority="189">
      <formula>IF(E147&gt;=90,TRUE,FALSE)</formula>
    </cfRule>
  </conditionalFormatting>
  <conditionalFormatting sqref="E151:M151">
    <cfRule type="expression" dxfId="207" priority="181" stopIfTrue="1">
      <formula>IF(AND(E151&gt;=60,E151&lt;75),TRUE,FALSE)</formula>
    </cfRule>
    <cfRule type="expression" dxfId="206" priority="182" stopIfTrue="1">
      <formula>IF(AND(E151&gt;=75,E151&lt;90),TRUE,FALSE)</formula>
    </cfRule>
    <cfRule type="expression" dxfId="205" priority="183">
      <formula>IF(E151&gt;=90,TRUE,FALSE)</formula>
    </cfRule>
    <cfRule type="expression" dxfId="204" priority="180" stopIfTrue="1">
      <formula>IF(AND(E151&gt;=51,E151&lt;60),TRUE,FALSE)</formula>
    </cfRule>
    <cfRule type="expression" dxfId="203" priority="179" stopIfTrue="1">
      <formula>IF(E151&lt;51,TRUE,FALSE)</formula>
    </cfRule>
    <cfRule type="expression" priority="178" stopIfTrue="1">
      <formula>IF(E151=0,TRUE,FALSE)</formula>
    </cfRule>
  </conditionalFormatting>
  <conditionalFormatting sqref="E160:M160">
    <cfRule type="expression" dxfId="202" priority="145">
      <formula>IF(E160&gt;=90,TRUE,FALSE)</formula>
    </cfRule>
    <cfRule type="expression" dxfId="201" priority="144" stopIfTrue="1">
      <formula>IF(AND(E160&gt;=75,E160&lt;90),TRUE,FALSE)</formula>
    </cfRule>
    <cfRule type="expression" dxfId="200" priority="143" stopIfTrue="1">
      <formula>IF(AND(E160&gt;=60,E160&lt;75),TRUE,FALSE)</formula>
    </cfRule>
    <cfRule type="expression" dxfId="199" priority="141" stopIfTrue="1">
      <formula>IF(E160&lt;51,TRUE,FALSE)</formula>
    </cfRule>
    <cfRule type="expression" priority="139" stopIfTrue="1">
      <formula>IF(E160=0,TRUE,FALSE)</formula>
    </cfRule>
    <cfRule type="expression" dxfId="198" priority="142" stopIfTrue="1">
      <formula>IF(AND(E160&gt;=51,E160&lt;60),TRUE,FALSE)</formula>
    </cfRule>
  </conditionalFormatting>
  <conditionalFormatting sqref="E163:M163">
    <cfRule type="expression" priority="172" stopIfTrue="1">
      <formula>IF(E163=0,TRUE,FALSE)</formula>
    </cfRule>
    <cfRule type="expression" dxfId="197" priority="176" stopIfTrue="1">
      <formula>IF(AND(E163&gt;=75,E163&lt;90),TRUE,FALSE)</formula>
    </cfRule>
    <cfRule type="expression" dxfId="196" priority="177">
      <formula>IF(E163&gt;=90,TRUE,FALSE)</formula>
    </cfRule>
    <cfRule type="expression" dxfId="195" priority="175" stopIfTrue="1">
      <formula>IF(AND(E163&gt;=60,E163&lt;75),TRUE,FALSE)</formula>
    </cfRule>
    <cfRule type="expression" dxfId="194" priority="174" stopIfTrue="1">
      <formula>IF(AND(E163&gt;=51,E163&lt;60),TRUE,FALSE)</formula>
    </cfRule>
    <cfRule type="expression" dxfId="193" priority="173" stopIfTrue="1">
      <formula>IF(E163&lt;51,TRUE,FALSE)</formula>
    </cfRule>
  </conditionalFormatting>
  <conditionalFormatting sqref="E167:M167">
    <cfRule type="expression" dxfId="192" priority="171">
      <formula>IF(E167&gt;=90,TRUE,FALSE)</formula>
    </cfRule>
    <cfRule type="expression" dxfId="191" priority="170" stopIfTrue="1">
      <formula>IF(AND(E167&gt;=75,E167&lt;90),TRUE,FALSE)</formula>
    </cfRule>
    <cfRule type="expression" dxfId="190" priority="169" stopIfTrue="1">
      <formula>IF(AND(E167&gt;=60,E167&lt;75),TRUE,FALSE)</formula>
    </cfRule>
    <cfRule type="expression" dxfId="189" priority="167" stopIfTrue="1">
      <formula>IF(E167&lt;51,TRUE,FALSE)</formula>
    </cfRule>
    <cfRule type="expression" dxfId="188" priority="168" stopIfTrue="1">
      <formula>IF(AND(E167&gt;=51,E167&lt;60),TRUE,FALSE)</formula>
    </cfRule>
    <cfRule type="expression" priority="166" stopIfTrue="1">
      <formula>IF(E167=0,TRUE,FALSE)</formula>
    </cfRule>
  </conditionalFormatting>
  <conditionalFormatting sqref="E172:M172">
    <cfRule type="expression" dxfId="187" priority="164" stopIfTrue="1">
      <formula>IF(AND(E172&gt;=75,E172&lt;90),TRUE,FALSE)</formula>
    </cfRule>
    <cfRule type="expression" dxfId="186" priority="163" stopIfTrue="1">
      <formula>IF(AND(E172&gt;=60,E172&lt;75),TRUE,FALSE)</formula>
    </cfRule>
    <cfRule type="expression" dxfId="185" priority="162" stopIfTrue="1">
      <formula>IF(AND(E172&gt;=51,E172&lt;60),TRUE,FALSE)</formula>
    </cfRule>
    <cfRule type="expression" dxfId="184" priority="161" stopIfTrue="1">
      <formula>IF(E172&lt;51,TRUE,FALSE)</formula>
    </cfRule>
    <cfRule type="expression" priority="160" stopIfTrue="1">
      <formula>IF(E172=0,TRUE,FALSE)</formula>
    </cfRule>
    <cfRule type="expression" dxfId="183" priority="165">
      <formula>IF(E172&gt;=90,TRUE,FALSE)</formula>
    </cfRule>
  </conditionalFormatting>
  <conditionalFormatting sqref="E186:M186">
    <cfRule type="expression" dxfId="182" priority="136" stopIfTrue="1">
      <formula>IF(AND(E186&gt;=60,E186&lt;75),TRUE,FALSE)</formula>
    </cfRule>
    <cfRule type="expression" dxfId="181" priority="138">
      <formula>IF(E186&gt;=90,TRUE,FALSE)</formula>
    </cfRule>
    <cfRule type="expression" dxfId="180" priority="137" stopIfTrue="1">
      <formula>IF(AND(E186&gt;=75,E186&lt;90),TRUE,FALSE)</formula>
    </cfRule>
    <cfRule type="expression" dxfId="179" priority="135" stopIfTrue="1">
      <formula>IF(AND(E186&gt;=51,E186&lt;60),TRUE,FALSE)</formula>
    </cfRule>
    <cfRule type="expression" dxfId="178" priority="134" stopIfTrue="1">
      <formula>IF(E186&lt;51,TRUE,FALSE)</formula>
    </cfRule>
    <cfRule type="expression" priority="132" stopIfTrue="1">
      <formula>IF(E186=0,TRUE,FALSE)</formula>
    </cfRule>
    <cfRule type="expression" dxfId="177" priority="53" stopIfTrue="1">
      <formula>IF(E$1&lt;4,TRUE,FALSE)</formula>
    </cfRule>
  </conditionalFormatting>
  <conditionalFormatting sqref="E189:M189 E236:M236 E238:M239">
    <cfRule type="expression" priority="344" stopIfTrue="1">
      <formula>IF(E189=0,TRUE,FALSE)</formula>
    </cfRule>
    <cfRule type="expression" dxfId="176" priority="349">
      <formula>IF(E189&gt;=90,TRUE,FALSE)</formula>
    </cfRule>
    <cfRule type="expression" dxfId="175" priority="348" stopIfTrue="1">
      <formula>IF(AND(E189&gt;=75,E189&lt;90),TRUE,FALSE)</formula>
    </cfRule>
    <cfRule type="expression" dxfId="174" priority="347" stopIfTrue="1">
      <formula>IF(AND(E189&gt;=60,E189&lt;75),TRUE,FALSE)</formula>
    </cfRule>
    <cfRule type="expression" dxfId="173" priority="346" stopIfTrue="1">
      <formula>IF(AND(E189&gt;=51,E189&lt;60),TRUE,FALSE)</formula>
    </cfRule>
    <cfRule type="expression" dxfId="172" priority="131" stopIfTrue="1">
      <formula>IF(E$1&lt;4,TRUE,FALSE)</formula>
    </cfRule>
    <cfRule type="expression" dxfId="171" priority="345" stopIfTrue="1">
      <formula>IF(E189&lt;51,TRUE,FALSE)</formula>
    </cfRule>
  </conditionalFormatting>
  <conditionalFormatting sqref="E191:M191">
    <cfRule type="expression" dxfId="170" priority="130">
      <formula>IF(E191&gt;=90,TRUE,FALSE)</formula>
    </cfRule>
    <cfRule type="expression" priority="125" stopIfTrue="1">
      <formula>IF(E191=0,TRUE,FALSE)</formula>
    </cfRule>
    <cfRule type="expression" dxfId="169" priority="126" stopIfTrue="1">
      <formula>IF(E191&lt;51,TRUE,FALSE)</formula>
    </cfRule>
    <cfRule type="expression" dxfId="168" priority="127" stopIfTrue="1">
      <formula>IF(AND(E191&gt;=51,E191&lt;60),TRUE,FALSE)</formula>
    </cfRule>
    <cfRule type="expression" dxfId="167" priority="128" stopIfTrue="1">
      <formula>IF(AND(E191&gt;=60,E191&lt;75),TRUE,FALSE)</formula>
    </cfRule>
    <cfRule type="expression" dxfId="166" priority="129" stopIfTrue="1">
      <formula>IF(AND(E191&gt;=75,E191&lt;90),TRUE,FALSE)</formula>
    </cfRule>
    <cfRule type="expression" dxfId="165" priority="124" stopIfTrue="1">
      <formula>IF(E$1&lt;4,TRUE,FALSE)</formula>
    </cfRule>
  </conditionalFormatting>
  <conditionalFormatting sqref="E197:M197">
    <cfRule type="expression" dxfId="164" priority="52">
      <formula>IF(E197&gt;=90,TRUE,FALSE)</formula>
    </cfRule>
    <cfRule type="expression" priority="46" stopIfTrue="1">
      <formula>IF(E197=0,TRUE,FALSE)</formula>
    </cfRule>
    <cfRule type="expression" dxfId="163" priority="51" stopIfTrue="1">
      <formula>IF(AND(E197&gt;=75,E197&lt;90),TRUE,FALSE)</formula>
    </cfRule>
    <cfRule type="expression" dxfId="162" priority="45" stopIfTrue="1">
      <formula>IF(E$1&lt;4,TRUE,FALSE)</formula>
    </cfRule>
    <cfRule type="expression" dxfId="161" priority="50" stopIfTrue="1">
      <formula>IF(AND(E197&gt;=60,E197&lt;75),TRUE,FALSE)</formula>
    </cfRule>
    <cfRule type="expression" dxfId="160" priority="49" stopIfTrue="1">
      <formula>IF(AND(E197&gt;=51,E197&lt;60),TRUE,FALSE)</formula>
    </cfRule>
    <cfRule type="expression" dxfId="159" priority="48" stopIfTrue="1">
      <formula>IF(E197&lt;51,TRUE,FALSE)</formula>
    </cfRule>
  </conditionalFormatting>
  <conditionalFormatting sqref="E200:M200">
    <cfRule type="expression" dxfId="158" priority="120" stopIfTrue="1">
      <formula>IF(AND(E200&gt;=51,E200&lt;60),TRUE,FALSE)</formula>
    </cfRule>
    <cfRule type="expression" dxfId="157" priority="119" stopIfTrue="1">
      <formula>IF(E200&lt;51,TRUE,FALSE)</formula>
    </cfRule>
    <cfRule type="expression" priority="118" stopIfTrue="1">
      <formula>IF(E200=0,TRUE,FALSE)</formula>
    </cfRule>
    <cfRule type="expression" dxfId="156" priority="117" stopIfTrue="1">
      <formula>IF(E$1&lt;4,TRUE,FALSE)</formula>
    </cfRule>
    <cfRule type="expression" dxfId="155" priority="122" stopIfTrue="1">
      <formula>IF(AND(E200&gt;=75,E200&lt;90),TRUE,FALSE)</formula>
    </cfRule>
    <cfRule type="expression" dxfId="154" priority="123">
      <formula>IF(E200&gt;=90,TRUE,FALSE)</formula>
    </cfRule>
    <cfRule type="expression" dxfId="153" priority="121" stopIfTrue="1">
      <formula>IF(AND(E200&gt;=60,E200&lt;75),TRUE,FALSE)</formula>
    </cfRule>
  </conditionalFormatting>
  <conditionalFormatting sqref="E202:M202">
    <cfRule type="expression" dxfId="152" priority="112" stopIfTrue="1">
      <formula>IF(E202&lt;51,TRUE,FALSE)</formula>
    </cfRule>
    <cfRule type="expression" priority="111" stopIfTrue="1">
      <formula>IF(E202=0,TRUE,FALSE)</formula>
    </cfRule>
    <cfRule type="expression" dxfId="151" priority="110" stopIfTrue="1">
      <formula>IF(E$1&lt;4,TRUE,FALSE)</formula>
    </cfRule>
    <cfRule type="expression" dxfId="150" priority="116">
      <formula>IF(E202&gt;=90,TRUE,FALSE)</formula>
    </cfRule>
    <cfRule type="expression" dxfId="149" priority="115" stopIfTrue="1">
      <formula>IF(AND(E202&gt;=75,E202&lt;90),TRUE,FALSE)</formula>
    </cfRule>
    <cfRule type="expression" dxfId="148" priority="114" stopIfTrue="1">
      <formula>IF(AND(E202&gt;=60,E202&lt;75),TRUE,FALSE)</formula>
    </cfRule>
    <cfRule type="expression" dxfId="147" priority="113" stopIfTrue="1">
      <formula>IF(AND(E202&gt;=51,E202&lt;60),TRUE,FALSE)</formula>
    </cfRule>
  </conditionalFormatting>
  <conditionalFormatting sqref="E208:M208">
    <cfRule type="expression" dxfId="146" priority="37" stopIfTrue="1">
      <formula>IF(E$1&lt;4,TRUE,FALSE)</formula>
    </cfRule>
    <cfRule type="expression" dxfId="145" priority="42" stopIfTrue="1">
      <formula>IF(AND(E208&gt;=60,E208&lt;75),TRUE,FALSE)</formula>
    </cfRule>
    <cfRule type="expression" dxfId="144" priority="43" stopIfTrue="1">
      <formula>IF(AND(E208&gt;=75,E208&lt;90),TRUE,FALSE)</formula>
    </cfRule>
    <cfRule type="expression" dxfId="143" priority="41" stopIfTrue="1">
      <formula>IF(AND(E208&gt;=51,E208&lt;60),TRUE,FALSE)</formula>
    </cfRule>
    <cfRule type="expression" dxfId="142" priority="44">
      <formula>IF(E208&gt;=90,TRUE,FALSE)</formula>
    </cfRule>
    <cfRule type="expression" priority="38" stopIfTrue="1">
      <formula>IF(E208=0,TRUE,FALSE)</formula>
    </cfRule>
    <cfRule type="expression" dxfId="141" priority="40" stopIfTrue="1">
      <formula>IF(E208&lt;51,TRUE,FALSE)</formula>
    </cfRule>
  </conditionalFormatting>
  <conditionalFormatting sqref="E211:M211">
    <cfRule type="expression" dxfId="140" priority="108" stopIfTrue="1">
      <formula>IF(AND(E211&gt;=75,E211&lt;90),TRUE,FALSE)</formula>
    </cfRule>
    <cfRule type="expression" dxfId="139" priority="109">
      <formula>IF(E211&gt;=90,TRUE,FALSE)</formula>
    </cfRule>
    <cfRule type="expression" dxfId="138" priority="107" stopIfTrue="1">
      <formula>IF(AND(E211&gt;=60,E211&lt;75),TRUE,FALSE)</formula>
    </cfRule>
    <cfRule type="expression" dxfId="137" priority="103" stopIfTrue="1">
      <formula>IF(E$1&lt;4,TRUE,FALSE)</formula>
    </cfRule>
    <cfRule type="expression" priority="104" stopIfTrue="1">
      <formula>IF(E211=0,TRUE,FALSE)</formula>
    </cfRule>
    <cfRule type="expression" dxfId="136" priority="105" stopIfTrue="1">
      <formula>IF(E211&lt;51,TRUE,FALSE)</formula>
    </cfRule>
    <cfRule type="expression" dxfId="135" priority="106" stopIfTrue="1">
      <formula>IF(AND(E211&gt;=51,E211&lt;60),TRUE,FALSE)</formula>
    </cfRule>
  </conditionalFormatting>
  <conditionalFormatting sqref="E213:M213">
    <cfRule type="expression" dxfId="134" priority="101" stopIfTrue="1">
      <formula>IF(AND(E213&gt;=75,E213&lt;90),TRUE,FALSE)</formula>
    </cfRule>
    <cfRule type="expression" dxfId="133" priority="100" stopIfTrue="1">
      <formula>IF(AND(E213&gt;=60,E213&lt;75),TRUE,FALSE)</formula>
    </cfRule>
    <cfRule type="expression" dxfId="132" priority="99" stopIfTrue="1">
      <formula>IF(AND(E213&gt;=51,E213&lt;60),TRUE,FALSE)</formula>
    </cfRule>
    <cfRule type="expression" dxfId="131" priority="102">
      <formula>IF(E213&gt;=90,TRUE,FALSE)</formula>
    </cfRule>
    <cfRule type="expression" dxfId="130" priority="98" stopIfTrue="1">
      <formula>IF(E213&lt;51,TRUE,FALSE)</formula>
    </cfRule>
    <cfRule type="expression" dxfId="129" priority="96" stopIfTrue="1">
      <formula>IF(E$1&lt;4,TRUE,FALSE)</formula>
    </cfRule>
    <cfRule type="expression" priority="97" stopIfTrue="1">
      <formula>IF(E213=0,TRUE,FALSE)</formula>
    </cfRule>
  </conditionalFormatting>
  <conditionalFormatting sqref="E215:M215">
    <cfRule type="expression" dxfId="128" priority="95">
      <formula>IF(E215&gt;=90,TRUE,FALSE)</formula>
    </cfRule>
    <cfRule type="expression" dxfId="127" priority="94" stopIfTrue="1">
      <formula>IF(AND(E215&gt;=75,E215&lt;90),TRUE,FALSE)</formula>
    </cfRule>
    <cfRule type="expression" dxfId="126" priority="93" stopIfTrue="1">
      <formula>IF(AND(E215&gt;=60,E215&lt;75),TRUE,FALSE)</formula>
    </cfRule>
    <cfRule type="expression" dxfId="125" priority="92" stopIfTrue="1">
      <formula>IF(AND(E215&gt;=51,E215&lt;60),TRUE,FALSE)</formula>
    </cfRule>
    <cfRule type="expression" dxfId="124" priority="91" stopIfTrue="1">
      <formula>IF(E215&lt;51,TRUE,FALSE)</formula>
    </cfRule>
    <cfRule type="expression" priority="90" stopIfTrue="1">
      <formula>IF(E215=0,TRUE,FALSE)</formula>
    </cfRule>
    <cfRule type="expression" dxfId="123" priority="89" stopIfTrue="1">
      <formula>IF(E$1&lt;4,TRUE,FALSE)</formula>
    </cfRule>
  </conditionalFormatting>
  <conditionalFormatting sqref="E221:M221">
    <cfRule type="expression" dxfId="122" priority="29" stopIfTrue="1">
      <formula>IF(E$1&lt;4,TRUE,FALSE)</formula>
    </cfRule>
    <cfRule type="expression" dxfId="121" priority="32" stopIfTrue="1">
      <formula>IF(E221&lt;51,TRUE,FALSE)</formula>
    </cfRule>
    <cfRule type="expression" dxfId="120" priority="33" stopIfTrue="1">
      <formula>IF(AND(E221&gt;=51,E221&lt;60),TRUE,FALSE)</formula>
    </cfRule>
    <cfRule type="expression" dxfId="119" priority="34" stopIfTrue="1">
      <formula>IF(AND(E221&gt;=60,E221&lt;75),TRUE,FALSE)</formula>
    </cfRule>
    <cfRule type="expression" dxfId="118" priority="36">
      <formula>IF(E221&gt;=90,TRUE,FALSE)</formula>
    </cfRule>
    <cfRule type="expression" dxfId="117" priority="35" stopIfTrue="1">
      <formula>IF(AND(E221&gt;=75,E221&lt;90),TRUE,FALSE)</formula>
    </cfRule>
    <cfRule type="expression" priority="30" stopIfTrue="1">
      <formula>IF(E221=0,TRUE,FALSE)</formula>
    </cfRule>
  </conditionalFormatting>
  <conditionalFormatting sqref="E224:M224">
    <cfRule type="expression" dxfId="116" priority="82" stopIfTrue="1">
      <formula>IF(E$1&lt;4,TRUE,FALSE)</formula>
    </cfRule>
    <cfRule type="expression" priority="83" stopIfTrue="1">
      <formula>IF(E224=0,TRUE,FALSE)</formula>
    </cfRule>
    <cfRule type="expression" dxfId="115" priority="85" stopIfTrue="1">
      <formula>IF(AND(E224&gt;=51,E224&lt;60),TRUE,FALSE)</formula>
    </cfRule>
    <cfRule type="expression" dxfId="114" priority="86" stopIfTrue="1">
      <formula>IF(AND(E224&gt;=60,E224&lt;75),TRUE,FALSE)</formula>
    </cfRule>
    <cfRule type="expression" dxfId="113" priority="87" stopIfTrue="1">
      <formula>IF(AND(E224&gt;=75,E224&lt;90),TRUE,FALSE)</formula>
    </cfRule>
    <cfRule type="expression" dxfId="112" priority="84" stopIfTrue="1">
      <formula>IF(E224&lt;51,TRUE,FALSE)</formula>
    </cfRule>
    <cfRule type="expression" dxfId="111" priority="88">
      <formula>IF(E224&gt;=90,TRUE,FALSE)</formula>
    </cfRule>
  </conditionalFormatting>
  <conditionalFormatting sqref="E226:M226">
    <cfRule type="expression" dxfId="110" priority="80" stopIfTrue="1">
      <formula>IF(AND(E226&gt;=75,E226&lt;90),TRUE,FALSE)</formula>
    </cfRule>
    <cfRule type="expression" dxfId="109" priority="75" stopIfTrue="1">
      <formula>IF(E$1&lt;4,TRUE,FALSE)</formula>
    </cfRule>
    <cfRule type="expression" priority="76" stopIfTrue="1">
      <formula>IF(E226=0,TRUE,FALSE)</formula>
    </cfRule>
    <cfRule type="expression" dxfId="108" priority="77" stopIfTrue="1">
      <formula>IF(E226&lt;51,TRUE,FALSE)</formula>
    </cfRule>
    <cfRule type="expression" dxfId="107" priority="78" stopIfTrue="1">
      <formula>IF(AND(E226&gt;=51,E226&lt;60),TRUE,FALSE)</formula>
    </cfRule>
    <cfRule type="expression" dxfId="106" priority="79" stopIfTrue="1">
      <formula>IF(AND(E226&gt;=60,E226&lt;75),TRUE,FALSE)</formula>
    </cfRule>
    <cfRule type="expression" dxfId="105" priority="81">
      <formula>IF(E226&gt;=90,TRUE,FALSE)</formula>
    </cfRule>
  </conditionalFormatting>
  <conditionalFormatting sqref="E228:M228">
    <cfRule type="expression" dxfId="104" priority="66" stopIfTrue="1">
      <formula>IF(AND(E228&gt;=75,E228&lt;90),TRUE,FALSE)</formula>
    </cfRule>
    <cfRule type="expression" dxfId="103" priority="63" stopIfTrue="1">
      <formula>IF(E228&lt;51,TRUE,FALSE)</formula>
    </cfRule>
    <cfRule type="expression" dxfId="102" priority="64" stopIfTrue="1">
      <formula>IF(AND(E228&gt;=51,E228&lt;60),TRUE,FALSE)</formula>
    </cfRule>
    <cfRule type="expression" dxfId="101" priority="67">
      <formula>IF(E228&gt;=90,TRUE,FALSE)</formula>
    </cfRule>
    <cfRule type="expression" dxfId="100" priority="65" stopIfTrue="1">
      <formula>IF(AND(E228&gt;=60,E228&lt;75),TRUE,FALSE)</formula>
    </cfRule>
    <cfRule type="expression" dxfId="99" priority="61" stopIfTrue="1">
      <formula>IF(E$1&lt;4,TRUE,FALSE)</formula>
    </cfRule>
    <cfRule type="expression" priority="62" stopIfTrue="1">
      <formula>IF(E228=0,TRUE,FALSE)</formula>
    </cfRule>
  </conditionalFormatting>
  <conditionalFormatting sqref="E230:M230">
    <cfRule type="expression" dxfId="98" priority="74">
      <formula>IF(E230&gt;=90,TRUE,FALSE)</formula>
    </cfRule>
    <cfRule type="expression" dxfId="97" priority="71" stopIfTrue="1">
      <formula>IF(AND(E230&gt;=51,E230&lt;60),TRUE,FALSE)</formula>
    </cfRule>
    <cfRule type="expression" dxfId="96" priority="73" stopIfTrue="1">
      <formula>IF(AND(E230&gt;=75,E230&lt;90),TRUE,FALSE)</formula>
    </cfRule>
    <cfRule type="expression" dxfId="95" priority="72" stopIfTrue="1">
      <formula>IF(AND(E230&gt;=60,E230&lt;75),TRUE,FALSE)</formula>
    </cfRule>
    <cfRule type="expression" dxfId="94" priority="70" stopIfTrue="1">
      <formula>IF(E230&lt;51,TRUE,FALSE)</formula>
    </cfRule>
    <cfRule type="expression" priority="69" stopIfTrue="1">
      <formula>IF(E230=0,TRUE,FALSE)</formula>
    </cfRule>
    <cfRule type="expression" dxfId="93" priority="68" stopIfTrue="1">
      <formula>IF(E$1&lt;4,TRUE,FALSE)</formula>
    </cfRule>
  </conditionalFormatting>
  <conditionalFormatting sqref="E232:M232">
    <cfRule type="expression" dxfId="92" priority="56" stopIfTrue="1">
      <formula>IF(E232&lt;51,TRUE,FALSE)</formula>
    </cfRule>
    <cfRule type="expression" dxfId="91" priority="60">
      <formula>IF(E232&gt;=90,TRUE,FALSE)</formula>
    </cfRule>
    <cfRule type="expression" dxfId="90" priority="57" stopIfTrue="1">
      <formula>IF(AND(E232&gt;=51,E232&lt;60),TRUE,FALSE)</formula>
    </cfRule>
    <cfRule type="expression" dxfId="89" priority="58" stopIfTrue="1">
      <formula>IF(AND(E232&gt;=60,E232&lt;75),TRUE,FALSE)</formula>
    </cfRule>
    <cfRule type="expression" dxfId="88" priority="59" stopIfTrue="1">
      <formula>IF(AND(E232&gt;=75,E232&lt;90),TRUE,FALSE)</formula>
    </cfRule>
    <cfRule type="expression" dxfId="87" priority="54" stopIfTrue="1">
      <formula>IF(E$1&lt;4,TRUE,FALSE)</formula>
    </cfRule>
    <cfRule type="expression" priority="55" stopIfTrue="1">
      <formula>IF(E232=0,TRUE,FALSE)</formula>
    </cfRule>
  </conditionalFormatting>
  <conditionalFormatting sqref="E234:M234">
    <cfRule type="expression" dxfId="86" priority="28">
      <formula>IF(E234&gt;=90,TRUE,FALSE)</formula>
    </cfRule>
    <cfRule type="expression" dxfId="85" priority="24" stopIfTrue="1">
      <formula>IF(E234&lt;51,TRUE,FALSE)</formula>
    </cfRule>
    <cfRule type="expression" dxfId="84" priority="25" stopIfTrue="1">
      <formula>IF(AND(E234&gt;=51,E234&lt;60),TRUE,FALSE)</formula>
    </cfRule>
    <cfRule type="expression" dxfId="83" priority="26" stopIfTrue="1">
      <formula>IF(AND(E234&gt;=60,E234&lt;75),TRUE,FALSE)</formula>
    </cfRule>
    <cfRule type="expression" dxfId="82" priority="27" stopIfTrue="1">
      <formula>IF(AND(E234&gt;=75,E234&lt;90),TRUE,FALSE)</formula>
    </cfRule>
    <cfRule type="expression" dxfId="81" priority="22" stopIfTrue="1">
      <formula>IF(E$1&lt;4,TRUE,FALSE)</formula>
    </cfRule>
    <cfRule type="expression" priority="23" stopIfTrue="1">
      <formula>IF(E234=0,TRUE,FALSE)</formula>
    </cfRule>
  </conditionalFormatting>
  <dataValidations disablePrompts="1" count="1">
    <dataValidation type="whole" allowBlank="1" showInputMessage="1" showErrorMessage="1" errorTitle="Nilai Salah" error="Masukkan nilai antara 1 - 4 saja !" sqref="M233 M237" xr:uid="{00000000-0002-0000-1700-000000000000}">
      <formula1>1</formula1>
      <formula2>4</formula2>
    </dataValidation>
  </dataValidations>
  <pageMargins left="0.70866141732283472" right="0.70866141732283472" top="0.74803149606299213" bottom="0.74803149606299213" header="0.31496062992125984" footer="0.31496062992125984"/>
  <pageSetup paperSize="9" scale="47" fitToHeight="15"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CC00"/>
    <pageSetUpPr fitToPage="1"/>
  </sheetPr>
  <dimension ref="B1:P58"/>
  <sheetViews>
    <sheetView showGridLines="0" workbookViewId="0">
      <selection activeCell="E8" sqref="E8"/>
    </sheetView>
  </sheetViews>
  <sheetFormatPr defaultColWidth="9.140625" defaultRowHeight="15" x14ac:dyDescent="0.25"/>
  <cols>
    <col min="1" max="1" width="4.140625" customWidth="1"/>
    <col min="2" max="2" width="5.7109375" customWidth="1"/>
    <col min="3" max="3" width="57.42578125" customWidth="1"/>
    <col min="4" max="4" width="4" style="250" bestFit="1" customWidth="1"/>
    <col min="5" max="13" width="7" bestFit="1" customWidth="1"/>
    <col min="14" max="14" width="3.5703125" bestFit="1" customWidth="1"/>
    <col min="15" max="15" width="4" style="206" customWidth="1"/>
    <col min="16" max="20" width="9.140625" customWidth="1"/>
  </cols>
  <sheetData>
    <row r="1" spans="2:15" s="52" customFormat="1" ht="18.75" x14ac:dyDescent="0.25">
      <c r="C1" s="52" t="s">
        <v>556</v>
      </c>
      <c r="D1" s="249"/>
      <c r="E1" s="52">
        <v>1</v>
      </c>
      <c r="F1" s="52">
        <v>2</v>
      </c>
      <c r="G1" s="52">
        <v>3</v>
      </c>
      <c r="H1" s="52">
        <v>4</v>
      </c>
      <c r="I1" s="52">
        <v>4</v>
      </c>
      <c r="J1" s="52">
        <v>4</v>
      </c>
      <c r="K1" s="52">
        <v>4</v>
      </c>
      <c r="L1" s="52">
        <v>4</v>
      </c>
      <c r="M1" s="52">
        <v>4</v>
      </c>
      <c r="N1" s="288" t="str">
        <f>HYPERLINK("#Menu!A1","↖")</f>
        <v>↖</v>
      </c>
      <c r="O1" s="226"/>
    </row>
    <row r="2" spans="2:15" ht="23.25" x14ac:dyDescent="0.35">
      <c r="B2" s="47" t="s">
        <v>468</v>
      </c>
      <c r="E2" s="446" t="s">
        <v>467</v>
      </c>
      <c r="F2" s="447"/>
      <c r="G2" s="447"/>
      <c r="H2" s="447"/>
      <c r="I2" s="447"/>
      <c r="J2" s="447"/>
      <c r="K2" s="447"/>
      <c r="L2" s="447"/>
      <c r="M2" s="448"/>
    </row>
    <row r="3" spans="2:15" ht="21" x14ac:dyDescent="0.25">
      <c r="B3" s="285" t="str">
        <f ca="1">"Kamad yang dinilai : "&amp;INDIRECT("DATA"&amp;"!E3") &amp; " ("&amp;INDIRECT("DATA"&amp;"!E4")&amp;")"</f>
        <v>Kamad yang dinilai : Hamba Allah (-)</v>
      </c>
      <c r="E3" s="107">
        <v>1</v>
      </c>
      <c r="F3" s="107">
        <v>2</v>
      </c>
      <c r="G3" s="107">
        <v>3</v>
      </c>
      <c r="H3" s="449">
        <v>4</v>
      </c>
      <c r="I3" s="450"/>
      <c r="J3" s="450"/>
      <c r="K3" s="450"/>
      <c r="L3" s="450"/>
      <c r="M3" s="451"/>
    </row>
    <row r="4" spans="2:15" ht="51.75" x14ac:dyDescent="0.25">
      <c r="B4" s="48"/>
      <c r="E4" s="105" t="s">
        <v>404</v>
      </c>
      <c r="F4" s="105" t="s">
        <v>404</v>
      </c>
      <c r="G4" s="105" t="s">
        <v>404</v>
      </c>
      <c r="H4" s="105" t="s">
        <v>402</v>
      </c>
      <c r="I4" s="105" t="s">
        <v>403</v>
      </c>
      <c r="J4" s="105" t="s">
        <v>404</v>
      </c>
      <c r="K4" s="105" t="s">
        <v>405</v>
      </c>
      <c r="L4" s="105" t="s">
        <v>406</v>
      </c>
      <c r="M4" s="105" t="s">
        <v>407</v>
      </c>
    </row>
    <row r="5" spans="2:15" s="14" customFormat="1" ht="20.25" x14ac:dyDescent="0.25">
      <c r="B5" s="452" t="s">
        <v>469</v>
      </c>
      <c r="C5" s="454"/>
      <c r="D5" s="247">
        <v>5</v>
      </c>
      <c r="E5" s="209">
        <f t="shared" ref="E5:M14" ca="1" si="0">HYPERLINK("#'"&amp;E$4&amp;"-Thn-"&amp;E$1&amp;"'!"&amp;ADDRESS(ROW()+1,6),INDIRECT(ADDRESS($D5,COLUMN(),1,1,$C$1)))</f>
        <v>79.782608695652172</v>
      </c>
      <c r="F5" s="126">
        <f t="shared" ca="1" si="0"/>
        <v>80.434782608695656</v>
      </c>
      <c r="G5" s="126">
        <f t="shared" ca="1" si="0"/>
        <v>0</v>
      </c>
      <c r="H5" s="126">
        <f t="shared" ca="1" si="0"/>
        <v>0</v>
      </c>
      <c r="I5" s="126">
        <f t="shared" ca="1" si="0"/>
        <v>0</v>
      </c>
      <c r="J5" s="126">
        <f t="shared" ca="1" si="0"/>
        <v>0</v>
      </c>
      <c r="K5" s="126">
        <f t="shared" ca="1" si="0"/>
        <v>0</v>
      </c>
      <c r="L5" s="126">
        <f t="shared" ca="1" si="0"/>
        <v>0</v>
      </c>
      <c r="M5" s="127">
        <f t="shared" ca="1" si="0"/>
        <v>0</v>
      </c>
    </row>
    <row r="6" spans="2:15" s="14" customFormat="1" ht="18" x14ac:dyDescent="0.25">
      <c r="B6" s="214" t="s">
        <v>412</v>
      </c>
      <c r="C6" s="215"/>
      <c r="D6" s="248">
        <v>7</v>
      </c>
      <c r="E6" s="217">
        <f t="shared" ca="1" si="0"/>
        <v>81.25</v>
      </c>
      <c r="F6" s="217">
        <f t="shared" ca="1" si="0"/>
        <v>83.333333333333343</v>
      </c>
      <c r="G6" s="217">
        <f t="shared" ca="1" si="0"/>
        <v>0</v>
      </c>
      <c r="H6" s="217">
        <f t="shared" ca="1" si="0"/>
        <v>0</v>
      </c>
      <c r="I6" s="217">
        <f t="shared" ca="1" si="0"/>
        <v>0</v>
      </c>
      <c r="J6" s="217">
        <f t="shared" ca="1" si="0"/>
        <v>0</v>
      </c>
      <c r="K6" s="217">
        <f t="shared" ca="1" si="0"/>
        <v>0</v>
      </c>
      <c r="L6" s="217">
        <f t="shared" ca="1" si="0"/>
        <v>0</v>
      </c>
      <c r="M6" s="218">
        <f t="shared" ca="1" si="0"/>
        <v>0</v>
      </c>
    </row>
    <row r="7" spans="2:15" ht="15" customHeight="1" x14ac:dyDescent="0.25">
      <c r="B7" s="210" t="s">
        <v>14</v>
      </c>
      <c r="C7" s="211" t="s">
        <v>73</v>
      </c>
      <c r="D7" s="251">
        <v>10</v>
      </c>
      <c r="E7" s="219">
        <f t="shared" ca="1" si="0"/>
        <v>83.333333333333343</v>
      </c>
      <c r="F7" s="219">
        <f t="shared" ca="1" si="0"/>
        <v>91.666666666666657</v>
      </c>
      <c r="G7" s="219">
        <f t="shared" ca="1" si="0"/>
        <v>0</v>
      </c>
      <c r="H7" s="219">
        <f t="shared" ca="1" si="0"/>
        <v>0</v>
      </c>
      <c r="I7" s="219">
        <f t="shared" ca="1" si="0"/>
        <v>0</v>
      </c>
      <c r="J7" s="219">
        <f t="shared" ca="1" si="0"/>
        <v>0</v>
      </c>
      <c r="K7" s="219">
        <f t="shared" ca="1" si="0"/>
        <v>0</v>
      </c>
      <c r="L7" s="219">
        <f t="shared" ca="1" si="0"/>
        <v>0</v>
      </c>
      <c r="M7" s="220">
        <f t="shared" ca="1" si="0"/>
        <v>0</v>
      </c>
    </row>
    <row r="8" spans="2:15" ht="15" customHeight="1" x14ac:dyDescent="0.25">
      <c r="B8" s="35" t="s">
        <v>13</v>
      </c>
      <c r="C8" s="204" t="s">
        <v>82</v>
      </c>
      <c r="D8" s="252">
        <v>14</v>
      </c>
      <c r="E8" s="212">
        <f t="shared" ca="1" si="0"/>
        <v>87.5</v>
      </c>
      <c r="F8" s="212">
        <f t="shared" ca="1" si="0"/>
        <v>81.25</v>
      </c>
      <c r="G8" s="212">
        <f t="shared" ca="1" si="0"/>
        <v>0</v>
      </c>
      <c r="H8" s="212">
        <f t="shared" ca="1" si="0"/>
        <v>0</v>
      </c>
      <c r="I8" s="212">
        <f t="shared" ca="1" si="0"/>
        <v>0</v>
      </c>
      <c r="J8" s="212">
        <f t="shared" ca="1" si="0"/>
        <v>0</v>
      </c>
      <c r="K8" s="212">
        <f t="shared" ca="1" si="0"/>
        <v>0</v>
      </c>
      <c r="L8" s="212">
        <f t="shared" ca="1" si="0"/>
        <v>0</v>
      </c>
      <c r="M8" s="213">
        <f t="shared" ca="1" si="0"/>
        <v>0</v>
      </c>
    </row>
    <row r="9" spans="2:15" ht="15" customHeight="1" x14ac:dyDescent="0.25">
      <c r="B9" s="35" t="s">
        <v>91</v>
      </c>
      <c r="C9" s="204" t="s">
        <v>92</v>
      </c>
      <c r="D9" s="252">
        <v>19</v>
      </c>
      <c r="E9" s="212">
        <f t="shared" ca="1" si="0"/>
        <v>87.5</v>
      </c>
      <c r="F9" s="212">
        <f t="shared" ca="1" si="0"/>
        <v>87.5</v>
      </c>
      <c r="G9" s="212">
        <f t="shared" ca="1" si="0"/>
        <v>0</v>
      </c>
      <c r="H9" s="212">
        <f t="shared" ca="1" si="0"/>
        <v>0</v>
      </c>
      <c r="I9" s="212">
        <f t="shared" ca="1" si="0"/>
        <v>0</v>
      </c>
      <c r="J9" s="212">
        <f t="shared" ca="1" si="0"/>
        <v>0</v>
      </c>
      <c r="K9" s="212">
        <f t="shared" ca="1" si="0"/>
        <v>0</v>
      </c>
      <c r="L9" s="212">
        <f t="shared" ca="1" si="0"/>
        <v>0</v>
      </c>
      <c r="M9" s="213">
        <f t="shared" ca="1" si="0"/>
        <v>0</v>
      </c>
    </row>
    <row r="10" spans="2:15" ht="15" customHeight="1" x14ac:dyDescent="0.25">
      <c r="B10" s="35" t="s">
        <v>97</v>
      </c>
      <c r="C10" s="204" t="s">
        <v>98</v>
      </c>
      <c r="D10" s="252">
        <v>22</v>
      </c>
      <c r="E10" s="212">
        <f t="shared" ca="1" si="0"/>
        <v>81.25</v>
      </c>
      <c r="F10" s="212">
        <f t="shared" ca="1" si="0"/>
        <v>100</v>
      </c>
      <c r="G10" s="212">
        <f t="shared" ca="1" si="0"/>
        <v>0</v>
      </c>
      <c r="H10" s="212">
        <f t="shared" ca="1" si="0"/>
        <v>0</v>
      </c>
      <c r="I10" s="212">
        <f t="shared" ca="1" si="0"/>
        <v>0</v>
      </c>
      <c r="J10" s="212">
        <f t="shared" ca="1" si="0"/>
        <v>0</v>
      </c>
      <c r="K10" s="212">
        <f t="shared" ca="1" si="0"/>
        <v>0</v>
      </c>
      <c r="L10" s="212">
        <f t="shared" ca="1" si="0"/>
        <v>0</v>
      </c>
      <c r="M10" s="213">
        <f t="shared" ca="1" si="0"/>
        <v>0</v>
      </c>
    </row>
    <row r="11" spans="2:15" ht="15" customHeight="1" x14ac:dyDescent="0.25">
      <c r="B11" s="35" t="s">
        <v>103</v>
      </c>
      <c r="C11" s="204" t="s">
        <v>104</v>
      </c>
      <c r="D11" s="252">
        <v>27</v>
      </c>
      <c r="E11" s="212">
        <f t="shared" ca="1" si="0"/>
        <v>83.333333333333343</v>
      </c>
      <c r="F11" s="212">
        <f t="shared" ca="1" si="0"/>
        <v>75</v>
      </c>
      <c r="G11" s="212">
        <f t="shared" ca="1" si="0"/>
        <v>0</v>
      </c>
      <c r="H11" s="212">
        <f t="shared" ca="1" si="0"/>
        <v>0</v>
      </c>
      <c r="I11" s="212">
        <f t="shared" ca="1" si="0"/>
        <v>0</v>
      </c>
      <c r="J11" s="212">
        <f t="shared" ca="1" si="0"/>
        <v>0</v>
      </c>
      <c r="K11" s="212">
        <f t="shared" ca="1" si="0"/>
        <v>0</v>
      </c>
      <c r="L11" s="212">
        <f t="shared" ca="1" si="0"/>
        <v>0</v>
      </c>
      <c r="M11" s="213">
        <f t="shared" ca="1" si="0"/>
        <v>0</v>
      </c>
    </row>
    <row r="12" spans="2:15" ht="15" customHeight="1" x14ac:dyDescent="0.25">
      <c r="B12" s="35" t="s">
        <v>111</v>
      </c>
      <c r="C12" s="204" t="s">
        <v>112</v>
      </c>
      <c r="D12" s="252">
        <v>31</v>
      </c>
      <c r="E12" s="212">
        <f t="shared" ca="1" si="0"/>
        <v>75</v>
      </c>
      <c r="F12" s="212">
        <f t="shared" ca="1" si="0"/>
        <v>75</v>
      </c>
      <c r="G12" s="212">
        <f t="shared" ca="1" si="0"/>
        <v>0</v>
      </c>
      <c r="H12" s="212">
        <f t="shared" ca="1" si="0"/>
        <v>0</v>
      </c>
      <c r="I12" s="212">
        <f t="shared" ca="1" si="0"/>
        <v>0</v>
      </c>
      <c r="J12" s="212">
        <f t="shared" ca="1" si="0"/>
        <v>0</v>
      </c>
      <c r="K12" s="212">
        <f t="shared" ca="1" si="0"/>
        <v>0</v>
      </c>
      <c r="L12" s="212">
        <f t="shared" ca="1" si="0"/>
        <v>0</v>
      </c>
      <c r="M12" s="213">
        <f t="shared" ca="1" si="0"/>
        <v>0</v>
      </c>
    </row>
    <row r="13" spans="2:15" ht="15" customHeight="1" x14ac:dyDescent="0.25">
      <c r="B13" s="136" t="s">
        <v>119</v>
      </c>
      <c r="C13" s="205" t="s">
        <v>120</v>
      </c>
      <c r="D13" s="253">
        <v>36</v>
      </c>
      <c r="E13" s="221">
        <f t="shared" ca="1" si="0"/>
        <v>75</v>
      </c>
      <c r="F13" s="221">
        <f t="shared" ca="1" si="0"/>
        <v>75</v>
      </c>
      <c r="G13" s="221">
        <f t="shared" ca="1" si="0"/>
        <v>0</v>
      </c>
      <c r="H13" s="221">
        <f t="shared" ca="1" si="0"/>
        <v>0</v>
      </c>
      <c r="I13" s="221">
        <f t="shared" ca="1" si="0"/>
        <v>0</v>
      </c>
      <c r="J13" s="221">
        <f t="shared" ca="1" si="0"/>
        <v>0</v>
      </c>
      <c r="K13" s="221">
        <f t="shared" ca="1" si="0"/>
        <v>0</v>
      </c>
      <c r="L13" s="221">
        <f t="shared" ca="1" si="0"/>
        <v>0</v>
      </c>
      <c r="M13" s="222">
        <f t="shared" ca="1" si="0"/>
        <v>0</v>
      </c>
    </row>
    <row r="14" spans="2:15" s="14" customFormat="1" ht="18" x14ac:dyDescent="0.25">
      <c r="B14" s="214" t="s">
        <v>413</v>
      </c>
      <c r="C14" s="215"/>
      <c r="D14" s="248">
        <v>45</v>
      </c>
      <c r="E14" s="223">
        <f t="shared" ca="1" si="0"/>
        <v>80.645161290322577</v>
      </c>
      <c r="F14" s="224">
        <f t="shared" ca="1" si="0"/>
        <v>80.241935483870961</v>
      </c>
      <c r="G14" s="224">
        <f t="shared" ca="1" si="0"/>
        <v>0</v>
      </c>
      <c r="H14" s="224">
        <f t="shared" ca="1" si="0"/>
        <v>0</v>
      </c>
      <c r="I14" s="224">
        <f t="shared" ca="1" si="0"/>
        <v>0</v>
      </c>
      <c r="J14" s="224">
        <f t="shared" ca="1" si="0"/>
        <v>0</v>
      </c>
      <c r="K14" s="224">
        <f t="shared" ca="1" si="0"/>
        <v>0</v>
      </c>
      <c r="L14" s="224">
        <f t="shared" ca="1" si="0"/>
        <v>0</v>
      </c>
      <c r="M14" s="225">
        <f t="shared" ca="1" si="0"/>
        <v>0</v>
      </c>
    </row>
    <row r="15" spans="2:15" ht="15" customHeight="1" x14ac:dyDescent="0.25">
      <c r="B15" s="210" t="s">
        <v>11</v>
      </c>
      <c r="C15" s="211" t="s">
        <v>130</v>
      </c>
      <c r="D15" s="251">
        <v>48</v>
      </c>
      <c r="E15" s="212">
        <f t="shared" ref="E15:M24" ca="1" si="1">HYPERLINK("#'"&amp;E$4&amp;"-Thn-"&amp;E$1&amp;"'!"&amp;ADDRESS(ROW()+1,6),INDIRECT(ADDRESS($D15,COLUMN(),1,1,$C$1)))</f>
        <v>75</v>
      </c>
      <c r="F15" s="212">
        <f t="shared" ca="1" si="1"/>
        <v>81.25</v>
      </c>
      <c r="G15" s="212">
        <f t="shared" ca="1" si="1"/>
        <v>0</v>
      </c>
      <c r="H15" s="212">
        <f t="shared" ca="1" si="1"/>
        <v>0</v>
      </c>
      <c r="I15" s="212">
        <f t="shared" ca="1" si="1"/>
        <v>0</v>
      </c>
      <c r="J15" s="212">
        <f t="shared" ca="1" si="1"/>
        <v>0</v>
      </c>
      <c r="K15" s="212">
        <f t="shared" ca="1" si="1"/>
        <v>0</v>
      </c>
      <c r="L15" s="212">
        <f t="shared" ca="1" si="1"/>
        <v>0</v>
      </c>
      <c r="M15" s="213">
        <f t="shared" ca="1" si="1"/>
        <v>0</v>
      </c>
    </row>
    <row r="16" spans="2:15" ht="15" customHeight="1" x14ac:dyDescent="0.25">
      <c r="B16" s="35" t="s">
        <v>9</v>
      </c>
      <c r="C16" s="204" t="s">
        <v>138</v>
      </c>
      <c r="D16" s="252">
        <v>53</v>
      </c>
      <c r="E16" s="131">
        <f t="shared" ca="1" si="1"/>
        <v>75</v>
      </c>
      <c r="F16" s="131">
        <f t="shared" ca="1" si="1"/>
        <v>83.333333333333343</v>
      </c>
      <c r="G16" s="131">
        <f t="shared" ca="1" si="1"/>
        <v>0</v>
      </c>
      <c r="H16" s="131">
        <f t="shared" ca="1" si="1"/>
        <v>0</v>
      </c>
      <c r="I16" s="131">
        <f t="shared" ca="1" si="1"/>
        <v>0</v>
      </c>
      <c r="J16" s="131">
        <f t="shared" ca="1" si="1"/>
        <v>0</v>
      </c>
      <c r="K16" s="131">
        <f t="shared" ca="1" si="1"/>
        <v>0</v>
      </c>
      <c r="L16" s="131">
        <f t="shared" ca="1" si="1"/>
        <v>0</v>
      </c>
      <c r="M16" s="135">
        <f t="shared" ca="1" si="1"/>
        <v>0</v>
      </c>
    </row>
    <row r="17" spans="2:13" ht="15" customHeight="1" x14ac:dyDescent="0.25">
      <c r="B17" s="35" t="s">
        <v>144</v>
      </c>
      <c r="C17" s="204" t="s">
        <v>145</v>
      </c>
      <c r="D17" s="252">
        <v>57</v>
      </c>
      <c r="E17" s="131">
        <f t="shared" ca="1" si="1"/>
        <v>81.25</v>
      </c>
      <c r="F17" s="131">
        <f t="shared" ca="1" si="1"/>
        <v>93.75</v>
      </c>
      <c r="G17" s="131">
        <f t="shared" ca="1" si="1"/>
        <v>0</v>
      </c>
      <c r="H17" s="131">
        <f t="shared" ca="1" si="1"/>
        <v>0</v>
      </c>
      <c r="I17" s="131">
        <f t="shared" ca="1" si="1"/>
        <v>0</v>
      </c>
      <c r="J17" s="131">
        <f t="shared" ca="1" si="1"/>
        <v>0</v>
      </c>
      <c r="K17" s="131">
        <f t="shared" ca="1" si="1"/>
        <v>0</v>
      </c>
      <c r="L17" s="131">
        <f t="shared" ca="1" si="1"/>
        <v>0</v>
      </c>
      <c r="M17" s="135">
        <f t="shared" ca="1" si="1"/>
        <v>0</v>
      </c>
    </row>
    <row r="18" spans="2:13" ht="15" customHeight="1" x14ac:dyDescent="0.25">
      <c r="B18" s="35" t="s">
        <v>153</v>
      </c>
      <c r="C18" s="204" t="s">
        <v>154</v>
      </c>
      <c r="D18" s="252">
        <v>62</v>
      </c>
      <c r="E18" s="131">
        <f t="shared" ca="1" si="1"/>
        <v>75</v>
      </c>
      <c r="F18" s="131">
        <f t="shared" ca="1" si="1"/>
        <v>81.25</v>
      </c>
      <c r="G18" s="131">
        <f t="shared" ca="1" si="1"/>
        <v>0</v>
      </c>
      <c r="H18" s="131">
        <f t="shared" ca="1" si="1"/>
        <v>0</v>
      </c>
      <c r="I18" s="131">
        <f t="shared" ca="1" si="1"/>
        <v>0</v>
      </c>
      <c r="J18" s="131">
        <f t="shared" ca="1" si="1"/>
        <v>0</v>
      </c>
      <c r="K18" s="131">
        <f t="shared" ca="1" si="1"/>
        <v>0</v>
      </c>
      <c r="L18" s="131">
        <f t="shared" ca="1" si="1"/>
        <v>0</v>
      </c>
      <c r="M18" s="135">
        <f t="shared" ca="1" si="1"/>
        <v>0</v>
      </c>
    </row>
    <row r="19" spans="2:13" ht="15" customHeight="1" x14ac:dyDescent="0.25">
      <c r="B19" s="35" t="s">
        <v>163</v>
      </c>
      <c r="C19" s="204" t="s">
        <v>164</v>
      </c>
      <c r="D19" s="252">
        <v>67</v>
      </c>
      <c r="E19" s="131">
        <f t="shared" ca="1" si="1"/>
        <v>93.75</v>
      </c>
      <c r="F19" s="131">
        <f t="shared" ca="1" si="1"/>
        <v>81.25</v>
      </c>
      <c r="G19" s="131">
        <f t="shared" ca="1" si="1"/>
        <v>0</v>
      </c>
      <c r="H19" s="131">
        <f t="shared" ca="1" si="1"/>
        <v>0</v>
      </c>
      <c r="I19" s="131">
        <f t="shared" ca="1" si="1"/>
        <v>0</v>
      </c>
      <c r="J19" s="131">
        <f t="shared" ca="1" si="1"/>
        <v>0</v>
      </c>
      <c r="K19" s="131">
        <f t="shared" ca="1" si="1"/>
        <v>0</v>
      </c>
      <c r="L19" s="131">
        <f t="shared" ca="1" si="1"/>
        <v>0</v>
      </c>
      <c r="M19" s="135">
        <f t="shared" ca="1" si="1"/>
        <v>0</v>
      </c>
    </row>
    <row r="20" spans="2:13" ht="15" customHeight="1" x14ac:dyDescent="0.25">
      <c r="B20" s="35" t="s">
        <v>173</v>
      </c>
      <c r="C20" s="204" t="s">
        <v>174</v>
      </c>
      <c r="D20" s="252">
        <v>72</v>
      </c>
      <c r="E20" s="131">
        <f t="shared" ca="1" si="1"/>
        <v>75</v>
      </c>
      <c r="F20" s="131">
        <f t="shared" ca="1" si="1"/>
        <v>87.5</v>
      </c>
      <c r="G20" s="131">
        <f t="shared" ca="1" si="1"/>
        <v>0</v>
      </c>
      <c r="H20" s="131">
        <f t="shared" ca="1" si="1"/>
        <v>0</v>
      </c>
      <c r="I20" s="131">
        <f t="shared" ca="1" si="1"/>
        <v>0</v>
      </c>
      <c r="J20" s="131">
        <f t="shared" ca="1" si="1"/>
        <v>0</v>
      </c>
      <c r="K20" s="131">
        <f t="shared" ca="1" si="1"/>
        <v>0</v>
      </c>
      <c r="L20" s="131">
        <f t="shared" ca="1" si="1"/>
        <v>0</v>
      </c>
      <c r="M20" s="135">
        <f t="shared" ca="1" si="1"/>
        <v>0</v>
      </c>
    </row>
    <row r="21" spans="2:13" ht="15" customHeight="1" x14ac:dyDescent="0.25">
      <c r="B21" s="35" t="s">
        <v>181</v>
      </c>
      <c r="C21" s="204" t="s">
        <v>182</v>
      </c>
      <c r="D21" s="252">
        <v>77</v>
      </c>
      <c r="E21" s="131">
        <f t="shared" ca="1" si="1"/>
        <v>93.75</v>
      </c>
      <c r="F21" s="131">
        <f t="shared" ca="1" si="1"/>
        <v>75</v>
      </c>
      <c r="G21" s="131">
        <f t="shared" ca="1" si="1"/>
        <v>0</v>
      </c>
      <c r="H21" s="131">
        <f t="shared" ca="1" si="1"/>
        <v>0</v>
      </c>
      <c r="I21" s="131">
        <f t="shared" ca="1" si="1"/>
        <v>0</v>
      </c>
      <c r="J21" s="131">
        <f t="shared" ca="1" si="1"/>
        <v>0</v>
      </c>
      <c r="K21" s="131">
        <f t="shared" ca="1" si="1"/>
        <v>0</v>
      </c>
      <c r="L21" s="131">
        <f t="shared" ca="1" si="1"/>
        <v>0</v>
      </c>
      <c r="M21" s="135">
        <f t="shared" ca="1" si="1"/>
        <v>0</v>
      </c>
    </row>
    <row r="22" spans="2:13" ht="15" customHeight="1" x14ac:dyDescent="0.25">
      <c r="B22" s="35" t="s">
        <v>189</v>
      </c>
      <c r="C22" s="204" t="s">
        <v>190</v>
      </c>
      <c r="D22" s="252">
        <v>82</v>
      </c>
      <c r="E22" s="131">
        <f t="shared" ca="1" si="1"/>
        <v>75</v>
      </c>
      <c r="F22" s="131">
        <f t="shared" ca="1" si="1"/>
        <v>75</v>
      </c>
      <c r="G22" s="131">
        <f t="shared" ca="1" si="1"/>
        <v>0</v>
      </c>
      <c r="H22" s="131">
        <f t="shared" ca="1" si="1"/>
        <v>0</v>
      </c>
      <c r="I22" s="131">
        <f t="shared" ca="1" si="1"/>
        <v>0</v>
      </c>
      <c r="J22" s="131">
        <f t="shared" ca="1" si="1"/>
        <v>0</v>
      </c>
      <c r="K22" s="131">
        <f t="shared" ca="1" si="1"/>
        <v>0</v>
      </c>
      <c r="L22" s="131">
        <f t="shared" ca="1" si="1"/>
        <v>0</v>
      </c>
      <c r="M22" s="135">
        <f t="shared" ca="1" si="1"/>
        <v>0</v>
      </c>
    </row>
    <row r="23" spans="2:13" ht="15" customHeight="1" x14ac:dyDescent="0.25">
      <c r="B23" s="35" t="s">
        <v>195</v>
      </c>
      <c r="C23" s="204" t="s">
        <v>196</v>
      </c>
      <c r="D23" s="252">
        <v>86</v>
      </c>
      <c r="E23" s="131">
        <f t="shared" ca="1" si="1"/>
        <v>81.25</v>
      </c>
      <c r="F23" s="131">
        <f t="shared" ca="1" si="1"/>
        <v>75</v>
      </c>
      <c r="G23" s="131">
        <f t="shared" ca="1" si="1"/>
        <v>0</v>
      </c>
      <c r="H23" s="131">
        <f t="shared" ca="1" si="1"/>
        <v>0</v>
      </c>
      <c r="I23" s="131">
        <f t="shared" ca="1" si="1"/>
        <v>0</v>
      </c>
      <c r="J23" s="131">
        <f t="shared" ca="1" si="1"/>
        <v>0</v>
      </c>
      <c r="K23" s="131">
        <f t="shared" ca="1" si="1"/>
        <v>0</v>
      </c>
      <c r="L23" s="131">
        <f t="shared" ca="1" si="1"/>
        <v>0</v>
      </c>
      <c r="M23" s="135">
        <f t="shared" ca="1" si="1"/>
        <v>0</v>
      </c>
    </row>
    <row r="24" spans="2:13" ht="15" customHeight="1" x14ac:dyDescent="0.25">
      <c r="B24" s="35" t="s">
        <v>204</v>
      </c>
      <c r="C24" s="204" t="s">
        <v>205</v>
      </c>
      <c r="D24" s="252">
        <v>91</v>
      </c>
      <c r="E24" s="131">
        <f t="shared" ca="1" si="1"/>
        <v>75</v>
      </c>
      <c r="F24" s="131">
        <f t="shared" ca="1" si="1"/>
        <v>75</v>
      </c>
      <c r="G24" s="131">
        <f t="shared" ca="1" si="1"/>
        <v>0</v>
      </c>
      <c r="H24" s="131">
        <f t="shared" ca="1" si="1"/>
        <v>0</v>
      </c>
      <c r="I24" s="131">
        <f t="shared" ca="1" si="1"/>
        <v>0</v>
      </c>
      <c r="J24" s="131">
        <f t="shared" ca="1" si="1"/>
        <v>0</v>
      </c>
      <c r="K24" s="131">
        <f t="shared" ca="1" si="1"/>
        <v>0</v>
      </c>
      <c r="L24" s="131">
        <f t="shared" ca="1" si="1"/>
        <v>0</v>
      </c>
      <c r="M24" s="135">
        <f t="shared" ca="1" si="1"/>
        <v>0</v>
      </c>
    </row>
    <row r="25" spans="2:13" ht="15" customHeight="1" x14ac:dyDescent="0.25">
      <c r="B25" s="35" t="s">
        <v>216</v>
      </c>
      <c r="C25" s="204" t="s">
        <v>217</v>
      </c>
      <c r="D25" s="252">
        <v>97</v>
      </c>
      <c r="E25" s="131">
        <f t="shared" ref="E25:M34" ca="1" si="2">HYPERLINK("#'"&amp;E$4&amp;"-Thn-"&amp;E$1&amp;"'!"&amp;ADDRESS(ROW()+1,6),INDIRECT(ADDRESS($D25,COLUMN(),1,1,$C$1)))</f>
        <v>93.75</v>
      </c>
      <c r="F25" s="131">
        <f t="shared" ca="1" si="2"/>
        <v>75</v>
      </c>
      <c r="G25" s="131">
        <f t="shared" ca="1" si="2"/>
        <v>0</v>
      </c>
      <c r="H25" s="131">
        <f t="shared" ca="1" si="2"/>
        <v>0</v>
      </c>
      <c r="I25" s="131">
        <f t="shared" ca="1" si="2"/>
        <v>0</v>
      </c>
      <c r="J25" s="131">
        <f t="shared" ca="1" si="2"/>
        <v>0</v>
      </c>
      <c r="K25" s="131">
        <f t="shared" ca="1" si="2"/>
        <v>0</v>
      </c>
      <c r="L25" s="131">
        <f t="shared" ca="1" si="2"/>
        <v>0</v>
      </c>
      <c r="M25" s="135">
        <f t="shared" ca="1" si="2"/>
        <v>0</v>
      </c>
    </row>
    <row r="26" spans="2:13" ht="15" customHeight="1" x14ac:dyDescent="0.25">
      <c r="B26" s="35" t="s">
        <v>218</v>
      </c>
      <c r="C26" s="204" t="s">
        <v>219</v>
      </c>
      <c r="D26" s="252">
        <v>102</v>
      </c>
      <c r="E26" s="131">
        <f t="shared" ca="1" si="2"/>
        <v>81.25</v>
      </c>
      <c r="F26" s="131">
        <f t="shared" ca="1" si="2"/>
        <v>87.5</v>
      </c>
      <c r="G26" s="131">
        <f t="shared" ca="1" si="2"/>
        <v>0</v>
      </c>
      <c r="H26" s="131">
        <f t="shared" ca="1" si="2"/>
        <v>0</v>
      </c>
      <c r="I26" s="131">
        <f t="shared" ca="1" si="2"/>
        <v>0</v>
      </c>
      <c r="J26" s="131">
        <f t="shared" ca="1" si="2"/>
        <v>0</v>
      </c>
      <c r="K26" s="131">
        <f t="shared" ca="1" si="2"/>
        <v>0</v>
      </c>
      <c r="L26" s="131">
        <f t="shared" ca="1" si="2"/>
        <v>0</v>
      </c>
      <c r="M26" s="135">
        <f t="shared" ca="1" si="2"/>
        <v>0</v>
      </c>
    </row>
    <row r="27" spans="2:13" ht="15" customHeight="1" x14ac:dyDescent="0.25">
      <c r="B27" s="35" t="s">
        <v>220</v>
      </c>
      <c r="C27" s="204" t="s">
        <v>221</v>
      </c>
      <c r="D27" s="252">
        <v>107</v>
      </c>
      <c r="E27" s="131">
        <f t="shared" ca="1" si="2"/>
        <v>81.25</v>
      </c>
      <c r="F27" s="131">
        <f t="shared" ca="1" si="2"/>
        <v>81.25</v>
      </c>
      <c r="G27" s="131">
        <f t="shared" ca="1" si="2"/>
        <v>0</v>
      </c>
      <c r="H27" s="131">
        <f t="shared" ca="1" si="2"/>
        <v>0</v>
      </c>
      <c r="I27" s="131">
        <f t="shared" ca="1" si="2"/>
        <v>0</v>
      </c>
      <c r="J27" s="131">
        <f t="shared" ca="1" si="2"/>
        <v>0</v>
      </c>
      <c r="K27" s="131">
        <f t="shared" ca="1" si="2"/>
        <v>0</v>
      </c>
      <c r="L27" s="131">
        <f t="shared" ca="1" si="2"/>
        <v>0</v>
      </c>
      <c r="M27" s="135">
        <f t="shared" ca="1" si="2"/>
        <v>0</v>
      </c>
    </row>
    <row r="28" spans="2:13" ht="15" customHeight="1" x14ac:dyDescent="0.25">
      <c r="B28" s="35" t="s">
        <v>222</v>
      </c>
      <c r="C28" s="204" t="s">
        <v>223</v>
      </c>
      <c r="D28" s="252">
        <v>112</v>
      </c>
      <c r="E28" s="131">
        <f t="shared" ca="1" si="2"/>
        <v>75</v>
      </c>
      <c r="F28" s="131">
        <f t="shared" ca="1" si="2"/>
        <v>81.25</v>
      </c>
      <c r="G28" s="131">
        <f t="shared" ca="1" si="2"/>
        <v>0</v>
      </c>
      <c r="H28" s="131">
        <f t="shared" ca="1" si="2"/>
        <v>0</v>
      </c>
      <c r="I28" s="131">
        <f t="shared" ca="1" si="2"/>
        <v>0</v>
      </c>
      <c r="J28" s="131">
        <f t="shared" ca="1" si="2"/>
        <v>0</v>
      </c>
      <c r="K28" s="131">
        <f t="shared" ca="1" si="2"/>
        <v>0</v>
      </c>
      <c r="L28" s="131">
        <f t="shared" ca="1" si="2"/>
        <v>0</v>
      </c>
      <c r="M28" s="135">
        <f t="shared" ca="1" si="2"/>
        <v>0</v>
      </c>
    </row>
    <row r="29" spans="2:13" ht="15" customHeight="1" x14ac:dyDescent="0.25">
      <c r="B29" s="35" t="s">
        <v>232</v>
      </c>
      <c r="C29" s="204" t="s">
        <v>233</v>
      </c>
      <c r="D29" s="252">
        <v>117</v>
      </c>
      <c r="E29" s="131">
        <f t="shared" ca="1" si="2"/>
        <v>75</v>
      </c>
      <c r="F29" s="131">
        <f t="shared" ca="1" si="2"/>
        <v>75</v>
      </c>
      <c r="G29" s="131">
        <f t="shared" ca="1" si="2"/>
        <v>0</v>
      </c>
      <c r="H29" s="131">
        <f t="shared" ca="1" si="2"/>
        <v>0</v>
      </c>
      <c r="I29" s="131">
        <f t="shared" ca="1" si="2"/>
        <v>0</v>
      </c>
      <c r="J29" s="131">
        <f t="shared" ca="1" si="2"/>
        <v>0</v>
      </c>
      <c r="K29" s="131">
        <f t="shared" ca="1" si="2"/>
        <v>0</v>
      </c>
      <c r="L29" s="131">
        <f t="shared" ca="1" si="2"/>
        <v>0</v>
      </c>
      <c r="M29" s="135">
        <f t="shared" ca="1" si="2"/>
        <v>0</v>
      </c>
    </row>
    <row r="30" spans="2:13" ht="15" customHeight="1" x14ac:dyDescent="0.25">
      <c r="B30" s="136" t="s">
        <v>240</v>
      </c>
      <c r="C30" s="205" t="s">
        <v>241</v>
      </c>
      <c r="D30" s="253">
        <v>121</v>
      </c>
      <c r="E30" s="137">
        <f t="shared" ca="1" si="2"/>
        <v>81.25</v>
      </c>
      <c r="F30" s="137">
        <f t="shared" ca="1" si="2"/>
        <v>75</v>
      </c>
      <c r="G30" s="137">
        <f t="shared" ca="1" si="2"/>
        <v>0</v>
      </c>
      <c r="H30" s="137">
        <f t="shared" ca="1" si="2"/>
        <v>0</v>
      </c>
      <c r="I30" s="137">
        <f t="shared" ca="1" si="2"/>
        <v>0</v>
      </c>
      <c r="J30" s="137">
        <f t="shared" ca="1" si="2"/>
        <v>0</v>
      </c>
      <c r="K30" s="137">
        <f t="shared" ca="1" si="2"/>
        <v>0</v>
      </c>
      <c r="L30" s="137">
        <f t="shared" ca="1" si="2"/>
        <v>0</v>
      </c>
      <c r="M30" s="138">
        <f t="shared" ca="1" si="2"/>
        <v>0</v>
      </c>
    </row>
    <row r="31" spans="2:13" s="14" customFormat="1" ht="18" x14ac:dyDescent="0.25">
      <c r="B31" s="214" t="s">
        <v>414</v>
      </c>
      <c r="C31" s="215"/>
      <c r="D31" s="248">
        <v>130</v>
      </c>
      <c r="E31" s="223">
        <f t="shared" ca="1" si="2"/>
        <v>77.777777777777786</v>
      </c>
      <c r="F31" s="224">
        <f t="shared" ca="1" si="2"/>
        <v>77.777777777777786</v>
      </c>
      <c r="G31" s="224">
        <f t="shared" ca="1" si="2"/>
        <v>0</v>
      </c>
      <c r="H31" s="224">
        <f t="shared" ca="1" si="2"/>
        <v>0</v>
      </c>
      <c r="I31" s="224">
        <f t="shared" ca="1" si="2"/>
        <v>0</v>
      </c>
      <c r="J31" s="224">
        <f t="shared" ca="1" si="2"/>
        <v>0</v>
      </c>
      <c r="K31" s="224">
        <f t="shared" ca="1" si="2"/>
        <v>0</v>
      </c>
      <c r="L31" s="224">
        <f t="shared" ca="1" si="2"/>
        <v>0</v>
      </c>
      <c r="M31" s="225">
        <f t="shared" ca="1" si="2"/>
        <v>0</v>
      </c>
    </row>
    <row r="32" spans="2:13" ht="15" customHeight="1" x14ac:dyDescent="0.25">
      <c r="B32" s="210" t="s">
        <v>7</v>
      </c>
      <c r="C32" s="211" t="s">
        <v>248</v>
      </c>
      <c r="D32" s="251">
        <v>133</v>
      </c>
      <c r="E32" s="212">
        <f t="shared" ca="1" si="2"/>
        <v>81.25</v>
      </c>
      <c r="F32" s="212">
        <f t="shared" ca="1" si="2"/>
        <v>75</v>
      </c>
      <c r="G32" s="212">
        <f t="shared" ca="1" si="2"/>
        <v>0</v>
      </c>
      <c r="H32" s="212">
        <f t="shared" ca="1" si="2"/>
        <v>0</v>
      </c>
      <c r="I32" s="212">
        <f t="shared" ca="1" si="2"/>
        <v>0</v>
      </c>
      <c r="J32" s="212">
        <f t="shared" ca="1" si="2"/>
        <v>0</v>
      </c>
      <c r="K32" s="212">
        <f t="shared" ca="1" si="2"/>
        <v>0</v>
      </c>
      <c r="L32" s="212">
        <f t="shared" ca="1" si="2"/>
        <v>0</v>
      </c>
      <c r="M32" s="213">
        <f t="shared" ca="1" si="2"/>
        <v>0</v>
      </c>
    </row>
    <row r="33" spans="2:16" ht="15" customHeight="1" x14ac:dyDescent="0.25">
      <c r="B33" s="35" t="s">
        <v>6</v>
      </c>
      <c r="C33" s="204" t="s">
        <v>256</v>
      </c>
      <c r="D33" s="252">
        <v>138</v>
      </c>
      <c r="E33" s="131">
        <f t="shared" ca="1" si="2"/>
        <v>81.25</v>
      </c>
      <c r="F33" s="131">
        <f t="shared" ca="1" si="2"/>
        <v>75</v>
      </c>
      <c r="G33" s="131">
        <f t="shared" ca="1" si="2"/>
        <v>0</v>
      </c>
      <c r="H33" s="131">
        <f t="shared" ca="1" si="2"/>
        <v>0</v>
      </c>
      <c r="I33" s="131">
        <f t="shared" ca="1" si="2"/>
        <v>0</v>
      </c>
      <c r="J33" s="131">
        <f t="shared" ca="1" si="2"/>
        <v>0</v>
      </c>
      <c r="K33" s="131">
        <f t="shared" ca="1" si="2"/>
        <v>0</v>
      </c>
      <c r="L33" s="131">
        <f t="shared" ca="1" si="2"/>
        <v>0</v>
      </c>
      <c r="M33" s="135">
        <f t="shared" ca="1" si="2"/>
        <v>0</v>
      </c>
    </row>
    <row r="34" spans="2:16" ht="15" customHeight="1" x14ac:dyDescent="0.25">
      <c r="B34" s="35" t="s">
        <v>5</v>
      </c>
      <c r="C34" s="204" t="s">
        <v>265</v>
      </c>
      <c r="D34" s="252">
        <v>143</v>
      </c>
      <c r="E34" s="131">
        <f t="shared" ca="1" si="2"/>
        <v>75</v>
      </c>
      <c r="F34" s="131">
        <f t="shared" ca="1" si="2"/>
        <v>75</v>
      </c>
      <c r="G34" s="131">
        <f t="shared" ca="1" si="2"/>
        <v>0</v>
      </c>
      <c r="H34" s="131">
        <f t="shared" ca="1" si="2"/>
        <v>0</v>
      </c>
      <c r="I34" s="131">
        <f t="shared" ca="1" si="2"/>
        <v>0</v>
      </c>
      <c r="J34" s="131">
        <f t="shared" ca="1" si="2"/>
        <v>0</v>
      </c>
      <c r="K34" s="131">
        <f t="shared" ca="1" si="2"/>
        <v>0</v>
      </c>
      <c r="L34" s="131">
        <f t="shared" ca="1" si="2"/>
        <v>0</v>
      </c>
      <c r="M34" s="135">
        <f t="shared" ca="1" si="2"/>
        <v>0</v>
      </c>
    </row>
    <row r="35" spans="2:16" ht="15" customHeight="1" x14ac:dyDescent="0.25">
      <c r="B35" s="35" t="s">
        <v>271</v>
      </c>
      <c r="C35" s="204" t="s">
        <v>272</v>
      </c>
      <c r="D35" s="252">
        <v>147</v>
      </c>
      <c r="E35" s="131">
        <f t="shared" ref="E35:M44" ca="1" si="3">HYPERLINK("#'"&amp;E$4&amp;"-Thn-"&amp;E$1&amp;"'!"&amp;ADDRESS(ROW()+1,6),INDIRECT(ADDRESS($D35,COLUMN(),1,1,$C$1)))</f>
        <v>75</v>
      </c>
      <c r="F35" s="131">
        <f t="shared" ca="1" si="3"/>
        <v>75</v>
      </c>
      <c r="G35" s="131">
        <f t="shared" ca="1" si="3"/>
        <v>0</v>
      </c>
      <c r="H35" s="131">
        <f t="shared" ca="1" si="3"/>
        <v>0</v>
      </c>
      <c r="I35" s="131">
        <f t="shared" ca="1" si="3"/>
        <v>0</v>
      </c>
      <c r="J35" s="131">
        <f t="shared" ca="1" si="3"/>
        <v>0</v>
      </c>
      <c r="K35" s="131">
        <f t="shared" ca="1" si="3"/>
        <v>0</v>
      </c>
      <c r="L35" s="131">
        <f t="shared" ca="1" si="3"/>
        <v>0</v>
      </c>
      <c r="M35" s="135">
        <f t="shared" ca="1" si="3"/>
        <v>0</v>
      </c>
    </row>
    <row r="36" spans="2:16" ht="15" customHeight="1" x14ac:dyDescent="0.25">
      <c r="B36" s="136" t="s">
        <v>277</v>
      </c>
      <c r="C36" s="205" t="s">
        <v>278</v>
      </c>
      <c r="D36" s="253">
        <v>151</v>
      </c>
      <c r="E36" s="137">
        <f t="shared" ca="1" si="3"/>
        <v>75</v>
      </c>
      <c r="F36" s="137">
        <f t="shared" ca="1" si="3"/>
        <v>87.5</v>
      </c>
      <c r="G36" s="137">
        <f t="shared" ca="1" si="3"/>
        <v>0</v>
      </c>
      <c r="H36" s="137">
        <f t="shared" ca="1" si="3"/>
        <v>0</v>
      </c>
      <c r="I36" s="137">
        <f t="shared" ca="1" si="3"/>
        <v>0</v>
      </c>
      <c r="J36" s="137">
        <f t="shared" ca="1" si="3"/>
        <v>0</v>
      </c>
      <c r="K36" s="137">
        <f t="shared" ca="1" si="3"/>
        <v>0</v>
      </c>
      <c r="L36" s="137">
        <f t="shared" ca="1" si="3"/>
        <v>0</v>
      </c>
      <c r="M36" s="138">
        <f t="shared" ca="1" si="3"/>
        <v>0</v>
      </c>
    </row>
    <row r="37" spans="2:16" s="14" customFormat="1" ht="18" x14ac:dyDescent="0.25">
      <c r="B37" s="100" t="s">
        <v>415</v>
      </c>
      <c r="C37" s="215"/>
      <c r="D37" s="248">
        <v>160</v>
      </c>
      <c r="E37" s="217">
        <f t="shared" ca="1" si="3"/>
        <v>75</v>
      </c>
      <c r="F37" s="217">
        <f t="shared" ca="1" si="3"/>
        <v>79.545454545454547</v>
      </c>
      <c r="G37" s="217">
        <f t="shared" ca="1" si="3"/>
        <v>0</v>
      </c>
      <c r="H37" s="217">
        <f t="shared" ca="1" si="3"/>
        <v>0</v>
      </c>
      <c r="I37" s="217">
        <f t="shared" ca="1" si="3"/>
        <v>0</v>
      </c>
      <c r="J37" s="217">
        <f t="shared" ca="1" si="3"/>
        <v>0</v>
      </c>
      <c r="K37" s="217">
        <f t="shared" ca="1" si="3"/>
        <v>0</v>
      </c>
      <c r="L37" s="217">
        <f t="shared" ca="1" si="3"/>
        <v>0</v>
      </c>
      <c r="M37" s="218">
        <f t="shared" ca="1" si="3"/>
        <v>0</v>
      </c>
    </row>
    <row r="38" spans="2:16" ht="15" customHeight="1" x14ac:dyDescent="0.25">
      <c r="B38" s="35" t="s">
        <v>3</v>
      </c>
      <c r="C38" s="211" t="s">
        <v>287</v>
      </c>
      <c r="D38" s="251">
        <v>163</v>
      </c>
      <c r="E38" s="212">
        <f t="shared" ca="1" si="3"/>
        <v>75</v>
      </c>
      <c r="F38" s="212">
        <f t="shared" ca="1" si="3"/>
        <v>91.666666666666657</v>
      </c>
      <c r="G38" s="212">
        <f t="shared" ca="1" si="3"/>
        <v>0</v>
      </c>
      <c r="H38" s="212">
        <f t="shared" ca="1" si="3"/>
        <v>0</v>
      </c>
      <c r="I38" s="212">
        <f t="shared" ca="1" si="3"/>
        <v>0</v>
      </c>
      <c r="J38" s="212">
        <f t="shared" ca="1" si="3"/>
        <v>0</v>
      </c>
      <c r="K38" s="212">
        <f t="shared" ca="1" si="3"/>
        <v>0</v>
      </c>
      <c r="L38" s="212">
        <f t="shared" ca="1" si="3"/>
        <v>0</v>
      </c>
      <c r="M38" s="213">
        <f t="shared" ca="1" si="3"/>
        <v>0</v>
      </c>
    </row>
    <row r="39" spans="2:16" ht="15" customHeight="1" x14ac:dyDescent="0.25">
      <c r="B39" s="35" t="s">
        <v>2</v>
      </c>
      <c r="C39" s="204" t="s">
        <v>292</v>
      </c>
      <c r="D39" s="252">
        <v>167</v>
      </c>
      <c r="E39" s="131">
        <f t="shared" ca="1" si="3"/>
        <v>75</v>
      </c>
      <c r="F39" s="131">
        <f t="shared" ca="1" si="3"/>
        <v>75</v>
      </c>
      <c r="G39" s="131">
        <f t="shared" ca="1" si="3"/>
        <v>0</v>
      </c>
      <c r="H39" s="131">
        <f t="shared" ca="1" si="3"/>
        <v>0</v>
      </c>
      <c r="I39" s="131">
        <f t="shared" ca="1" si="3"/>
        <v>0</v>
      </c>
      <c r="J39" s="131">
        <f t="shared" ca="1" si="3"/>
        <v>0</v>
      </c>
      <c r="K39" s="131">
        <f t="shared" ca="1" si="3"/>
        <v>0</v>
      </c>
      <c r="L39" s="131">
        <f t="shared" ca="1" si="3"/>
        <v>0</v>
      </c>
      <c r="M39" s="135">
        <f t="shared" ca="1" si="3"/>
        <v>0</v>
      </c>
      <c r="P39" t="s">
        <v>557</v>
      </c>
    </row>
    <row r="40" spans="2:16" ht="15" customHeight="1" x14ac:dyDescent="0.25">
      <c r="B40" s="35" t="s">
        <v>1</v>
      </c>
      <c r="C40" s="204" t="s">
        <v>299</v>
      </c>
      <c r="D40" s="252">
        <v>172</v>
      </c>
      <c r="E40" s="131">
        <f t="shared" ca="1" si="3"/>
        <v>75</v>
      </c>
      <c r="F40" s="131">
        <f t="shared" ca="1" si="3"/>
        <v>75</v>
      </c>
      <c r="G40" s="131">
        <f t="shared" ca="1" si="3"/>
        <v>0</v>
      </c>
      <c r="H40" s="131">
        <f t="shared" ca="1" si="3"/>
        <v>0</v>
      </c>
      <c r="I40" s="131">
        <f t="shared" ca="1" si="3"/>
        <v>0</v>
      </c>
      <c r="J40" s="131">
        <f t="shared" ca="1" si="3"/>
        <v>0</v>
      </c>
      <c r="K40" s="131">
        <f t="shared" ca="1" si="3"/>
        <v>0</v>
      </c>
      <c r="L40" s="131">
        <f t="shared" ca="1" si="3"/>
        <v>0</v>
      </c>
      <c r="M40" s="135">
        <f t="shared" ca="1" si="3"/>
        <v>0</v>
      </c>
    </row>
    <row r="41" spans="2:16" s="14" customFormat="1" ht="18" x14ac:dyDescent="0.25">
      <c r="B41" s="100" t="s">
        <v>416</v>
      </c>
      <c r="C41" s="215"/>
      <c r="D41" s="248">
        <v>186</v>
      </c>
      <c r="E41" s="216">
        <f t="shared" ca="1" si="3"/>
        <v>0</v>
      </c>
      <c r="F41" s="217">
        <f t="shared" ca="1" si="3"/>
        <v>12.5</v>
      </c>
      <c r="G41" s="217">
        <f t="shared" ca="1" si="3"/>
        <v>0</v>
      </c>
      <c r="H41" s="217">
        <f t="shared" ca="1" si="3"/>
        <v>0</v>
      </c>
      <c r="I41" s="217">
        <f t="shared" ca="1" si="3"/>
        <v>0</v>
      </c>
      <c r="J41" s="217">
        <f t="shared" ca="1" si="3"/>
        <v>0</v>
      </c>
      <c r="K41" s="217">
        <f t="shared" ca="1" si="3"/>
        <v>0</v>
      </c>
      <c r="L41" s="217">
        <f t="shared" ca="1" si="3"/>
        <v>0</v>
      </c>
      <c r="M41" s="218">
        <f t="shared" ca="1" si="3"/>
        <v>0</v>
      </c>
    </row>
    <row r="42" spans="2:16" x14ac:dyDescent="0.25">
      <c r="B42" s="35" t="s">
        <v>352</v>
      </c>
      <c r="C42" s="211" t="s">
        <v>351</v>
      </c>
      <c r="D42" s="251">
        <v>189</v>
      </c>
      <c r="E42" s="212">
        <f t="shared" ca="1" si="3"/>
        <v>0</v>
      </c>
      <c r="F42" s="212">
        <f t="shared" ca="1" si="3"/>
        <v>25</v>
      </c>
      <c r="G42" s="212">
        <f t="shared" ca="1" si="3"/>
        <v>0</v>
      </c>
      <c r="H42" s="212">
        <f t="shared" ca="1" si="3"/>
        <v>0</v>
      </c>
      <c r="I42" s="212">
        <f t="shared" ca="1" si="3"/>
        <v>0</v>
      </c>
      <c r="J42" s="212">
        <f t="shared" ca="1" si="3"/>
        <v>0</v>
      </c>
      <c r="K42" s="212">
        <f t="shared" ca="1" si="3"/>
        <v>0</v>
      </c>
      <c r="L42" s="212">
        <f t="shared" ca="1" si="3"/>
        <v>0</v>
      </c>
      <c r="M42" s="213">
        <f t="shared" ca="1" si="3"/>
        <v>0</v>
      </c>
    </row>
    <row r="43" spans="2:16" x14ac:dyDescent="0.25">
      <c r="B43" s="35" t="s">
        <v>355</v>
      </c>
      <c r="C43" s="204" t="s">
        <v>353</v>
      </c>
      <c r="D43" s="252">
        <v>191</v>
      </c>
      <c r="E43" s="131">
        <f t="shared" ca="1" si="3"/>
        <v>0</v>
      </c>
      <c r="F43" s="131">
        <f t="shared" ca="1" si="3"/>
        <v>0</v>
      </c>
      <c r="G43" s="131">
        <f t="shared" ca="1" si="3"/>
        <v>0</v>
      </c>
      <c r="H43" s="131">
        <f t="shared" ca="1" si="3"/>
        <v>0</v>
      </c>
      <c r="I43" s="131">
        <f t="shared" ca="1" si="3"/>
        <v>0</v>
      </c>
      <c r="J43" s="131">
        <f t="shared" ca="1" si="3"/>
        <v>0</v>
      </c>
      <c r="K43" s="131">
        <f t="shared" ca="1" si="3"/>
        <v>0</v>
      </c>
      <c r="L43" s="131">
        <f t="shared" ca="1" si="3"/>
        <v>0</v>
      </c>
      <c r="M43" s="135">
        <f t="shared" ca="1" si="3"/>
        <v>0</v>
      </c>
    </row>
    <row r="44" spans="2:16" s="14" customFormat="1" ht="18" x14ac:dyDescent="0.25">
      <c r="B44" s="100" t="s">
        <v>417</v>
      </c>
      <c r="C44" s="215"/>
      <c r="D44" s="248">
        <v>197</v>
      </c>
      <c r="E44" s="216">
        <f t="shared" ca="1" si="3"/>
        <v>0</v>
      </c>
      <c r="F44" s="217">
        <f t="shared" ca="1" si="3"/>
        <v>0</v>
      </c>
      <c r="G44" s="217">
        <f t="shared" ca="1" si="3"/>
        <v>0</v>
      </c>
      <c r="H44" s="217">
        <f t="shared" ca="1" si="3"/>
        <v>0</v>
      </c>
      <c r="I44" s="217">
        <f t="shared" ca="1" si="3"/>
        <v>0</v>
      </c>
      <c r="J44" s="217">
        <f t="shared" ca="1" si="3"/>
        <v>0</v>
      </c>
      <c r="K44" s="217">
        <f t="shared" ca="1" si="3"/>
        <v>0</v>
      </c>
      <c r="L44" s="217">
        <f t="shared" ca="1" si="3"/>
        <v>0</v>
      </c>
      <c r="M44" s="218">
        <f t="shared" ca="1" si="3"/>
        <v>0</v>
      </c>
    </row>
    <row r="45" spans="2:16" x14ac:dyDescent="0.25">
      <c r="B45" s="35" t="s">
        <v>356</v>
      </c>
      <c r="C45" s="211" t="s">
        <v>357</v>
      </c>
      <c r="D45" s="251">
        <v>200</v>
      </c>
      <c r="E45" s="212">
        <f t="shared" ref="E45:M58" ca="1" si="4">HYPERLINK("#'"&amp;E$4&amp;"-Thn-"&amp;E$1&amp;"'!"&amp;ADDRESS(ROW()+1,6),INDIRECT(ADDRESS($D45,COLUMN(),1,1,$C$1)))</f>
        <v>0</v>
      </c>
      <c r="F45" s="212">
        <f t="shared" ca="1" si="4"/>
        <v>0</v>
      </c>
      <c r="G45" s="212">
        <f t="shared" ca="1" si="4"/>
        <v>0</v>
      </c>
      <c r="H45" s="212">
        <f t="shared" ca="1" si="4"/>
        <v>0</v>
      </c>
      <c r="I45" s="212">
        <f t="shared" ca="1" si="4"/>
        <v>0</v>
      </c>
      <c r="J45" s="212">
        <f t="shared" ca="1" si="4"/>
        <v>0</v>
      </c>
      <c r="K45" s="212">
        <f t="shared" ca="1" si="4"/>
        <v>0</v>
      </c>
      <c r="L45" s="212">
        <f t="shared" ca="1" si="4"/>
        <v>0</v>
      </c>
      <c r="M45" s="213">
        <f t="shared" ca="1" si="4"/>
        <v>0</v>
      </c>
    </row>
    <row r="46" spans="2:16" x14ac:dyDescent="0.25">
      <c r="B46" s="35" t="s">
        <v>360</v>
      </c>
      <c r="C46" s="204" t="s">
        <v>358</v>
      </c>
      <c r="D46" s="252">
        <v>202</v>
      </c>
      <c r="E46" s="131">
        <f t="shared" ca="1" si="4"/>
        <v>0</v>
      </c>
      <c r="F46" s="131">
        <f t="shared" ca="1" si="4"/>
        <v>0</v>
      </c>
      <c r="G46" s="131">
        <f t="shared" ca="1" si="4"/>
        <v>0</v>
      </c>
      <c r="H46" s="131">
        <f t="shared" ca="1" si="4"/>
        <v>0</v>
      </c>
      <c r="I46" s="131">
        <f t="shared" ca="1" si="4"/>
        <v>0</v>
      </c>
      <c r="J46" s="131">
        <f t="shared" ca="1" si="4"/>
        <v>0</v>
      </c>
      <c r="K46" s="131">
        <f t="shared" ca="1" si="4"/>
        <v>0</v>
      </c>
      <c r="L46" s="131">
        <f t="shared" ca="1" si="4"/>
        <v>0</v>
      </c>
      <c r="M46" s="135">
        <f t="shared" ca="1" si="4"/>
        <v>0</v>
      </c>
    </row>
    <row r="47" spans="2:16" s="14" customFormat="1" ht="18" x14ac:dyDescent="0.25">
      <c r="B47" s="100" t="s">
        <v>418</v>
      </c>
      <c r="C47" s="215"/>
      <c r="D47" s="248">
        <v>208</v>
      </c>
      <c r="E47" s="216">
        <f t="shared" ca="1" si="4"/>
        <v>0</v>
      </c>
      <c r="F47" s="217">
        <f t="shared" ca="1" si="4"/>
        <v>0</v>
      </c>
      <c r="G47" s="217">
        <f t="shared" ca="1" si="4"/>
        <v>0</v>
      </c>
      <c r="H47" s="217">
        <f t="shared" ca="1" si="4"/>
        <v>0</v>
      </c>
      <c r="I47" s="217">
        <f t="shared" ca="1" si="4"/>
        <v>0</v>
      </c>
      <c r="J47" s="217">
        <f t="shared" ca="1" si="4"/>
        <v>0</v>
      </c>
      <c r="K47" s="217">
        <f t="shared" ca="1" si="4"/>
        <v>0</v>
      </c>
      <c r="L47" s="217">
        <f t="shared" ca="1" si="4"/>
        <v>0</v>
      </c>
      <c r="M47" s="218">
        <f t="shared" ca="1" si="4"/>
        <v>0</v>
      </c>
    </row>
    <row r="48" spans="2:16" ht="15" customHeight="1" x14ac:dyDescent="0.25">
      <c r="B48" s="35" t="s">
        <v>363</v>
      </c>
      <c r="C48" s="211" t="s">
        <v>361</v>
      </c>
      <c r="D48" s="251">
        <v>211</v>
      </c>
      <c r="E48" s="212">
        <f t="shared" ca="1" si="4"/>
        <v>0</v>
      </c>
      <c r="F48" s="212">
        <f t="shared" ca="1" si="4"/>
        <v>0</v>
      </c>
      <c r="G48" s="212">
        <f t="shared" ca="1" si="4"/>
        <v>0</v>
      </c>
      <c r="H48" s="212">
        <f t="shared" ca="1" si="4"/>
        <v>0</v>
      </c>
      <c r="I48" s="212">
        <f t="shared" ca="1" si="4"/>
        <v>0</v>
      </c>
      <c r="J48" s="212">
        <f t="shared" ca="1" si="4"/>
        <v>0</v>
      </c>
      <c r="K48" s="212">
        <f t="shared" ca="1" si="4"/>
        <v>0</v>
      </c>
      <c r="L48" s="212">
        <f t="shared" ca="1" si="4"/>
        <v>0</v>
      </c>
      <c r="M48" s="213">
        <f t="shared" ca="1" si="4"/>
        <v>0</v>
      </c>
    </row>
    <row r="49" spans="2:13" ht="15" customHeight="1" x14ac:dyDescent="0.25">
      <c r="B49" s="35" t="s">
        <v>364</v>
      </c>
      <c r="C49" s="204" t="s">
        <v>366</v>
      </c>
      <c r="D49" s="252">
        <v>213</v>
      </c>
      <c r="E49" s="131">
        <f t="shared" ca="1" si="4"/>
        <v>0</v>
      </c>
      <c r="F49" s="131">
        <f t="shared" ca="1" si="4"/>
        <v>0</v>
      </c>
      <c r="G49" s="131">
        <f t="shared" ca="1" si="4"/>
        <v>0</v>
      </c>
      <c r="H49" s="131">
        <f t="shared" ca="1" si="4"/>
        <v>0</v>
      </c>
      <c r="I49" s="131">
        <f t="shared" ca="1" si="4"/>
        <v>0</v>
      </c>
      <c r="J49" s="131">
        <f t="shared" ca="1" si="4"/>
        <v>0</v>
      </c>
      <c r="K49" s="131">
        <f t="shared" ca="1" si="4"/>
        <v>0</v>
      </c>
      <c r="L49" s="131">
        <f t="shared" ca="1" si="4"/>
        <v>0</v>
      </c>
      <c r="M49" s="135">
        <f t="shared" ca="1" si="4"/>
        <v>0</v>
      </c>
    </row>
    <row r="50" spans="2:13" ht="15" customHeight="1" x14ac:dyDescent="0.25">
      <c r="B50" s="35" t="s">
        <v>364</v>
      </c>
      <c r="C50" s="204" t="s">
        <v>367</v>
      </c>
      <c r="D50" s="252">
        <v>215</v>
      </c>
      <c r="E50" s="131">
        <f t="shared" ca="1" si="4"/>
        <v>0</v>
      </c>
      <c r="F50" s="131">
        <f t="shared" ca="1" si="4"/>
        <v>0</v>
      </c>
      <c r="G50" s="131">
        <f t="shared" ca="1" si="4"/>
        <v>0</v>
      </c>
      <c r="H50" s="131">
        <f t="shared" ca="1" si="4"/>
        <v>0</v>
      </c>
      <c r="I50" s="131">
        <f t="shared" ca="1" si="4"/>
        <v>0</v>
      </c>
      <c r="J50" s="131">
        <f t="shared" ca="1" si="4"/>
        <v>0</v>
      </c>
      <c r="K50" s="131">
        <f t="shared" ca="1" si="4"/>
        <v>0</v>
      </c>
      <c r="L50" s="131">
        <f t="shared" ca="1" si="4"/>
        <v>0</v>
      </c>
      <c r="M50" s="135">
        <f t="shared" ca="1" si="4"/>
        <v>0</v>
      </c>
    </row>
    <row r="51" spans="2:13" s="14" customFormat="1" ht="18" x14ac:dyDescent="0.25">
      <c r="B51" s="100" t="s">
        <v>419</v>
      </c>
      <c r="C51" s="215"/>
      <c r="D51" s="248">
        <v>221</v>
      </c>
      <c r="E51" s="216">
        <f t="shared" ca="1" si="4"/>
        <v>0</v>
      </c>
      <c r="F51" s="217">
        <f t="shared" ca="1" si="4"/>
        <v>0</v>
      </c>
      <c r="G51" s="217">
        <f t="shared" ca="1" si="4"/>
        <v>0</v>
      </c>
      <c r="H51" s="217">
        <f t="shared" ca="1" si="4"/>
        <v>0</v>
      </c>
      <c r="I51" s="217">
        <f t="shared" ca="1" si="4"/>
        <v>0</v>
      </c>
      <c r="J51" s="217">
        <f t="shared" ca="1" si="4"/>
        <v>0</v>
      </c>
      <c r="K51" s="217">
        <f t="shared" ca="1" si="4"/>
        <v>0</v>
      </c>
      <c r="L51" s="217">
        <f t="shared" ca="1" si="4"/>
        <v>0</v>
      </c>
      <c r="M51" s="218">
        <f t="shared" ca="1" si="4"/>
        <v>0</v>
      </c>
    </row>
    <row r="52" spans="2:13" x14ac:dyDescent="0.25">
      <c r="B52" s="35" t="s">
        <v>371</v>
      </c>
      <c r="C52" s="211" t="s">
        <v>368</v>
      </c>
      <c r="D52" s="251">
        <v>224</v>
      </c>
      <c r="E52" s="212">
        <f t="shared" ca="1" si="4"/>
        <v>0</v>
      </c>
      <c r="F52" s="212">
        <f t="shared" ca="1" si="4"/>
        <v>0</v>
      </c>
      <c r="G52" s="212">
        <f t="shared" ca="1" si="4"/>
        <v>0</v>
      </c>
      <c r="H52" s="212">
        <f t="shared" ca="1" si="4"/>
        <v>0</v>
      </c>
      <c r="I52" s="212">
        <f t="shared" ca="1" si="4"/>
        <v>0</v>
      </c>
      <c r="J52" s="212">
        <f t="shared" ca="1" si="4"/>
        <v>0</v>
      </c>
      <c r="K52" s="212">
        <f t="shared" ca="1" si="4"/>
        <v>0</v>
      </c>
      <c r="L52" s="212">
        <f t="shared" ca="1" si="4"/>
        <v>0</v>
      </c>
      <c r="M52" s="213">
        <f t="shared" ca="1" si="4"/>
        <v>0</v>
      </c>
    </row>
    <row r="53" spans="2:13" ht="15" customHeight="1" x14ac:dyDescent="0.25">
      <c r="B53" s="35" t="s">
        <v>372</v>
      </c>
      <c r="C53" s="204" t="s">
        <v>370</v>
      </c>
      <c r="D53" s="252">
        <v>226</v>
      </c>
      <c r="E53" s="131">
        <f t="shared" ca="1" si="4"/>
        <v>0</v>
      </c>
      <c r="F53" s="131">
        <f t="shared" ca="1" si="4"/>
        <v>0</v>
      </c>
      <c r="G53" s="131">
        <f t="shared" ca="1" si="4"/>
        <v>0</v>
      </c>
      <c r="H53" s="131">
        <f t="shared" ca="1" si="4"/>
        <v>0</v>
      </c>
      <c r="I53" s="131">
        <f t="shared" ca="1" si="4"/>
        <v>0</v>
      </c>
      <c r="J53" s="131">
        <f t="shared" ca="1" si="4"/>
        <v>0</v>
      </c>
      <c r="K53" s="131">
        <f t="shared" ca="1" si="4"/>
        <v>0</v>
      </c>
      <c r="L53" s="131">
        <f t="shared" ca="1" si="4"/>
        <v>0</v>
      </c>
      <c r="M53" s="135">
        <f t="shared" ca="1" si="4"/>
        <v>0</v>
      </c>
    </row>
    <row r="54" spans="2:13" x14ac:dyDescent="0.25">
      <c r="B54" s="35" t="s">
        <v>376</v>
      </c>
      <c r="C54" s="204" t="s">
        <v>375</v>
      </c>
      <c r="D54" s="252">
        <v>228</v>
      </c>
      <c r="E54" s="131">
        <f t="shared" ca="1" si="4"/>
        <v>0</v>
      </c>
      <c r="F54" s="131">
        <f t="shared" ca="1" si="4"/>
        <v>0</v>
      </c>
      <c r="G54" s="131">
        <f t="shared" ca="1" si="4"/>
        <v>0</v>
      </c>
      <c r="H54" s="131">
        <f t="shared" ca="1" si="4"/>
        <v>0</v>
      </c>
      <c r="I54" s="131">
        <f t="shared" ca="1" si="4"/>
        <v>0</v>
      </c>
      <c r="J54" s="131">
        <f t="shared" ca="1" si="4"/>
        <v>0</v>
      </c>
      <c r="K54" s="131">
        <f t="shared" ca="1" si="4"/>
        <v>0</v>
      </c>
      <c r="L54" s="131">
        <f t="shared" ca="1" si="4"/>
        <v>0</v>
      </c>
      <c r="M54" s="135">
        <f t="shared" ca="1" si="4"/>
        <v>0</v>
      </c>
    </row>
    <row r="55" spans="2:13" x14ac:dyDescent="0.25">
      <c r="B55" s="35" t="s">
        <v>377</v>
      </c>
      <c r="C55" s="204" t="s">
        <v>380</v>
      </c>
      <c r="D55" s="252">
        <v>230</v>
      </c>
      <c r="E55" s="131">
        <f t="shared" ca="1" si="4"/>
        <v>0</v>
      </c>
      <c r="F55" s="131">
        <f t="shared" ca="1" si="4"/>
        <v>0</v>
      </c>
      <c r="G55" s="131">
        <f t="shared" ca="1" si="4"/>
        <v>0</v>
      </c>
      <c r="H55" s="131">
        <f t="shared" ca="1" si="4"/>
        <v>0</v>
      </c>
      <c r="I55" s="131">
        <f t="shared" ca="1" si="4"/>
        <v>0</v>
      </c>
      <c r="J55" s="131">
        <f t="shared" ca="1" si="4"/>
        <v>0</v>
      </c>
      <c r="K55" s="131">
        <f t="shared" ca="1" si="4"/>
        <v>0</v>
      </c>
      <c r="L55" s="131">
        <f t="shared" ca="1" si="4"/>
        <v>0</v>
      </c>
      <c r="M55" s="135">
        <f t="shared" ca="1" si="4"/>
        <v>0</v>
      </c>
    </row>
    <row r="56" spans="2:13" ht="15" customHeight="1" x14ac:dyDescent="0.25">
      <c r="B56" s="35" t="s">
        <v>378</v>
      </c>
      <c r="C56" s="204" t="s">
        <v>382</v>
      </c>
      <c r="D56" s="252">
        <v>232</v>
      </c>
      <c r="E56" s="131">
        <f t="shared" ca="1" si="4"/>
        <v>0</v>
      </c>
      <c r="F56" s="131">
        <f t="shared" ca="1" si="4"/>
        <v>0</v>
      </c>
      <c r="G56" s="131">
        <f t="shared" ca="1" si="4"/>
        <v>0</v>
      </c>
      <c r="H56" s="131">
        <f t="shared" ca="1" si="4"/>
        <v>0</v>
      </c>
      <c r="I56" s="131">
        <f t="shared" ca="1" si="4"/>
        <v>0</v>
      </c>
      <c r="J56" s="131">
        <f t="shared" ca="1" si="4"/>
        <v>0</v>
      </c>
      <c r="K56" s="131">
        <f t="shared" ca="1" si="4"/>
        <v>0</v>
      </c>
      <c r="L56" s="131">
        <f t="shared" ca="1" si="4"/>
        <v>0</v>
      </c>
      <c r="M56" s="135">
        <f t="shared" ca="1" si="4"/>
        <v>0</v>
      </c>
    </row>
    <row r="57" spans="2:13" ht="15" customHeight="1" x14ac:dyDescent="0.25">
      <c r="B57" s="35" t="s">
        <v>470</v>
      </c>
      <c r="C57" s="204" t="s">
        <v>472</v>
      </c>
      <c r="D57" s="252">
        <v>234</v>
      </c>
      <c r="E57" s="131">
        <f t="shared" ca="1" si="4"/>
        <v>0</v>
      </c>
      <c r="F57" s="131">
        <f t="shared" ca="1" si="4"/>
        <v>0</v>
      </c>
      <c r="G57" s="131">
        <f t="shared" ca="1" si="4"/>
        <v>0</v>
      </c>
      <c r="H57" s="131">
        <f t="shared" ca="1" si="4"/>
        <v>0</v>
      </c>
      <c r="I57" s="131">
        <f t="shared" ca="1" si="4"/>
        <v>0</v>
      </c>
      <c r="J57" s="131">
        <f t="shared" ca="1" si="4"/>
        <v>0</v>
      </c>
      <c r="K57" s="131">
        <f t="shared" ca="1" si="4"/>
        <v>0</v>
      </c>
      <c r="L57" s="131">
        <f t="shared" ca="1" si="4"/>
        <v>0</v>
      </c>
      <c r="M57" s="135">
        <f t="shared" ca="1" si="4"/>
        <v>0</v>
      </c>
    </row>
    <row r="58" spans="2:13" ht="15" customHeight="1" x14ac:dyDescent="0.25">
      <c r="B58" s="136" t="s">
        <v>471</v>
      </c>
      <c r="C58" s="205" t="s">
        <v>473</v>
      </c>
      <c r="D58" s="253">
        <v>236</v>
      </c>
      <c r="E58" s="137">
        <f t="shared" ca="1" si="4"/>
        <v>0</v>
      </c>
      <c r="F58" s="137">
        <f t="shared" ca="1" si="4"/>
        <v>0</v>
      </c>
      <c r="G58" s="137">
        <f t="shared" ca="1" si="4"/>
        <v>0</v>
      </c>
      <c r="H58" s="137">
        <f t="shared" ca="1" si="4"/>
        <v>0</v>
      </c>
      <c r="I58" s="137">
        <f t="shared" ca="1" si="4"/>
        <v>0</v>
      </c>
      <c r="J58" s="137">
        <f t="shared" ca="1" si="4"/>
        <v>0</v>
      </c>
      <c r="K58" s="137">
        <f t="shared" ca="1" si="4"/>
        <v>0</v>
      </c>
      <c r="L58" s="137">
        <f t="shared" ca="1" si="4"/>
        <v>0</v>
      </c>
      <c r="M58" s="138">
        <f t="shared" ca="1" si="4"/>
        <v>0</v>
      </c>
    </row>
  </sheetData>
  <sheetProtection sheet="1" objects="1" scenarios="1"/>
  <mergeCells count="3">
    <mergeCell ref="E2:M2"/>
    <mergeCell ref="H3:M3"/>
    <mergeCell ref="B5:C5"/>
  </mergeCells>
  <conditionalFormatting sqref="E6">
    <cfRule type="expression" priority="85" stopIfTrue="1">
      <formula>IF(E6=0,TRUE,FALSE)</formula>
    </cfRule>
  </conditionalFormatting>
  <conditionalFormatting sqref="E5:M5">
    <cfRule type="expression" dxfId="80" priority="453" stopIfTrue="1">
      <formula>IF(E5=0,TRUE,FALSE)</formula>
    </cfRule>
  </conditionalFormatting>
  <conditionalFormatting sqref="E5:M6">
    <cfRule type="expression" dxfId="79" priority="468" stopIfTrue="1">
      <formula>IF(AND(E5&gt;=75,E5&lt;90),TRUE,FALSE)</formula>
    </cfRule>
    <cfRule type="expression" dxfId="78" priority="467" stopIfTrue="1">
      <formula>IF(AND(E5&gt;=60,E5&lt;75),TRUE,FALSE)</formula>
    </cfRule>
    <cfRule type="expression" dxfId="77" priority="466" stopIfTrue="1">
      <formula>IF(AND(E5&gt;=51,E5&lt;60),TRUE,FALSE)</formula>
    </cfRule>
    <cfRule type="expression" dxfId="76" priority="465" stopIfTrue="1">
      <formula>IF(E5&lt;51,TRUE,FALSE)</formula>
    </cfRule>
    <cfRule type="expression" dxfId="75" priority="469">
      <formula>IF(E5&gt;=90,TRUE,FALSE)</formula>
    </cfRule>
  </conditionalFormatting>
  <conditionalFormatting sqref="E6:M13">
    <cfRule type="expression" priority="92" stopIfTrue="1">
      <formula>IF(E6=0,TRUE,FALSE)</formula>
    </cfRule>
  </conditionalFormatting>
  <conditionalFormatting sqref="E7:M13">
    <cfRule type="expression" dxfId="74" priority="93" stopIfTrue="1">
      <formula>IF(E7&lt;51,TRUE,FALSE)</formula>
    </cfRule>
    <cfRule type="expression" dxfId="73" priority="97">
      <formula>IF(E7&gt;=90,TRUE,FALSE)</formula>
    </cfRule>
    <cfRule type="expression" dxfId="72" priority="96" stopIfTrue="1">
      <formula>IF(AND(E7&gt;=75,E7&lt;90),TRUE,FALSE)</formula>
    </cfRule>
    <cfRule type="expression" dxfId="71" priority="95" stopIfTrue="1">
      <formula>IF(AND(E7&gt;=60,E7&lt;75),TRUE,FALSE)</formula>
    </cfRule>
    <cfRule type="expression" dxfId="70" priority="94" stopIfTrue="1">
      <formula>IF(AND(E7&gt;=51,E7&lt;60),TRUE,FALSE)</formula>
    </cfRule>
  </conditionalFormatting>
  <conditionalFormatting sqref="E14:M14">
    <cfRule type="expression" dxfId="69" priority="12">
      <formula>IF(E14&gt;=90,TRUE,FALSE)</formula>
    </cfRule>
    <cfRule type="expression" dxfId="68" priority="7" stopIfTrue="1">
      <formula>IF(E14=0,TRUE,FALSE)</formula>
    </cfRule>
    <cfRule type="expression" dxfId="67" priority="8" stopIfTrue="1">
      <formula>IF(E14&lt;51,TRUE,FALSE)</formula>
    </cfRule>
    <cfRule type="expression" dxfId="66" priority="9" stopIfTrue="1">
      <formula>IF(AND(E14&gt;=51,E14&lt;60),TRUE,FALSE)</formula>
    </cfRule>
    <cfRule type="expression" dxfId="65" priority="10" stopIfTrue="1">
      <formula>IF(AND(E14&gt;=60,E14&lt;75),TRUE,FALSE)</formula>
    </cfRule>
    <cfRule type="expression" dxfId="64" priority="11" stopIfTrue="1">
      <formula>IF(AND(E14&gt;=75,E14&lt;90),TRUE,FALSE)</formula>
    </cfRule>
  </conditionalFormatting>
  <conditionalFormatting sqref="E15:M30">
    <cfRule type="expression" priority="318" stopIfTrue="1">
      <formula>IF(E15=0,TRUE,FALSE)</formula>
    </cfRule>
    <cfRule type="expression" dxfId="63" priority="323">
      <formula>IF(E15&gt;=90,TRUE,FALSE)</formula>
    </cfRule>
    <cfRule type="expression" dxfId="62" priority="322" stopIfTrue="1">
      <formula>IF(AND(E15&gt;=75,E15&lt;90),TRUE,FALSE)</formula>
    </cfRule>
    <cfRule type="expression" dxfId="61" priority="321" stopIfTrue="1">
      <formula>IF(AND(E15&gt;=60,E15&lt;75),TRUE,FALSE)</formula>
    </cfRule>
    <cfRule type="expression" dxfId="60" priority="320" stopIfTrue="1">
      <formula>IF(AND(E15&gt;=51,E15&lt;60),TRUE,FALSE)</formula>
    </cfRule>
    <cfRule type="expression" dxfId="59" priority="319" stopIfTrue="1">
      <formula>IF(E15&lt;51,TRUE,FALSE)</formula>
    </cfRule>
  </conditionalFormatting>
  <conditionalFormatting sqref="E31:M31">
    <cfRule type="expression" dxfId="58" priority="2" stopIfTrue="1">
      <formula>IF(E31&lt;51,TRUE,FALSE)</formula>
    </cfRule>
    <cfRule type="expression" dxfId="57" priority="3" stopIfTrue="1">
      <formula>IF(AND(E31&gt;=51,E31&lt;60),TRUE,FALSE)</formula>
    </cfRule>
    <cfRule type="expression" dxfId="56" priority="4" stopIfTrue="1">
      <formula>IF(AND(E31&gt;=60,E31&lt;75),TRUE,FALSE)</formula>
    </cfRule>
    <cfRule type="expression" dxfId="55" priority="5" stopIfTrue="1">
      <formula>IF(AND(E31&gt;=75,E31&lt;90),TRUE,FALSE)</formula>
    </cfRule>
    <cfRule type="expression" dxfId="54" priority="6">
      <formula>IF(E31&gt;=90,TRUE,FALSE)</formula>
    </cfRule>
    <cfRule type="expression" dxfId="53" priority="1" stopIfTrue="1">
      <formula>IF(E31=0,TRUE,FALSE)</formula>
    </cfRule>
  </conditionalFormatting>
  <conditionalFormatting sqref="E32:M37">
    <cfRule type="expression" dxfId="52" priority="52">
      <formula>IF(E32&gt;=90,TRUE,FALSE)</formula>
    </cfRule>
    <cfRule type="expression" dxfId="51" priority="51" stopIfTrue="1">
      <formula>IF(AND(E32&gt;=75,E32&lt;90),TRUE,FALSE)</formula>
    </cfRule>
    <cfRule type="expression" priority="37" stopIfTrue="1">
      <formula>IF(E32=0,TRUE,FALSE)</formula>
    </cfRule>
    <cfRule type="expression" dxfId="50" priority="48" stopIfTrue="1">
      <formula>IF(E32&lt;51,TRUE,FALSE)</formula>
    </cfRule>
    <cfRule type="expression" dxfId="49" priority="49" stopIfTrue="1">
      <formula>IF(AND(E32&gt;=51,E32&lt;60),TRUE,FALSE)</formula>
    </cfRule>
    <cfRule type="expression" dxfId="48" priority="50" stopIfTrue="1">
      <formula>IF(AND(E32&gt;=60,E32&lt;75),TRUE,FALSE)</formula>
    </cfRule>
  </conditionalFormatting>
  <conditionalFormatting sqref="E38:M42">
    <cfRule type="expression" dxfId="47" priority="246" stopIfTrue="1">
      <formula>IF(AND(E38&gt;=60,E38&lt;75),TRUE,FALSE)</formula>
    </cfRule>
    <cfRule type="expression" dxfId="46" priority="245" stopIfTrue="1">
      <formula>IF(AND(E38&gt;=51,E38&lt;60),TRUE,FALSE)</formula>
    </cfRule>
    <cfRule type="expression" dxfId="45" priority="244" stopIfTrue="1">
      <formula>IF(E38&lt;51,TRUE,FALSE)</formula>
    </cfRule>
    <cfRule type="expression" dxfId="44" priority="248">
      <formula>IF(E38&gt;=90,TRUE,FALSE)</formula>
    </cfRule>
    <cfRule type="expression" dxfId="43" priority="247" stopIfTrue="1">
      <formula>IF(AND(E38&gt;=75,E38&lt;90),TRUE,FALSE)</formula>
    </cfRule>
  </conditionalFormatting>
  <conditionalFormatting sqref="E38:M43">
    <cfRule type="expression" priority="235" stopIfTrue="1">
      <formula>IF(E38=0,TRUE,FALSE)</formula>
    </cfRule>
  </conditionalFormatting>
  <conditionalFormatting sqref="E41:M41">
    <cfRule type="expression" dxfId="42" priority="163" stopIfTrue="1">
      <formula>IF(E$1&lt;4,TRUE,FALSE)</formula>
    </cfRule>
  </conditionalFormatting>
  <conditionalFormatting sqref="E42:M43">
    <cfRule type="expression" dxfId="41" priority="234" stopIfTrue="1">
      <formula>IF(E$1&lt;4,TRUE,FALSE)</formula>
    </cfRule>
  </conditionalFormatting>
  <conditionalFormatting sqref="E43:M43">
    <cfRule type="expression" dxfId="40" priority="239" stopIfTrue="1">
      <formula>IF(AND(E43&gt;=75,E43&lt;90),TRUE,FALSE)</formula>
    </cfRule>
    <cfRule type="expression" dxfId="39" priority="238" stopIfTrue="1">
      <formula>IF(AND(E43&gt;=60,E43&lt;75),TRUE,FALSE)</formula>
    </cfRule>
    <cfRule type="expression" dxfId="38" priority="240">
      <formula>IF(E43&gt;=90,TRUE,FALSE)</formula>
    </cfRule>
    <cfRule type="expression" dxfId="37" priority="236" stopIfTrue="1">
      <formula>IF(E43&lt;51,TRUE,FALSE)</formula>
    </cfRule>
    <cfRule type="expression" dxfId="36" priority="237" stopIfTrue="1">
      <formula>IF(AND(E43&gt;=51,E43&lt;60),TRUE,FALSE)</formula>
    </cfRule>
  </conditionalFormatting>
  <conditionalFormatting sqref="E44:M44">
    <cfRule type="expression" dxfId="35" priority="35" stopIfTrue="1">
      <formula>IF(AND(E44&gt;=75,E44&lt;90),TRUE,FALSE)</formula>
    </cfRule>
    <cfRule type="expression" dxfId="34" priority="29" stopIfTrue="1">
      <formula>IF(E$1&lt;4,TRUE,FALSE)</formula>
    </cfRule>
    <cfRule type="expression" dxfId="33" priority="36">
      <formula>IF(E44&gt;=90,TRUE,FALSE)</formula>
    </cfRule>
    <cfRule type="expression" dxfId="32" priority="34" stopIfTrue="1">
      <formula>IF(AND(E44&gt;=60,E44&lt;75),TRUE,FALSE)</formula>
    </cfRule>
    <cfRule type="expression" dxfId="31" priority="33" stopIfTrue="1">
      <formula>IF(AND(E44&gt;=51,E44&lt;60),TRUE,FALSE)</formula>
    </cfRule>
    <cfRule type="expression" dxfId="30" priority="32" stopIfTrue="1">
      <formula>IF(E44&lt;51,TRUE,FALSE)</formula>
    </cfRule>
    <cfRule type="expression" priority="30" stopIfTrue="1">
      <formula>IF(E44=0,TRUE,FALSE)</formula>
    </cfRule>
  </conditionalFormatting>
  <conditionalFormatting sqref="E45:M46">
    <cfRule type="expression" priority="221" stopIfTrue="1">
      <formula>IF(E45=0,TRUE,FALSE)</formula>
    </cfRule>
    <cfRule type="expression" dxfId="29" priority="226">
      <formula>IF(E45&gt;=90,TRUE,FALSE)</formula>
    </cfRule>
    <cfRule type="expression" dxfId="28" priority="222" stopIfTrue="1">
      <formula>IF(E45&lt;51,TRUE,FALSE)</formula>
    </cfRule>
    <cfRule type="expression" dxfId="27" priority="223" stopIfTrue="1">
      <formula>IF(AND(E45&gt;=51,E45&lt;60),TRUE,FALSE)</formula>
    </cfRule>
    <cfRule type="expression" dxfId="26" priority="220" stopIfTrue="1">
      <formula>IF(E$1&lt;4,TRUE,FALSE)</formula>
    </cfRule>
    <cfRule type="expression" dxfId="25" priority="224" stopIfTrue="1">
      <formula>IF(AND(E45&gt;=60,E45&lt;75),TRUE,FALSE)</formula>
    </cfRule>
    <cfRule type="expression" dxfId="24" priority="225" stopIfTrue="1">
      <formula>IF(AND(E45&gt;=75,E45&lt;90),TRUE,FALSE)</formula>
    </cfRule>
  </conditionalFormatting>
  <conditionalFormatting sqref="E47:M47">
    <cfRule type="expression" priority="22" stopIfTrue="1">
      <formula>IF(E47=0,TRUE,FALSE)</formula>
    </cfRule>
    <cfRule type="expression" dxfId="23" priority="21" stopIfTrue="1">
      <formula>IF(E$1&lt;4,TRUE,FALSE)</formula>
    </cfRule>
    <cfRule type="expression" dxfId="22" priority="28">
      <formula>IF(E47&gt;=90,TRUE,FALSE)</formula>
    </cfRule>
    <cfRule type="expression" dxfId="21" priority="26" stopIfTrue="1">
      <formula>IF(AND(E47&gt;=60,E47&lt;75),TRUE,FALSE)</formula>
    </cfRule>
    <cfRule type="expression" dxfId="20" priority="25" stopIfTrue="1">
      <formula>IF(AND(E47&gt;=51,E47&lt;60),TRUE,FALSE)</formula>
    </cfRule>
    <cfRule type="expression" dxfId="19" priority="24" stopIfTrue="1">
      <formula>IF(E47&lt;51,TRUE,FALSE)</formula>
    </cfRule>
    <cfRule type="expression" dxfId="18" priority="27" stopIfTrue="1">
      <formula>IF(AND(E47&gt;=75,E47&lt;90),TRUE,FALSE)</formula>
    </cfRule>
  </conditionalFormatting>
  <conditionalFormatting sqref="E48:M50">
    <cfRule type="expression" dxfId="17" priority="201" stopIfTrue="1">
      <formula>IF(E48&lt;51,TRUE,FALSE)</formula>
    </cfRule>
    <cfRule type="expression" dxfId="16" priority="205">
      <formula>IF(E48&gt;=90,TRUE,FALSE)</formula>
    </cfRule>
    <cfRule type="expression" dxfId="15" priority="204" stopIfTrue="1">
      <formula>IF(AND(E48&gt;=75,E48&lt;90),TRUE,FALSE)</formula>
    </cfRule>
    <cfRule type="expression" dxfId="14" priority="203" stopIfTrue="1">
      <formula>IF(AND(E48&gt;=60,E48&lt;75),TRUE,FALSE)</formula>
    </cfRule>
    <cfRule type="expression" dxfId="13" priority="199" stopIfTrue="1">
      <formula>IF(E$1&lt;4,TRUE,FALSE)</formula>
    </cfRule>
    <cfRule type="expression" priority="200" stopIfTrue="1">
      <formula>IF(E48=0,TRUE,FALSE)</formula>
    </cfRule>
    <cfRule type="expression" dxfId="12" priority="202" stopIfTrue="1">
      <formula>IF(AND(E48&gt;=51,E48&lt;60),TRUE,FALSE)</formula>
    </cfRule>
  </conditionalFormatting>
  <conditionalFormatting sqref="E51:M51">
    <cfRule type="expression" priority="14" stopIfTrue="1">
      <formula>IF(E51=0,TRUE,FALSE)</formula>
    </cfRule>
    <cfRule type="expression" dxfId="11" priority="20">
      <formula>IF(E51&gt;=90,TRUE,FALSE)</formula>
    </cfRule>
    <cfRule type="expression" dxfId="10" priority="13" stopIfTrue="1">
      <formula>IF(E$1&lt;4,TRUE,FALSE)</formula>
    </cfRule>
    <cfRule type="expression" dxfId="9" priority="19" stopIfTrue="1">
      <formula>IF(AND(E51&gt;=75,E51&lt;90),TRUE,FALSE)</formula>
    </cfRule>
    <cfRule type="expression" dxfId="8" priority="18" stopIfTrue="1">
      <formula>IF(AND(E51&gt;=60,E51&lt;75),TRUE,FALSE)</formula>
    </cfRule>
    <cfRule type="expression" dxfId="7" priority="17" stopIfTrue="1">
      <formula>IF(AND(E51&gt;=51,E51&lt;60),TRUE,FALSE)</formula>
    </cfRule>
    <cfRule type="expression" dxfId="6" priority="16" stopIfTrue="1">
      <formula>IF(E51&lt;51,TRUE,FALSE)</formula>
    </cfRule>
  </conditionalFormatting>
  <conditionalFormatting sqref="E52:M58">
    <cfRule type="expression" dxfId="5" priority="132" stopIfTrue="1">
      <formula>IF(E$1&lt;4,TRUE,FALSE)</formula>
    </cfRule>
    <cfRule type="expression" priority="133" stopIfTrue="1">
      <formula>IF(E52=0,TRUE,FALSE)</formula>
    </cfRule>
    <cfRule type="expression" dxfId="4" priority="134" stopIfTrue="1">
      <formula>IF(E52&lt;51,TRUE,FALSE)</formula>
    </cfRule>
    <cfRule type="expression" dxfId="3" priority="136" stopIfTrue="1">
      <formula>IF(AND(E52&gt;=60,E52&lt;75),TRUE,FALSE)</formula>
    </cfRule>
    <cfRule type="expression" dxfId="2" priority="137" stopIfTrue="1">
      <formula>IF(AND(E52&gt;=75,E52&lt;90),TRUE,FALSE)</formula>
    </cfRule>
    <cfRule type="expression" dxfId="1" priority="138">
      <formula>IF(E52&gt;=90,TRUE,FALSE)</formula>
    </cfRule>
    <cfRule type="expression" dxfId="0" priority="135" stopIfTrue="1">
      <formula>IF(AND(E52&gt;=51,E52&lt;60),TRUE,FALSE)</formula>
    </cfRule>
  </conditionalFormatting>
  <conditionalFormatting sqref="F41:M41">
    <cfRule type="expression" priority="242" stopIfTrue="1">
      <formula>IF(F41=0,TRUE,FALSE)</formula>
    </cfRule>
  </conditionalFormatting>
  <pageMargins left="0.70866141732283472" right="0.70866141732283472" top="0.74803149606299213" bottom="0.74803149606299213" header="0.31496062992125984" footer="0.31496062992125984"/>
  <pageSetup paperSize="9" scale="47" fitToHeight="15"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CC00"/>
    <pageSetUpPr fitToPage="1"/>
  </sheetPr>
  <dimension ref="B1:Q69"/>
  <sheetViews>
    <sheetView showGridLines="0" topLeftCell="D1" workbookViewId="0">
      <selection activeCell="N1" sqref="N1"/>
    </sheetView>
  </sheetViews>
  <sheetFormatPr defaultColWidth="9.140625" defaultRowHeight="15" x14ac:dyDescent="0.25"/>
  <cols>
    <col min="1" max="1" width="4.140625" customWidth="1"/>
    <col min="2" max="2" width="6" customWidth="1"/>
    <col min="3" max="3" width="57.42578125" customWidth="1"/>
    <col min="4" max="4" width="5.140625" bestFit="1" customWidth="1"/>
    <col min="5" max="13" width="7" bestFit="1" customWidth="1"/>
    <col min="14" max="14" width="36" bestFit="1" customWidth="1"/>
    <col min="15" max="15" width="50.7109375" style="206" bestFit="1" customWidth="1"/>
    <col min="16" max="20" width="9.140625" customWidth="1"/>
  </cols>
  <sheetData>
    <row r="1" spans="2:16" s="52" customFormat="1" ht="18.75" x14ac:dyDescent="0.25">
      <c r="C1" s="52" t="s">
        <v>556</v>
      </c>
      <c r="E1" s="52">
        <v>1</v>
      </c>
      <c r="F1" s="52">
        <v>2</v>
      </c>
      <c r="G1" s="52">
        <v>3</v>
      </c>
      <c r="H1" s="52">
        <v>4</v>
      </c>
      <c r="I1" s="52">
        <v>4</v>
      </c>
      <c r="J1" s="52">
        <v>4</v>
      </c>
      <c r="K1" s="52">
        <v>4</v>
      </c>
      <c r="L1" s="52">
        <v>4</v>
      </c>
      <c r="M1" s="52">
        <v>4</v>
      </c>
      <c r="N1" s="291" t="str">
        <f>HYPERLINK("#Menu!A1","↖")</f>
        <v>↖</v>
      </c>
      <c r="O1" s="226"/>
    </row>
    <row r="2" spans="2:16" ht="21" x14ac:dyDescent="0.35">
      <c r="B2" s="254" t="s">
        <v>558</v>
      </c>
      <c r="E2" s="446" t="s">
        <v>467</v>
      </c>
      <c r="F2" s="447"/>
      <c r="G2" s="447"/>
      <c r="H2" s="447"/>
      <c r="I2" s="447"/>
      <c r="J2" s="447"/>
      <c r="K2" s="447"/>
      <c r="L2" s="447"/>
      <c r="M2" s="448"/>
    </row>
    <row r="3" spans="2:16" ht="21" x14ac:dyDescent="0.25">
      <c r="B3" s="285" t="str">
        <f ca="1">"Kamad yang dinilai : "&amp;INDIRECT("DATA"&amp;"!E3") &amp; " ("&amp;INDIRECT("DATA"&amp;"!E4")&amp;")"</f>
        <v>Kamad yang dinilai : Hamba Allah (-)</v>
      </c>
      <c r="E3" s="107">
        <v>1</v>
      </c>
      <c r="F3" s="107">
        <v>2</v>
      </c>
      <c r="G3" s="107">
        <v>3</v>
      </c>
      <c r="H3" s="449">
        <v>4</v>
      </c>
      <c r="I3" s="450"/>
      <c r="J3" s="450"/>
      <c r="K3" s="450"/>
      <c r="L3" s="450"/>
      <c r="M3" s="451"/>
    </row>
    <row r="4" spans="2:16" ht="51.75" x14ac:dyDescent="0.25">
      <c r="B4" s="48"/>
      <c r="E4" s="105" t="s">
        <v>404</v>
      </c>
      <c r="F4" s="105" t="s">
        <v>404</v>
      </c>
      <c r="G4" s="105" t="s">
        <v>404</v>
      </c>
      <c r="H4" s="105" t="s">
        <v>402</v>
      </c>
      <c r="I4" s="105" t="s">
        <v>403</v>
      </c>
      <c r="J4" s="105" t="s">
        <v>404</v>
      </c>
      <c r="K4" s="105" t="s">
        <v>405</v>
      </c>
      <c r="L4" s="105" t="s">
        <v>406</v>
      </c>
      <c r="M4" s="105" t="s">
        <v>407</v>
      </c>
    </row>
    <row r="5" spans="2:16" s="14" customFormat="1" ht="20.25" x14ac:dyDescent="0.25">
      <c r="B5" s="262" t="s">
        <v>469</v>
      </c>
      <c r="C5" s="255"/>
      <c r="D5" s="256">
        <v>5</v>
      </c>
      <c r="E5" s="209">
        <f t="shared" ref="E5:M14" ca="1" si="0">INDIRECT(ADDRESS($D5,COLUMN(),1,1,$C$1))</f>
        <v>79.782608695652172</v>
      </c>
      <c r="F5" s="126">
        <f t="shared" ca="1" si="0"/>
        <v>80.434782608695656</v>
      </c>
      <c r="G5" s="126">
        <f t="shared" ca="1" si="0"/>
        <v>0</v>
      </c>
      <c r="H5" s="126">
        <f t="shared" ca="1" si="0"/>
        <v>0</v>
      </c>
      <c r="I5" s="126">
        <f t="shared" ca="1" si="0"/>
        <v>0</v>
      </c>
      <c r="J5" s="126">
        <f t="shared" ca="1" si="0"/>
        <v>0</v>
      </c>
      <c r="K5" s="126">
        <f t="shared" ca="1" si="0"/>
        <v>0</v>
      </c>
      <c r="L5" s="126">
        <f t="shared" ca="1" si="0"/>
        <v>0</v>
      </c>
      <c r="M5" s="127">
        <f t="shared" ca="1" si="0"/>
        <v>0</v>
      </c>
      <c r="N5" s="263" t="s">
        <v>537</v>
      </c>
      <c r="O5" s="263" t="s">
        <v>504</v>
      </c>
    </row>
    <row r="6" spans="2:16" ht="15" customHeight="1" x14ac:dyDescent="0.25">
      <c r="B6" s="6" t="s">
        <v>14</v>
      </c>
      <c r="C6" s="237" t="s">
        <v>73</v>
      </c>
      <c r="D6" s="242">
        <v>10</v>
      </c>
      <c r="E6" s="227">
        <f t="shared" ca="1" si="0"/>
        <v>83.333333333333343</v>
      </c>
      <c r="F6" s="227">
        <f t="shared" ca="1" si="0"/>
        <v>91.666666666666657</v>
      </c>
      <c r="G6" s="227">
        <f t="shared" ca="1" si="0"/>
        <v>0</v>
      </c>
      <c r="H6" s="227">
        <f t="shared" ca="1" si="0"/>
        <v>0</v>
      </c>
      <c r="I6" s="227">
        <f t="shared" ca="1" si="0"/>
        <v>0</v>
      </c>
      <c r="J6" s="227">
        <f t="shared" ca="1" si="0"/>
        <v>0</v>
      </c>
      <c r="K6" s="227">
        <f t="shared" ca="1" si="0"/>
        <v>0</v>
      </c>
      <c r="L6" s="227">
        <f t="shared" ca="1" si="0"/>
        <v>0</v>
      </c>
      <c r="M6" s="228">
        <f t="shared" ca="1" si="0"/>
        <v>0</v>
      </c>
      <c r="N6" s="257" t="s">
        <v>343</v>
      </c>
      <c r="O6" s="257" t="s">
        <v>560</v>
      </c>
      <c r="P6" s="206"/>
    </row>
    <row r="7" spans="2:16" ht="15" customHeight="1" x14ac:dyDescent="0.25">
      <c r="B7" s="238" t="s">
        <v>13</v>
      </c>
      <c r="C7" s="239" t="s">
        <v>82</v>
      </c>
      <c r="D7" s="243">
        <v>14</v>
      </c>
      <c r="E7" s="229">
        <f t="shared" ca="1" si="0"/>
        <v>87.5</v>
      </c>
      <c r="F7" s="229">
        <f t="shared" ca="1" si="0"/>
        <v>81.25</v>
      </c>
      <c r="G7" s="229">
        <f t="shared" ca="1" si="0"/>
        <v>0</v>
      </c>
      <c r="H7" s="229">
        <f t="shared" ca="1" si="0"/>
        <v>0</v>
      </c>
      <c r="I7" s="229">
        <f t="shared" ca="1" si="0"/>
        <v>0</v>
      </c>
      <c r="J7" s="229">
        <f t="shared" ca="1" si="0"/>
        <v>0</v>
      </c>
      <c r="K7" s="229">
        <f t="shared" ca="1" si="0"/>
        <v>0</v>
      </c>
      <c r="L7" s="229">
        <f t="shared" ca="1" si="0"/>
        <v>0</v>
      </c>
      <c r="M7" s="230">
        <f t="shared" ca="1" si="0"/>
        <v>0</v>
      </c>
      <c r="N7" s="258" t="s">
        <v>343</v>
      </c>
      <c r="O7" s="258" t="s">
        <v>505</v>
      </c>
      <c r="P7" s="206"/>
    </row>
    <row r="8" spans="2:16" ht="15" customHeight="1" x14ac:dyDescent="0.25">
      <c r="B8" s="238" t="s">
        <v>91</v>
      </c>
      <c r="C8" s="239" t="s">
        <v>92</v>
      </c>
      <c r="D8" s="243">
        <v>19</v>
      </c>
      <c r="E8" s="229">
        <f t="shared" ca="1" si="0"/>
        <v>87.5</v>
      </c>
      <c r="F8" s="229">
        <f t="shared" ca="1" si="0"/>
        <v>87.5</v>
      </c>
      <c r="G8" s="229">
        <f t="shared" ca="1" si="0"/>
        <v>0</v>
      </c>
      <c r="H8" s="229">
        <f t="shared" ca="1" si="0"/>
        <v>0</v>
      </c>
      <c r="I8" s="229">
        <f t="shared" ca="1" si="0"/>
        <v>0</v>
      </c>
      <c r="J8" s="229">
        <f t="shared" ca="1" si="0"/>
        <v>0</v>
      </c>
      <c r="K8" s="229">
        <f t="shared" ca="1" si="0"/>
        <v>0</v>
      </c>
      <c r="L8" s="229">
        <f t="shared" ca="1" si="0"/>
        <v>0</v>
      </c>
      <c r="M8" s="230">
        <f t="shared" ca="1" si="0"/>
        <v>0</v>
      </c>
      <c r="N8" s="258" t="s">
        <v>343</v>
      </c>
      <c r="O8" s="258" t="s">
        <v>506</v>
      </c>
      <c r="P8" s="206"/>
    </row>
    <row r="9" spans="2:16" ht="15" customHeight="1" x14ac:dyDescent="0.25">
      <c r="B9" s="238" t="s">
        <v>97</v>
      </c>
      <c r="C9" s="239" t="s">
        <v>98</v>
      </c>
      <c r="D9" s="243">
        <v>22</v>
      </c>
      <c r="E9" s="229">
        <f t="shared" ca="1" si="0"/>
        <v>81.25</v>
      </c>
      <c r="F9" s="229">
        <f t="shared" ca="1" si="0"/>
        <v>100</v>
      </c>
      <c r="G9" s="229">
        <f t="shared" ca="1" si="0"/>
        <v>0</v>
      </c>
      <c r="H9" s="229">
        <f t="shared" ca="1" si="0"/>
        <v>0</v>
      </c>
      <c r="I9" s="229">
        <f t="shared" ca="1" si="0"/>
        <v>0</v>
      </c>
      <c r="J9" s="229">
        <f t="shared" ca="1" si="0"/>
        <v>0</v>
      </c>
      <c r="K9" s="229">
        <f t="shared" ca="1" si="0"/>
        <v>0</v>
      </c>
      <c r="L9" s="229">
        <f t="shared" ca="1" si="0"/>
        <v>0</v>
      </c>
      <c r="M9" s="230">
        <f t="shared" ca="1" si="0"/>
        <v>0</v>
      </c>
      <c r="N9" s="258" t="s">
        <v>343</v>
      </c>
      <c r="O9" s="258" t="s">
        <v>507</v>
      </c>
      <c r="P9" s="206"/>
    </row>
    <row r="10" spans="2:16" ht="15" customHeight="1" x14ac:dyDescent="0.25">
      <c r="B10" s="238" t="s">
        <v>103</v>
      </c>
      <c r="C10" s="239" t="s">
        <v>104</v>
      </c>
      <c r="D10" s="243">
        <v>27</v>
      </c>
      <c r="E10" s="229">
        <f t="shared" ca="1" si="0"/>
        <v>83.333333333333343</v>
      </c>
      <c r="F10" s="229">
        <f t="shared" ca="1" si="0"/>
        <v>75</v>
      </c>
      <c r="G10" s="229">
        <f t="shared" ca="1" si="0"/>
        <v>0</v>
      </c>
      <c r="H10" s="229">
        <f t="shared" ca="1" si="0"/>
        <v>0</v>
      </c>
      <c r="I10" s="229">
        <f t="shared" ca="1" si="0"/>
        <v>0</v>
      </c>
      <c r="J10" s="229">
        <f t="shared" ca="1" si="0"/>
        <v>0</v>
      </c>
      <c r="K10" s="229">
        <f t="shared" ca="1" si="0"/>
        <v>0</v>
      </c>
      <c r="L10" s="229">
        <f t="shared" ca="1" si="0"/>
        <v>0</v>
      </c>
      <c r="M10" s="230">
        <f t="shared" ca="1" si="0"/>
        <v>0</v>
      </c>
      <c r="N10" s="258" t="s">
        <v>343</v>
      </c>
      <c r="O10" s="258" t="s">
        <v>508</v>
      </c>
      <c r="P10" s="206"/>
    </row>
    <row r="11" spans="2:16" ht="15" customHeight="1" x14ac:dyDescent="0.25">
      <c r="B11" s="238" t="s">
        <v>111</v>
      </c>
      <c r="C11" s="239" t="s">
        <v>112</v>
      </c>
      <c r="D11" s="243">
        <v>31</v>
      </c>
      <c r="E11" s="229">
        <f t="shared" ca="1" si="0"/>
        <v>75</v>
      </c>
      <c r="F11" s="229">
        <f t="shared" ca="1" si="0"/>
        <v>75</v>
      </c>
      <c r="G11" s="229">
        <f t="shared" ca="1" si="0"/>
        <v>0</v>
      </c>
      <c r="H11" s="229">
        <f t="shared" ca="1" si="0"/>
        <v>0</v>
      </c>
      <c r="I11" s="229">
        <f t="shared" ca="1" si="0"/>
        <v>0</v>
      </c>
      <c r="J11" s="229">
        <f t="shared" ca="1" si="0"/>
        <v>0</v>
      </c>
      <c r="K11" s="229">
        <f t="shared" ca="1" si="0"/>
        <v>0</v>
      </c>
      <c r="L11" s="229">
        <f t="shared" ca="1" si="0"/>
        <v>0</v>
      </c>
      <c r="M11" s="230">
        <f t="shared" ca="1" si="0"/>
        <v>0</v>
      </c>
      <c r="N11" s="258" t="s">
        <v>343</v>
      </c>
      <c r="O11" s="258" t="s">
        <v>508</v>
      </c>
      <c r="P11" s="206"/>
    </row>
    <row r="12" spans="2:16" ht="15" customHeight="1" x14ac:dyDescent="0.25">
      <c r="B12" s="240" t="s">
        <v>119</v>
      </c>
      <c r="C12" s="241" t="s">
        <v>120</v>
      </c>
      <c r="D12" s="244">
        <v>36</v>
      </c>
      <c r="E12" s="231">
        <f t="shared" ca="1" si="0"/>
        <v>75</v>
      </c>
      <c r="F12" s="231">
        <f t="shared" ca="1" si="0"/>
        <v>75</v>
      </c>
      <c r="G12" s="231">
        <f t="shared" ca="1" si="0"/>
        <v>0</v>
      </c>
      <c r="H12" s="231">
        <f t="shared" ca="1" si="0"/>
        <v>0</v>
      </c>
      <c r="I12" s="231">
        <f t="shared" ca="1" si="0"/>
        <v>0</v>
      </c>
      <c r="J12" s="231">
        <f t="shared" ca="1" si="0"/>
        <v>0</v>
      </c>
      <c r="K12" s="231">
        <f t="shared" ca="1" si="0"/>
        <v>0</v>
      </c>
      <c r="L12" s="231">
        <f t="shared" ca="1" si="0"/>
        <v>0</v>
      </c>
      <c r="M12" s="232">
        <f t="shared" ca="1" si="0"/>
        <v>0</v>
      </c>
      <c r="N12" s="259" t="s">
        <v>343</v>
      </c>
      <c r="O12" s="259" t="s">
        <v>509</v>
      </c>
      <c r="P12" s="206"/>
    </row>
    <row r="13" spans="2:16" ht="15" customHeight="1" x14ac:dyDescent="0.25">
      <c r="B13" s="6" t="s">
        <v>11</v>
      </c>
      <c r="C13" s="237" t="s">
        <v>130</v>
      </c>
      <c r="D13" s="243">
        <v>48</v>
      </c>
      <c r="E13" s="229">
        <f t="shared" ca="1" si="0"/>
        <v>75</v>
      </c>
      <c r="F13" s="229">
        <f t="shared" ca="1" si="0"/>
        <v>81.25</v>
      </c>
      <c r="G13" s="229">
        <f t="shared" ca="1" si="0"/>
        <v>0</v>
      </c>
      <c r="H13" s="229">
        <f t="shared" ca="1" si="0"/>
        <v>0</v>
      </c>
      <c r="I13" s="229">
        <f t="shared" ca="1" si="0"/>
        <v>0</v>
      </c>
      <c r="J13" s="229">
        <f t="shared" ca="1" si="0"/>
        <v>0</v>
      </c>
      <c r="K13" s="229">
        <f t="shared" ca="1" si="0"/>
        <v>0</v>
      </c>
      <c r="L13" s="229">
        <f t="shared" ca="1" si="0"/>
        <v>0</v>
      </c>
      <c r="M13" s="230">
        <f t="shared" ca="1" si="0"/>
        <v>0</v>
      </c>
      <c r="N13" s="258" t="s">
        <v>344</v>
      </c>
      <c r="O13" s="258" t="s">
        <v>560</v>
      </c>
      <c r="P13" s="206"/>
    </row>
    <row r="14" spans="2:16" ht="15" customHeight="1" x14ac:dyDescent="0.25">
      <c r="B14" s="238" t="s">
        <v>9</v>
      </c>
      <c r="C14" s="239" t="s">
        <v>138</v>
      </c>
      <c r="D14" s="245">
        <v>53</v>
      </c>
      <c r="E14" s="233">
        <f t="shared" ca="1" si="0"/>
        <v>75</v>
      </c>
      <c r="F14" s="233">
        <f t="shared" ca="1" si="0"/>
        <v>83.333333333333343</v>
      </c>
      <c r="G14" s="233">
        <f t="shared" ca="1" si="0"/>
        <v>0</v>
      </c>
      <c r="H14" s="233">
        <f t="shared" ca="1" si="0"/>
        <v>0</v>
      </c>
      <c r="I14" s="233">
        <f t="shared" ca="1" si="0"/>
        <v>0</v>
      </c>
      <c r="J14" s="233">
        <f t="shared" ca="1" si="0"/>
        <v>0</v>
      </c>
      <c r="K14" s="233">
        <f t="shared" ca="1" si="0"/>
        <v>0</v>
      </c>
      <c r="L14" s="233">
        <f t="shared" ca="1" si="0"/>
        <v>0</v>
      </c>
      <c r="M14" s="234">
        <f t="shared" ca="1" si="0"/>
        <v>0</v>
      </c>
      <c r="N14" s="260" t="s">
        <v>344</v>
      </c>
      <c r="O14" s="260" t="s">
        <v>506</v>
      </c>
      <c r="P14" s="206"/>
    </row>
    <row r="15" spans="2:16" ht="15" customHeight="1" x14ac:dyDescent="0.25">
      <c r="B15" s="238" t="s">
        <v>144</v>
      </c>
      <c r="C15" s="239" t="s">
        <v>145</v>
      </c>
      <c r="D15" s="245">
        <v>57</v>
      </c>
      <c r="E15" s="233">
        <f t="shared" ref="E15:M24" ca="1" si="1">INDIRECT(ADDRESS($D15,COLUMN(),1,1,$C$1))</f>
        <v>81.25</v>
      </c>
      <c r="F15" s="233">
        <f t="shared" ca="1" si="1"/>
        <v>93.75</v>
      </c>
      <c r="G15" s="233">
        <f t="shared" ca="1" si="1"/>
        <v>0</v>
      </c>
      <c r="H15" s="233">
        <f t="shared" ca="1" si="1"/>
        <v>0</v>
      </c>
      <c r="I15" s="233">
        <f t="shared" ca="1" si="1"/>
        <v>0</v>
      </c>
      <c r="J15" s="233">
        <f t="shared" ca="1" si="1"/>
        <v>0</v>
      </c>
      <c r="K15" s="233">
        <f t="shared" ca="1" si="1"/>
        <v>0</v>
      </c>
      <c r="L15" s="233">
        <f t="shared" ca="1" si="1"/>
        <v>0</v>
      </c>
      <c r="M15" s="234">
        <f t="shared" ca="1" si="1"/>
        <v>0</v>
      </c>
      <c r="N15" s="260" t="s">
        <v>344</v>
      </c>
      <c r="O15" s="260" t="s">
        <v>510</v>
      </c>
      <c r="P15" s="206"/>
    </row>
    <row r="16" spans="2:16" ht="15" customHeight="1" x14ac:dyDescent="0.25">
      <c r="B16" s="238" t="s">
        <v>153</v>
      </c>
      <c r="C16" s="239" t="s">
        <v>154</v>
      </c>
      <c r="D16" s="245">
        <v>62</v>
      </c>
      <c r="E16" s="233">
        <f t="shared" ca="1" si="1"/>
        <v>75</v>
      </c>
      <c r="F16" s="233">
        <f t="shared" ca="1" si="1"/>
        <v>81.25</v>
      </c>
      <c r="G16" s="233">
        <f t="shared" ca="1" si="1"/>
        <v>0</v>
      </c>
      <c r="H16" s="233">
        <f t="shared" ca="1" si="1"/>
        <v>0</v>
      </c>
      <c r="I16" s="233">
        <f t="shared" ca="1" si="1"/>
        <v>0</v>
      </c>
      <c r="J16" s="233">
        <f t="shared" ca="1" si="1"/>
        <v>0</v>
      </c>
      <c r="K16" s="233">
        <f t="shared" ca="1" si="1"/>
        <v>0</v>
      </c>
      <c r="L16" s="233">
        <f t="shared" ca="1" si="1"/>
        <v>0</v>
      </c>
      <c r="M16" s="234">
        <f t="shared" ca="1" si="1"/>
        <v>0</v>
      </c>
      <c r="N16" s="260" t="s">
        <v>344</v>
      </c>
      <c r="O16" s="260" t="s">
        <v>511</v>
      </c>
      <c r="P16" s="206"/>
    </row>
    <row r="17" spans="2:16" ht="15" customHeight="1" x14ac:dyDescent="0.25">
      <c r="B17" s="238" t="s">
        <v>163</v>
      </c>
      <c r="C17" s="239" t="s">
        <v>164</v>
      </c>
      <c r="D17" s="245">
        <v>67</v>
      </c>
      <c r="E17" s="233">
        <f t="shared" ca="1" si="1"/>
        <v>93.75</v>
      </c>
      <c r="F17" s="233">
        <f t="shared" ca="1" si="1"/>
        <v>81.25</v>
      </c>
      <c r="G17" s="233">
        <f t="shared" ca="1" si="1"/>
        <v>0</v>
      </c>
      <c r="H17" s="233">
        <f t="shared" ca="1" si="1"/>
        <v>0</v>
      </c>
      <c r="I17" s="233">
        <f t="shared" ca="1" si="1"/>
        <v>0</v>
      </c>
      <c r="J17" s="233">
        <f t="shared" ca="1" si="1"/>
        <v>0</v>
      </c>
      <c r="K17" s="233">
        <f t="shared" ca="1" si="1"/>
        <v>0</v>
      </c>
      <c r="L17" s="233">
        <f t="shared" ca="1" si="1"/>
        <v>0</v>
      </c>
      <c r="M17" s="234">
        <f t="shared" ca="1" si="1"/>
        <v>0</v>
      </c>
      <c r="N17" s="260" t="s">
        <v>344</v>
      </c>
      <c r="O17" s="260" t="s">
        <v>512</v>
      </c>
      <c r="P17" s="206"/>
    </row>
    <row r="18" spans="2:16" ht="15" customHeight="1" x14ac:dyDescent="0.25">
      <c r="B18" s="238" t="s">
        <v>173</v>
      </c>
      <c r="C18" s="239" t="s">
        <v>174</v>
      </c>
      <c r="D18" s="245">
        <v>72</v>
      </c>
      <c r="E18" s="233">
        <f t="shared" ca="1" si="1"/>
        <v>75</v>
      </c>
      <c r="F18" s="233">
        <f t="shared" ca="1" si="1"/>
        <v>87.5</v>
      </c>
      <c r="G18" s="233">
        <f t="shared" ca="1" si="1"/>
        <v>0</v>
      </c>
      <c r="H18" s="233">
        <f t="shared" ca="1" si="1"/>
        <v>0</v>
      </c>
      <c r="I18" s="233">
        <f t="shared" ca="1" si="1"/>
        <v>0</v>
      </c>
      <c r="J18" s="233">
        <f t="shared" ca="1" si="1"/>
        <v>0</v>
      </c>
      <c r="K18" s="233">
        <f t="shared" ca="1" si="1"/>
        <v>0</v>
      </c>
      <c r="L18" s="233">
        <f t="shared" ca="1" si="1"/>
        <v>0</v>
      </c>
      <c r="M18" s="234">
        <f t="shared" ca="1" si="1"/>
        <v>0</v>
      </c>
      <c r="N18" s="260" t="s">
        <v>344</v>
      </c>
      <c r="O18" s="260" t="s">
        <v>513</v>
      </c>
      <c r="P18" s="206"/>
    </row>
    <row r="19" spans="2:16" ht="15" customHeight="1" x14ac:dyDescent="0.25">
      <c r="B19" s="238" t="s">
        <v>181</v>
      </c>
      <c r="C19" s="239" t="s">
        <v>182</v>
      </c>
      <c r="D19" s="245">
        <v>77</v>
      </c>
      <c r="E19" s="233">
        <f t="shared" ca="1" si="1"/>
        <v>93.75</v>
      </c>
      <c r="F19" s="233">
        <f t="shared" ca="1" si="1"/>
        <v>75</v>
      </c>
      <c r="G19" s="233">
        <f t="shared" ca="1" si="1"/>
        <v>0</v>
      </c>
      <c r="H19" s="233">
        <f t="shared" ca="1" si="1"/>
        <v>0</v>
      </c>
      <c r="I19" s="233">
        <f t="shared" ca="1" si="1"/>
        <v>0</v>
      </c>
      <c r="J19" s="233">
        <f t="shared" ca="1" si="1"/>
        <v>0</v>
      </c>
      <c r="K19" s="233">
        <f t="shared" ca="1" si="1"/>
        <v>0</v>
      </c>
      <c r="L19" s="233">
        <f t="shared" ca="1" si="1"/>
        <v>0</v>
      </c>
      <c r="M19" s="234">
        <f t="shared" ca="1" si="1"/>
        <v>0</v>
      </c>
      <c r="N19" s="260" t="s">
        <v>344</v>
      </c>
      <c r="O19" s="260" t="s">
        <v>511</v>
      </c>
      <c r="P19" s="206"/>
    </row>
    <row r="20" spans="2:16" ht="15" customHeight="1" x14ac:dyDescent="0.25">
      <c r="B20" s="238" t="s">
        <v>189</v>
      </c>
      <c r="C20" s="239" t="s">
        <v>190</v>
      </c>
      <c r="D20" s="245">
        <v>82</v>
      </c>
      <c r="E20" s="233">
        <f t="shared" ca="1" si="1"/>
        <v>75</v>
      </c>
      <c r="F20" s="233">
        <f t="shared" ca="1" si="1"/>
        <v>75</v>
      </c>
      <c r="G20" s="233">
        <f t="shared" ca="1" si="1"/>
        <v>0</v>
      </c>
      <c r="H20" s="233">
        <f t="shared" ca="1" si="1"/>
        <v>0</v>
      </c>
      <c r="I20" s="233">
        <f t="shared" ca="1" si="1"/>
        <v>0</v>
      </c>
      <c r="J20" s="233">
        <f t="shared" ca="1" si="1"/>
        <v>0</v>
      </c>
      <c r="K20" s="233">
        <f t="shared" ca="1" si="1"/>
        <v>0</v>
      </c>
      <c r="L20" s="233">
        <f t="shared" ca="1" si="1"/>
        <v>0</v>
      </c>
      <c r="M20" s="234">
        <f t="shared" ca="1" si="1"/>
        <v>0</v>
      </c>
      <c r="N20" s="260" t="s">
        <v>344</v>
      </c>
      <c r="O20" s="260" t="s">
        <v>510</v>
      </c>
      <c r="P20" s="206"/>
    </row>
    <row r="21" spans="2:16" ht="15" customHeight="1" x14ac:dyDescent="0.25">
      <c r="B21" s="238" t="s">
        <v>195</v>
      </c>
      <c r="C21" s="239" t="s">
        <v>196</v>
      </c>
      <c r="D21" s="245">
        <v>86</v>
      </c>
      <c r="E21" s="233">
        <f t="shared" ca="1" si="1"/>
        <v>81.25</v>
      </c>
      <c r="F21" s="233">
        <f t="shared" ca="1" si="1"/>
        <v>75</v>
      </c>
      <c r="G21" s="233">
        <f t="shared" ca="1" si="1"/>
        <v>0</v>
      </c>
      <c r="H21" s="233">
        <f t="shared" ca="1" si="1"/>
        <v>0</v>
      </c>
      <c r="I21" s="233">
        <f t="shared" ca="1" si="1"/>
        <v>0</v>
      </c>
      <c r="J21" s="233">
        <f t="shared" ca="1" si="1"/>
        <v>0</v>
      </c>
      <c r="K21" s="233">
        <f t="shared" ca="1" si="1"/>
        <v>0</v>
      </c>
      <c r="L21" s="233">
        <f t="shared" ca="1" si="1"/>
        <v>0</v>
      </c>
      <c r="M21" s="234">
        <f t="shared" ca="1" si="1"/>
        <v>0</v>
      </c>
      <c r="N21" s="260" t="s">
        <v>344</v>
      </c>
      <c r="O21" s="260" t="s">
        <v>514</v>
      </c>
      <c r="P21" s="206"/>
    </row>
    <row r="22" spans="2:16" ht="15" customHeight="1" x14ac:dyDescent="0.25">
      <c r="B22" s="238" t="s">
        <v>204</v>
      </c>
      <c r="C22" s="239" t="s">
        <v>205</v>
      </c>
      <c r="D22" s="245">
        <v>91</v>
      </c>
      <c r="E22" s="233">
        <f t="shared" ca="1" si="1"/>
        <v>75</v>
      </c>
      <c r="F22" s="233">
        <f t="shared" ca="1" si="1"/>
        <v>75</v>
      </c>
      <c r="G22" s="233">
        <f t="shared" ca="1" si="1"/>
        <v>0</v>
      </c>
      <c r="H22" s="233">
        <f t="shared" ca="1" si="1"/>
        <v>0</v>
      </c>
      <c r="I22" s="233">
        <f t="shared" ca="1" si="1"/>
        <v>0</v>
      </c>
      <c r="J22" s="233">
        <f t="shared" ca="1" si="1"/>
        <v>0</v>
      </c>
      <c r="K22" s="233">
        <f t="shared" ca="1" si="1"/>
        <v>0</v>
      </c>
      <c r="L22" s="233">
        <f t="shared" ca="1" si="1"/>
        <v>0</v>
      </c>
      <c r="M22" s="234">
        <f t="shared" ca="1" si="1"/>
        <v>0</v>
      </c>
      <c r="N22" s="260" t="s">
        <v>344</v>
      </c>
      <c r="O22" s="260" t="s">
        <v>515</v>
      </c>
      <c r="P22" s="206"/>
    </row>
    <row r="23" spans="2:16" ht="15" customHeight="1" x14ac:dyDescent="0.25">
      <c r="B23" s="238" t="s">
        <v>216</v>
      </c>
      <c r="C23" s="239" t="s">
        <v>217</v>
      </c>
      <c r="D23" s="245">
        <v>97</v>
      </c>
      <c r="E23" s="233">
        <f t="shared" ca="1" si="1"/>
        <v>93.75</v>
      </c>
      <c r="F23" s="233">
        <f t="shared" ca="1" si="1"/>
        <v>75</v>
      </c>
      <c r="G23" s="233">
        <f t="shared" ca="1" si="1"/>
        <v>0</v>
      </c>
      <c r="H23" s="233">
        <f t="shared" ca="1" si="1"/>
        <v>0</v>
      </c>
      <c r="I23" s="233">
        <f t="shared" ca="1" si="1"/>
        <v>0</v>
      </c>
      <c r="J23" s="233">
        <f t="shared" ca="1" si="1"/>
        <v>0</v>
      </c>
      <c r="K23" s="233">
        <f t="shared" ca="1" si="1"/>
        <v>0</v>
      </c>
      <c r="L23" s="233">
        <f t="shared" ca="1" si="1"/>
        <v>0</v>
      </c>
      <c r="M23" s="234">
        <f t="shared" ca="1" si="1"/>
        <v>0</v>
      </c>
      <c r="N23" s="260" t="s">
        <v>344</v>
      </c>
      <c r="O23" s="260" t="s">
        <v>516</v>
      </c>
      <c r="P23" s="206"/>
    </row>
    <row r="24" spans="2:16" ht="15" customHeight="1" x14ac:dyDescent="0.25">
      <c r="B24" s="238" t="s">
        <v>218</v>
      </c>
      <c r="C24" s="239" t="s">
        <v>219</v>
      </c>
      <c r="D24" s="245">
        <v>102</v>
      </c>
      <c r="E24" s="233">
        <f t="shared" ca="1" si="1"/>
        <v>81.25</v>
      </c>
      <c r="F24" s="233">
        <f t="shared" ca="1" si="1"/>
        <v>87.5</v>
      </c>
      <c r="G24" s="233">
        <f t="shared" ca="1" si="1"/>
        <v>0</v>
      </c>
      <c r="H24" s="233">
        <f t="shared" ca="1" si="1"/>
        <v>0</v>
      </c>
      <c r="I24" s="233">
        <f t="shared" ca="1" si="1"/>
        <v>0</v>
      </c>
      <c r="J24" s="233">
        <f t="shared" ca="1" si="1"/>
        <v>0</v>
      </c>
      <c r="K24" s="233">
        <f t="shared" ca="1" si="1"/>
        <v>0</v>
      </c>
      <c r="L24" s="233">
        <f t="shared" ca="1" si="1"/>
        <v>0</v>
      </c>
      <c r="M24" s="234">
        <f t="shared" ca="1" si="1"/>
        <v>0</v>
      </c>
      <c r="N24" s="260" t="s">
        <v>344</v>
      </c>
      <c r="O24" s="260" t="s">
        <v>517</v>
      </c>
      <c r="P24" s="206"/>
    </row>
    <row r="25" spans="2:16" ht="15" customHeight="1" x14ac:dyDescent="0.25">
      <c r="B25" s="238" t="s">
        <v>220</v>
      </c>
      <c r="C25" s="239" t="s">
        <v>221</v>
      </c>
      <c r="D25" s="245">
        <v>107</v>
      </c>
      <c r="E25" s="233">
        <f t="shared" ref="E25:M36" ca="1" si="2">INDIRECT(ADDRESS($D25,COLUMN(),1,1,$C$1))</f>
        <v>81.25</v>
      </c>
      <c r="F25" s="233">
        <f t="shared" ca="1" si="2"/>
        <v>81.25</v>
      </c>
      <c r="G25" s="233">
        <f t="shared" ca="1" si="2"/>
        <v>0</v>
      </c>
      <c r="H25" s="233">
        <f t="shared" ca="1" si="2"/>
        <v>0</v>
      </c>
      <c r="I25" s="233">
        <f t="shared" ca="1" si="2"/>
        <v>0</v>
      </c>
      <c r="J25" s="233">
        <f t="shared" ca="1" si="2"/>
        <v>0</v>
      </c>
      <c r="K25" s="233">
        <f t="shared" ca="1" si="2"/>
        <v>0</v>
      </c>
      <c r="L25" s="233">
        <f t="shared" ca="1" si="2"/>
        <v>0</v>
      </c>
      <c r="M25" s="234">
        <f t="shared" ca="1" si="2"/>
        <v>0</v>
      </c>
      <c r="N25" s="260" t="s">
        <v>344</v>
      </c>
      <c r="O25" s="260" t="s">
        <v>518</v>
      </c>
      <c r="P25" s="206"/>
    </row>
    <row r="26" spans="2:16" ht="15" customHeight="1" x14ac:dyDescent="0.25">
      <c r="B26" s="238" t="s">
        <v>222</v>
      </c>
      <c r="C26" s="239" t="s">
        <v>223</v>
      </c>
      <c r="D26" s="245">
        <v>112</v>
      </c>
      <c r="E26" s="233">
        <f t="shared" ca="1" si="2"/>
        <v>75</v>
      </c>
      <c r="F26" s="233">
        <f t="shared" ca="1" si="2"/>
        <v>81.25</v>
      </c>
      <c r="G26" s="233">
        <f t="shared" ca="1" si="2"/>
        <v>0</v>
      </c>
      <c r="H26" s="233">
        <f t="shared" ca="1" si="2"/>
        <v>0</v>
      </c>
      <c r="I26" s="233">
        <f t="shared" ca="1" si="2"/>
        <v>0</v>
      </c>
      <c r="J26" s="233">
        <f t="shared" ca="1" si="2"/>
        <v>0</v>
      </c>
      <c r="K26" s="233">
        <f t="shared" ca="1" si="2"/>
        <v>0</v>
      </c>
      <c r="L26" s="233">
        <f t="shared" ca="1" si="2"/>
        <v>0</v>
      </c>
      <c r="M26" s="234">
        <f t="shared" ca="1" si="2"/>
        <v>0</v>
      </c>
      <c r="N26" s="260" t="s">
        <v>344</v>
      </c>
      <c r="O26" s="260" t="s">
        <v>519</v>
      </c>
      <c r="P26" s="206"/>
    </row>
    <row r="27" spans="2:16" ht="15" customHeight="1" x14ac:dyDescent="0.25">
      <c r="B27" s="238" t="s">
        <v>232</v>
      </c>
      <c r="C27" s="239" t="s">
        <v>233</v>
      </c>
      <c r="D27" s="245">
        <v>117</v>
      </c>
      <c r="E27" s="233">
        <f t="shared" ca="1" si="2"/>
        <v>75</v>
      </c>
      <c r="F27" s="233">
        <f t="shared" ca="1" si="2"/>
        <v>75</v>
      </c>
      <c r="G27" s="233">
        <f t="shared" ca="1" si="2"/>
        <v>0</v>
      </c>
      <c r="H27" s="233">
        <f t="shared" ca="1" si="2"/>
        <v>0</v>
      </c>
      <c r="I27" s="233">
        <f t="shared" ca="1" si="2"/>
        <v>0</v>
      </c>
      <c r="J27" s="233">
        <f t="shared" ca="1" si="2"/>
        <v>0</v>
      </c>
      <c r="K27" s="233">
        <f t="shared" ca="1" si="2"/>
        <v>0</v>
      </c>
      <c r="L27" s="233">
        <f t="shared" ca="1" si="2"/>
        <v>0</v>
      </c>
      <c r="M27" s="234">
        <f t="shared" ca="1" si="2"/>
        <v>0</v>
      </c>
      <c r="N27" s="260" t="s">
        <v>344</v>
      </c>
      <c r="O27" s="260" t="s">
        <v>520</v>
      </c>
      <c r="P27" s="206"/>
    </row>
    <row r="28" spans="2:16" ht="15" customHeight="1" x14ac:dyDescent="0.25">
      <c r="B28" s="240" t="s">
        <v>240</v>
      </c>
      <c r="C28" s="241" t="s">
        <v>241</v>
      </c>
      <c r="D28" s="246">
        <v>121</v>
      </c>
      <c r="E28" s="235">
        <f t="shared" ca="1" si="2"/>
        <v>81.25</v>
      </c>
      <c r="F28" s="235">
        <f t="shared" ca="1" si="2"/>
        <v>75</v>
      </c>
      <c r="G28" s="235">
        <f t="shared" ca="1" si="2"/>
        <v>0</v>
      </c>
      <c r="H28" s="235">
        <f t="shared" ca="1" si="2"/>
        <v>0</v>
      </c>
      <c r="I28" s="235">
        <f t="shared" ca="1" si="2"/>
        <v>0</v>
      </c>
      <c r="J28" s="235">
        <f t="shared" ca="1" si="2"/>
        <v>0</v>
      </c>
      <c r="K28" s="235">
        <f t="shared" ca="1" si="2"/>
        <v>0</v>
      </c>
      <c r="L28" s="235">
        <f t="shared" ca="1" si="2"/>
        <v>0</v>
      </c>
      <c r="M28" s="236">
        <f t="shared" ca="1" si="2"/>
        <v>0</v>
      </c>
      <c r="N28" s="261" t="s">
        <v>344</v>
      </c>
      <c r="O28" s="261" t="s">
        <v>508</v>
      </c>
      <c r="P28" s="206"/>
    </row>
    <row r="29" spans="2:16" ht="15" customHeight="1" x14ac:dyDescent="0.25">
      <c r="B29" s="6" t="s">
        <v>7</v>
      </c>
      <c r="C29" s="237" t="s">
        <v>248</v>
      </c>
      <c r="D29" s="243">
        <v>133</v>
      </c>
      <c r="E29" s="229">
        <f t="shared" ca="1" si="2"/>
        <v>81.25</v>
      </c>
      <c r="F29" s="229">
        <f t="shared" ca="1" si="2"/>
        <v>75</v>
      </c>
      <c r="G29" s="229">
        <f t="shared" ca="1" si="2"/>
        <v>0</v>
      </c>
      <c r="H29" s="229">
        <f t="shared" ca="1" si="2"/>
        <v>0</v>
      </c>
      <c r="I29" s="229">
        <f t="shared" ca="1" si="2"/>
        <v>0</v>
      </c>
      <c r="J29" s="229">
        <f t="shared" ca="1" si="2"/>
        <v>0</v>
      </c>
      <c r="K29" s="229">
        <f t="shared" ca="1" si="2"/>
        <v>0</v>
      </c>
      <c r="L29" s="229">
        <f t="shared" ca="1" si="2"/>
        <v>0</v>
      </c>
      <c r="M29" s="230">
        <f t="shared" ca="1" si="2"/>
        <v>0</v>
      </c>
      <c r="N29" s="258" t="s">
        <v>345</v>
      </c>
      <c r="O29" s="258" t="s">
        <v>506</v>
      </c>
      <c r="P29" s="206"/>
    </row>
    <row r="30" spans="2:16" ht="15" customHeight="1" x14ac:dyDescent="0.25">
      <c r="B30" s="238" t="s">
        <v>6</v>
      </c>
      <c r="C30" s="239" t="s">
        <v>256</v>
      </c>
      <c r="D30" s="245">
        <v>138</v>
      </c>
      <c r="E30" s="233">
        <f t="shared" ca="1" si="2"/>
        <v>81.25</v>
      </c>
      <c r="F30" s="233">
        <f t="shared" ca="1" si="2"/>
        <v>75</v>
      </c>
      <c r="G30" s="233">
        <f t="shared" ca="1" si="2"/>
        <v>0</v>
      </c>
      <c r="H30" s="233">
        <f t="shared" ca="1" si="2"/>
        <v>0</v>
      </c>
      <c r="I30" s="233">
        <f t="shared" ca="1" si="2"/>
        <v>0</v>
      </c>
      <c r="J30" s="233">
        <f t="shared" ca="1" si="2"/>
        <v>0</v>
      </c>
      <c r="K30" s="233">
        <f t="shared" ca="1" si="2"/>
        <v>0</v>
      </c>
      <c r="L30" s="233">
        <f t="shared" ca="1" si="2"/>
        <v>0</v>
      </c>
      <c r="M30" s="234">
        <f t="shared" ca="1" si="2"/>
        <v>0</v>
      </c>
      <c r="N30" s="260" t="s">
        <v>345</v>
      </c>
      <c r="O30" s="260" t="s">
        <v>507</v>
      </c>
      <c r="P30" s="206"/>
    </row>
    <row r="31" spans="2:16" ht="15" customHeight="1" x14ac:dyDescent="0.25">
      <c r="B31" s="238" t="s">
        <v>5</v>
      </c>
      <c r="C31" s="239" t="s">
        <v>265</v>
      </c>
      <c r="D31" s="245">
        <v>143</v>
      </c>
      <c r="E31" s="233">
        <f t="shared" ca="1" si="2"/>
        <v>75</v>
      </c>
      <c r="F31" s="233">
        <f t="shared" ca="1" si="2"/>
        <v>75</v>
      </c>
      <c r="G31" s="233">
        <f t="shared" ca="1" si="2"/>
        <v>0</v>
      </c>
      <c r="H31" s="233">
        <f t="shared" ca="1" si="2"/>
        <v>0</v>
      </c>
      <c r="I31" s="233">
        <f t="shared" ca="1" si="2"/>
        <v>0</v>
      </c>
      <c r="J31" s="233">
        <f t="shared" ca="1" si="2"/>
        <v>0</v>
      </c>
      <c r="K31" s="233">
        <f t="shared" ca="1" si="2"/>
        <v>0</v>
      </c>
      <c r="L31" s="233">
        <f t="shared" ca="1" si="2"/>
        <v>0</v>
      </c>
      <c r="M31" s="234">
        <f t="shared" ca="1" si="2"/>
        <v>0</v>
      </c>
      <c r="N31" s="260" t="s">
        <v>345</v>
      </c>
      <c r="O31" s="260" t="s">
        <v>521</v>
      </c>
      <c r="P31" s="206"/>
    </row>
    <row r="32" spans="2:16" ht="15" customHeight="1" x14ac:dyDescent="0.25">
      <c r="B32" s="238" t="s">
        <v>271</v>
      </c>
      <c r="C32" s="239" t="s">
        <v>272</v>
      </c>
      <c r="D32" s="245">
        <v>147</v>
      </c>
      <c r="E32" s="233">
        <f t="shared" ca="1" si="2"/>
        <v>75</v>
      </c>
      <c r="F32" s="233">
        <f t="shared" ca="1" si="2"/>
        <v>75</v>
      </c>
      <c r="G32" s="233">
        <f t="shared" ca="1" si="2"/>
        <v>0</v>
      </c>
      <c r="H32" s="233">
        <f t="shared" ca="1" si="2"/>
        <v>0</v>
      </c>
      <c r="I32" s="233">
        <f t="shared" ca="1" si="2"/>
        <v>0</v>
      </c>
      <c r="J32" s="233">
        <f t="shared" ca="1" si="2"/>
        <v>0</v>
      </c>
      <c r="K32" s="233">
        <f t="shared" ca="1" si="2"/>
        <v>0</v>
      </c>
      <c r="L32" s="233">
        <f t="shared" ca="1" si="2"/>
        <v>0</v>
      </c>
      <c r="M32" s="234">
        <f t="shared" ca="1" si="2"/>
        <v>0</v>
      </c>
      <c r="N32" s="260" t="s">
        <v>345</v>
      </c>
      <c r="O32" s="260" t="s">
        <v>521</v>
      </c>
      <c r="P32" s="206"/>
    </row>
    <row r="33" spans="2:17" ht="15" customHeight="1" x14ac:dyDescent="0.25">
      <c r="B33" s="240" t="s">
        <v>277</v>
      </c>
      <c r="C33" s="241" t="s">
        <v>278</v>
      </c>
      <c r="D33" s="246">
        <v>151</v>
      </c>
      <c r="E33" s="235">
        <f t="shared" ca="1" si="2"/>
        <v>75</v>
      </c>
      <c r="F33" s="235">
        <f t="shared" ca="1" si="2"/>
        <v>87.5</v>
      </c>
      <c r="G33" s="235">
        <f t="shared" ca="1" si="2"/>
        <v>0</v>
      </c>
      <c r="H33" s="235">
        <f t="shared" ca="1" si="2"/>
        <v>0</v>
      </c>
      <c r="I33" s="235">
        <f t="shared" ca="1" si="2"/>
        <v>0</v>
      </c>
      <c r="J33" s="235">
        <f t="shared" ca="1" si="2"/>
        <v>0</v>
      </c>
      <c r="K33" s="235">
        <f t="shared" ca="1" si="2"/>
        <v>0</v>
      </c>
      <c r="L33" s="235">
        <f t="shared" ca="1" si="2"/>
        <v>0</v>
      </c>
      <c r="M33" s="236">
        <f t="shared" ca="1" si="2"/>
        <v>0</v>
      </c>
      <c r="N33" s="261" t="s">
        <v>345</v>
      </c>
      <c r="O33" s="261" t="s">
        <v>23</v>
      </c>
      <c r="P33" s="206"/>
    </row>
    <row r="34" spans="2:17" ht="15" customHeight="1" x14ac:dyDescent="0.25">
      <c r="B34" s="238" t="s">
        <v>3</v>
      </c>
      <c r="C34" s="237" t="s">
        <v>287</v>
      </c>
      <c r="D34" s="243">
        <v>163</v>
      </c>
      <c r="E34" s="229">
        <f t="shared" ca="1" si="2"/>
        <v>75</v>
      </c>
      <c r="F34" s="229">
        <f t="shared" ca="1" si="2"/>
        <v>91.666666666666657</v>
      </c>
      <c r="G34" s="229">
        <f t="shared" ca="1" si="2"/>
        <v>0</v>
      </c>
      <c r="H34" s="229">
        <f t="shared" ca="1" si="2"/>
        <v>0</v>
      </c>
      <c r="I34" s="229">
        <f t="shared" ca="1" si="2"/>
        <v>0</v>
      </c>
      <c r="J34" s="229">
        <f t="shared" ca="1" si="2"/>
        <v>0</v>
      </c>
      <c r="K34" s="229">
        <f t="shared" ca="1" si="2"/>
        <v>0</v>
      </c>
      <c r="L34" s="229">
        <f t="shared" ca="1" si="2"/>
        <v>0</v>
      </c>
      <c r="M34" s="230">
        <f t="shared" ca="1" si="2"/>
        <v>0</v>
      </c>
      <c r="N34" s="258" t="s">
        <v>346</v>
      </c>
      <c r="O34" s="258" t="s">
        <v>532</v>
      </c>
      <c r="P34" s="206"/>
    </row>
    <row r="35" spans="2:17" ht="15" customHeight="1" x14ac:dyDescent="0.25">
      <c r="B35" s="238" t="s">
        <v>2</v>
      </c>
      <c r="C35" s="239" t="s">
        <v>292</v>
      </c>
      <c r="D35" s="245">
        <v>167</v>
      </c>
      <c r="E35" s="233">
        <f t="shared" ca="1" si="2"/>
        <v>75</v>
      </c>
      <c r="F35" s="233">
        <f t="shared" ca="1" si="2"/>
        <v>75</v>
      </c>
      <c r="G35" s="233">
        <f t="shared" ca="1" si="2"/>
        <v>0</v>
      </c>
      <c r="H35" s="233">
        <f t="shared" ca="1" si="2"/>
        <v>0</v>
      </c>
      <c r="I35" s="233">
        <f t="shared" ca="1" si="2"/>
        <v>0</v>
      </c>
      <c r="J35" s="233">
        <f t="shared" ca="1" si="2"/>
        <v>0</v>
      </c>
      <c r="K35" s="233">
        <f t="shared" ca="1" si="2"/>
        <v>0</v>
      </c>
      <c r="L35" s="233">
        <f t="shared" ca="1" si="2"/>
        <v>0</v>
      </c>
      <c r="M35" s="234">
        <f t="shared" ca="1" si="2"/>
        <v>0</v>
      </c>
      <c r="N35" s="260" t="s">
        <v>346</v>
      </c>
      <c r="O35" s="260" t="s">
        <v>532</v>
      </c>
      <c r="P35" s="206"/>
      <c r="Q35" t="s">
        <v>557</v>
      </c>
    </row>
    <row r="36" spans="2:17" ht="15" customHeight="1" x14ac:dyDescent="0.25">
      <c r="B36" s="240" t="s">
        <v>1</v>
      </c>
      <c r="C36" s="241" t="s">
        <v>299</v>
      </c>
      <c r="D36" s="246">
        <v>172</v>
      </c>
      <c r="E36" s="235">
        <f t="shared" ca="1" si="2"/>
        <v>75</v>
      </c>
      <c r="F36" s="235">
        <f t="shared" ca="1" si="2"/>
        <v>75</v>
      </c>
      <c r="G36" s="235">
        <f t="shared" ca="1" si="2"/>
        <v>0</v>
      </c>
      <c r="H36" s="235">
        <f t="shared" ca="1" si="2"/>
        <v>0</v>
      </c>
      <c r="I36" s="235">
        <f t="shared" ca="1" si="2"/>
        <v>0</v>
      </c>
      <c r="J36" s="235">
        <f t="shared" ca="1" si="2"/>
        <v>0</v>
      </c>
      <c r="K36" s="235">
        <f t="shared" ca="1" si="2"/>
        <v>0</v>
      </c>
      <c r="L36" s="235">
        <f t="shared" ca="1" si="2"/>
        <v>0</v>
      </c>
      <c r="M36" s="236">
        <f t="shared" ca="1" si="2"/>
        <v>0</v>
      </c>
      <c r="N36" s="261" t="s">
        <v>346</v>
      </c>
      <c r="O36" s="261" t="s">
        <v>532</v>
      </c>
      <c r="P36" s="206"/>
    </row>
    <row r="37" spans="2:17" x14ac:dyDescent="0.25">
      <c r="N37" s="206"/>
      <c r="O37"/>
    </row>
    <row r="38" spans="2:17" x14ac:dyDescent="0.25">
      <c r="N38" s="206"/>
      <c r="O38"/>
    </row>
    <row r="39" spans="2:17" x14ac:dyDescent="0.25">
      <c r="N39" s="206"/>
      <c r="O39"/>
    </row>
    <row r="40" spans="2:17" x14ac:dyDescent="0.25">
      <c r="N40" s="206"/>
      <c r="O40"/>
    </row>
    <row r="41" spans="2:17" x14ac:dyDescent="0.25">
      <c r="N41" s="206"/>
      <c r="O41"/>
    </row>
    <row r="42" spans="2:17" x14ac:dyDescent="0.25">
      <c r="N42" s="206"/>
      <c r="O42"/>
    </row>
    <row r="43" spans="2:17" x14ac:dyDescent="0.25">
      <c r="N43" s="206"/>
      <c r="O43"/>
    </row>
    <row r="44" spans="2:17" x14ac:dyDescent="0.25">
      <c r="N44" s="206"/>
      <c r="O44"/>
    </row>
    <row r="45" spans="2:17" x14ac:dyDescent="0.25">
      <c r="N45" s="206"/>
      <c r="O45"/>
    </row>
    <row r="46" spans="2:17" x14ac:dyDescent="0.25">
      <c r="N46" s="206"/>
      <c r="O46"/>
    </row>
    <row r="47" spans="2:17" x14ac:dyDescent="0.25">
      <c r="N47" s="206"/>
      <c r="O47"/>
    </row>
    <row r="48" spans="2:17" x14ac:dyDescent="0.25">
      <c r="N48" s="206"/>
      <c r="O48"/>
    </row>
    <row r="49" spans="14:15" x14ac:dyDescent="0.25">
      <c r="N49" s="206"/>
      <c r="O49"/>
    </row>
    <row r="50" spans="14:15" x14ac:dyDescent="0.25">
      <c r="N50" s="206"/>
      <c r="O50"/>
    </row>
    <row r="51" spans="14:15" x14ac:dyDescent="0.25">
      <c r="N51" s="206"/>
      <c r="O51"/>
    </row>
    <row r="52" spans="14:15" x14ac:dyDescent="0.25">
      <c r="N52" s="206"/>
      <c r="O52"/>
    </row>
    <row r="53" spans="14:15" x14ac:dyDescent="0.25">
      <c r="N53" s="206"/>
      <c r="O53"/>
    </row>
    <row r="54" spans="14:15" x14ac:dyDescent="0.25">
      <c r="N54" s="206"/>
      <c r="O54"/>
    </row>
    <row r="55" spans="14:15" x14ac:dyDescent="0.25">
      <c r="N55" s="206"/>
      <c r="O55"/>
    </row>
    <row r="56" spans="14:15" x14ac:dyDescent="0.25">
      <c r="N56" s="206"/>
      <c r="O56"/>
    </row>
    <row r="57" spans="14:15" x14ac:dyDescent="0.25">
      <c r="N57" s="206"/>
      <c r="O57"/>
    </row>
    <row r="58" spans="14:15" x14ac:dyDescent="0.25">
      <c r="N58" s="206"/>
      <c r="O58"/>
    </row>
    <row r="59" spans="14:15" x14ac:dyDescent="0.25">
      <c r="N59" s="206"/>
      <c r="O59"/>
    </row>
    <row r="60" spans="14:15" x14ac:dyDescent="0.25">
      <c r="N60" s="206"/>
      <c r="O60"/>
    </row>
    <row r="61" spans="14:15" x14ac:dyDescent="0.25">
      <c r="N61" s="206"/>
      <c r="O61"/>
    </row>
    <row r="62" spans="14:15" x14ac:dyDescent="0.25">
      <c r="N62" s="206"/>
      <c r="O62"/>
    </row>
    <row r="63" spans="14:15" x14ac:dyDescent="0.25">
      <c r="N63" s="206"/>
      <c r="O63"/>
    </row>
    <row r="64" spans="14:15" x14ac:dyDescent="0.25">
      <c r="N64" s="206"/>
      <c r="O64"/>
    </row>
    <row r="65" spans="14:15" x14ac:dyDescent="0.25">
      <c r="N65" s="206"/>
      <c r="O65"/>
    </row>
    <row r="66" spans="14:15" x14ac:dyDescent="0.25">
      <c r="N66" s="206"/>
      <c r="O66"/>
    </row>
    <row r="67" spans="14:15" x14ac:dyDescent="0.25">
      <c r="N67" s="206"/>
      <c r="O67"/>
    </row>
    <row r="68" spans="14:15" x14ac:dyDescent="0.25">
      <c r="N68" s="206"/>
      <c r="O68"/>
    </row>
    <row r="69" spans="14:15" x14ac:dyDescent="0.25">
      <c r="N69" s="206"/>
      <c r="O69"/>
    </row>
  </sheetData>
  <sheetProtection sheet="1" objects="1" scenarios="1"/>
  <mergeCells count="2">
    <mergeCell ref="E2:M2"/>
    <mergeCell ref="H3:M3"/>
  </mergeCells>
  <pageMargins left="0.70866141732283472" right="0.70866141732283472" top="0.74803149606299213" bottom="0.74803149606299213" header="0.31496062992125984" footer="0.31496062992125984"/>
  <pageSetup paperSize="9" scale="47" fitToHeight="15"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4"/>
  <dimension ref="B2:S11"/>
  <sheetViews>
    <sheetView showGridLines="0" workbookViewId="0">
      <selection activeCell="O18" sqref="O18"/>
    </sheetView>
  </sheetViews>
  <sheetFormatPr defaultColWidth="8.85546875" defaultRowHeight="15" x14ac:dyDescent="0.25"/>
  <cols>
    <col min="1" max="1" width="8.85546875" style="26"/>
    <col min="2" max="2" width="25.7109375" style="26" bestFit="1" customWidth="1"/>
    <col min="3" max="6" width="8.42578125" style="26" customWidth="1"/>
    <col min="7" max="7" width="9.85546875" style="26" bestFit="1" customWidth="1"/>
    <col min="8" max="14" width="8.42578125" style="26" hidden="1" customWidth="1"/>
    <col min="15" max="15" width="2.7109375" style="26" customWidth="1"/>
    <col min="16" max="16" width="5.85546875" style="26" bestFit="1" customWidth="1"/>
    <col min="17" max="17" width="9.85546875" style="26" bestFit="1" customWidth="1"/>
    <col min="18" max="18" width="5.42578125" style="26" bestFit="1" customWidth="1"/>
    <col min="19" max="19" width="5.85546875" style="26" customWidth="1"/>
    <col min="20" max="16384" width="8.85546875" style="26"/>
  </cols>
  <sheetData>
    <row r="2" spans="2:19" x14ac:dyDescent="0.25">
      <c r="B2" s="25" t="s">
        <v>43</v>
      </c>
      <c r="C2" s="25" t="s">
        <v>44</v>
      </c>
      <c r="D2" s="25" t="s">
        <v>45</v>
      </c>
      <c r="E2" s="25" t="s">
        <v>46</v>
      </c>
      <c r="F2" s="25" t="s">
        <v>47</v>
      </c>
      <c r="G2" s="25" t="s">
        <v>48</v>
      </c>
      <c r="H2" s="25" t="s">
        <v>49</v>
      </c>
      <c r="I2" s="25" t="s">
        <v>50</v>
      </c>
      <c r="J2" s="25" t="s">
        <v>51</v>
      </c>
      <c r="K2" s="25" t="s">
        <v>52</v>
      </c>
      <c r="L2" s="25" t="s">
        <v>53</v>
      </c>
      <c r="M2" s="25" t="s">
        <v>54</v>
      </c>
      <c r="N2" s="25" t="s">
        <v>55</v>
      </c>
      <c r="P2" s="27" t="s">
        <v>56</v>
      </c>
      <c r="Q2" s="27" t="s">
        <v>57</v>
      </c>
      <c r="R2" s="27" t="s">
        <v>58</v>
      </c>
      <c r="S2" s="27" t="s">
        <v>59</v>
      </c>
    </row>
    <row r="3" spans="2:19" x14ac:dyDescent="0.25">
      <c r="B3" s="28" t="s">
        <v>60</v>
      </c>
      <c r="C3" s="29">
        <v>0</v>
      </c>
      <c r="D3" s="29">
        <v>0</v>
      </c>
      <c r="E3" s="29">
        <v>0</v>
      </c>
      <c r="F3" s="29">
        <v>0</v>
      </c>
      <c r="G3" s="29">
        <v>0</v>
      </c>
      <c r="H3" s="30">
        <v>0</v>
      </c>
      <c r="I3" s="30">
        <v>0</v>
      </c>
      <c r="J3" s="30">
        <v>0</v>
      </c>
      <c r="K3" s="30">
        <v>0</v>
      </c>
      <c r="L3" s="30">
        <v>0</v>
      </c>
      <c r="M3" s="30">
        <v>0</v>
      </c>
      <c r="N3" s="30">
        <v>0</v>
      </c>
      <c r="P3" s="31">
        <v>0</v>
      </c>
      <c r="Q3" s="29" t="s">
        <v>44</v>
      </c>
      <c r="R3" s="32">
        <v>0.25</v>
      </c>
      <c r="S3" s="29">
        <v>1</v>
      </c>
    </row>
    <row r="4" spans="2:19" x14ac:dyDescent="0.25">
      <c r="B4" s="33" t="s">
        <v>61</v>
      </c>
      <c r="C4" s="29">
        <v>2.62</v>
      </c>
      <c r="D4" s="29">
        <v>5.25</v>
      </c>
      <c r="E4" s="29">
        <v>7.87</v>
      </c>
      <c r="F4" s="29">
        <v>10.5</v>
      </c>
      <c r="G4" s="29">
        <v>13.12</v>
      </c>
      <c r="H4" s="30">
        <v>50</v>
      </c>
      <c r="I4" s="30">
        <v>3</v>
      </c>
      <c r="J4" s="30"/>
      <c r="K4" s="30">
        <f>I4+J4</f>
        <v>3</v>
      </c>
      <c r="L4" s="30">
        <f>0.1*H4</f>
        <v>5</v>
      </c>
      <c r="M4" s="30">
        <f>H4-K4-L4</f>
        <v>42</v>
      </c>
      <c r="N4" s="30">
        <f t="shared" ref="N4:N11" si="0">M4/4</f>
        <v>10.5</v>
      </c>
      <c r="P4" s="31">
        <v>51</v>
      </c>
      <c r="Q4" s="29" t="s">
        <v>45</v>
      </c>
      <c r="R4" s="32">
        <v>0.5</v>
      </c>
      <c r="S4" s="29">
        <v>2</v>
      </c>
    </row>
    <row r="5" spans="2:19" x14ac:dyDescent="0.25">
      <c r="B5" s="33" t="s">
        <v>62</v>
      </c>
      <c r="C5" s="29">
        <v>2.37</v>
      </c>
      <c r="D5" s="29">
        <v>4.75</v>
      </c>
      <c r="E5" s="29">
        <v>7.12</v>
      </c>
      <c r="F5" s="29">
        <v>9.5</v>
      </c>
      <c r="G5" s="29">
        <v>11.87</v>
      </c>
      <c r="H5" s="30">
        <v>50</v>
      </c>
      <c r="I5" s="30">
        <v>3</v>
      </c>
      <c r="J5" s="30">
        <v>4</v>
      </c>
      <c r="K5" s="30">
        <f t="shared" ref="K5:K11" si="1">I5+J5</f>
        <v>7</v>
      </c>
      <c r="L5" s="30">
        <f t="shared" ref="L5:L11" si="2">0.1*H5</f>
        <v>5</v>
      </c>
      <c r="M5" s="30">
        <f t="shared" ref="M5:M11" si="3">H5-K5-L5</f>
        <v>38</v>
      </c>
      <c r="N5" s="30">
        <f t="shared" si="0"/>
        <v>9.5</v>
      </c>
      <c r="P5" s="31">
        <v>61</v>
      </c>
      <c r="Q5" s="29" t="s">
        <v>46</v>
      </c>
      <c r="R5" s="32">
        <v>0.75</v>
      </c>
      <c r="S5" s="29">
        <v>3</v>
      </c>
    </row>
    <row r="6" spans="2:19" x14ac:dyDescent="0.25">
      <c r="B6" s="33" t="s">
        <v>63</v>
      </c>
      <c r="C6" s="29">
        <v>5.0599999999999996</v>
      </c>
      <c r="D6" s="29">
        <v>10.119999999999999</v>
      </c>
      <c r="E6" s="29">
        <v>15.18</v>
      </c>
      <c r="F6" s="29">
        <v>20.25</v>
      </c>
      <c r="G6" s="29">
        <v>25.31</v>
      </c>
      <c r="H6" s="30">
        <v>100</v>
      </c>
      <c r="I6" s="30">
        <v>3</v>
      </c>
      <c r="J6" s="30">
        <v>6</v>
      </c>
      <c r="K6" s="30">
        <f t="shared" si="1"/>
        <v>9</v>
      </c>
      <c r="L6" s="30">
        <f t="shared" si="2"/>
        <v>10</v>
      </c>
      <c r="M6" s="30">
        <f t="shared" si="3"/>
        <v>81</v>
      </c>
      <c r="N6" s="30">
        <f t="shared" si="0"/>
        <v>20.25</v>
      </c>
      <c r="P6" s="31">
        <v>76</v>
      </c>
      <c r="Q6" s="29" t="s">
        <v>47</v>
      </c>
      <c r="R6" s="32">
        <v>1</v>
      </c>
      <c r="S6" s="29">
        <v>4</v>
      </c>
    </row>
    <row r="7" spans="2:19" x14ac:dyDescent="0.25">
      <c r="B7" s="33" t="s">
        <v>64</v>
      </c>
      <c r="C7" s="29">
        <v>4.87</v>
      </c>
      <c r="D7" s="29">
        <v>9.75</v>
      </c>
      <c r="E7" s="29">
        <v>14.62</v>
      </c>
      <c r="F7" s="29">
        <v>19.5</v>
      </c>
      <c r="G7" s="29">
        <v>24.37</v>
      </c>
      <c r="H7" s="30">
        <v>100</v>
      </c>
      <c r="I7" s="30">
        <v>4</v>
      </c>
      <c r="J7" s="30">
        <v>8</v>
      </c>
      <c r="K7" s="30">
        <f t="shared" si="1"/>
        <v>12</v>
      </c>
      <c r="L7" s="30">
        <f t="shared" si="2"/>
        <v>10</v>
      </c>
      <c r="M7" s="30">
        <f t="shared" si="3"/>
        <v>78</v>
      </c>
      <c r="N7" s="30">
        <f t="shared" si="0"/>
        <v>19.5</v>
      </c>
      <c r="P7" s="31">
        <v>91</v>
      </c>
      <c r="Q7" s="29" t="s">
        <v>48</v>
      </c>
      <c r="R7" s="32">
        <v>1.25</v>
      </c>
      <c r="S7" s="29">
        <v>5</v>
      </c>
    </row>
    <row r="8" spans="2:19" x14ac:dyDescent="0.25">
      <c r="B8" s="33" t="s">
        <v>65</v>
      </c>
      <c r="C8" s="29">
        <v>7.43</v>
      </c>
      <c r="D8" s="29">
        <v>14.87</v>
      </c>
      <c r="E8" s="29">
        <v>22.31</v>
      </c>
      <c r="F8" s="29">
        <v>29.75</v>
      </c>
      <c r="G8" s="29">
        <v>37.18</v>
      </c>
      <c r="H8" s="30">
        <v>150</v>
      </c>
      <c r="I8" s="30">
        <v>4</v>
      </c>
      <c r="J8" s="30">
        <v>12</v>
      </c>
      <c r="K8" s="30">
        <f t="shared" si="1"/>
        <v>16</v>
      </c>
      <c r="L8" s="30">
        <f t="shared" si="2"/>
        <v>15</v>
      </c>
      <c r="M8" s="30">
        <f t="shared" si="3"/>
        <v>119</v>
      </c>
      <c r="N8" s="30">
        <f t="shared" si="0"/>
        <v>29.75</v>
      </c>
    </row>
    <row r="9" spans="2:19" x14ac:dyDescent="0.25">
      <c r="B9" s="33" t="s">
        <v>66</v>
      </c>
      <c r="C9" s="29">
        <v>7.4</v>
      </c>
      <c r="D9" s="29">
        <v>14.87</v>
      </c>
      <c r="E9" s="29">
        <v>22.31</v>
      </c>
      <c r="F9" s="29">
        <v>29.75</v>
      </c>
      <c r="G9" s="29">
        <v>37.18</v>
      </c>
      <c r="H9" s="30">
        <v>150</v>
      </c>
      <c r="I9" s="30">
        <v>4</v>
      </c>
      <c r="J9" s="30">
        <v>12</v>
      </c>
      <c r="K9" s="30">
        <f t="shared" si="1"/>
        <v>16</v>
      </c>
      <c r="L9" s="30">
        <f t="shared" si="2"/>
        <v>15</v>
      </c>
      <c r="M9" s="30">
        <f t="shared" si="3"/>
        <v>119</v>
      </c>
      <c r="N9" s="30">
        <f t="shared" si="0"/>
        <v>29.75</v>
      </c>
    </row>
    <row r="10" spans="2:19" x14ac:dyDescent="0.25">
      <c r="B10" s="33" t="s">
        <v>67</v>
      </c>
      <c r="C10" s="29">
        <v>7.25</v>
      </c>
      <c r="D10" s="29">
        <v>14.5</v>
      </c>
      <c r="E10" s="29">
        <v>21.75</v>
      </c>
      <c r="F10" s="29">
        <v>29</v>
      </c>
      <c r="G10" s="29">
        <v>36.25</v>
      </c>
      <c r="H10" s="30">
        <v>150</v>
      </c>
      <c r="I10" s="30">
        <v>5</v>
      </c>
      <c r="J10" s="30">
        <v>14</v>
      </c>
      <c r="K10" s="30">
        <f t="shared" si="1"/>
        <v>19</v>
      </c>
      <c r="L10" s="30">
        <f t="shared" si="2"/>
        <v>15</v>
      </c>
      <c r="M10" s="30">
        <f t="shared" si="3"/>
        <v>116</v>
      </c>
      <c r="N10" s="30">
        <f t="shared" si="0"/>
        <v>29</v>
      </c>
    </row>
    <row r="11" spans="2:19" x14ac:dyDescent="0.25">
      <c r="B11" s="33" t="s">
        <v>68</v>
      </c>
      <c r="C11" s="29">
        <v>9.69</v>
      </c>
      <c r="D11" s="29">
        <v>19.38</v>
      </c>
      <c r="E11" s="29">
        <v>29.06</v>
      </c>
      <c r="F11" s="29">
        <v>38.75</v>
      </c>
      <c r="G11" s="29">
        <v>48.44</v>
      </c>
      <c r="H11" s="30">
        <v>200</v>
      </c>
      <c r="I11" s="30">
        <v>5</v>
      </c>
      <c r="J11" s="30">
        <v>20</v>
      </c>
      <c r="K11" s="30">
        <f t="shared" si="1"/>
        <v>25</v>
      </c>
      <c r="L11" s="30">
        <f t="shared" si="2"/>
        <v>20</v>
      </c>
      <c r="M11" s="30">
        <f t="shared" si="3"/>
        <v>155</v>
      </c>
      <c r="N11" s="30">
        <f t="shared" si="0"/>
        <v>38.75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8</vt:i4>
      </vt:variant>
    </vt:vector>
  </HeadingPairs>
  <TitlesOfParts>
    <vt:vector size="35" baseType="lpstr">
      <vt:lpstr>Menu</vt:lpstr>
      <vt:lpstr>Data</vt:lpstr>
      <vt:lpstr>Sampul-Thn-1</vt:lpstr>
      <vt:lpstr>Pengawas-Thn-1</vt:lpstr>
      <vt:lpstr>Form1-Pengawas-Thn-1</vt:lpstr>
      <vt:lpstr>Form2-Pengawas-Thn-1</vt:lpstr>
      <vt:lpstr>Rekap-Pengawas-Thn-1</vt:lpstr>
      <vt:lpstr>Sampul-Thn-2</vt:lpstr>
      <vt:lpstr>Pengawas-Thn-2</vt:lpstr>
      <vt:lpstr>Form1-Pengawas-Thn-2</vt:lpstr>
      <vt:lpstr>Form2-Pengawas-Thn-2</vt:lpstr>
      <vt:lpstr>Sampul-Thn-3</vt:lpstr>
      <vt:lpstr>Pengawas-Thn-3</vt:lpstr>
      <vt:lpstr>Form1-Pengawas-Thn-3</vt:lpstr>
      <vt:lpstr>Form2-Pengawas-Thn-3</vt:lpstr>
      <vt:lpstr>Sampul-Thn-4</vt:lpstr>
      <vt:lpstr>Kabid-Thn-4</vt:lpstr>
      <vt:lpstr>Kasi-Thn-4</vt:lpstr>
      <vt:lpstr>Pengawas-Thn-4</vt:lpstr>
      <vt:lpstr>Guru-Thn-4</vt:lpstr>
      <vt:lpstr>Tendik-Thn-4</vt:lpstr>
      <vt:lpstr>Komite-Thn-4</vt:lpstr>
      <vt:lpstr>Rekap-Thn-4</vt:lpstr>
      <vt:lpstr>Rekap_Detil</vt:lpstr>
      <vt:lpstr>Rekap_Detil2</vt:lpstr>
      <vt:lpstr>Rekap</vt:lpstr>
      <vt:lpstr>MASTER</vt:lpstr>
      <vt:lpstr>Data!Print_Area</vt:lpstr>
      <vt:lpstr>'Rekap-Pengawas-Thn-1'!Print_Area</vt:lpstr>
      <vt:lpstr>'Rekap-Thn-4'!Print_Area</vt:lpstr>
      <vt:lpstr>'Sampul-Thn-1'!Print_Area</vt:lpstr>
      <vt:lpstr>'Sampul-Thn-2'!Print_Area</vt:lpstr>
      <vt:lpstr>'Sampul-Thn-3'!Print_Area</vt:lpstr>
      <vt:lpstr>'Sampul-Thn-4'!Print_Area</vt:lpstr>
      <vt:lpstr>Tabel_IK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tjipto</dc:creator>
  <cp:lastModifiedBy>Ulfa Arifani</cp:lastModifiedBy>
  <cp:lastPrinted>2018-06-07T02:42:15Z</cp:lastPrinted>
  <dcterms:created xsi:type="dcterms:W3CDTF">2018-05-21T22:57:01Z</dcterms:created>
  <dcterms:modified xsi:type="dcterms:W3CDTF">2025-01-02T07:14:24Z</dcterms:modified>
</cp:coreProperties>
</file>