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aMaNDeR\Desktop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definedNames>
    <definedName name="m">Sheet1!$B$1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E70" i="1"/>
  <c r="F70" i="1"/>
  <c r="G70" i="1"/>
  <c r="H70" i="1"/>
  <c r="I70" i="1"/>
  <c r="J70" i="1"/>
  <c r="K70" i="1"/>
  <c r="L70" i="1"/>
  <c r="M70" i="1"/>
  <c r="N70" i="1"/>
  <c r="C70" i="1"/>
  <c r="C69" i="1"/>
  <c r="D35" i="1"/>
  <c r="D17" i="2" s="1"/>
  <c r="E35" i="1"/>
  <c r="E17" i="2" s="1"/>
  <c r="F35" i="1"/>
  <c r="F17" i="2" s="1"/>
  <c r="G35" i="1"/>
  <c r="H35" i="1"/>
  <c r="H17" i="2" s="1"/>
  <c r="I35" i="1"/>
  <c r="I17" i="2" s="1"/>
  <c r="J35" i="1"/>
  <c r="J17" i="2" s="1"/>
  <c r="K35" i="1"/>
  <c r="K17" i="2" s="1"/>
  <c r="L35" i="1"/>
  <c r="L17" i="2" s="1"/>
  <c r="M35" i="1"/>
  <c r="M17" i="2" s="1"/>
  <c r="N35" i="1"/>
  <c r="N17" i="2" s="1"/>
  <c r="C35" i="1"/>
  <c r="C17" i="2" s="1"/>
  <c r="G17" i="2" l="1"/>
  <c r="C57" i="1"/>
  <c r="D57" i="1"/>
  <c r="E57" i="1"/>
  <c r="F57" i="1"/>
  <c r="G57" i="1"/>
  <c r="H57" i="1"/>
  <c r="I57" i="1"/>
  <c r="J57" i="1"/>
  <c r="K57" i="1"/>
  <c r="L57" i="1"/>
  <c r="M57" i="1"/>
  <c r="N57" i="1"/>
  <c r="C58" i="1"/>
  <c r="D58" i="1"/>
  <c r="E58" i="1"/>
  <c r="F58" i="1"/>
  <c r="G58" i="1"/>
  <c r="H58" i="1"/>
  <c r="I58" i="1"/>
  <c r="J58" i="1"/>
  <c r="K58" i="1"/>
  <c r="L58" i="1"/>
  <c r="M58" i="1"/>
  <c r="N58" i="1"/>
  <c r="C59" i="1"/>
  <c r="D59" i="1"/>
  <c r="E59" i="1"/>
  <c r="F59" i="1"/>
  <c r="G59" i="1"/>
  <c r="H59" i="1"/>
  <c r="I59" i="1"/>
  <c r="J59" i="1"/>
  <c r="K59" i="1"/>
  <c r="L59" i="1"/>
  <c r="M59" i="1"/>
  <c r="N59" i="1"/>
  <c r="C60" i="1"/>
  <c r="D60" i="1"/>
  <c r="E60" i="1"/>
  <c r="F60" i="1"/>
  <c r="G60" i="1"/>
  <c r="H60" i="1"/>
  <c r="I60" i="1"/>
  <c r="J60" i="1"/>
  <c r="K60" i="1"/>
  <c r="L60" i="1"/>
  <c r="M60" i="1"/>
  <c r="N60" i="1"/>
  <c r="C61" i="1"/>
  <c r="D61" i="1"/>
  <c r="E61" i="1"/>
  <c r="F61" i="1"/>
  <c r="G61" i="1"/>
  <c r="H61" i="1"/>
  <c r="I61" i="1"/>
  <c r="J61" i="1"/>
  <c r="K61" i="1"/>
  <c r="L61" i="1"/>
  <c r="M61" i="1"/>
  <c r="N61" i="1"/>
  <c r="C62" i="1"/>
  <c r="D62" i="1"/>
  <c r="E62" i="1"/>
  <c r="F62" i="1"/>
  <c r="G62" i="1"/>
  <c r="H62" i="1"/>
  <c r="I62" i="1"/>
  <c r="J62" i="1"/>
  <c r="K62" i="1"/>
  <c r="L62" i="1"/>
  <c r="M62" i="1"/>
  <c r="N62" i="1"/>
  <c r="C63" i="1"/>
  <c r="D63" i="1"/>
  <c r="E63" i="1"/>
  <c r="F63" i="1"/>
  <c r="G63" i="1"/>
  <c r="H63" i="1"/>
  <c r="I63" i="1"/>
  <c r="J63" i="1"/>
  <c r="K63" i="1"/>
  <c r="L63" i="1"/>
  <c r="M63" i="1"/>
  <c r="N63" i="1"/>
  <c r="C64" i="1"/>
  <c r="D64" i="1"/>
  <c r="E64" i="1"/>
  <c r="F64" i="1"/>
  <c r="G64" i="1"/>
  <c r="H64" i="1"/>
  <c r="I64" i="1"/>
  <c r="J64" i="1"/>
  <c r="K64" i="1"/>
  <c r="L64" i="1"/>
  <c r="M64" i="1"/>
  <c r="N64" i="1"/>
  <c r="C65" i="1"/>
  <c r="D65" i="1"/>
  <c r="E65" i="1"/>
  <c r="F65" i="1"/>
  <c r="G65" i="1"/>
  <c r="H65" i="1"/>
  <c r="I65" i="1"/>
  <c r="J65" i="1"/>
  <c r="K65" i="1"/>
  <c r="L65" i="1"/>
  <c r="M65" i="1"/>
  <c r="N65" i="1"/>
  <c r="C66" i="1"/>
  <c r="D66" i="1"/>
  <c r="E66" i="1"/>
  <c r="F66" i="1"/>
  <c r="G66" i="1"/>
  <c r="H66" i="1"/>
  <c r="I66" i="1"/>
  <c r="J66" i="1"/>
  <c r="K66" i="1"/>
  <c r="L66" i="1"/>
  <c r="M66" i="1"/>
  <c r="N66" i="1"/>
  <c r="C67" i="1"/>
  <c r="D67" i="1"/>
  <c r="E67" i="1"/>
  <c r="F67" i="1"/>
  <c r="G67" i="1"/>
  <c r="H67" i="1"/>
  <c r="I67" i="1"/>
  <c r="J67" i="1"/>
  <c r="K67" i="1"/>
  <c r="L67" i="1"/>
  <c r="M67" i="1"/>
  <c r="N67" i="1"/>
  <c r="C68" i="1"/>
  <c r="D68" i="1"/>
  <c r="E68" i="1"/>
  <c r="F68" i="1"/>
  <c r="G68" i="1"/>
  <c r="H68" i="1"/>
  <c r="I68" i="1"/>
  <c r="J68" i="1"/>
  <c r="K68" i="1"/>
  <c r="L68" i="1"/>
  <c r="M68" i="1"/>
  <c r="N68" i="1"/>
  <c r="D69" i="1"/>
  <c r="E69" i="1"/>
  <c r="F69" i="1"/>
  <c r="G69" i="1"/>
  <c r="H69" i="1"/>
  <c r="I69" i="1"/>
  <c r="J69" i="1"/>
  <c r="K69" i="1"/>
  <c r="L69" i="1"/>
  <c r="M69" i="1"/>
  <c r="N69" i="1"/>
  <c r="D56" i="1"/>
  <c r="E56" i="1"/>
  <c r="F56" i="1"/>
  <c r="G56" i="1"/>
  <c r="H56" i="1"/>
  <c r="I56" i="1"/>
  <c r="J56" i="1"/>
  <c r="K56" i="1"/>
  <c r="L56" i="1"/>
  <c r="M56" i="1"/>
  <c r="N56" i="1"/>
  <c r="C56" i="1"/>
  <c r="C21" i="1"/>
  <c r="C3" i="2" s="1"/>
  <c r="D21" i="1"/>
  <c r="D3" i="2" s="1"/>
  <c r="E21" i="1"/>
  <c r="E3" i="2" s="1"/>
  <c r="F21" i="1"/>
  <c r="G21" i="1"/>
  <c r="G3" i="2" s="1"/>
  <c r="H21" i="1"/>
  <c r="H3" i="2" s="1"/>
  <c r="I21" i="1"/>
  <c r="I3" i="2" s="1"/>
  <c r="J21" i="1"/>
  <c r="K21" i="1"/>
  <c r="K3" i="2" s="1"/>
  <c r="L21" i="1"/>
  <c r="L3" i="2" s="1"/>
  <c r="M21" i="1"/>
  <c r="M3" i="2" s="1"/>
  <c r="N21" i="1"/>
  <c r="C22" i="1"/>
  <c r="C4" i="2" s="1"/>
  <c r="D22" i="1"/>
  <c r="E22" i="1"/>
  <c r="E4" i="2" s="1"/>
  <c r="F22" i="1"/>
  <c r="F4" i="2" s="1"/>
  <c r="G22" i="1"/>
  <c r="G4" i="2" s="1"/>
  <c r="H22" i="1"/>
  <c r="I22" i="1"/>
  <c r="I4" i="2" s="1"/>
  <c r="J22" i="1"/>
  <c r="J4" i="2" s="1"/>
  <c r="K22" i="1"/>
  <c r="K4" i="2" s="1"/>
  <c r="L22" i="1"/>
  <c r="M22" i="1"/>
  <c r="M4" i="2" s="1"/>
  <c r="N22" i="1"/>
  <c r="N4" i="2" s="1"/>
  <c r="C23" i="1"/>
  <c r="C5" i="2" s="1"/>
  <c r="D23" i="1"/>
  <c r="E23" i="1"/>
  <c r="E5" i="2" s="1"/>
  <c r="F23" i="1"/>
  <c r="F5" i="2" s="1"/>
  <c r="G23" i="1"/>
  <c r="G5" i="2" s="1"/>
  <c r="H23" i="1"/>
  <c r="I23" i="1"/>
  <c r="I5" i="2" s="1"/>
  <c r="J23" i="1"/>
  <c r="J5" i="2" s="1"/>
  <c r="K23" i="1"/>
  <c r="K5" i="2" s="1"/>
  <c r="L23" i="1"/>
  <c r="M23" i="1"/>
  <c r="M5" i="2" s="1"/>
  <c r="N23" i="1"/>
  <c r="N5" i="2" s="1"/>
  <c r="C24" i="1"/>
  <c r="C6" i="2" s="1"/>
  <c r="D24" i="1"/>
  <c r="E24" i="1"/>
  <c r="E6" i="2" s="1"/>
  <c r="F24" i="1"/>
  <c r="F6" i="2" s="1"/>
  <c r="G24" i="1"/>
  <c r="G6" i="2" s="1"/>
  <c r="H24" i="1"/>
  <c r="I24" i="1"/>
  <c r="I6" i="2" s="1"/>
  <c r="J24" i="1"/>
  <c r="J6" i="2" s="1"/>
  <c r="K24" i="1"/>
  <c r="K6" i="2" s="1"/>
  <c r="L24" i="1"/>
  <c r="M24" i="1"/>
  <c r="M6" i="2" s="1"/>
  <c r="N24" i="1"/>
  <c r="N6" i="2" s="1"/>
  <c r="C25" i="1"/>
  <c r="C7" i="2" s="1"/>
  <c r="D25" i="1"/>
  <c r="E25" i="1"/>
  <c r="E7" i="2" s="1"/>
  <c r="F25" i="1"/>
  <c r="F7" i="2" s="1"/>
  <c r="G25" i="1"/>
  <c r="G7" i="2" s="1"/>
  <c r="H25" i="1"/>
  <c r="I25" i="1"/>
  <c r="I7" i="2" s="1"/>
  <c r="J25" i="1"/>
  <c r="J7" i="2" s="1"/>
  <c r="K25" i="1"/>
  <c r="K7" i="2" s="1"/>
  <c r="L25" i="1"/>
  <c r="M25" i="1"/>
  <c r="M7" i="2" s="1"/>
  <c r="N25" i="1"/>
  <c r="N7" i="2" s="1"/>
  <c r="C26" i="1"/>
  <c r="C8" i="2" s="1"/>
  <c r="D26" i="1"/>
  <c r="E26" i="1"/>
  <c r="E8" i="2" s="1"/>
  <c r="F26" i="1"/>
  <c r="F8" i="2" s="1"/>
  <c r="G26" i="1"/>
  <c r="G8" i="2" s="1"/>
  <c r="H26" i="1"/>
  <c r="I26" i="1"/>
  <c r="I8" i="2" s="1"/>
  <c r="J26" i="1"/>
  <c r="J8" i="2" s="1"/>
  <c r="K26" i="1"/>
  <c r="K8" i="2" s="1"/>
  <c r="L26" i="1"/>
  <c r="M26" i="1"/>
  <c r="M8" i="2" s="1"/>
  <c r="N26" i="1"/>
  <c r="N8" i="2" s="1"/>
  <c r="C27" i="1"/>
  <c r="C9" i="2" s="1"/>
  <c r="D27" i="1"/>
  <c r="E27" i="1"/>
  <c r="E9" i="2" s="1"/>
  <c r="F27" i="1"/>
  <c r="F9" i="2" s="1"/>
  <c r="G27" i="1"/>
  <c r="G9" i="2" s="1"/>
  <c r="H27" i="1"/>
  <c r="I27" i="1"/>
  <c r="I9" i="2" s="1"/>
  <c r="J27" i="1"/>
  <c r="J9" i="2" s="1"/>
  <c r="K27" i="1"/>
  <c r="K9" i="2" s="1"/>
  <c r="L27" i="1"/>
  <c r="M27" i="1"/>
  <c r="M9" i="2" s="1"/>
  <c r="N27" i="1"/>
  <c r="N9" i="2" s="1"/>
  <c r="C28" i="1"/>
  <c r="C10" i="2" s="1"/>
  <c r="D28" i="1"/>
  <c r="E28" i="1"/>
  <c r="E10" i="2" s="1"/>
  <c r="F28" i="1"/>
  <c r="F10" i="2" s="1"/>
  <c r="G28" i="1"/>
  <c r="G10" i="2" s="1"/>
  <c r="H28" i="1"/>
  <c r="I28" i="1"/>
  <c r="I10" i="2" s="1"/>
  <c r="J28" i="1"/>
  <c r="J10" i="2" s="1"/>
  <c r="K28" i="1"/>
  <c r="K10" i="2" s="1"/>
  <c r="L28" i="1"/>
  <c r="M28" i="1"/>
  <c r="M10" i="2" s="1"/>
  <c r="N28" i="1"/>
  <c r="N10" i="2" s="1"/>
  <c r="C29" i="1"/>
  <c r="C11" i="2" s="1"/>
  <c r="D29" i="1"/>
  <c r="E29" i="1"/>
  <c r="E11" i="2" s="1"/>
  <c r="F29" i="1"/>
  <c r="F11" i="2" s="1"/>
  <c r="G29" i="1"/>
  <c r="G11" i="2" s="1"/>
  <c r="H29" i="1"/>
  <c r="I29" i="1"/>
  <c r="I11" i="2" s="1"/>
  <c r="J29" i="1"/>
  <c r="J11" i="2" s="1"/>
  <c r="K29" i="1"/>
  <c r="K11" i="2" s="1"/>
  <c r="L29" i="1"/>
  <c r="M29" i="1"/>
  <c r="M11" i="2" s="1"/>
  <c r="N29" i="1"/>
  <c r="N11" i="2" s="1"/>
  <c r="C30" i="1"/>
  <c r="C12" i="2" s="1"/>
  <c r="D30" i="1"/>
  <c r="E30" i="1"/>
  <c r="E12" i="2" s="1"/>
  <c r="F30" i="1"/>
  <c r="F12" i="2" s="1"/>
  <c r="G30" i="1"/>
  <c r="G12" i="2" s="1"/>
  <c r="H30" i="1"/>
  <c r="I30" i="1"/>
  <c r="I12" i="2" s="1"/>
  <c r="J30" i="1"/>
  <c r="J12" i="2" s="1"/>
  <c r="K30" i="1"/>
  <c r="K12" i="2" s="1"/>
  <c r="L30" i="1"/>
  <c r="M30" i="1"/>
  <c r="M12" i="2" s="1"/>
  <c r="N30" i="1"/>
  <c r="N12" i="2" s="1"/>
  <c r="C31" i="1"/>
  <c r="C13" i="2" s="1"/>
  <c r="D31" i="1"/>
  <c r="E31" i="1"/>
  <c r="E13" i="2" s="1"/>
  <c r="F31" i="1"/>
  <c r="F13" i="2" s="1"/>
  <c r="G31" i="1"/>
  <c r="G13" i="2" s="1"/>
  <c r="H31" i="1"/>
  <c r="I31" i="1"/>
  <c r="I13" i="2" s="1"/>
  <c r="J31" i="1"/>
  <c r="J13" i="2" s="1"/>
  <c r="K31" i="1"/>
  <c r="K13" i="2" s="1"/>
  <c r="L31" i="1"/>
  <c r="M31" i="1"/>
  <c r="M13" i="2" s="1"/>
  <c r="N31" i="1"/>
  <c r="N13" i="2" s="1"/>
  <c r="C32" i="1"/>
  <c r="C14" i="2" s="1"/>
  <c r="D32" i="1"/>
  <c r="E32" i="1"/>
  <c r="E14" i="2" s="1"/>
  <c r="F32" i="1"/>
  <c r="F14" i="2" s="1"/>
  <c r="G32" i="1"/>
  <c r="G14" i="2" s="1"/>
  <c r="H32" i="1"/>
  <c r="I32" i="1"/>
  <c r="I14" i="2" s="1"/>
  <c r="J32" i="1"/>
  <c r="J14" i="2" s="1"/>
  <c r="K32" i="1"/>
  <c r="K14" i="2" s="1"/>
  <c r="L32" i="1"/>
  <c r="M32" i="1"/>
  <c r="M14" i="2" s="1"/>
  <c r="N32" i="1"/>
  <c r="N14" i="2" s="1"/>
  <c r="C33" i="1"/>
  <c r="C15" i="2" s="1"/>
  <c r="D33" i="1"/>
  <c r="E33" i="1"/>
  <c r="E15" i="2" s="1"/>
  <c r="F33" i="1"/>
  <c r="F15" i="2" s="1"/>
  <c r="G33" i="1"/>
  <c r="G15" i="2" s="1"/>
  <c r="H33" i="1"/>
  <c r="I33" i="1"/>
  <c r="I15" i="2" s="1"/>
  <c r="J33" i="1"/>
  <c r="J15" i="2" s="1"/>
  <c r="K33" i="1"/>
  <c r="K15" i="2" s="1"/>
  <c r="L33" i="1"/>
  <c r="M33" i="1"/>
  <c r="M15" i="2" s="1"/>
  <c r="N33" i="1"/>
  <c r="N15" i="2" s="1"/>
  <c r="C34" i="1"/>
  <c r="C16" i="2" s="1"/>
  <c r="D34" i="1"/>
  <c r="D16" i="2" s="1"/>
  <c r="E34" i="1"/>
  <c r="E16" i="2" s="1"/>
  <c r="F34" i="1"/>
  <c r="F16" i="2" s="1"/>
  <c r="G34" i="1"/>
  <c r="G16" i="2" s="1"/>
  <c r="H34" i="1"/>
  <c r="H16" i="2" s="1"/>
  <c r="I34" i="1"/>
  <c r="I16" i="2" s="1"/>
  <c r="J34" i="1"/>
  <c r="J16" i="2" s="1"/>
  <c r="K34" i="1"/>
  <c r="K16" i="2" s="1"/>
  <c r="L34" i="1"/>
  <c r="L16" i="2" s="1"/>
  <c r="M34" i="1"/>
  <c r="M16" i="2" s="1"/>
  <c r="N34" i="1"/>
  <c r="N16" i="2" s="1"/>
  <c r="L15" i="2" l="1"/>
  <c r="H15" i="2"/>
  <c r="D15" i="2"/>
  <c r="L14" i="2"/>
  <c r="H14" i="2"/>
  <c r="D14" i="2"/>
  <c r="L13" i="2"/>
  <c r="H13" i="2"/>
  <c r="D13" i="2"/>
  <c r="L12" i="2"/>
  <c r="H12" i="2"/>
  <c r="D12" i="2"/>
  <c r="L11" i="2"/>
  <c r="H11" i="2"/>
  <c r="D11" i="2"/>
  <c r="L10" i="2"/>
  <c r="H10" i="2"/>
  <c r="D10" i="2"/>
  <c r="L9" i="2"/>
  <c r="H9" i="2"/>
  <c r="D9" i="2"/>
  <c r="L8" i="2"/>
  <c r="H8" i="2"/>
  <c r="D8" i="2"/>
  <c r="L7" i="2"/>
  <c r="H7" i="2"/>
  <c r="D7" i="2"/>
  <c r="L6" i="2"/>
  <c r="H6" i="2"/>
  <c r="D6" i="2"/>
  <c r="L5" i="2"/>
  <c r="H5" i="2"/>
  <c r="D5" i="2"/>
  <c r="L4" i="2"/>
  <c r="H4" i="2"/>
  <c r="D4" i="2"/>
  <c r="N3" i="2"/>
  <c r="J3" i="2"/>
  <c r="F3" i="2"/>
</calcChain>
</file>

<file path=xl/sharedStrings.xml><?xml version="1.0" encoding="utf-8"?>
<sst xmlns="http://schemas.openxmlformats.org/spreadsheetml/2006/main" count="95" uniqueCount="33">
  <si>
    <t>jan</t>
  </si>
  <si>
    <t>feb</t>
  </si>
  <si>
    <t>mar</t>
  </si>
  <si>
    <t>abril</t>
  </si>
  <si>
    <t>may</t>
  </si>
  <si>
    <t>jun</t>
  </si>
  <si>
    <t>jul</t>
  </si>
  <si>
    <t>aug</t>
  </si>
  <si>
    <t>sep</t>
  </si>
  <si>
    <t>oct</t>
  </si>
  <si>
    <t>nov</t>
  </si>
  <si>
    <t>dec</t>
  </si>
  <si>
    <t>Needed</t>
  </si>
  <si>
    <t>Jan</t>
  </si>
  <si>
    <t>Feb</t>
  </si>
  <si>
    <t>Mar</t>
  </si>
  <si>
    <t>Abril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</si>
  <si>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</si>
  <si>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</si>
  <si>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</si>
  <si>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</si>
  <si>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</si>
  <si>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</si>
  <si>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</si>
  <si>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</si>
  <si>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</si>
  <si>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Abr</t>
  </si>
  <si>
    <t>PV POWERS</t>
  </si>
  <si>
    <t>Ship POWER</t>
  </si>
  <si>
    <t>Needed1</t>
  </si>
  <si>
    <t>Needed2</t>
  </si>
  <si>
    <t>Needed3</t>
  </si>
  <si>
    <t>Power/Day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</si>
</sst>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  <xf numFmtId="0" fontId="0" fillId="0" borderId="0" xfId="0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5" xfId="0" applyFont="1" applyBorder="1"/>
    <xf numFmtId="0" fontId="1" fillId="0" borderId="7" xfId="0" applyFont="1" applyFill="1" applyBorder="1"/>
    <xf numFmtId="0" fontId="1" fillId="0" borderId="8" xfId="0" applyFont="1" applyBorder="1"/>
    <xf numFmtId="0" fontId="1" fillId="0" borderId="7" xfId="0" applyFont="1" applyBorder="1"/>
    <xf numFmtId="0" fontId="1" fillId="0" borderId="5" xfId="0" applyFont="1" applyFill="1" applyBorder="1"/>
    <xf numFmtId="0" fontId="1" fillId="0" borderId="8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Radiation Data in Cairo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Jan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Sheet1!$B$21:$B$34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Sheet1!$C$21:$C$34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52.778199999999998</c:v>
                </c:pt>
                <c:pt idx="3">
                  <c:v>261.11319999999995</c:v>
                </c:pt>
                <c:pt idx="4">
                  <c:v>322.22479999999996</c:v>
                </c:pt>
                <c:pt idx="5">
                  <c:v>436.1146</c:v>
                </c:pt>
                <c:pt idx="6">
                  <c:v>483.33719999999994</c:v>
                </c:pt>
                <c:pt idx="7">
                  <c:v>480.55939999999993</c:v>
                </c:pt>
                <c:pt idx="8">
                  <c:v>416.66999999999996</c:v>
                </c:pt>
                <c:pt idx="9">
                  <c:v>325.00259999999997</c:v>
                </c:pt>
                <c:pt idx="10">
                  <c:v>191.66819999999996</c:v>
                </c:pt>
                <c:pt idx="11">
                  <c:v>63.889399999999995</c:v>
                </c:pt>
                <c:pt idx="12">
                  <c:v>2.7777999999999996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7B-4805-80EA-08FF5505992E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Feb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Sheet1!$B$21:$B$34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Sheet1!$D$21:$D$34</c:f>
              <c:numCache>
                <c:formatCode>General</c:formatCode>
                <c:ptCount val="14"/>
                <c:pt idx="0">
                  <c:v>0</c:v>
                </c:pt>
                <c:pt idx="1">
                  <c:v>5.5555999999999992</c:v>
                </c:pt>
                <c:pt idx="2">
                  <c:v>91.667400000000001</c:v>
                </c:pt>
                <c:pt idx="3">
                  <c:v>238.89079999999998</c:v>
                </c:pt>
                <c:pt idx="4">
                  <c:v>394.44759999999997</c:v>
                </c:pt>
                <c:pt idx="5">
                  <c:v>522.2263999999999</c:v>
                </c:pt>
                <c:pt idx="6">
                  <c:v>572.22679999999991</c:v>
                </c:pt>
                <c:pt idx="7">
                  <c:v>561.11559999999997</c:v>
                </c:pt>
                <c:pt idx="8">
                  <c:v>505.55959999999999</c:v>
                </c:pt>
                <c:pt idx="9">
                  <c:v>402.78099999999995</c:v>
                </c:pt>
                <c:pt idx="10">
                  <c:v>272.22439999999995</c:v>
                </c:pt>
                <c:pt idx="11">
                  <c:v>125.00099999999999</c:v>
                </c:pt>
                <c:pt idx="12">
                  <c:v>16.666799999999999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7B-4805-80EA-08FF5505992E}"/>
            </c:ext>
          </c:extLst>
        </c:ser>
        <c:ser>
          <c:idx val="2"/>
          <c:order val="2"/>
          <c:tx>
            <c:strRef>
              <c:f>Sheet1!$E$20</c:f>
              <c:strCache>
                <c:ptCount val="1"/>
                <c:pt idx="0">
                  <c:v>Mar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Sheet1!$B$21:$B$34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Sheet1!$E$21:$E$34</c:f>
              <c:numCache>
                <c:formatCode>General</c:formatCode>
                <c:ptCount val="14"/>
                <c:pt idx="0">
                  <c:v>0</c:v>
                </c:pt>
                <c:pt idx="1">
                  <c:v>38.889200000000002</c:v>
                </c:pt>
                <c:pt idx="2">
                  <c:v>180.55699999999999</c:v>
                </c:pt>
                <c:pt idx="3">
                  <c:v>366.6696</c:v>
                </c:pt>
                <c:pt idx="4">
                  <c:v>530.55979999999988</c:v>
                </c:pt>
                <c:pt idx="5">
                  <c:v>658.33859999999993</c:v>
                </c:pt>
                <c:pt idx="6">
                  <c:v>733.33920000000001</c:v>
                </c:pt>
                <c:pt idx="7">
                  <c:v>722.22799999999995</c:v>
                </c:pt>
                <c:pt idx="8">
                  <c:v>663.89419999999996</c:v>
                </c:pt>
                <c:pt idx="9">
                  <c:v>541.67099999999994</c:v>
                </c:pt>
                <c:pt idx="10">
                  <c:v>380.55860000000001</c:v>
                </c:pt>
                <c:pt idx="11">
                  <c:v>202.77939999999998</c:v>
                </c:pt>
                <c:pt idx="12">
                  <c:v>47.2226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7B-4805-80EA-08FF5505992E}"/>
            </c:ext>
          </c:extLst>
        </c:ser>
        <c:ser>
          <c:idx val="3"/>
          <c:order val="3"/>
          <c:tx>
            <c:strRef>
              <c:f>Sheet1!$F$20</c:f>
              <c:strCache>
                <c:ptCount val="1"/>
                <c:pt idx="0">
                  <c:v>Abril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Sheet1!$B$21:$B$34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Sheet1!$F$21:$F$34</c:f>
              <c:numCache>
                <c:formatCode>General</c:formatCode>
                <c:ptCount val="14"/>
                <c:pt idx="0">
                  <c:v>11.111199999999998</c:v>
                </c:pt>
                <c:pt idx="1">
                  <c:v>111.11199999999999</c:v>
                </c:pt>
                <c:pt idx="2">
                  <c:v>286.11339999999996</c:v>
                </c:pt>
                <c:pt idx="3">
                  <c:v>480.55939999999993</c:v>
                </c:pt>
                <c:pt idx="4">
                  <c:v>652.78300000000002</c:v>
                </c:pt>
                <c:pt idx="5">
                  <c:v>780.56179999999995</c:v>
                </c:pt>
                <c:pt idx="6">
                  <c:v>850.00679999999988</c:v>
                </c:pt>
                <c:pt idx="7">
                  <c:v>836.11779999999987</c:v>
                </c:pt>
                <c:pt idx="8">
                  <c:v>761.11720000000003</c:v>
                </c:pt>
                <c:pt idx="9">
                  <c:v>625.00499999999988</c:v>
                </c:pt>
                <c:pt idx="10">
                  <c:v>444.44799999999998</c:v>
                </c:pt>
                <c:pt idx="11">
                  <c:v>255.55759999999998</c:v>
                </c:pt>
                <c:pt idx="12">
                  <c:v>83.333999999999989</c:v>
                </c:pt>
                <c:pt idx="13">
                  <c:v>2.7777999999999996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7B-4805-80EA-08FF5505992E}"/>
            </c:ext>
          </c:extLst>
        </c:ser>
        <c:ser>
          <c:idx val="4"/>
          <c:order val="4"/>
          <c:tx>
            <c:strRef>
              <c:f>Sheet1!$G$20</c:f>
              <c:strCache>
                <c:ptCount val="1"/>
                <c:pt idx="0">
                  <c:v>May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Sheet1!$B$21:$B$34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Sheet1!$G$21:$G$34</c:f>
              <c:numCache>
                <c:formatCode>General</c:formatCode>
                <c:ptCount val="14"/>
                <c:pt idx="0">
                  <c:v>38.889200000000002</c:v>
                </c:pt>
                <c:pt idx="1">
                  <c:v>175.00139999999999</c:v>
                </c:pt>
                <c:pt idx="2">
                  <c:v>363.89179999999999</c:v>
                </c:pt>
                <c:pt idx="3">
                  <c:v>558.3377999999999</c:v>
                </c:pt>
                <c:pt idx="4">
                  <c:v>733.33920000000001</c:v>
                </c:pt>
                <c:pt idx="5">
                  <c:v>847.22899999999981</c:v>
                </c:pt>
                <c:pt idx="6">
                  <c:v>897.22939999999994</c:v>
                </c:pt>
                <c:pt idx="7">
                  <c:v>877.7847999999999</c:v>
                </c:pt>
                <c:pt idx="8">
                  <c:v>802.78419999999994</c:v>
                </c:pt>
                <c:pt idx="9">
                  <c:v>675.00540000000001</c:v>
                </c:pt>
                <c:pt idx="10">
                  <c:v>500.00399999999996</c:v>
                </c:pt>
                <c:pt idx="11">
                  <c:v>302.78019999999998</c:v>
                </c:pt>
                <c:pt idx="12">
                  <c:v>125.00099999999999</c:v>
                </c:pt>
                <c:pt idx="13">
                  <c:v>13.888999999999999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7B-4805-80EA-08FF5505992E}"/>
            </c:ext>
          </c:extLst>
        </c:ser>
        <c:ser>
          <c:idx val="5"/>
          <c:order val="5"/>
          <c:tx>
            <c:strRef>
              <c:f>Sheet1!$H$20</c:f>
              <c:strCache>
                <c:ptCount val="1"/>
                <c:pt idx="0">
                  <c:v>Jun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Sheet1!$B$21:$B$34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Sheet1!$H$21:$H$34</c:f>
              <c:numCache>
                <c:formatCode>General</c:formatCode>
                <c:ptCount val="14"/>
                <c:pt idx="0">
                  <c:v>47.2226</c:v>
                </c:pt>
                <c:pt idx="1">
                  <c:v>191.66819999999996</c:v>
                </c:pt>
                <c:pt idx="2">
                  <c:v>388.89199999999994</c:v>
                </c:pt>
                <c:pt idx="3">
                  <c:v>591.67139999999995</c:v>
                </c:pt>
                <c:pt idx="4">
                  <c:v>763.89499999999998</c:v>
                </c:pt>
                <c:pt idx="5">
                  <c:v>886.11819999999989</c:v>
                </c:pt>
                <c:pt idx="6">
                  <c:v>947.22979999999995</c:v>
                </c:pt>
                <c:pt idx="7">
                  <c:v>938.89639999999986</c:v>
                </c:pt>
                <c:pt idx="8">
                  <c:v>869.45139999999992</c:v>
                </c:pt>
                <c:pt idx="9">
                  <c:v>738.89479999999992</c:v>
                </c:pt>
                <c:pt idx="10">
                  <c:v>563.89339999999993</c:v>
                </c:pt>
                <c:pt idx="11">
                  <c:v>363.89179999999999</c:v>
                </c:pt>
                <c:pt idx="12">
                  <c:v>169.44579999999999</c:v>
                </c:pt>
                <c:pt idx="13">
                  <c:v>30.555799999999998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7B-4805-80EA-08FF5505992E}"/>
            </c:ext>
          </c:extLst>
        </c:ser>
        <c:ser>
          <c:idx val="6"/>
          <c:order val="6"/>
          <c:tx>
            <c:strRef>
              <c:f>Sheet1!$I$20</c:f>
              <c:strCache>
                <c:ptCount val="1"/>
                <c:pt idx="0">
                  <c:v>Jul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Sheet1!$B$21:$B$34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Sheet1!$I$21:$I$34</c:f>
              <c:numCache>
                <c:formatCode>General</c:formatCode>
                <c:ptCount val="14"/>
                <c:pt idx="0">
                  <c:v>30.555799999999998</c:v>
                </c:pt>
                <c:pt idx="1">
                  <c:v>152.779</c:v>
                </c:pt>
                <c:pt idx="2">
                  <c:v>336.11379999999997</c:v>
                </c:pt>
                <c:pt idx="3">
                  <c:v>541.67099999999994</c:v>
                </c:pt>
                <c:pt idx="4">
                  <c:v>727.78359999999998</c:v>
                </c:pt>
                <c:pt idx="5">
                  <c:v>858.34019999999987</c:v>
                </c:pt>
                <c:pt idx="6">
                  <c:v>930.56299999999999</c:v>
                </c:pt>
                <c:pt idx="7">
                  <c:v>933.34079999999983</c:v>
                </c:pt>
                <c:pt idx="8">
                  <c:v>872.22919999999999</c:v>
                </c:pt>
                <c:pt idx="9">
                  <c:v>744.45039999999995</c:v>
                </c:pt>
                <c:pt idx="10">
                  <c:v>569.44899999999984</c:v>
                </c:pt>
                <c:pt idx="11">
                  <c:v>369.44739999999996</c:v>
                </c:pt>
                <c:pt idx="12">
                  <c:v>175.00139999999999</c:v>
                </c:pt>
                <c:pt idx="13">
                  <c:v>30.555799999999998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7B-4805-80EA-08FF5505992E}"/>
            </c:ext>
          </c:extLst>
        </c:ser>
        <c:ser>
          <c:idx val="7"/>
          <c:order val="7"/>
          <c:tx>
            <c:strRef>
              <c:f>Sheet1!$J$20</c:f>
              <c:strCache>
                <c:ptCount val="1"/>
                <c:pt idx="0">
                  <c:v>Aug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Sheet1!$B$21:$B$34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Sheet1!$J$21:$J$34</c:f>
              <c:numCache>
                <c:formatCode>General</c:formatCode>
                <c:ptCount val="14"/>
                <c:pt idx="0">
                  <c:v>11.111199999999998</c:v>
                </c:pt>
                <c:pt idx="1">
                  <c:v>111.11199999999999</c:v>
                </c:pt>
                <c:pt idx="2">
                  <c:v>286.11339999999996</c:v>
                </c:pt>
                <c:pt idx="3">
                  <c:v>486.11499999999995</c:v>
                </c:pt>
                <c:pt idx="4">
                  <c:v>683.33879999999988</c:v>
                </c:pt>
                <c:pt idx="5">
                  <c:v>819.45100000000002</c:v>
                </c:pt>
                <c:pt idx="6">
                  <c:v>891.67379999999991</c:v>
                </c:pt>
                <c:pt idx="7">
                  <c:v>891.67379999999991</c:v>
                </c:pt>
                <c:pt idx="8">
                  <c:v>827.78439999999989</c:v>
                </c:pt>
                <c:pt idx="9">
                  <c:v>694.44999999999993</c:v>
                </c:pt>
                <c:pt idx="10">
                  <c:v>511.11519999999996</c:v>
                </c:pt>
                <c:pt idx="11">
                  <c:v>316.66919999999993</c:v>
                </c:pt>
                <c:pt idx="12">
                  <c:v>116.66759999999998</c:v>
                </c:pt>
                <c:pt idx="13">
                  <c:v>11.111199999999998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7B-4805-80EA-08FF5505992E}"/>
            </c:ext>
          </c:extLst>
        </c:ser>
        <c:ser>
          <c:idx val="8"/>
          <c:order val="8"/>
          <c:tx>
            <c:strRef>
              <c:f>Sheet1!$K$20</c:f>
              <c:strCache>
                <c:ptCount val="1"/>
                <c:pt idx="0">
                  <c:v>Sep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Sheet1!$B$21:$B$34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Sheet1!$K$21:$K$34</c:f>
              <c:numCache>
                <c:formatCode>General</c:formatCode>
                <c:ptCount val="14"/>
                <c:pt idx="0">
                  <c:v>2.7777999999999996</c:v>
                </c:pt>
                <c:pt idx="1">
                  <c:v>80.55619999999999</c:v>
                </c:pt>
                <c:pt idx="2">
                  <c:v>250.00199999999998</c:v>
                </c:pt>
                <c:pt idx="3">
                  <c:v>444.44799999999998</c:v>
                </c:pt>
                <c:pt idx="4">
                  <c:v>627.78279999999984</c:v>
                </c:pt>
                <c:pt idx="5">
                  <c:v>758.33939999999996</c:v>
                </c:pt>
                <c:pt idx="6">
                  <c:v>819.45100000000002</c:v>
                </c:pt>
                <c:pt idx="7">
                  <c:v>805.5619999999999</c:v>
                </c:pt>
                <c:pt idx="8">
                  <c:v>730.56139999999994</c:v>
                </c:pt>
                <c:pt idx="9">
                  <c:v>580.5601999999999</c:v>
                </c:pt>
                <c:pt idx="10">
                  <c:v>397.22539999999992</c:v>
                </c:pt>
                <c:pt idx="11">
                  <c:v>197.22379999999998</c:v>
                </c:pt>
                <c:pt idx="12">
                  <c:v>41.666999999999994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07B-4805-80EA-08FF5505992E}"/>
            </c:ext>
          </c:extLst>
        </c:ser>
        <c:ser>
          <c:idx val="9"/>
          <c:order val="9"/>
          <c:tx>
            <c:strRef>
              <c:f>Sheet1!$L$20</c:f>
              <c:strCache>
                <c:ptCount val="1"/>
                <c:pt idx="0">
                  <c:v>Oct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Sheet1!$B$21:$B$34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Sheet1!$L$21:$L$34</c:f>
              <c:numCache>
                <c:formatCode>General</c:formatCode>
                <c:ptCount val="14"/>
                <c:pt idx="0">
                  <c:v>0</c:v>
                </c:pt>
                <c:pt idx="1">
                  <c:v>50.000399999999992</c:v>
                </c:pt>
                <c:pt idx="2">
                  <c:v>194.44599999999997</c:v>
                </c:pt>
                <c:pt idx="3">
                  <c:v>372.22519999999997</c:v>
                </c:pt>
                <c:pt idx="4">
                  <c:v>530.55979999999988</c:v>
                </c:pt>
                <c:pt idx="5">
                  <c:v>638.89399999999989</c:v>
                </c:pt>
                <c:pt idx="6">
                  <c:v>686.11659999999995</c:v>
                </c:pt>
                <c:pt idx="7">
                  <c:v>663.89419999999996</c:v>
                </c:pt>
                <c:pt idx="8">
                  <c:v>577.78239999999994</c:v>
                </c:pt>
                <c:pt idx="9">
                  <c:v>433.33679999999998</c:v>
                </c:pt>
                <c:pt idx="10">
                  <c:v>258.33539999999999</c:v>
                </c:pt>
                <c:pt idx="11">
                  <c:v>88.889599999999987</c:v>
                </c:pt>
                <c:pt idx="12">
                  <c:v>5.5555999999999992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07B-4805-80EA-08FF5505992E}"/>
            </c:ext>
          </c:extLst>
        </c:ser>
        <c:ser>
          <c:idx val="10"/>
          <c:order val="10"/>
          <c:tx>
            <c:strRef>
              <c:f>Sheet1!$M$20</c:f>
              <c:strCache>
                <c:ptCount val="1"/>
                <c:pt idx="0">
                  <c:v>Nov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Sheet1!$B$21:$B$34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Sheet1!$M$21:$M$34</c:f>
              <c:numCache>
                <c:formatCode>General</c:formatCode>
                <c:ptCount val="14"/>
                <c:pt idx="0">
                  <c:v>0</c:v>
                </c:pt>
                <c:pt idx="1">
                  <c:v>16.666799999999999</c:v>
                </c:pt>
                <c:pt idx="2">
                  <c:v>122.22319999999999</c:v>
                </c:pt>
                <c:pt idx="3">
                  <c:v>261.11319999999995</c:v>
                </c:pt>
                <c:pt idx="4">
                  <c:v>405.55879999999996</c:v>
                </c:pt>
                <c:pt idx="5">
                  <c:v>502.78179999999998</c:v>
                </c:pt>
                <c:pt idx="6">
                  <c:v>538.89319999999998</c:v>
                </c:pt>
                <c:pt idx="7">
                  <c:v>508.33739999999995</c:v>
                </c:pt>
                <c:pt idx="8">
                  <c:v>430.55899999999997</c:v>
                </c:pt>
                <c:pt idx="9">
                  <c:v>316.66919999999993</c:v>
                </c:pt>
                <c:pt idx="10">
                  <c:v>163.89019999999996</c:v>
                </c:pt>
                <c:pt idx="11">
                  <c:v>36.111399999999996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07B-4805-80EA-08FF5505992E}"/>
            </c:ext>
          </c:extLst>
        </c:ser>
        <c:ser>
          <c:idx val="11"/>
          <c:order val="11"/>
          <c:tx>
            <c:strRef>
              <c:f>Sheet1!$N$20</c:f>
              <c:strCache>
                <c:ptCount val="1"/>
                <c:pt idx="0">
                  <c:v>Dec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Sheet1!$B$21:$B$34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Sheet1!$N$21:$N$34</c:f>
              <c:numCache>
                <c:formatCode>General</c:formatCode>
                <c:ptCount val="14"/>
                <c:pt idx="0">
                  <c:v>0</c:v>
                </c:pt>
                <c:pt idx="1">
                  <c:v>2.7777999999999996</c:v>
                </c:pt>
                <c:pt idx="2">
                  <c:v>63.889399999999995</c:v>
                </c:pt>
                <c:pt idx="3">
                  <c:v>188.8904</c:v>
                </c:pt>
                <c:pt idx="4">
                  <c:v>319.44699999999995</c:v>
                </c:pt>
                <c:pt idx="5">
                  <c:v>419.44779999999997</c:v>
                </c:pt>
                <c:pt idx="6">
                  <c:v>472.22599999999994</c:v>
                </c:pt>
                <c:pt idx="7">
                  <c:v>455.55919999999992</c:v>
                </c:pt>
                <c:pt idx="8">
                  <c:v>391.66979999999995</c:v>
                </c:pt>
                <c:pt idx="9">
                  <c:v>283.3356</c:v>
                </c:pt>
                <c:pt idx="10">
                  <c:v>147.2234</c:v>
                </c:pt>
                <c:pt idx="11">
                  <c:v>30.555799999999998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07B-4805-80EA-08FF5505992E}"/>
            </c:ext>
          </c:extLst>
        </c:ser>
        <c:ser>
          <c:idx val="12"/>
          <c:order val="12"/>
          <c:tx>
            <c:strRef>
              <c:f>Sheet1!$O$20</c:f>
              <c:strCache>
                <c:ptCount val="1"/>
                <c:pt idx="0">
                  <c:v>Needed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6"/>
            <c:spPr>
              <a:noFill/>
              <a:ln w="5715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Sheet1!$B$21:$B$34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Sheet1!$O$21:$O$34</c:f>
              <c:numCache>
                <c:formatCode>General</c:formatCode>
                <c:ptCount val="14"/>
                <c:pt idx="0">
                  <c:v>710</c:v>
                </c:pt>
                <c:pt idx="1">
                  <c:v>710</c:v>
                </c:pt>
                <c:pt idx="2">
                  <c:v>710</c:v>
                </c:pt>
                <c:pt idx="3">
                  <c:v>710</c:v>
                </c:pt>
                <c:pt idx="4">
                  <c:v>710</c:v>
                </c:pt>
                <c:pt idx="5">
                  <c:v>710</c:v>
                </c:pt>
                <c:pt idx="6">
                  <c:v>710</c:v>
                </c:pt>
                <c:pt idx="7">
                  <c:v>710</c:v>
                </c:pt>
                <c:pt idx="8">
                  <c:v>710</c:v>
                </c:pt>
                <c:pt idx="9">
                  <c:v>710</c:v>
                </c:pt>
                <c:pt idx="10">
                  <c:v>710</c:v>
                </c:pt>
                <c:pt idx="11">
                  <c:v>710</c:v>
                </c:pt>
                <c:pt idx="12">
                  <c:v>710</c:v>
                </c:pt>
                <c:pt idx="13">
                  <c:v>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07B-4805-80EA-08FF55059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7819520"/>
        <c:axId val="-247829856"/>
      </c:scatterChart>
      <c:valAx>
        <c:axId val="-24781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7829856"/>
        <c:crosses val="autoZero"/>
        <c:crossBetween val="midCat"/>
      </c:valAx>
      <c:valAx>
        <c:axId val="-2478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781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>
          <a:ln>
            <a:solidFill>
              <a:schemeClr val="tx1">
                <a:lumMod val="95000"/>
                <a:lumOff val="5000"/>
              </a:schemeClr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Radiation Data in Aswan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Jan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Sheet1!$B$56:$B$69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Sheet1!$C$56:$C$69</c:f>
              <c:numCache>
                <c:formatCode>General</c:formatCode>
                <c:ptCount val="14"/>
                <c:pt idx="0">
                  <c:v>0</c:v>
                </c:pt>
                <c:pt idx="1">
                  <c:v>11.111199999999998</c:v>
                </c:pt>
                <c:pt idx="2">
                  <c:v>127.77879999999999</c:v>
                </c:pt>
                <c:pt idx="3">
                  <c:v>319.44699999999995</c:v>
                </c:pt>
                <c:pt idx="4">
                  <c:v>497.22619999999995</c:v>
                </c:pt>
                <c:pt idx="5">
                  <c:v>625.00499999999988</c:v>
                </c:pt>
                <c:pt idx="6">
                  <c:v>691.67219999999998</c:v>
                </c:pt>
                <c:pt idx="7">
                  <c:v>683.33879999999988</c:v>
                </c:pt>
                <c:pt idx="8">
                  <c:v>613.89379999999994</c:v>
                </c:pt>
                <c:pt idx="9">
                  <c:v>483.33719999999994</c:v>
                </c:pt>
                <c:pt idx="10">
                  <c:v>305.55799999999999</c:v>
                </c:pt>
                <c:pt idx="11">
                  <c:v>113.88979999999998</c:v>
                </c:pt>
                <c:pt idx="12">
                  <c:v>5.5555999999999992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6A-45E5-B62D-423ADB61C371}"/>
            </c:ext>
          </c:extLst>
        </c:ser>
        <c:ser>
          <c:idx val="1"/>
          <c:order val="1"/>
          <c:tx>
            <c:strRef>
              <c:f>Sheet1!$D$55</c:f>
              <c:strCache>
                <c:ptCount val="1"/>
                <c:pt idx="0">
                  <c:v>Feb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Sheet1!$B$56:$B$69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Sheet1!$D$56:$D$69</c:f>
              <c:numCache>
                <c:formatCode>General</c:formatCode>
                <c:ptCount val="14"/>
                <c:pt idx="0">
                  <c:v>0</c:v>
                </c:pt>
                <c:pt idx="1">
                  <c:v>22.222399999999997</c:v>
                </c:pt>
                <c:pt idx="2">
                  <c:v>175.00139999999999</c:v>
                </c:pt>
                <c:pt idx="3">
                  <c:v>386.11419999999993</c:v>
                </c:pt>
                <c:pt idx="4">
                  <c:v>580.5601999999999</c:v>
                </c:pt>
                <c:pt idx="5">
                  <c:v>719.45019999999988</c:v>
                </c:pt>
                <c:pt idx="6">
                  <c:v>794.45079999999984</c:v>
                </c:pt>
                <c:pt idx="7">
                  <c:v>797.22859999999991</c:v>
                </c:pt>
                <c:pt idx="8">
                  <c:v>725.00579999999991</c:v>
                </c:pt>
                <c:pt idx="9">
                  <c:v>586.11579999999992</c:v>
                </c:pt>
                <c:pt idx="10">
                  <c:v>402.78099999999995</c:v>
                </c:pt>
                <c:pt idx="11">
                  <c:v>191.66819999999996</c:v>
                </c:pt>
                <c:pt idx="12">
                  <c:v>27.777999999999999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6A-45E5-B62D-423ADB61C371}"/>
            </c:ext>
          </c:extLst>
        </c:ser>
        <c:ser>
          <c:idx val="2"/>
          <c:order val="2"/>
          <c:tx>
            <c:strRef>
              <c:f>Sheet1!$E$55</c:f>
              <c:strCache>
                <c:ptCount val="1"/>
                <c:pt idx="0">
                  <c:v>Mar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Sheet1!$B$56:$B$69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Sheet1!$E$56:$E$69</c:f>
              <c:numCache>
                <c:formatCode>General</c:formatCode>
                <c:ptCount val="14"/>
                <c:pt idx="0">
                  <c:v>2.7777999999999996</c:v>
                </c:pt>
                <c:pt idx="1">
                  <c:v>69.444999999999993</c:v>
                </c:pt>
                <c:pt idx="2">
                  <c:v>266.66879999999998</c:v>
                </c:pt>
                <c:pt idx="3">
                  <c:v>491.67059999999998</c:v>
                </c:pt>
                <c:pt idx="4">
                  <c:v>680.56100000000004</c:v>
                </c:pt>
                <c:pt idx="5">
                  <c:v>811.11759999999992</c:v>
                </c:pt>
                <c:pt idx="6">
                  <c:v>897.22939999999994</c:v>
                </c:pt>
                <c:pt idx="7">
                  <c:v>886.11819999999989</c:v>
                </c:pt>
                <c:pt idx="8">
                  <c:v>802.78419999999994</c:v>
                </c:pt>
                <c:pt idx="9">
                  <c:v>658.33859999999993</c:v>
                </c:pt>
                <c:pt idx="10">
                  <c:v>461.11479999999995</c:v>
                </c:pt>
                <c:pt idx="11">
                  <c:v>241.66859999999997</c:v>
                </c:pt>
                <c:pt idx="12">
                  <c:v>52.778199999999998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6A-45E5-B62D-423ADB61C371}"/>
            </c:ext>
          </c:extLst>
        </c:ser>
        <c:ser>
          <c:idx val="3"/>
          <c:order val="3"/>
          <c:tx>
            <c:strRef>
              <c:f>Sheet1!$F$55</c:f>
              <c:strCache>
                <c:ptCount val="1"/>
                <c:pt idx="0">
                  <c:v>Abril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Sheet1!$B$56:$B$69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Sheet1!$F$56:$F$69</c:f>
              <c:numCache>
                <c:formatCode>General</c:formatCode>
                <c:ptCount val="14"/>
                <c:pt idx="0">
                  <c:v>13.888999999999999</c:v>
                </c:pt>
                <c:pt idx="1">
                  <c:v>147.2234</c:v>
                </c:pt>
                <c:pt idx="2">
                  <c:v>369.44739999999996</c:v>
                </c:pt>
                <c:pt idx="3">
                  <c:v>588.89359999999999</c:v>
                </c:pt>
                <c:pt idx="4">
                  <c:v>769.45059999999989</c:v>
                </c:pt>
                <c:pt idx="5">
                  <c:v>894.45159999999998</c:v>
                </c:pt>
                <c:pt idx="6">
                  <c:v>952.78539999999998</c:v>
                </c:pt>
                <c:pt idx="7">
                  <c:v>936.1185999999999</c:v>
                </c:pt>
                <c:pt idx="8">
                  <c:v>847.22899999999981</c:v>
                </c:pt>
                <c:pt idx="9">
                  <c:v>697.22779999999989</c:v>
                </c:pt>
                <c:pt idx="10">
                  <c:v>494.44839999999994</c:v>
                </c:pt>
                <c:pt idx="11">
                  <c:v>283.3356</c:v>
                </c:pt>
                <c:pt idx="12">
                  <c:v>75.000599999999991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6A-45E5-B62D-423ADB61C371}"/>
            </c:ext>
          </c:extLst>
        </c:ser>
        <c:ser>
          <c:idx val="4"/>
          <c:order val="4"/>
          <c:tx>
            <c:strRef>
              <c:f>Sheet1!$G$55</c:f>
              <c:strCache>
                <c:ptCount val="1"/>
                <c:pt idx="0">
                  <c:v>May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Sheet1!$B$56:$B$69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Sheet1!$G$56:$G$69</c:f>
              <c:numCache>
                <c:formatCode>General</c:formatCode>
                <c:ptCount val="14"/>
                <c:pt idx="0">
                  <c:v>36.111399999999996</c:v>
                </c:pt>
                <c:pt idx="1">
                  <c:v>197.22379999999998</c:v>
                </c:pt>
                <c:pt idx="2">
                  <c:v>402.78099999999995</c:v>
                </c:pt>
                <c:pt idx="3">
                  <c:v>605.56039999999996</c:v>
                </c:pt>
                <c:pt idx="4">
                  <c:v>766.67279999999982</c:v>
                </c:pt>
                <c:pt idx="5">
                  <c:v>875.00699999999983</c:v>
                </c:pt>
                <c:pt idx="6">
                  <c:v>930.56299999999999</c:v>
                </c:pt>
                <c:pt idx="7">
                  <c:v>905.56279999999981</c:v>
                </c:pt>
                <c:pt idx="8">
                  <c:v>825.00659999999993</c:v>
                </c:pt>
                <c:pt idx="9">
                  <c:v>680.56100000000004</c:v>
                </c:pt>
                <c:pt idx="10">
                  <c:v>491.67059999999998</c:v>
                </c:pt>
                <c:pt idx="11">
                  <c:v>288.89119999999997</c:v>
                </c:pt>
                <c:pt idx="12">
                  <c:v>100.00079999999998</c:v>
                </c:pt>
                <c:pt idx="13">
                  <c:v>5.5555999999999992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6A-45E5-B62D-423ADB61C371}"/>
            </c:ext>
          </c:extLst>
        </c:ser>
        <c:ser>
          <c:idx val="5"/>
          <c:order val="5"/>
          <c:tx>
            <c:strRef>
              <c:f>Sheet1!$H$55</c:f>
              <c:strCache>
                <c:ptCount val="1"/>
                <c:pt idx="0">
                  <c:v>Jun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Sheet1!$B$56:$B$69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Sheet1!$H$56:$H$69</c:f>
              <c:numCache>
                <c:formatCode>General</c:formatCode>
                <c:ptCount val="14"/>
                <c:pt idx="0">
                  <c:v>47.2226</c:v>
                </c:pt>
                <c:pt idx="1">
                  <c:v>216.66839999999999</c:v>
                </c:pt>
                <c:pt idx="2">
                  <c:v>427.78119999999996</c:v>
                </c:pt>
                <c:pt idx="3">
                  <c:v>630.56059999999991</c:v>
                </c:pt>
                <c:pt idx="4">
                  <c:v>794.45079999999984</c:v>
                </c:pt>
                <c:pt idx="5">
                  <c:v>908.34059999999988</c:v>
                </c:pt>
                <c:pt idx="6">
                  <c:v>969.45219999999995</c:v>
                </c:pt>
                <c:pt idx="7">
                  <c:v>955.56319999999994</c:v>
                </c:pt>
                <c:pt idx="8">
                  <c:v>872.22919999999999</c:v>
                </c:pt>
                <c:pt idx="9">
                  <c:v>738.89479999999992</c:v>
                </c:pt>
                <c:pt idx="10">
                  <c:v>572.22679999999991</c:v>
                </c:pt>
                <c:pt idx="11">
                  <c:v>341.66939999999994</c:v>
                </c:pt>
                <c:pt idx="12">
                  <c:v>138.88999999999999</c:v>
                </c:pt>
                <c:pt idx="13">
                  <c:v>11.111199999999998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6A-45E5-B62D-423ADB61C371}"/>
            </c:ext>
          </c:extLst>
        </c:ser>
        <c:ser>
          <c:idx val="6"/>
          <c:order val="6"/>
          <c:tx>
            <c:strRef>
              <c:f>Sheet1!$I$55</c:f>
              <c:strCache>
                <c:ptCount val="1"/>
                <c:pt idx="0">
                  <c:v>Jul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Sheet1!$B$56:$B$69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Sheet1!$I$56:$I$69</c:f>
              <c:numCache>
                <c:formatCode>General</c:formatCode>
                <c:ptCount val="14"/>
                <c:pt idx="0">
                  <c:v>30.555799999999998</c:v>
                </c:pt>
                <c:pt idx="1">
                  <c:v>188.8904</c:v>
                </c:pt>
                <c:pt idx="2">
                  <c:v>400.00319999999994</c:v>
                </c:pt>
                <c:pt idx="3">
                  <c:v>602.78259999999989</c:v>
                </c:pt>
                <c:pt idx="4">
                  <c:v>777.78399999999988</c:v>
                </c:pt>
                <c:pt idx="5">
                  <c:v>900.00720000000001</c:v>
                </c:pt>
                <c:pt idx="6">
                  <c:v>958.34100000000001</c:v>
                </c:pt>
                <c:pt idx="7">
                  <c:v>952.78539999999998</c:v>
                </c:pt>
                <c:pt idx="8">
                  <c:v>880.56259999999986</c:v>
                </c:pt>
                <c:pt idx="9">
                  <c:v>744.45039999999995</c:v>
                </c:pt>
                <c:pt idx="10">
                  <c:v>561.11559999999997</c:v>
                </c:pt>
                <c:pt idx="11">
                  <c:v>350.00279999999998</c:v>
                </c:pt>
                <c:pt idx="12">
                  <c:v>147.2234</c:v>
                </c:pt>
                <c:pt idx="13">
                  <c:v>13.888999999999999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6A-45E5-B62D-423ADB61C371}"/>
            </c:ext>
          </c:extLst>
        </c:ser>
        <c:ser>
          <c:idx val="7"/>
          <c:order val="7"/>
          <c:tx>
            <c:strRef>
              <c:f>Sheet1!$J$55</c:f>
              <c:strCache>
                <c:ptCount val="1"/>
                <c:pt idx="0">
                  <c:v>Aug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Sheet1!$B$56:$B$69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Sheet1!$J$56:$J$69</c:f>
              <c:numCache>
                <c:formatCode>General</c:formatCode>
                <c:ptCount val="14"/>
                <c:pt idx="0">
                  <c:v>19.444600000000001</c:v>
                </c:pt>
                <c:pt idx="1">
                  <c:v>158.33459999999997</c:v>
                </c:pt>
                <c:pt idx="2">
                  <c:v>369.44739999999996</c:v>
                </c:pt>
                <c:pt idx="3">
                  <c:v>586.11579999999992</c:v>
                </c:pt>
                <c:pt idx="4">
                  <c:v>763.89499999999998</c:v>
                </c:pt>
                <c:pt idx="5">
                  <c:v>888.89599999999996</c:v>
                </c:pt>
                <c:pt idx="6">
                  <c:v>950.00759999999991</c:v>
                </c:pt>
                <c:pt idx="7">
                  <c:v>938.89639999999986</c:v>
                </c:pt>
                <c:pt idx="8">
                  <c:v>858.34019999999987</c:v>
                </c:pt>
                <c:pt idx="9">
                  <c:v>716.67239999999993</c:v>
                </c:pt>
                <c:pt idx="10">
                  <c:v>525.00419999999997</c:v>
                </c:pt>
                <c:pt idx="11">
                  <c:v>305.55799999999999</c:v>
                </c:pt>
                <c:pt idx="12">
                  <c:v>102.77859999999998</c:v>
                </c:pt>
                <c:pt idx="13">
                  <c:v>2.7777999999999996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A6A-45E5-B62D-423ADB61C371}"/>
            </c:ext>
          </c:extLst>
        </c:ser>
        <c:ser>
          <c:idx val="8"/>
          <c:order val="8"/>
          <c:tx>
            <c:strRef>
              <c:f>Sheet1!$K$55</c:f>
              <c:strCache>
                <c:ptCount val="1"/>
                <c:pt idx="0">
                  <c:v>Sep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Sheet1!$B$56:$B$69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Sheet1!$K$56:$K$69</c:f>
              <c:numCache>
                <c:formatCode>General</c:formatCode>
                <c:ptCount val="14"/>
                <c:pt idx="0">
                  <c:v>8.3333999999999993</c:v>
                </c:pt>
                <c:pt idx="1">
                  <c:v>125.00099999999999</c:v>
                </c:pt>
                <c:pt idx="2">
                  <c:v>333.33599999999996</c:v>
                </c:pt>
                <c:pt idx="3">
                  <c:v>547.22659999999996</c:v>
                </c:pt>
                <c:pt idx="4">
                  <c:v>722.22799999999995</c:v>
                </c:pt>
                <c:pt idx="5">
                  <c:v>838.89559999999994</c:v>
                </c:pt>
                <c:pt idx="6">
                  <c:v>891.67379999999991</c:v>
                </c:pt>
                <c:pt idx="7">
                  <c:v>869.45139999999992</c:v>
                </c:pt>
                <c:pt idx="8">
                  <c:v>783.3395999999999</c:v>
                </c:pt>
                <c:pt idx="9">
                  <c:v>627.78279999999984</c:v>
                </c:pt>
                <c:pt idx="10">
                  <c:v>427.78119999999996</c:v>
                </c:pt>
                <c:pt idx="11">
                  <c:v>213.89059999999998</c:v>
                </c:pt>
                <c:pt idx="12">
                  <c:v>36.111399999999996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A6A-45E5-B62D-423ADB61C371}"/>
            </c:ext>
          </c:extLst>
        </c:ser>
        <c:ser>
          <c:idx val="9"/>
          <c:order val="9"/>
          <c:tx>
            <c:strRef>
              <c:f>Sheet1!$L$55</c:f>
              <c:strCache>
                <c:ptCount val="1"/>
                <c:pt idx="0">
                  <c:v>Oct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Sheet1!$B$56:$B$69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Sheet1!$L$56:$L$69</c:f>
              <c:numCache>
                <c:formatCode>General</c:formatCode>
                <c:ptCount val="14"/>
                <c:pt idx="0">
                  <c:v>2.7777999999999996</c:v>
                </c:pt>
                <c:pt idx="1">
                  <c:v>94.4452</c:v>
                </c:pt>
                <c:pt idx="2">
                  <c:v>291.66899999999998</c:v>
                </c:pt>
                <c:pt idx="3">
                  <c:v>497.22619999999995</c:v>
                </c:pt>
                <c:pt idx="4">
                  <c:v>663.89419999999996</c:v>
                </c:pt>
                <c:pt idx="5">
                  <c:v>772.22839999999985</c:v>
                </c:pt>
                <c:pt idx="6">
                  <c:v>808.33979999999997</c:v>
                </c:pt>
                <c:pt idx="7">
                  <c:v>777.78399999999988</c:v>
                </c:pt>
                <c:pt idx="8">
                  <c:v>672.22759999999994</c:v>
                </c:pt>
                <c:pt idx="9">
                  <c:v>513.89300000000003</c:v>
                </c:pt>
                <c:pt idx="10">
                  <c:v>313.89139999999992</c:v>
                </c:pt>
                <c:pt idx="11">
                  <c:v>111.11199999999999</c:v>
                </c:pt>
                <c:pt idx="12">
                  <c:v>5.5555999999999992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A6A-45E5-B62D-423ADB61C371}"/>
            </c:ext>
          </c:extLst>
        </c:ser>
        <c:ser>
          <c:idx val="10"/>
          <c:order val="10"/>
          <c:tx>
            <c:strRef>
              <c:f>Sheet1!$M$55</c:f>
              <c:strCache>
                <c:ptCount val="1"/>
                <c:pt idx="0">
                  <c:v>Nov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Sheet1!$B$56:$B$69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Sheet1!$M$56:$M$69</c:f>
              <c:numCache>
                <c:formatCode>General</c:formatCode>
                <c:ptCount val="14"/>
                <c:pt idx="0">
                  <c:v>0</c:v>
                </c:pt>
                <c:pt idx="1">
                  <c:v>50.000399999999992</c:v>
                </c:pt>
                <c:pt idx="2">
                  <c:v>227.77959999999996</c:v>
                </c:pt>
                <c:pt idx="3">
                  <c:v>419.44779999999997</c:v>
                </c:pt>
                <c:pt idx="4">
                  <c:v>577.78239999999994</c:v>
                </c:pt>
                <c:pt idx="5">
                  <c:v>686.11659999999995</c:v>
                </c:pt>
                <c:pt idx="6">
                  <c:v>722.22799999999995</c:v>
                </c:pt>
                <c:pt idx="7">
                  <c:v>691.67219999999998</c:v>
                </c:pt>
                <c:pt idx="8">
                  <c:v>594.44920000000002</c:v>
                </c:pt>
                <c:pt idx="9">
                  <c:v>438.89239999999995</c:v>
                </c:pt>
                <c:pt idx="10">
                  <c:v>247.22419999999997</c:v>
                </c:pt>
                <c:pt idx="11">
                  <c:v>63.889399999999995</c:v>
                </c:pt>
                <c:pt idx="12">
                  <c:v>5.5555999999999992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A6A-45E5-B62D-423ADB61C371}"/>
            </c:ext>
          </c:extLst>
        </c:ser>
        <c:ser>
          <c:idx val="11"/>
          <c:order val="11"/>
          <c:tx>
            <c:strRef>
              <c:f>Sheet1!$N$55</c:f>
              <c:strCache>
                <c:ptCount val="1"/>
                <c:pt idx="0">
                  <c:v>Dec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Sheet1!$B$56:$B$69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Sheet1!$N$56:$N$69</c:f>
              <c:numCache>
                <c:formatCode>General</c:formatCode>
                <c:ptCount val="14"/>
                <c:pt idx="0">
                  <c:v>0</c:v>
                </c:pt>
                <c:pt idx="1">
                  <c:v>19.444600000000001</c:v>
                </c:pt>
                <c:pt idx="2">
                  <c:v>152.779</c:v>
                </c:pt>
                <c:pt idx="3">
                  <c:v>341.66939999999994</c:v>
                </c:pt>
                <c:pt idx="4">
                  <c:v>500.00399999999996</c:v>
                </c:pt>
                <c:pt idx="5">
                  <c:v>611.11599999999999</c:v>
                </c:pt>
                <c:pt idx="6">
                  <c:v>658.33859999999993</c:v>
                </c:pt>
                <c:pt idx="7">
                  <c:v>638.89399999999989</c:v>
                </c:pt>
                <c:pt idx="8">
                  <c:v>555.55999999999995</c:v>
                </c:pt>
                <c:pt idx="9">
                  <c:v>411.11439999999993</c:v>
                </c:pt>
                <c:pt idx="10">
                  <c:v>233.33519999999996</c:v>
                </c:pt>
                <c:pt idx="11">
                  <c:v>61.111599999999996</c:v>
                </c:pt>
                <c:pt idx="12">
                  <c:v>2.7777999999999996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A6A-45E5-B62D-423ADB61C371}"/>
            </c:ext>
          </c:extLst>
        </c:ser>
        <c:ser>
          <c:idx val="12"/>
          <c:order val="12"/>
          <c:tx>
            <c:strRef>
              <c:f>Sheet1!$O$55</c:f>
              <c:strCache>
                <c:ptCount val="1"/>
                <c:pt idx="0">
                  <c:v>Needed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6"/>
            <c:spPr>
              <a:noFill/>
              <a:ln w="381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Sheet1!$B$56:$B$69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Sheet1!$O$56:$O$69</c:f>
              <c:numCache>
                <c:formatCode>General</c:formatCode>
                <c:ptCount val="14"/>
                <c:pt idx="0">
                  <c:v>710</c:v>
                </c:pt>
                <c:pt idx="1">
                  <c:v>710</c:v>
                </c:pt>
                <c:pt idx="2">
                  <c:v>710</c:v>
                </c:pt>
                <c:pt idx="3">
                  <c:v>710</c:v>
                </c:pt>
                <c:pt idx="4">
                  <c:v>710</c:v>
                </c:pt>
                <c:pt idx="5">
                  <c:v>710</c:v>
                </c:pt>
                <c:pt idx="6">
                  <c:v>710</c:v>
                </c:pt>
                <c:pt idx="7">
                  <c:v>710</c:v>
                </c:pt>
                <c:pt idx="8">
                  <c:v>710</c:v>
                </c:pt>
                <c:pt idx="9">
                  <c:v>710</c:v>
                </c:pt>
                <c:pt idx="10">
                  <c:v>710</c:v>
                </c:pt>
                <c:pt idx="11">
                  <c:v>710</c:v>
                </c:pt>
                <c:pt idx="12">
                  <c:v>710</c:v>
                </c:pt>
                <c:pt idx="13">
                  <c:v>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A6A-45E5-B62D-423ADB61C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7817344"/>
        <c:axId val="-247821696"/>
      </c:scatterChart>
      <c:valAx>
        <c:axId val="-2478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7821696"/>
        <c:crosses val="autoZero"/>
        <c:crossBetween val="midCat"/>
      </c:valAx>
      <c:valAx>
        <c:axId val="-2478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781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tx1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92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Power through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92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Sheet1!$E$77</c:f>
              <c:strCache>
                <c:ptCount val="1"/>
                <c:pt idx="0">
                  <c:v>PV POWERS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1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Sheet1!$D$78:$D$89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Sheet1!$E$78:$E$89</c:f>
              <c:numCache>
                <c:formatCode>General</c:formatCode>
                <c:ptCount val="12"/>
                <c:pt idx="0">
                  <c:v>422</c:v>
                </c:pt>
                <c:pt idx="1">
                  <c:v>470</c:v>
                </c:pt>
                <c:pt idx="2">
                  <c:v>737</c:v>
                </c:pt>
                <c:pt idx="3">
                  <c:v>902</c:v>
                </c:pt>
                <c:pt idx="4">
                  <c:v>1038</c:v>
                </c:pt>
                <c:pt idx="5">
                  <c:v>1140</c:v>
                </c:pt>
                <c:pt idx="6">
                  <c:v>1082</c:v>
                </c:pt>
                <c:pt idx="7">
                  <c:v>993</c:v>
                </c:pt>
                <c:pt idx="8">
                  <c:v>840</c:v>
                </c:pt>
                <c:pt idx="9">
                  <c:v>647</c:v>
                </c:pt>
                <c:pt idx="10">
                  <c:v>430</c:v>
                </c:pt>
                <c:pt idx="11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4-4610-B5C9-5CBBC10C13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47815712"/>
        <c:axId val="-247822784"/>
      </c:barChart>
      <c:catAx>
        <c:axId val="-2478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1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7822784"/>
        <c:crosses val="autoZero"/>
        <c:auto val="1"/>
        <c:lblAlgn val="ctr"/>
        <c:lblOffset val="100"/>
        <c:noMultiLvlLbl val="0"/>
      </c:catAx>
      <c:valAx>
        <c:axId val="-24782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1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Power(KWH/Day)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1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24781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91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Balance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Sheet1!$E$77</c:f>
              <c:strCache>
                <c:ptCount val="1"/>
                <c:pt idx="0">
                  <c:v>PV POWERS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Sheet1!$D$78:$D$89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Sheet1!$E$78:$E$89</c:f>
              <c:numCache>
                <c:formatCode>General</c:formatCode>
                <c:ptCount val="12"/>
                <c:pt idx="0">
                  <c:v>422</c:v>
                </c:pt>
                <c:pt idx="1">
                  <c:v>470</c:v>
                </c:pt>
                <c:pt idx="2">
                  <c:v>737</c:v>
                </c:pt>
                <c:pt idx="3">
                  <c:v>902</c:v>
                </c:pt>
                <c:pt idx="4">
                  <c:v>1038</c:v>
                </c:pt>
                <c:pt idx="5">
                  <c:v>1140</c:v>
                </c:pt>
                <c:pt idx="6">
                  <c:v>1082</c:v>
                </c:pt>
                <c:pt idx="7">
                  <c:v>993</c:v>
                </c:pt>
                <c:pt idx="8">
                  <c:v>840</c:v>
                </c:pt>
                <c:pt idx="9">
                  <c:v>647</c:v>
                </c:pt>
                <c:pt idx="10">
                  <c:v>430</c:v>
                </c:pt>
                <c:pt idx="11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5-4248-84A3-95AB7B4060D5}"/>
            </c:ext>
          </c:extLst>
        </c:ser>
        <c:ser>
          <c:idx val="1"/>
          <c:order val="1"/>
          <c:tx>
            <c:strRef>
              <c:f>Sheet1!$F$77</c:f>
              <c:strCache>
                <c:ptCount val="1"/>
                <c:pt idx="0">
                  <c:v>Ship POWER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Sheet1!$D$78:$D$89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Sheet1!$F$78:$F$89</c:f>
              <c:numCache>
                <c:formatCode>General</c:formatCode>
                <c:ptCount val="12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5-4248-84A3-95AB7B4060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-247823328"/>
        <c:axId val="-247826592"/>
      </c:barChart>
      <c:catAx>
        <c:axId val="-2478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7826592"/>
        <c:crosses val="autoZero"/>
        <c:auto val="1"/>
        <c:lblAlgn val="ctr"/>
        <c:lblOffset val="100"/>
        <c:noMultiLvlLbl val="0"/>
      </c:catAx>
      <c:valAx>
        <c:axId val="-24782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78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Hourly</a:t>
            </a:r>
            <a:r>
              <a:rPr lang="en-US" baseline="0"/>
              <a:t> PV Power Over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Sheet2!$C$38</c:f>
              <c:strCache>
                <c:ptCount val="1"/>
                <c:pt idx="0">
                  <c:v>Jan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Sheet2!$B$20:$B$33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Sheet2!$C$20:$C$33</c:f>
              <c:numCache>
                <c:formatCode>General</c:formatCode>
                <c:ptCount val="14"/>
                <c:pt idx="0">
                  <c:v>0</c:v>
                </c:pt>
                <c:pt idx="1">
                  <c:v>0.12</c:v>
                </c:pt>
                <c:pt idx="2">
                  <c:v>15.25</c:v>
                </c:pt>
                <c:pt idx="3">
                  <c:v>58.837000000000003</c:v>
                </c:pt>
                <c:pt idx="4">
                  <c:v>85.882999999999996</c:v>
                </c:pt>
                <c:pt idx="5">
                  <c:v>113.7</c:v>
                </c:pt>
                <c:pt idx="6">
                  <c:v>126.9</c:v>
                </c:pt>
                <c:pt idx="7">
                  <c:v>125.6</c:v>
                </c:pt>
                <c:pt idx="8">
                  <c:v>110.158</c:v>
                </c:pt>
                <c:pt idx="9">
                  <c:v>84.6</c:v>
                </c:pt>
                <c:pt idx="10">
                  <c:v>49.53</c:v>
                </c:pt>
                <c:pt idx="11">
                  <c:v>14.95</c:v>
                </c:pt>
                <c:pt idx="12">
                  <c:v>6.8000000000000005E-2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A-4CE6-932A-5C431A2E84BE}"/>
            </c:ext>
          </c:extLst>
        </c:ser>
        <c:ser>
          <c:idx val="1"/>
          <c:order val="1"/>
          <c:tx>
            <c:strRef>
              <c:f>Sheet2!$D$38</c:f>
              <c:strCache>
                <c:ptCount val="1"/>
                <c:pt idx="0">
                  <c:v>Feb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Sheet2!$B$20:$B$33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Sheet2!$D$20:$D$33</c:f>
              <c:numCache>
                <c:formatCode>General</c:formatCode>
                <c:ptCount val="14"/>
                <c:pt idx="0">
                  <c:v>0</c:v>
                </c:pt>
                <c:pt idx="1">
                  <c:v>0.64700000000000002</c:v>
                </c:pt>
                <c:pt idx="2">
                  <c:v>22.315999999999999</c:v>
                </c:pt>
                <c:pt idx="3">
                  <c:v>58.846400000000003</c:v>
                </c:pt>
                <c:pt idx="4">
                  <c:v>95.789000000000001</c:v>
                </c:pt>
                <c:pt idx="5">
                  <c:v>124.428</c:v>
                </c:pt>
                <c:pt idx="6">
                  <c:v>137.96</c:v>
                </c:pt>
                <c:pt idx="7">
                  <c:v>137</c:v>
                </c:pt>
                <c:pt idx="8">
                  <c:v>123.23</c:v>
                </c:pt>
                <c:pt idx="9">
                  <c:v>97.27</c:v>
                </c:pt>
                <c:pt idx="10">
                  <c:v>64.067999999999998</c:v>
                </c:pt>
                <c:pt idx="11">
                  <c:v>27.28</c:v>
                </c:pt>
                <c:pt idx="12">
                  <c:v>1.6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BA-4CE6-932A-5C431A2E84BE}"/>
            </c:ext>
          </c:extLst>
        </c:ser>
        <c:ser>
          <c:idx val="2"/>
          <c:order val="2"/>
          <c:tx>
            <c:strRef>
              <c:f>Sheet2!$E$38</c:f>
              <c:strCache>
                <c:ptCount val="1"/>
                <c:pt idx="0">
                  <c:v>Mar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Sheet2!$B$20:$B$33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Sheet2!$E$20:$E$33</c:f>
              <c:numCache>
                <c:formatCode>General</c:formatCode>
                <c:ptCount val="14"/>
                <c:pt idx="0">
                  <c:v>6.0000000000000001E-3</c:v>
                </c:pt>
                <c:pt idx="1">
                  <c:v>14.43</c:v>
                </c:pt>
                <c:pt idx="2">
                  <c:v>38.844999999999999</c:v>
                </c:pt>
                <c:pt idx="3">
                  <c:v>80</c:v>
                </c:pt>
                <c:pt idx="4">
                  <c:v>116.4</c:v>
                </c:pt>
                <c:pt idx="5">
                  <c:v>143.6</c:v>
                </c:pt>
                <c:pt idx="6">
                  <c:v>160.30000000000001</c:v>
                </c:pt>
                <c:pt idx="7">
                  <c:v>158</c:v>
                </c:pt>
                <c:pt idx="8">
                  <c:v>143</c:v>
                </c:pt>
                <c:pt idx="9">
                  <c:v>115.25</c:v>
                </c:pt>
                <c:pt idx="10">
                  <c:v>78.39</c:v>
                </c:pt>
                <c:pt idx="11">
                  <c:v>38.57</c:v>
                </c:pt>
                <c:pt idx="12">
                  <c:v>6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BA-4CE6-932A-5C431A2E84BE}"/>
            </c:ext>
          </c:extLst>
        </c:ser>
        <c:ser>
          <c:idx val="3"/>
          <c:order val="3"/>
          <c:tx>
            <c:strRef>
              <c:f>Sheet2!$F$38</c:f>
              <c:strCache>
                <c:ptCount val="1"/>
                <c:pt idx="0">
                  <c:v>Abril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Sheet2!$B$20:$B$33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Sheet2!$F$20:$F$33</c:f>
              <c:numCache>
                <c:formatCode>General</c:formatCode>
                <c:ptCount val="14"/>
                <c:pt idx="0">
                  <c:v>0.45</c:v>
                </c:pt>
                <c:pt idx="1">
                  <c:v>19.757000000000001</c:v>
                </c:pt>
                <c:pt idx="2">
                  <c:v>57.37</c:v>
                </c:pt>
                <c:pt idx="3">
                  <c:v>98.076999999999998</c:v>
                </c:pt>
                <c:pt idx="4">
                  <c:v>133.46</c:v>
                </c:pt>
                <c:pt idx="5">
                  <c:v>159.089</c:v>
                </c:pt>
                <c:pt idx="6">
                  <c:v>172.11500000000001</c:v>
                </c:pt>
                <c:pt idx="7">
                  <c:v>169</c:v>
                </c:pt>
                <c:pt idx="8">
                  <c:v>152.30000000000001</c:v>
                </c:pt>
                <c:pt idx="9">
                  <c:v>123.379</c:v>
                </c:pt>
                <c:pt idx="10">
                  <c:v>85.126000000000005</c:v>
                </c:pt>
                <c:pt idx="11">
                  <c:v>46.12</c:v>
                </c:pt>
                <c:pt idx="12">
                  <c:v>10.77</c:v>
                </c:pt>
                <c:pt idx="13">
                  <c:v>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BA-4CE6-932A-5C431A2E84BE}"/>
            </c:ext>
          </c:extLst>
        </c:ser>
        <c:ser>
          <c:idx val="4"/>
          <c:order val="4"/>
          <c:tx>
            <c:strRef>
              <c:f>Sheet2!$G$38</c:f>
              <c:strCache>
                <c:ptCount val="1"/>
                <c:pt idx="0">
                  <c:v>May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Sheet2!$B$20:$B$33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Sheet2!$G$20:$G$33</c:f>
              <c:numCache>
                <c:formatCode>General</c:formatCode>
                <c:ptCount val="14"/>
                <c:pt idx="0">
                  <c:v>3.4375</c:v>
                </c:pt>
                <c:pt idx="1">
                  <c:v>28.8</c:v>
                </c:pt>
                <c:pt idx="2">
                  <c:v>65</c:v>
                </c:pt>
                <c:pt idx="3">
                  <c:v>102.48</c:v>
                </c:pt>
                <c:pt idx="4">
                  <c:v>134.72999999999999</c:v>
                </c:pt>
                <c:pt idx="5">
                  <c:v>156.34</c:v>
                </c:pt>
                <c:pt idx="6">
                  <c:v>166.6</c:v>
                </c:pt>
                <c:pt idx="7">
                  <c:v>162.29</c:v>
                </c:pt>
                <c:pt idx="8">
                  <c:v>147.16</c:v>
                </c:pt>
                <c:pt idx="9">
                  <c:v>120.85</c:v>
                </c:pt>
                <c:pt idx="10">
                  <c:v>86.2</c:v>
                </c:pt>
                <c:pt idx="11">
                  <c:v>48.74</c:v>
                </c:pt>
                <c:pt idx="12">
                  <c:v>15.8</c:v>
                </c:pt>
                <c:pt idx="13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BA-4CE6-932A-5C431A2E84BE}"/>
            </c:ext>
          </c:extLst>
        </c:ser>
        <c:ser>
          <c:idx val="5"/>
          <c:order val="5"/>
          <c:tx>
            <c:strRef>
              <c:f>Sheet2!$H$38</c:f>
              <c:strCache>
                <c:ptCount val="1"/>
                <c:pt idx="0">
                  <c:v>Jun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Sheet2!$B$20:$B$33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Sheet2!$H$20:$H$33</c:f>
              <c:numCache>
                <c:formatCode>General</c:formatCode>
                <c:ptCount val="14"/>
                <c:pt idx="0">
                  <c:v>4.95</c:v>
                </c:pt>
                <c:pt idx="1">
                  <c:v>32.04</c:v>
                </c:pt>
                <c:pt idx="2">
                  <c:v>69.59</c:v>
                </c:pt>
                <c:pt idx="3">
                  <c:v>108</c:v>
                </c:pt>
                <c:pt idx="4">
                  <c:v>140.41999999999999</c:v>
                </c:pt>
                <c:pt idx="5">
                  <c:v>163.37</c:v>
                </c:pt>
                <c:pt idx="6">
                  <c:v>175.3</c:v>
                </c:pt>
                <c:pt idx="7">
                  <c:v>173</c:v>
                </c:pt>
                <c:pt idx="8">
                  <c:v>158.22999999999999</c:v>
                </c:pt>
                <c:pt idx="9">
                  <c:v>132.637</c:v>
                </c:pt>
                <c:pt idx="10">
                  <c:v>99.8</c:v>
                </c:pt>
                <c:pt idx="11">
                  <c:v>59.26</c:v>
                </c:pt>
                <c:pt idx="12">
                  <c:v>23.12</c:v>
                </c:pt>
                <c:pt idx="13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BA-4CE6-932A-5C431A2E84BE}"/>
            </c:ext>
          </c:extLst>
        </c:ser>
        <c:ser>
          <c:idx val="6"/>
          <c:order val="6"/>
          <c:tx>
            <c:strRef>
              <c:f>Sheet2!$I$38</c:f>
              <c:strCache>
                <c:ptCount val="1"/>
                <c:pt idx="0">
                  <c:v>Jul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Sheet2!$B$20:$B$33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Sheet2!$I$20:$I$33</c:f>
              <c:numCache>
                <c:formatCode>General</c:formatCode>
                <c:ptCount val="14"/>
                <c:pt idx="0">
                  <c:v>2.37</c:v>
                </c:pt>
                <c:pt idx="1">
                  <c:v>25.81</c:v>
                </c:pt>
                <c:pt idx="2">
                  <c:v>61.49</c:v>
                </c:pt>
                <c:pt idx="3">
                  <c:v>99.66</c:v>
                </c:pt>
                <c:pt idx="4">
                  <c:v>134.01</c:v>
                </c:pt>
                <c:pt idx="5">
                  <c:v>158.30000000000001</c:v>
                </c:pt>
                <c:pt idx="6">
                  <c:v>170.8</c:v>
                </c:pt>
                <c:pt idx="7">
                  <c:v>170.6</c:v>
                </c:pt>
                <c:pt idx="8">
                  <c:v>157.77000000000001</c:v>
                </c:pt>
                <c:pt idx="9">
                  <c:v>132.41</c:v>
                </c:pt>
                <c:pt idx="10">
                  <c:v>98.34</c:v>
                </c:pt>
                <c:pt idx="11">
                  <c:v>60</c:v>
                </c:pt>
                <c:pt idx="12">
                  <c:v>24.1</c:v>
                </c:pt>
                <c:pt idx="13">
                  <c:v>1.29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EBA-4CE6-932A-5C431A2E84BE}"/>
            </c:ext>
          </c:extLst>
        </c:ser>
        <c:ser>
          <c:idx val="7"/>
          <c:order val="7"/>
          <c:tx>
            <c:strRef>
              <c:f>Sheet2!$J$38</c:f>
              <c:strCache>
                <c:ptCount val="1"/>
                <c:pt idx="0">
                  <c:v>Aug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Sheet2!$B$20:$B$33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Sheet2!$J$20:$J$33</c:f>
              <c:numCache>
                <c:formatCode>General</c:formatCode>
                <c:ptCount val="14"/>
                <c:pt idx="0">
                  <c:v>0.65500000000000003</c:v>
                </c:pt>
                <c:pt idx="1">
                  <c:v>20.350000000000001</c:v>
                </c:pt>
                <c:pt idx="2">
                  <c:v>56.27</c:v>
                </c:pt>
                <c:pt idx="3">
                  <c:v>96.5</c:v>
                </c:pt>
                <c:pt idx="4">
                  <c:v>133.5</c:v>
                </c:pt>
                <c:pt idx="5">
                  <c:v>153.16999999999999</c:v>
                </c:pt>
                <c:pt idx="6">
                  <c:v>172.8</c:v>
                </c:pt>
                <c:pt idx="7">
                  <c:v>171.7</c:v>
                </c:pt>
                <c:pt idx="8">
                  <c:v>157.19999999999999</c:v>
                </c:pt>
                <c:pt idx="9">
                  <c:v>130</c:v>
                </c:pt>
                <c:pt idx="10">
                  <c:v>92.8</c:v>
                </c:pt>
                <c:pt idx="11">
                  <c:v>53.1</c:v>
                </c:pt>
                <c:pt idx="12">
                  <c:v>15.28</c:v>
                </c:pt>
                <c:pt idx="13">
                  <c:v>0.13550000000000001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EBA-4CE6-932A-5C431A2E84BE}"/>
            </c:ext>
          </c:extLst>
        </c:ser>
        <c:ser>
          <c:idx val="8"/>
          <c:order val="8"/>
          <c:tx>
            <c:strRef>
              <c:f>Sheet2!$K$38</c:f>
              <c:strCache>
                <c:ptCount val="1"/>
                <c:pt idx="0">
                  <c:v>Sep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Sheet2!$B$20:$B$33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Sheet2!$K$20:$K$33</c:f>
              <c:numCache>
                <c:formatCode>General</c:formatCode>
                <c:ptCount val="14"/>
                <c:pt idx="0">
                  <c:v>0.09</c:v>
                </c:pt>
                <c:pt idx="1">
                  <c:v>15.28</c:v>
                </c:pt>
                <c:pt idx="2">
                  <c:v>52.56</c:v>
                </c:pt>
                <c:pt idx="3">
                  <c:v>94.17</c:v>
                </c:pt>
                <c:pt idx="4">
                  <c:v>131.46</c:v>
                </c:pt>
                <c:pt idx="5">
                  <c:v>157.5</c:v>
                </c:pt>
                <c:pt idx="6">
                  <c:v>169.54</c:v>
                </c:pt>
                <c:pt idx="7">
                  <c:v>165.67599999999999</c:v>
                </c:pt>
                <c:pt idx="8">
                  <c:v>148.69999999999999</c:v>
                </c:pt>
                <c:pt idx="9">
                  <c:v>116.64</c:v>
                </c:pt>
                <c:pt idx="10">
                  <c:v>77</c:v>
                </c:pt>
                <c:pt idx="11">
                  <c:v>35.472999999999999</c:v>
                </c:pt>
                <c:pt idx="12">
                  <c:v>2.61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EBA-4CE6-932A-5C431A2E84BE}"/>
            </c:ext>
          </c:extLst>
        </c:ser>
        <c:ser>
          <c:idx val="9"/>
          <c:order val="9"/>
          <c:tx>
            <c:strRef>
              <c:f>Sheet2!$L$38</c:f>
              <c:strCache>
                <c:ptCount val="1"/>
                <c:pt idx="0">
                  <c:v>Oct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Sheet2!$B$20:$B$33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Sheet2!$L$20:$L$33</c:f>
              <c:numCache>
                <c:formatCode>General</c:formatCode>
                <c:ptCount val="14"/>
                <c:pt idx="0">
                  <c:v>6.7000000000000004E-2</c:v>
                </c:pt>
                <c:pt idx="1">
                  <c:v>10.477600000000001</c:v>
                </c:pt>
                <c:pt idx="2">
                  <c:v>44.476700000000001</c:v>
                </c:pt>
                <c:pt idx="3">
                  <c:v>84.558999999999997</c:v>
                </c:pt>
                <c:pt idx="4">
                  <c:v>119.3</c:v>
                </c:pt>
                <c:pt idx="5">
                  <c:v>142.79</c:v>
                </c:pt>
                <c:pt idx="6">
                  <c:v>151.86600000000001</c:v>
                </c:pt>
                <c:pt idx="7">
                  <c:v>146.11699999999999</c:v>
                </c:pt>
                <c:pt idx="8">
                  <c:v>125.32899999999999</c:v>
                </c:pt>
                <c:pt idx="9">
                  <c:v>92.8</c:v>
                </c:pt>
                <c:pt idx="10">
                  <c:v>53.36</c:v>
                </c:pt>
                <c:pt idx="11">
                  <c:v>15.79</c:v>
                </c:pt>
                <c:pt idx="12">
                  <c:v>0.1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EBA-4CE6-932A-5C431A2E84BE}"/>
            </c:ext>
          </c:extLst>
        </c:ser>
        <c:ser>
          <c:idx val="10"/>
          <c:order val="10"/>
          <c:tx>
            <c:strRef>
              <c:f>Sheet2!$M$38</c:f>
              <c:strCache>
                <c:ptCount val="1"/>
                <c:pt idx="0">
                  <c:v>Nov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Sheet2!$B$20:$B$33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Sheet2!$M$20:$M$33</c:f>
              <c:numCache>
                <c:formatCode>General</c:formatCode>
                <c:ptCount val="14"/>
                <c:pt idx="0">
                  <c:v>0</c:v>
                </c:pt>
                <c:pt idx="1">
                  <c:v>3.58</c:v>
                </c:pt>
                <c:pt idx="2">
                  <c:v>31.6</c:v>
                </c:pt>
                <c:pt idx="3">
                  <c:v>66.66</c:v>
                </c:pt>
                <c:pt idx="4">
                  <c:v>99.63</c:v>
                </c:pt>
                <c:pt idx="5">
                  <c:v>122.34</c:v>
                </c:pt>
                <c:pt idx="6">
                  <c:v>130.36600000000001</c:v>
                </c:pt>
                <c:pt idx="7">
                  <c:v>123.57</c:v>
                </c:pt>
                <c:pt idx="8">
                  <c:v>104.2</c:v>
                </c:pt>
                <c:pt idx="9">
                  <c:v>74.760000000000005</c:v>
                </c:pt>
                <c:pt idx="10">
                  <c:v>37.979999999999997</c:v>
                </c:pt>
                <c:pt idx="11">
                  <c:v>6.6</c:v>
                </c:pt>
                <c:pt idx="12">
                  <c:v>2.8000000000000001E-2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EBA-4CE6-932A-5C431A2E84BE}"/>
            </c:ext>
          </c:extLst>
        </c:ser>
        <c:ser>
          <c:idx val="11"/>
          <c:order val="11"/>
          <c:tx>
            <c:strRef>
              <c:f>Sheet2!$N$38</c:f>
              <c:strCache>
                <c:ptCount val="1"/>
                <c:pt idx="0">
                  <c:v>Dec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Sheet2!$B$20:$B$33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Sheet2!$N$20:$N$33</c:f>
              <c:numCache>
                <c:formatCode>General</c:formatCode>
                <c:ptCount val="14"/>
                <c:pt idx="0">
                  <c:v>0</c:v>
                </c:pt>
                <c:pt idx="1">
                  <c:v>0.47199999999999998</c:v>
                </c:pt>
                <c:pt idx="2">
                  <c:v>18.850000000000001</c:v>
                </c:pt>
                <c:pt idx="3">
                  <c:v>52.8</c:v>
                </c:pt>
                <c:pt idx="4">
                  <c:v>85.19</c:v>
                </c:pt>
                <c:pt idx="5">
                  <c:v>109.26</c:v>
                </c:pt>
                <c:pt idx="6">
                  <c:v>120.76600000000001</c:v>
                </c:pt>
                <c:pt idx="7">
                  <c:v>116.6</c:v>
                </c:pt>
                <c:pt idx="8">
                  <c:v>99.73</c:v>
                </c:pt>
                <c:pt idx="9">
                  <c:v>71.099999999999994</c:v>
                </c:pt>
                <c:pt idx="10">
                  <c:v>36.450000000000003</c:v>
                </c:pt>
                <c:pt idx="11">
                  <c:v>6.2</c:v>
                </c:pt>
                <c:pt idx="12">
                  <c:v>7.0000000000000001E-3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EBA-4CE6-932A-5C431A2E84BE}"/>
            </c:ext>
          </c:extLst>
        </c:ser>
        <c:ser>
          <c:idx val="12"/>
          <c:order val="12"/>
          <c:tx>
            <c:strRef>
              <c:f>Sheet2!$O$19</c:f>
              <c:strCache>
                <c:ptCount val="1"/>
                <c:pt idx="0">
                  <c:v>Needed1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Sheet2!$B$20:$B$33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Sheet2!$O$20:$O$33</c:f>
              <c:numCache>
                <c:formatCode>General</c:formatCode>
                <c:ptCount val="14"/>
                <c:pt idx="0">
                  <c:v>106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106</c:v>
                </c:pt>
                <c:pt idx="5">
                  <c:v>106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EBA-4CE6-932A-5C431A2E84BE}"/>
            </c:ext>
          </c:extLst>
        </c:ser>
        <c:ser>
          <c:idx val="13"/>
          <c:order val="13"/>
          <c:tx>
            <c:strRef>
              <c:f>Sheet2!$P$19</c:f>
              <c:strCache>
                <c:ptCount val="1"/>
                <c:pt idx="0">
                  <c:v>Needed2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Sheet2!$B$20:$B$33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Sheet2!$P$20:$P$33</c:f>
              <c:numCache>
                <c:formatCode>General</c:formatCode>
                <c:ptCount val="14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EBA-4CE6-932A-5C431A2E84BE}"/>
            </c:ext>
          </c:extLst>
        </c:ser>
        <c:ser>
          <c:idx val="14"/>
          <c:order val="14"/>
          <c:tx>
            <c:strRef>
              <c:f>Sheet2!$Q$19</c:f>
              <c:strCache>
                <c:ptCount val="1"/>
                <c:pt idx="0">
                  <c:v>Needed3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Sheet2!$B$20:$B$33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Sheet2!$Q$20:$Q$33</c:f>
              <c:numCache>
                <c:formatCode>General</c:formatCode>
                <c:ptCount val="14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EBA-4CE6-932A-5C431A2E8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769168"/>
        <c:axId val="-136765360"/>
      </c:scatterChart>
      <c:valAx>
        <c:axId val="-136769168"/>
        <c:scaling>
          <c:orientation val="minMax"/>
          <c:max val="19"/>
          <c:min val="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65360"/>
        <c:crosses val="autoZero"/>
        <c:crossBetween val="midCat"/>
      </c:valAx>
      <c:valAx>
        <c:axId val="-136765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POWER</a:t>
                </a:r>
                <a:r>
                  <a:rPr lang="en-US" sz="1200" baseline="0"/>
                  <a:t> (KW)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6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Sheet2!$B$39</c:f>
              <c:strCache>
                <c:ptCount val="1"/>
                <c:pt idx="0">
                  <c:v>Power/Day KWH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Sheet2!$C$38:$N$38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Sheet2!$C$39:$N$39</c:f>
              <c:numCache>
                <c:formatCode>General</c:formatCode>
                <c:ptCount val="12"/>
                <c:pt idx="0">
                  <c:v>693</c:v>
                </c:pt>
                <c:pt idx="1">
                  <c:v>805</c:v>
                </c:pt>
                <c:pt idx="2">
                  <c:v>998</c:v>
                </c:pt>
                <c:pt idx="3">
                  <c:v>1133</c:v>
                </c:pt>
                <c:pt idx="4">
                  <c:v>1171</c:v>
                </c:pt>
                <c:pt idx="5">
                  <c:v>1244</c:v>
                </c:pt>
                <c:pt idx="6">
                  <c:v>1196</c:v>
                </c:pt>
                <c:pt idx="7">
                  <c:v>1160</c:v>
                </c:pt>
                <c:pt idx="8">
                  <c:v>1065</c:v>
                </c:pt>
                <c:pt idx="9">
                  <c:v>868</c:v>
                </c:pt>
                <c:pt idx="10">
                  <c:v>705</c:v>
                </c:pt>
                <c:pt idx="11">
                  <c:v>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3-4572-A3C7-F51F33C2C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35074928"/>
        <c:axId val="-135072752"/>
      </c:barChart>
      <c:catAx>
        <c:axId val="-1350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72752"/>
        <c:crosses val="autoZero"/>
        <c:auto val="1"/>
        <c:lblAlgn val="ctr"/>
        <c:lblOffset val="100"/>
        <c:noMultiLvlLbl val="0"/>
      </c:catAx>
      <c:valAx>
        <c:axId val="-1350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Power/Day</a:t>
                </a:r>
                <a:r>
                  <a:rPr lang="en-US" sz="1050" baseline="0"/>
                  <a:t> (KWH)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7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7</xdr:row>
      <xdr:rowOff>66675</xdr:rowOff>
    </xdr:from>
    <xdr:to>
      <xdr:col>24</xdr:col>
      <xdr:colOff>447674</xdr:colOff>
      <xdr:row>34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595311</xdr:colOff>
      <xdr:row>36</xdr:row>
      <xdr:rowOff>190500</xdr:rowOff>
    </xdr:from>
    <xdr:to>
      <xdr:col>25</xdr:col>
      <xdr:colOff>314324</xdr:colOff>
      <xdr:row>65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73</xdr:row>
      <xdr:rowOff>80962</xdr:rowOff>
    </xdr:from>
    <xdr:to>
      <xdr:col>15</xdr:col>
      <xdr:colOff>95250</xdr:colOff>
      <xdr:row>87</xdr:row>
      <xdr:rowOff>157162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376237</xdr:colOff>
      <xdr:row>88</xdr:row>
      <xdr:rowOff>52387</xdr:rowOff>
    </xdr:from>
    <xdr:to>
      <xdr:col>15</xdr:col>
      <xdr:colOff>71437</xdr:colOff>
      <xdr:row>102</xdr:row>
      <xdr:rowOff>128587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366710</xdr:colOff>
      <xdr:row>9</xdr:row>
      <xdr:rowOff>142875</xdr:rowOff>
    </xdr:from>
    <xdr:to>
      <xdr:col>31</xdr:col>
      <xdr:colOff>590549</xdr:colOff>
      <xdr:row>32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409575</xdr:colOff>
      <xdr:row>33</xdr:row>
      <xdr:rowOff>57150</xdr:rowOff>
    </xdr:from>
    <xdr:to>
      <xdr:col>31</xdr:col>
      <xdr:colOff>428625</xdr:colOff>
      <xdr:row>57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9"/>
  <sheetViews>
    <sheetView topLeftCell="A39" workbookViewId="0">
      <selection activeCell="G54" sqref="G54"/>
    </sheetView>
  </sheetViews>
  <sheetFormatPr defaultRowHeight="15" x14ac:dyDescent="0.25"/>
  <cols>
    <col min="5" max="5" width="12.140625" customWidth="1"/>
    <col min="6" max="6" width="12" customWidth="1"/>
  </cols>
  <sheetData>
    <row r="1" spans="2:14" x14ac:dyDescent="0.25">
      <c r="B1">
        <v>277.77999999999997</v>
      </c>
    </row>
    <row r="3" spans="2:14" x14ac:dyDescent="0.25">
      <c r="B3" s="10"/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</row>
    <row r="4" spans="2:14" x14ac:dyDescent="0.25">
      <c r="B4" s="10">
        <v>6</v>
      </c>
      <c r="C4" s="10">
        <v>0</v>
      </c>
      <c r="D4" s="10">
        <v>0</v>
      </c>
      <c r="E4" s="10">
        <v>0</v>
      </c>
      <c r="F4" s="10">
        <v>0.04</v>
      </c>
      <c r="G4" s="10">
        <v>0.14000000000000001</v>
      </c>
      <c r="H4" s="10">
        <v>0.17</v>
      </c>
      <c r="I4" s="10">
        <v>0.11</v>
      </c>
      <c r="J4" s="10">
        <v>0.04</v>
      </c>
      <c r="K4" s="10">
        <v>0.01</v>
      </c>
      <c r="L4" s="10">
        <v>0</v>
      </c>
      <c r="M4" s="10">
        <v>0</v>
      </c>
      <c r="N4" s="10">
        <v>0</v>
      </c>
    </row>
    <row r="5" spans="2:14" x14ac:dyDescent="0.25">
      <c r="B5" s="10">
        <v>7</v>
      </c>
      <c r="C5" s="10">
        <v>0</v>
      </c>
      <c r="D5" s="10">
        <v>0.02</v>
      </c>
      <c r="E5" s="10">
        <v>0.14000000000000001</v>
      </c>
      <c r="F5" s="10">
        <v>0.4</v>
      </c>
      <c r="G5" s="10">
        <v>0.63</v>
      </c>
      <c r="H5" s="10">
        <v>0.69</v>
      </c>
      <c r="I5" s="10">
        <v>0.55000000000000004</v>
      </c>
      <c r="J5" s="10">
        <v>0.4</v>
      </c>
      <c r="K5" s="10">
        <v>0.28999999999999998</v>
      </c>
      <c r="L5" s="10">
        <v>0.18</v>
      </c>
      <c r="M5" s="10">
        <v>0.06</v>
      </c>
      <c r="N5" s="10">
        <v>0.01</v>
      </c>
    </row>
    <row r="6" spans="2:14" x14ac:dyDescent="0.25">
      <c r="B6" s="10">
        <v>8</v>
      </c>
      <c r="C6" s="10">
        <v>0.19</v>
      </c>
      <c r="D6" s="10">
        <v>0.33</v>
      </c>
      <c r="E6" s="10">
        <v>0.65</v>
      </c>
      <c r="F6" s="10">
        <v>1.03</v>
      </c>
      <c r="G6" s="10">
        <v>1.31</v>
      </c>
      <c r="H6" s="10">
        <v>1.4</v>
      </c>
      <c r="I6" s="10">
        <v>1.21</v>
      </c>
      <c r="J6" s="10">
        <v>1.03</v>
      </c>
      <c r="K6" s="10">
        <v>0.9</v>
      </c>
      <c r="L6" s="10">
        <v>0.7</v>
      </c>
      <c r="M6" s="10">
        <v>0.44</v>
      </c>
      <c r="N6" s="10">
        <v>0.23</v>
      </c>
    </row>
    <row r="7" spans="2:14" x14ac:dyDescent="0.25">
      <c r="B7" s="10">
        <v>9</v>
      </c>
      <c r="C7" s="10">
        <v>0.94</v>
      </c>
      <c r="D7" s="10">
        <v>0.86</v>
      </c>
      <c r="E7" s="10">
        <v>1.32</v>
      </c>
      <c r="F7" s="10">
        <v>1.73</v>
      </c>
      <c r="G7" s="10">
        <v>2.0099999999999998</v>
      </c>
      <c r="H7" s="10">
        <v>2.13</v>
      </c>
      <c r="I7" s="10">
        <v>1.95</v>
      </c>
      <c r="J7" s="10">
        <v>1.75</v>
      </c>
      <c r="K7" s="10">
        <v>1.6</v>
      </c>
      <c r="L7" s="10">
        <v>1.34</v>
      </c>
      <c r="M7" s="10">
        <v>0.94</v>
      </c>
      <c r="N7" s="10">
        <v>0.68</v>
      </c>
    </row>
    <row r="8" spans="2:14" x14ac:dyDescent="0.25">
      <c r="B8" s="10">
        <v>10</v>
      </c>
      <c r="C8" s="10">
        <v>1.1599999999999999</v>
      </c>
      <c r="D8" s="10">
        <v>1.42</v>
      </c>
      <c r="E8" s="10">
        <v>1.91</v>
      </c>
      <c r="F8" s="10">
        <v>2.35</v>
      </c>
      <c r="G8" s="10">
        <v>2.64</v>
      </c>
      <c r="H8" s="10">
        <v>2.75</v>
      </c>
      <c r="I8" s="10">
        <v>2.62</v>
      </c>
      <c r="J8" s="10">
        <v>2.46</v>
      </c>
      <c r="K8" s="10">
        <v>2.2599999999999998</v>
      </c>
      <c r="L8" s="10">
        <v>1.91</v>
      </c>
      <c r="M8" s="10">
        <v>1.46</v>
      </c>
      <c r="N8" s="10">
        <v>1.1499999999999999</v>
      </c>
    </row>
    <row r="9" spans="2:14" x14ac:dyDescent="0.25">
      <c r="B9" s="10">
        <v>11</v>
      </c>
      <c r="C9" s="10">
        <v>1.57</v>
      </c>
      <c r="D9" s="10">
        <v>1.88</v>
      </c>
      <c r="E9" s="10">
        <v>2.37</v>
      </c>
      <c r="F9" s="10">
        <v>2.81</v>
      </c>
      <c r="G9" s="10">
        <v>3.05</v>
      </c>
      <c r="H9" s="10">
        <v>3.19</v>
      </c>
      <c r="I9" s="10">
        <v>3.09</v>
      </c>
      <c r="J9" s="10">
        <v>2.95</v>
      </c>
      <c r="K9" s="10">
        <v>2.73</v>
      </c>
      <c r="L9" s="10">
        <v>2.2999999999999998</v>
      </c>
      <c r="M9" s="10">
        <v>1.81</v>
      </c>
      <c r="N9" s="10">
        <v>1.51</v>
      </c>
    </row>
    <row r="10" spans="2:14" x14ac:dyDescent="0.25">
      <c r="B10" s="10">
        <v>12</v>
      </c>
      <c r="C10" s="10">
        <v>1.74</v>
      </c>
      <c r="D10" s="10">
        <v>2.06</v>
      </c>
      <c r="E10" s="10">
        <v>2.64</v>
      </c>
      <c r="F10" s="10">
        <v>3.06</v>
      </c>
      <c r="G10" s="10">
        <v>3.23</v>
      </c>
      <c r="H10" s="10">
        <v>3.41</v>
      </c>
      <c r="I10" s="10">
        <v>3.35</v>
      </c>
      <c r="J10" s="10">
        <v>3.21</v>
      </c>
      <c r="K10" s="10">
        <v>2.95</v>
      </c>
      <c r="L10" s="10">
        <v>2.4700000000000002</v>
      </c>
      <c r="M10" s="10">
        <v>1.94</v>
      </c>
      <c r="N10" s="10">
        <v>1.7</v>
      </c>
    </row>
    <row r="11" spans="2:14" x14ac:dyDescent="0.25">
      <c r="B11" s="10">
        <v>13</v>
      </c>
      <c r="C11" s="10">
        <v>1.73</v>
      </c>
      <c r="D11" s="10">
        <v>2.02</v>
      </c>
      <c r="E11" s="10">
        <v>2.6</v>
      </c>
      <c r="F11" s="10">
        <v>3.01</v>
      </c>
      <c r="G11" s="10">
        <v>3.16</v>
      </c>
      <c r="H11" s="10">
        <v>3.38</v>
      </c>
      <c r="I11" s="10">
        <v>3.36</v>
      </c>
      <c r="J11" s="10">
        <v>3.21</v>
      </c>
      <c r="K11" s="10">
        <v>2.9</v>
      </c>
      <c r="L11" s="10">
        <v>2.39</v>
      </c>
      <c r="M11" s="10">
        <v>1.83</v>
      </c>
      <c r="N11" s="10">
        <v>1.64</v>
      </c>
    </row>
    <row r="12" spans="2:14" x14ac:dyDescent="0.25">
      <c r="B12" s="10">
        <v>14</v>
      </c>
      <c r="C12" s="10">
        <v>1.5</v>
      </c>
      <c r="D12" s="10">
        <v>1.82</v>
      </c>
      <c r="E12" s="10">
        <v>2.39</v>
      </c>
      <c r="F12" s="10">
        <v>2.74</v>
      </c>
      <c r="G12" s="10">
        <v>2.89</v>
      </c>
      <c r="H12" s="10">
        <v>3.13</v>
      </c>
      <c r="I12" s="10">
        <v>3.14</v>
      </c>
      <c r="J12" s="10">
        <v>2.98</v>
      </c>
      <c r="K12" s="10">
        <v>2.63</v>
      </c>
      <c r="L12" s="10">
        <v>2.08</v>
      </c>
      <c r="M12" s="10">
        <v>1.55</v>
      </c>
      <c r="N12" s="10">
        <v>1.41</v>
      </c>
    </row>
    <row r="13" spans="2:14" x14ac:dyDescent="0.25">
      <c r="B13" s="10">
        <v>15</v>
      </c>
      <c r="C13" s="10">
        <v>1.17</v>
      </c>
      <c r="D13" s="10">
        <v>1.45</v>
      </c>
      <c r="E13" s="10">
        <v>1.95</v>
      </c>
      <c r="F13" s="10">
        <v>2.25</v>
      </c>
      <c r="G13" s="10">
        <v>2.4300000000000002</v>
      </c>
      <c r="H13" s="10">
        <v>2.66</v>
      </c>
      <c r="I13" s="10">
        <v>2.68</v>
      </c>
      <c r="J13" s="10">
        <v>2.5</v>
      </c>
      <c r="K13" s="10">
        <v>2.09</v>
      </c>
      <c r="L13" s="10">
        <v>1.56</v>
      </c>
      <c r="M13" s="10">
        <v>1.1399999999999999</v>
      </c>
      <c r="N13" s="10">
        <v>1.02</v>
      </c>
    </row>
    <row r="14" spans="2:14" x14ac:dyDescent="0.25">
      <c r="B14" s="10">
        <v>16</v>
      </c>
      <c r="C14" s="10">
        <v>0.69</v>
      </c>
      <c r="D14" s="10">
        <v>0.98</v>
      </c>
      <c r="E14" s="10">
        <v>1.37</v>
      </c>
      <c r="F14" s="10">
        <v>1.6</v>
      </c>
      <c r="G14" s="10">
        <v>1.8</v>
      </c>
      <c r="H14" s="10">
        <v>2.0299999999999998</v>
      </c>
      <c r="I14" s="10">
        <v>2.0499999999999998</v>
      </c>
      <c r="J14" s="10">
        <v>1.84</v>
      </c>
      <c r="K14" s="10">
        <v>1.43</v>
      </c>
      <c r="L14" s="10">
        <v>0.93</v>
      </c>
      <c r="M14" s="10">
        <v>0.59</v>
      </c>
      <c r="N14" s="10">
        <v>0.53</v>
      </c>
    </row>
    <row r="15" spans="2:14" x14ac:dyDescent="0.25">
      <c r="B15" s="10">
        <v>17</v>
      </c>
      <c r="C15" s="10">
        <v>0.23</v>
      </c>
      <c r="D15" s="10">
        <v>0.45</v>
      </c>
      <c r="E15" s="10">
        <v>0.73</v>
      </c>
      <c r="F15" s="10">
        <v>0.92</v>
      </c>
      <c r="G15" s="10">
        <v>1.0900000000000001</v>
      </c>
      <c r="H15" s="10">
        <v>1.31</v>
      </c>
      <c r="I15" s="10">
        <v>1.33</v>
      </c>
      <c r="J15" s="10">
        <v>1.1399999999999999</v>
      </c>
      <c r="K15" s="10">
        <v>0.71</v>
      </c>
      <c r="L15" s="10">
        <v>0.32</v>
      </c>
      <c r="M15" s="10">
        <v>0.13</v>
      </c>
      <c r="N15" s="10">
        <v>0.11</v>
      </c>
    </row>
    <row r="16" spans="2:14" x14ac:dyDescent="0.25">
      <c r="B16" s="10">
        <v>18</v>
      </c>
      <c r="C16" s="10">
        <v>0.01</v>
      </c>
      <c r="D16" s="10">
        <v>0.06</v>
      </c>
      <c r="E16" s="10">
        <v>0.17</v>
      </c>
      <c r="F16" s="10">
        <v>0.3</v>
      </c>
      <c r="G16" s="10">
        <v>0.45</v>
      </c>
      <c r="H16" s="10">
        <v>0.61</v>
      </c>
      <c r="I16" s="10">
        <v>0.63</v>
      </c>
      <c r="J16" s="10">
        <v>0.42</v>
      </c>
      <c r="K16" s="10">
        <v>0.15</v>
      </c>
      <c r="L16" s="10">
        <v>0.02</v>
      </c>
      <c r="M16" s="10">
        <v>0</v>
      </c>
      <c r="N16" s="10">
        <v>0</v>
      </c>
    </row>
    <row r="17" spans="2:15" x14ac:dyDescent="0.25">
      <c r="B17" s="10">
        <v>19</v>
      </c>
      <c r="C17" s="10">
        <v>0</v>
      </c>
      <c r="D17" s="10">
        <v>0</v>
      </c>
      <c r="E17" s="10">
        <v>0</v>
      </c>
      <c r="F17" s="10">
        <v>0.01</v>
      </c>
      <c r="G17" s="10">
        <v>0.05</v>
      </c>
      <c r="H17" s="10">
        <v>0.11</v>
      </c>
      <c r="I17" s="10">
        <v>0.11</v>
      </c>
      <c r="J17" s="10">
        <v>0.04</v>
      </c>
      <c r="K17" s="10">
        <v>0</v>
      </c>
      <c r="L17" s="10">
        <v>0</v>
      </c>
      <c r="M17" s="10">
        <v>0</v>
      </c>
      <c r="N17" s="10">
        <v>0</v>
      </c>
    </row>
    <row r="18" spans="2:15" x14ac:dyDescent="0.25">
      <c r="C18" s="10">
        <v>10.63</v>
      </c>
      <c r="D18" s="10">
        <v>13.34</v>
      </c>
      <c r="E18" s="10">
        <v>18.22</v>
      </c>
      <c r="F18" s="10">
        <v>22.25</v>
      </c>
      <c r="G18" s="10">
        <v>24.84</v>
      </c>
      <c r="H18" s="10">
        <v>26.83</v>
      </c>
      <c r="I18" s="10">
        <v>26.15</v>
      </c>
      <c r="J18" s="10">
        <v>23.93</v>
      </c>
      <c r="K18" s="10">
        <v>20.3</v>
      </c>
      <c r="L18" s="10">
        <v>15.59</v>
      </c>
      <c r="M18" s="10">
        <v>11.79</v>
      </c>
      <c r="N18" s="10">
        <v>9.98</v>
      </c>
    </row>
    <row r="19" spans="2:15" ht="15.75" thickBot="1" x14ac:dyDescent="0.3"/>
    <row r="20" spans="2:15" x14ac:dyDescent="0.25">
      <c r="B20" s="1"/>
      <c r="C20" s="2" t="s">
        <v>13</v>
      </c>
      <c r="D20" s="2" t="s">
        <v>14</v>
      </c>
      <c r="E20" s="2" t="s">
        <v>15</v>
      </c>
      <c r="F20" s="2" t="s">
        <v>16</v>
      </c>
      <c r="G20" s="2" t="s">
        <v>17</v>
      </c>
      <c r="H20" s="2" t="s">
        <v>18</v>
      </c>
      <c r="I20" s="2" t="s">
        <v>19</v>
      </c>
      <c r="J20" s="2" t="s">
        <v>20</v>
      </c>
      <c r="K20" s="2" t="s">
        <v>21</v>
      </c>
      <c r="L20" s="2" t="s">
        <v>22</v>
      </c>
      <c r="M20" s="2" t="s">
        <v>23</v>
      </c>
      <c r="N20" s="2" t="s">
        <v>24</v>
      </c>
      <c r="O20" s="3" t="s">
        <v>12</v>
      </c>
    </row>
    <row r="21" spans="2:15" x14ac:dyDescent="0.25">
      <c r="B21" s="4">
        <v>6</v>
      </c>
      <c r="C21" s="5">
        <f t="shared" ref="C21:N21" si="0">C4*m</f>
        <v>0</v>
      </c>
      <c r="D21" s="5">
        <f t="shared" si="0"/>
        <v>0</v>
      </c>
      <c r="E21" s="5">
        <f t="shared" si="0"/>
        <v>0</v>
      </c>
      <c r="F21" s="5">
        <f t="shared" si="0"/>
        <v>11.111199999999998</v>
      </c>
      <c r="G21" s="5">
        <f t="shared" si="0"/>
        <v>38.889200000000002</v>
      </c>
      <c r="H21" s="5">
        <f t="shared" si="0"/>
        <v>47.2226</v>
      </c>
      <c r="I21" s="5">
        <f t="shared" si="0"/>
        <v>30.555799999999998</v>
      </c>
      <c r="J21" s="5">
        <f t="shared" si="0"/>
        <v>11.111199999999998</v>
      </c>
      <c r="K21" s="5">
        <f t="shared" si="0"/>
        <v>2.7777999999999996</v>
      </c>
      <c r="L21" s="5">
        <f t="shared" si="0"/>
        <v>0</v>
      </c>
      <c r="M21" s="5">
        <f t="shared" si="0"/>
        <v>0</v>
      </c>
      <c r="N21" s="5">
        <f t="shared" si="0"/>
        <v>0</v>
      </c>
      <c r="O21" s="6">
        <v>710</v>
      </c>
    </row>
    <row r="22" spans="2:15" x14ac:dyDescent="0.25">
      <c r="B22" s="4">
        <v>7</v>
      </c>
      <c r="C22" s="5">
        <f t="shared" ref="C22:N22" si="1">C5*m</f>
        <v>0</v>
      </c>
      <c r="D22" s="5">
        <f t="shared" si="1"/>
        <v>5.5555999999999992</v>
      </c>
      <c r="E22" s="5">
        <f t="shared" si="1"/>
        <v>38.889200000000002</v>
      </c>
      <c r="F22" s="5">
        <f t="shared" si="1"/>
        <v>111.11199999999999</v>
      </c>
      <c r="G22" s="5">
        <f t="shared" si="1"/>
        <v>175.00139999999999</v>
      </c>
      <c r="H22" s="5">
        <f t="shared" si="1"/>
        <v>191.66819999999996</v>
      </c>
      <c r="I22" s="5">
        <f t="shared" si="1"/>
        <v>152.779</v>
      </c>
      <c r="J22" s="5">
        <f t="shared" si="1"/>
        <v>111.11199999999999</v>
      </c>
      <c r="K22" s="5">
        <f t="shared" si="1"/>
        <v>80.55619999999999</v>
      </c>
      <c r="L22" s="5">
        <f t="shared" si="1"/>
        <v>50.000399999999992</v>
      </c>
      <c r="M22" s="5">
        <f t="shared" si="1"/>
        <v>16.666799999999999</v>
      </c>
      <c r="N22" s="5">
        <f t="shared" si="1"/>
        <v>2.7777999999999996</v>
      </c>
      <c r="O22" s="6">
        <v>710</v>
      </c>
    </row>
    <row r="23" spans="2:15" x14ac:dyDescent="0.25">
      <c r="B23" s="4">
        <v>8</v>
      </c>
      <c r="C23" s="5">
        <f t="shared" ref="C23:N23" si="2">C6*m</f>
        <v>52.778199999999998</v>
      </c>
      <c r="D23" s="5">
        <f t="shared" si="2"/>
        <v>91.667400000000001</v>
      </c>
      <c r="E23" s="5">
        <f t="shared" si="2"/>
        <v>180.55699999999999</v>
      </c>
      <c r="F23" s="5">
        <f t="shared" si="2"/>
        <v>286.11339999999996</v>
      </c>
      <c r="G23" s="5">
        <f t="shared" si="2"/>
        <v>363.89179999999999</v>
      </c>
      <c r="H23" s="5">
        <f t="shared" si="2"/>
        <v>388.89199999999994</v>
      </c>
      <c r="I23" s="5">
        <f t="shared" si="2"/>
        <v>336.11379999999997</v>
      </c>
      <c r="J23" s="5">
        <f t="shared" si="2"/>
        <v>286.11339999999996</v>
      </c>
      <c r="K23" s="5">
        <f t="shared" si="2"/>
        <v>250.00199999999998</v>
      </c>
      <c r="L23" s="5">
        <f t="shared" si="2"/>
        <v>194.44599999999997</v>
      </c>
      <c r="M23" s="5">
        <f t="shared" si="2"/>
        <v>122.22319999999999</v>
      </c>
      <c r="N23" s="5">
        <f t="shared" si="2"/>
        <v>63.889399999999995</v>
      </c>
      <c r="O23" s="6">
        <v>710</v>
      </c>
    </row>
    <row r="24" spans="2:15" x14ac:dyDescent="0.25">
      <c r="B24" s="4">
        <v>9</v>
      </c>
      <c r="C24" s="5">
        <f t="shared" ref="C24:N24" si="3">C7*m</f>
        <v>261.11319999999995</v>
      </c>
      <c r="D24" s="5">
        <f t="shared" si="3"/>
        <v>238.89079999999998</v>
      </c>
      <c r="E24" s="5">
        <f t="shared" si="3"/>
        <v>366.6696</v>
      </c>
      <c r="F24" s="5">
        <f t="shared" si="3"/>
        <v>480.55939999999993</v>
      </c>
      <c r="G24" s="5">
        <f t="shared" si="3"/>
        <v>558.3377999999999</v>
      </c>
      <c r="H24" s="5">
        <f t="shared" si="3"/>
        <v>591.67139999999995</v>
      </c>
      <c r="I24" s="5">
        <f t="shared" si="3"/>
        <v>541.67099999999994</v>
      </c>
      <c r="J24" s="5">
        <f t="shared" si="3"/>
        <v>486.11499999999995</v>
      </c>
      <c r="K24" s="5">
        <f t="shared" si="3"/>
        <v>444.44799999999998</v>
      </c>
      <c r="L24" s="5">
        <f t="shared" si="3"/>
        <v>372.22519999999997</v>
      </c>
      <c r="M24" s="5">
        <f t="shared" si="3"/>
        <v>261.11319999999995</v>
      </c>
      <c r="N24" s="5">
        <f t="shared" si="3"/>
        <v>188.8904</v>
      </c>
      <c r="O24" s="6">
        <v>710</v>
      </c>
    </row>
    <row r="25" spans="2:15" x14ac:dyDescent="0.25">
      <c r="B25" s="4">
        <v>10</v>
      </c>
      <c r="C25" s="5">
        <f t="shared" ref="C25:N25" si="4">C8*m</f>
        <v>322.22479999999996</v>
      </c>
      <c r="D25" s="5">
        <f t="shared" si="4"/>
        <v>394.44759999999997</v>
      </c>
      <c r="E25" s="5">
        <f t="shared" si="4"/>
        <v>530.55979999999988</v>
      </c>
      <c r="F25" s="5">
        <f t="shared" si="4"/>
        <v>652.78300000000002</v>
      </c>
      <c r="G25" s="5">
        <f t="shared" si="4"/>
        <v>733.33920000000001</v>
      </c>
      <c r="H25" s="5">
        <f t="shared" si="4"/>
        <v>763.89499999999998</v>
      </c>
      <c r="I25" s="5">
        <f t="shared" si="4"/>
        <v>727.78359999999998</v>
      </c>
      <c r="J25" s="5">
        <f t="shared" si="4"/>
        <v>683.33879999999988</v>
      </c>
      <c r="K25" s="5">
        <f t="shared" si="4"/>
        <v>627.78279999999984</v>
      </c>
      <c r="L25" s="5">
        <f t="shared" si="4"/>
        <v>530.55979999999988</v>
      </c>
      <c r="M25" s="5">
        <f t="shared" si="4"/>
        <v>405.55879999999996</v>
      </c>
      <c r="N25" s="5">
        <f t="shared" si="4"/>
        <v>319.44699999999995</v>
      </c>
      <c r="O25" s="6">
        <v>710</v>
      </c>
    </row>
    <row r="26" spans="2:15" x14ac:dyDescent="0.25">
      <c r="B26" s="4">
        <v>11</v>
      </c>
      <c r="C26" s="5">
        <f t="shared" ref="C26:N26" si="5">C9*m</f>
        <v>436.1146</v>
      </c>
      <c r="D26" s="5">
        <f t="shared" si="5"/>
        <v>522.2263999999999</v>
      </c>
      <c r="E26" s="5">
        <f t="shared" si="5"/>
        <v>658.33859999999993</v>
      </c>
      <c r="F26" s="5">
        <f t="shared" si="5"/>
        <v>780.56179999999995</v>
      </c>
      <c r="G26" s="5">
        <f t="shared" si="5"/>
        <v>847.22899999999981</v>
      </c>
      <c r="H26" s="5">
        <f t="shared" si="5"/>
        <v>886.11819999999989</v>
      </c>
      <c r="I26" s="5">
        <f t="shared" si="5"/>
        <v>858.34019999999987</v>
      </c>
      <c r="J26" s="5">
        <f t="shared" si="5"/>
        <v>819.45100000000002</v>
      </c>
      <c r="K26" s="5">
        <f t="shared" si="5"/>
        <v>758.33939999999996</v>
      </c>
      <c r="L26" s="5">
        <f t="shared" si="5"/>
        <v>638.89399999999989</v>
      </c>
      <c r="M26" s="5">
        <f t="shared" si="5"/>
        <v>502.78179999999998</v>
      </c>
      <c r="N26" s="5">
        <f t="shared" si="5"/>
        <v>419.44779999999997</v>
      </c>
      <c r="O26" s="6">
        <v>710</v>
      </c>
    </row>
    <row r="27" spans="2:15" x14ac:dyDescent="0.25">
      <c r="B27" s="4">
        <v>12</v>
      </c>
      <c r="C27" s="5">
        <f t="shared" ref="C27:N27" si="6">C10*m</f>
        <v>483.33719999999994</v>
      </c>
      <c r="D27" s="5">
        <f t="shared" si="6"/>
        <v>572.22679999999991</v>
      </c>
      <c r="E27" s="5">
        <f t="shared" si="6"/>
        <v>733.33920000000001</v>
      </c>
      <c r="F27" s="5">
        <f t="shared" si="6"/>
        <v>850.00679999999988</v>
      </c>
      <c r="G27" s="5">
        <f t="shared" si="6"/>
        <v>897.22939999999994</v>
      </c>
      <c r="H27" s="5">
        <f t="shared" si="6"/>
        <v>947.22979999999995</v>
      </c>
      <c r="I27" s="5">
        <f t="shared" si="6"/>
        <v>930.56299999999999</v>
      </c>
      <c r="J27" s="5">
        <f t="shared" si="6"/>
        <v>891.67379999999991</v>
      </c>
      <c r="K27" s="5">
        <f t="shared" si="6"/>
        <v>819.45100000000002</v>
      </c>
      <c r="L27" s="5">
        <f t="shared" si="6"/>
        <v>686.11659999999995</v>
      </c>
      <c r="M27" s="5">
        <f t="shared" si="6"/>
        <v>538.89319999999998</v>
      </c>
      <c r="N27" s="5">
        <f t="shared" si="6"/>
        <v>472.22599999999994</v>
      </c>
      <c r="O27" s="6">
        <v>710</v>
      </c>
    </row>
    <row r="28" spans="2:15" x14ac:dyDescent="0.25">
      <c r="B28" s="4">
        <v>13</v>
      </c>
      <c r="C28" s="5">
        <f t="shared" ref="C28:N28" si="7">C11*m</f>
        <v>480.55939999999993</v>
      </c>
      <c r="D28" s="5">
        <f t="shared" si="7"/>
        <v>561.11559999999997</v>
      </c>
      <c r="E28" s="5">
        <f t="shared" si="7"/>
        <v>722.22799999999995</v>
      </c>
      <c r="F28" s="5">
        <f t="shared" si="7"/>
        <v>836.11779999999987</v>
      </c>
      <c r="G28" s="5">
        <f t="shared" si="7"/>
        <v>877.7847999999999</v>
      </c>
      <c r="H28" s="5">
        <f t="shared" si="7"/>
        <v>938.89639999999986</v>
      </c>
      <c r="I28" s="5">
        <f t="shared" si="7"/>
        <v>933.34079999999983</v>
      </c>
      <c r="J28" s="5">
        <f t="shared" si="7"/>
        <v>891.67379999999991</v>
      </c>
      <c r="K28" s="5">
        <f t="shared" si="7"/>
        <v>805.5619999999999</v>
      </c>
      <c r="L28" s="5">
        <f t="shared" si="7"/>
        <v>663.89419999999996</v>
      </c>
      <c r="M28" s="5">
        <f t="shared" si="7"/>
        <v>508.33739999999995</v>
      </c>
      <c r="N28" s="5">
        <f t="shared" si="7"/>
        <v>455.55919999999992</v>
      </c>
      <c r="O28" s="6">
        <v>710</v>
      </c>
    </row>
    <row r="29" spans="2:15" x14ac:dyDescent="0.25">
      <c r="B29" s="4">
        <v>14</v>
      </c>
      <c r="C29" s="5">
        <f t="shared" ref="C29:N29" si="8">C12*m</f>
        <v>416.66999999999996</v>
      </c>
      <c r="D29" s="5">
        <f t="shared" si="8"/>
        <v>505.55959999999999</v>
      </c>
      <c r="E29" s="5">
        <f t="shared" si="8"/>
        <v>663.89419999999996</v>
      </c>
      <c r="F29" s="5">
        <f t="shared" si="8"/>
        <v>761.11720000000003</v>
      </c>
      <c r="G29" s="5">
        <f t="shared" si="8"/>
        <v>802.78419999999994</v>
      </c>
      <c r="H29" s="5">
        <f t="shared" si="8"/>
        <v>869.45139999999992</v>
      </c>
      <c r="I29" s="5">
        <f t="shared" si="8"/>
        <v>872.22919999999999</v>
      </c>
      <c r="J29" s="5">
        <f t="shared" si="8"/>
        <v>827.78439999999989</v>
      </c>
      <c r="K29" s="5">
        <f t="shared" si="8"/>
        <v>730.56139999999994</v>
      </c>
      <c r="L29" s="5">
        <f t="shared" si="8"/>
        <v>577.78239999999994</v>
      </c>
      <c r="M29" s="5">
        <f t="shared" si="8"/>
        <v>430.55899999999997</v>
      </c>
      <c r="N29" s="5">
        <f t="shared" si="8"/>
        <v>391.66979999999995</v>
      </c>
      <c r="O29" s="6">
        <v>710</v>
      </c>
    </row>
    <row r="30" spans="2:15" x14ac:dyDescent="0.25">
      <c r="B30" s="4">
        <v>15</v>
      </c>
      <c r="C30" s="5">
        <f t="shared" ref="C30:N30" si="9">C13*m</f>
        <v>325.00259999999997</v>
      </c>
      <c r="D30" s="5">
        <f t="shared" si="9"/>
        <v>402.78099999999995</v>
      </c>
      <c r="E30" s="5">
        <f t="shared" si="9"/>
        <v>541.67099999999994</v>
      </c>
      <c r="F30" s="5">
        <f t="shared" si="9"/>
        <v>625.00499999999988</v>
      </c>
      <c r="G30" s="5">
        <f t="shared" si="9"/>
        <v>675.00540000000001</v>
      </c>
      <c r="H30" s="5">
        <f t="shared" si="9"/>
        <v>738.89479999999992</v>
      </c>
      <c r="I30" s="5">
        <f t="shared" si="9"/>
        <v>744.45039999999995</v>
      </c>
      <c r="J30" s="5">
        <f t="shared" si="9"/>
        <v>694.44999999999993</v>
      </c>
      <c r="K30" s="5">
        <f t="shared" si="9"/>
        <v>580.5601999999999</v>
      </c>
      <c r="L30" s="5">
        <f t="shared" si="9"/>
        <v>433.33679999999998</v>
      </c>
      <c r="M30" s="5">
        <f t="shared" si="9"/>
        <v>316.66919999999993</v>
      </c>
      <c r="N30" s="5">
        <f t="shared" si="9"/>
        <v>283.3356</v>
      </c>
      <c r="O30" s="6">
        <v>710</v>
      </c>
    </row>
    <row r="31" spans="2:15" x14ac:dyDescent="0.25">
      <c r="B31" s="4">
        <v>16</v>
      </c>
      <c r="C31" s="5">
        <f t="shared" ref="C31:N31" si="10">C14*m</f>
        <v>191.66819999999996</v>
      </c>
      <c r="D31" s="5">
        <f t="shared" si="10"/>
        <v>272.22439999999995</v>
      </c>
      <c r="E31" s="5">
        <f t="shared" si="10"/>
        <v>380.55860000000001</v>
      </c>
      <c r="F31" s="5">
        <f t="shared" si="10"/>
        <v>444.44799999999998</v>
      </c>
      <c r="G31" s="5">
        <f t="shared" si="10"/>
        <v>500.00399999999996</v>
      </c>
      <c r="H31" s="5">
        <f t="shared" si="10"/>
        <v>563.89339999999993</v>
      </c>
      <c r="I31" s="5">
        <f t="shared" si="10"/>
        <v>569.44899999999984</v>
      </c>
      <c r="J31" s="5">
        <f t="shared" si="10"/>
        <v>511.11519999999996</v>
      </c>
      <c r="K31" s="5">
        <f t="shared" si="10"/>
        <v>397.22539999999992</v>
      </c>
      <c r="L31" s="5">
        <f t="shared" si="10"/>
        <v>258.33539999999999</v>
      </c>
      <c r="M31" s="5">
        <f t="shared" si="10"/>
        <v>163.89019999999996</v>
      </c>
      <c r="N31" s="5">
        <f t="shared" si="10"/>
        <v>147.2234</v>
      </c>
      <c r="O31" s="6">
        <v>710</v>
      </c>
    </row>
    <row r="32" spans="2:15" x14ac:dyDescent="0.25">
      <c r="B32" s="4">
        <v>17</v>
      </c>
      <c r="C32" s="5">
        <f t="shared" ref="C32:N32" si="11">C15*m</f>
        <v>63.889399999999995</v>
      </c>
      <c r="D32" s="5">
        <f t="shared" si="11"/>
        <v>125.00099999999999</v>
      </c>
      <c r="E32" s="5">
        <f t="shared" si="11"/>
        <v>202.77939999999998</v>
      </c>
      <c r="F32" s="5">
        <f t="shared" si="11"/>
        <v>255.55759999999998</v>
      </c>
      <c r="G32" s="5">
        <f t="shared" si="11"/>
        <v>302.78019999999998</v>
      </c>
      <c r="H32" s="5">
        <f t="shared" si="11"/>
        <v>363.89179999999999</v>
      </c>
      <c r="I32" s="5">
        <f t="shared" si="11"/>
        <v>369.44739999999996</v>
      </c>
      <c r="J32" s="5">
        <f t="shared" si="11"/>
        <v>316.66919999999993</v>
      </c>
      <c r="K32" s="5">
        <f t="shared" si="11"/>
        <v>197.22379999999998</v>
      </c>
      <c r="L32" s="5">
        <f t="shared" si="11"/>
        <v>88.889599999999987</v>
      </c>
      <c r="M32" s="5">
        <f t="shared" si="11"/>
        <v>36.111399999999996</v>
      </c>
      <c r="N32" s="5">
        <f t="shared" si="11"/>
        <v>30.555799999999998</v>
      </c>
      <c r="O32" s="6">
        <v>710</v>
      </c>
    </row>
    <row r="33" spans="2:15" x14ac:dyDescent="0.25">
      <c r="B33" s="4">
        <v>18</v>
      </c>
      <c r="C33" s="5">
        <f t="shared" ref="C33:N33" si="12">C16*m</f>
        <v>2.7777999999999996</v>
      </c>
      <c r="D33" s="5">
        <f t="shared" si="12"/>
        <v>16.666799999999999</v>
      </c>
      <c r="E33" s="5">
        <f t="shared" si="12"/>
        <v>47.2226</v>
      </c>
      <c r="F33" s="5">
        <f t="shared" si="12"/>
        <v>83.333999999999989</v>
      </c>
      <c r="G33" s="5">
        <f t="shared" si="12"/>
        <v>125.00099999999999</v>
      </c>
      <c r="H33" s="5">
        <f t="shared" si="12"/>
        <v>169.44579999999999</v>
      </c>
      <c r="I33" s="5">
        <f t="shared" si="12"/>
        <v>175.00139999999999</v>
      </c>
      <c r="J33" s="5">
        <f t="shared" si="12"/>
        <v>116.66759999999998</v>
      </c>
      <c r="K33" s="5">
        <f t="shared" si="12"/>
        <v>41.666999999999994</v>
      </c>
      <c r="L33" s="5">
        <f t="shared" si="12"/>
        <v>5.5555999999999992</v>
      </c>
      <c r="M33" s="5">
        <f t="shared" si="12"/>
        <v>0</v>
      </c>
      <c r="N33" s="5">
        <f t="shared" si="12"/>
        <v>0</v>
      </c>
      <c r="O33" s="6">
        <v>710</v>
      </c>
    </row>
    <row r="34" spans="2:15" ht="15.75" thickBot="1" x14ac:dyDescent="0.3">
      <c r="B34" s="7">
        <v>19</v>
      </c>
      <c r="C34" s="8">
        <f t="shared" ref="C34:N34" si="13">C17*m</f>
        <v>0</v>
      </c>
      <c r="D34" s="8">
        <f t="shared" si="13"/>
        <v>0</v>
      </c>
      <c r="E34" s="8">
        <f t="shared" si="13"/>
        <v>0</v>
      </c>
      <c r="F34" s="8">
        <f t="shared" si="13"/>
        <v>2.7777999999999996</v>
      </c>
      <c r="G34" s="8">
        <f t="shared" si="13"/>
        <v>13.888999999999999</v>
      </c>
      <c r="H34" s="8">
        <f t="shared" si="13"/>
        <v>30.555799999999998</v>
      </c>
      <c r="I34" s="8">
        <f t="shared" si="13"/>
        <v>30.555799999999998</v>
      </c>
      <c r="J34" s="8">
        <f t="shared" si="13"/>
        <v>11.111199999999998</v>
      </c>
      <c r="K34" s="8">
        <f t="shared" si="13"/>
        <v>0</v>
      </c>
      <c r="L34" s="8">
        <f t="shared" si="13"/>
        <v>0</v>
      </c>
      <c r="M34" s="8">
        <f t="shared" si="13"/>
        <v>0</v>
      </c>
      <c r="N34" s="8">
        <f t="shared" si="13"/>
        <v>0</v>
      </c>
      <c r="O34" s="6">
        <v>710</v>
      </c>
    </row>
    <row r="35" spans="2:15" ht="15.75" thickBot="1" x14ac:dyDescent="0.3">
      <c r="C35" s="8">
        <f t="shared" ref="C35:N35" si="14">C18*m/24</f>
        <v>123.03339166666666</v>
      </c>
      <c r="D35" s="8">
        <f t="shared" si="14"/>
        <v>154.3993833333333</v>
      </c>
      <c r="E35" s="8">
        <f t="shared" si="14"/>
        <v>210.88131666666663</v>
      </c>
      <c r="F35" s="8">
        <f t="shared" si="14"/>
        <v>257.5252083333333</v>
      </c>
      <c r="G35" s="8">
        <f t="shared" si="14"/>
        <v>287.50229999999993</v>
      </c>
      <c r="H35" s="8">
        <f t="shared" si="14"/>
        <v>310.53489166666662</v>
      </c>
      <c r="I35" s="8">
        <f t="shared" si="14"/>
        <v>302.6644583333333</v>
      </c>
      <c r="J35" s="8">
        <f t="shared" si="14"/>
        <v>276.96980833333333</v>
      </c>
      <c r="K35" s="8">
        <f t="shared" si="14"/>
        <v>234.95558333333329</v>
      </c>
      <c r="L35" s="8">
        <f t="shared" si="14"/>
        <v>180.44125833333331</v>
      </c>
      <c r="M35" s="8">
        <f t="shared" si="14"/>
        <v>136.45942499999998</v>
      </c>
      <c r="N35" s="8">
        <f t="shared" si="14"/>
        <v>115.51018333333333</v>
      </c>
    </row>
    <row r="37" spans="2:15" ht="15.75" thickBot="1" x14ac:dyDescent="0.3"/>
    <row r="38" spans="2:15" x14ac:dyDescent="0.25">
      <c r="B38" s="1"/>
      <c r="C38" s="2" t="s">
        <v>13</v>
      </c>
      <c r="D38" s="2" t="s">
        <v>14</v>
      </c>
      <c r="E38" s="2" t="s">
        <v>15</v>
      </c>
      <c r="F38" s="2" t="s">
        <v>16</v>
      </c>
      <c r="G38" s="2" t="s">
        <v>17</v>
      </c>
      <c r="H38" s="2" t="s">
        <v>18</v>
      </c>
      <c r="I38" s="2" t="s">
        <v>19</v>
      </c>
      <c r="J38" s="2" t="s">
        <v>20</v>
      </c>
      <c r="K38" s="2" t="s">
        <v>21</v>
      </c>
      <c r="L38" s="2" t="s">
        <v>22</v>
      </c>
      <c r="M38" s="2" t="s">
        <v>23</v>
      </c>
      <c r="N38" s="2" t="s">
        <v>24</v>
      </c>
      <c r="O38" s="3" t="s">
        <v>12</v>
      </c>
    </row>
    <row r="39" spans="2:15" x14ac:dyDescent="0.25">
      <c r="B39" s="4">
        <v>6</v>
      </c>
      <c r="C39" s="5">
        <v>0</v>
      </c>
      <c r="D39" s="5">
        <v>0</v>
      </c>
      <c r="E39" s="5">
        <v>0.01</v>
      </c>
      <c r="F39" s="5">
        <v>0.05</v>
      </c>
      <c r="G39" s="5">
        <v>0.13</v>
      </c>
      <c r="H39" s="5">
        <v>0.17</v>
      </c>
      <c r="I39" s="5">
        <v>0.11</v>
      </c>
      <c r="J39" s="5">
        <v>7.0000000000000007E-2</v>
      </c>
      <c r="K39" s="5">
        <v>0.03</v>
      </c>
      <c r="L39" s="5">
        <v>0.01</v>
      </c>
      <c r="M39" s="5">
        <v>0</v>
      </c>
      <c r="N39" s="5">
        <v>0</v>
      </c>
      <c r="O39" s="6">
        <v>710</v>
      </c>
    </row>
    <row r="40" spans="2:15" x14ac:dyDescent="0.25">
      <c r="B40" s="4">
        <v>7</v>
      </c>
      <c r="C40" s="5">
        <v>0.04</v>
      </c>
      <c r="D40" s="5">
        <v>0.08</v>
      </c>
      <c r="E40" s="5">
        <v>0.25</v>
      </c>
      <c r="F40" s="5">
        <v>0.53</v>
      </c>
      <c r="G40" s="5">
        <v>0.71</v>
      </c>
      <c r="H40" s="5">
        <v>0.78</v>
      </c>
      <c r="I40" s="5">
        <v>0.68</v>
      </c>
      <c r="J40" s="5">
        <v>0.56999999999999995</v>
      </c>
      <c r="K40" s="5">
        <v>0.45</v>
      </c>
      <c r="L40" s="5">
        <v>0.34</v>
      </c>
      <c r="M40" s="5">
        <v>0.18</v>
      </c>
      <c r="N40" s="5">
        <v>7.0000000000000007E-2</v>
      </c>
      <c r="O40" s="6">
        <v>710</v>
      </c>
    </row>
    <row r="41" spans="2:15" x14ac:dyDescent="0.25">
      <c r="B41" s="4">
        <v>8</v>
      </c>
      <c r="C41" s="5">
        <v>0.46</v>
      </c>
      <c r="D41" s="5">
        <v>0.63</v>
      </c>
      <c r="E41" s="5">
        <v>0.96</v>
      </c>
      <c r="F41" s="5">
        <v>1.33</v>
      </c>
      <c r="G41" s="5">
        <v>1.45</v>
      </c>
      <c r="H41" s="5">
        <v>1.54</v>
      </c>
      <c r="I41" s="5">
        <v>1.44</v>
      </c>
      <c r="J41" s="5">
        <v>1.33</v>
      </c>
      <c r="K41" s="5">
        <v>1.2</v>
      </c>
      <c r="L41" s="5">
        <v>1.05</v>
      </c>
      <c r="M41" s="5">
        <v>0.82</v>
      </c>
      <c r="N41" s="5">
        <v>0.55000000000000004</v>
      </c>
      <c r="O41" s="6">
        <v>710</v>
      </c>
    </row>
    <row r="42" spans="2:15" x14ac:dyDescent="0.25">
      <c r="B42" s="4">
        <v>9</v>
      </c>
      <c r="C42" s="5">
        <v>1.1499999999999999</v>
      </c>
      <c r="D42" s="5">
        <v>1.39</v>
      </c>
      <c r="E42" s="5">
        <v>1.77</v>
      </c>
      <c r="F42" s="5">
        <v>2.12</v>
      </c>
      <c r="G42" s="5">
        <v>2.1800000000000002</v>
      </c>
      <c r="H42" s="5">
        <v>2.27</v>
      </c>
      <c r="I42" s="5">
        <v>2.17</v>
      </c>
      <c r="J42" s="5">
        <v>2.11</v>
      </c>
      <c r="K42" s="5">
        <v>1.97</v>
      </c>
      <c r="L42" s="5">
        <v>1.79</v>
      </c>
      <c r="M42" s="5">
        <v>1.51</v>
      </c>
      <c r="N42" s="5">
        <v>1.23</v>
      </c>
      <c r="O42" s="6">
        <v>710</v>
      </c>
    </row>
    <row r="43" spans="2:15" x14ac:dyDescent="0.25">
      <c r="B43" s="4">
        <v>10</v>
      </c>
      <c r="C43" s="5">
        <v>1.79</v>
      </c>
      <c r="D43" s="5">
        <v>2.09</v>
      </c>
      <c r="E43" s="5">
        <v>2.4500000000000002</v>
      </c>
      <c r="F43" s="5">
        <v>2.77</v>
      </c>
      <c r="G43" s="5">
        <v>2.76</v>
      </c>
      <c r="H43" s="5">
        <v>2.86</v>
      </c>
      <c r="I43" s="5">
        <v>2.8</v>
      </c>
      <c r="J43" s="5">
        <v>2.75</v>
      </c>
      <c r="K43" s="5">
        <v>2.6</v>
      </c>
      <c r="L43" s="5">
        <v>2.39</v>
      </c>
      <c r="M43" s="5">
        <v>2.08</v>
      </c>
      <c r="N43" s="5">
        <v>1.8</v>
      </c>
      <c r="O43" s="6">
        <v>710</v>
      </c>
    </row>
    <row r="44" spans="2:15" x14ac:dyDescent="0.25">
      <c r="B44" s="4">
        <v>11</v>
      </c>
      <c r="C44" s="5">
        <v>2.25</v>
      </c>
      <c r="D44" s="5">
        <v>2.59</v>
      </c>
      <c r="E44" s="5">
        <v>2.92</v>
      </c>
      <c r="F44" s="5">
        <v>3.22</v>
      </c>
      <c r="G44" s="5">
        <v>3.15</v>
      </c>
      <c r="H44" s="5">
        <v>3.27</v>
      </c>
      <c r="I44" s="5">
        <v>3.24</v>
      </c>
      <c r="J44" s="5">
        <v>3.2</v>
      </c>
      <c r="K44" s="5">
        <v>3.02</v>
      </c>
      <c r="L44" s="5">
        <v>2.78</v>
      </c>
      <c r="M44" s="5">
        <v>2.4700000000000002</v>
      </c>
      <c r="N44" s="5">
        <v>2.2000000000000002</v>
      </c>
      <c r="O44" s="6">
        <v>710</v>
      </c>
    </row>
    <row r="45" spans="2:15" x14ac:dyDescent="0.25">
      <c r="B45" s="4">
        <v>12</v>
      </c>
      <c r="C45" s="5">
        <v>2.4900000000000002</v>
      </c>
      <c r="D45" s="5">
        <v>2.86</v>
      </c>
      <c r="E45" s="5">
        <v>3.23</v>
      </c>
      <c r="F45" s="5">
        <v>3.43</v>
      </c>
      <c r="G45" s="5">
        <v>3.35</v>
      </c>
      <c r="H45" s="5">
        <v>3.49</v>
      </c>
      <c r="I45" s="5">
        <v>3.45</v>
      </c>
      <c r="J45" s="5">
        <v>3.42</v>
      </c>
      <c r="K45" s="5">
        <v>3.21</v>
      </c>
      <c r="L45" s="5">
        <v>2.91</v>
      </c>
      <c r="M45" s="5">
        <v>2.6</v>
      </c>
      <c r="N45" s="5">
        <v>2.37</v>
      </c>
      <c r="O45" s="6">
        <v>710</v>
      </c>
    </row>
    <row r="46" spans="2:15" x14ac:dyDescent="0.25">
      <c r="B46" s="4">
        <v>13</v>
      </c>
      <c r="C46" s="5">
        <v>2.46</v>
      </c>
      <c r="D46" s="5">
        <v>2.87</v>
      </c>
      <c r="E46" s="5">
        <v>3.19</v>
      </c>
      <c r="F46" s="5">
        <v>3.37</v>
      </c>
      <c r="G46" s="5">
        <v>3.26</v>
      </c>
      <c r="H46" s="5">
        <v>3.44</v>
      </c>
      <c r="I46" s="5">
        <v>3.43</v>
      </c>
      <c r="J46" s="5">
        <v>3.38</v>
      </c>
      <c r="K46" s="5">
        <v>3.13</v>
      </c>
      <c r="L46" s="5">
        <v>2.8</v>
      </c>
      <c r="M46" s="5">
        <v>2.4900000000000002</v>
      </c>
      <c r="N46" s="5">
        <v>2.2999999999999998</v>
      </c>
      <c r="O46" s="6">
        <v>710</v>
      </c>
    </row>
    <row r="47" spans="2:15" x14ac:dyDescent="0.25">
      <c r="B47" s="4">
        <v>14</v>
      </c>
      <c r="C47" s="5">
        <v>2.21</v>
      </c>
      <c r="D47" s="5">
        <v>2.61</v>
      </c>
      <c r="E47" s="5">
        <v>2.89</v>
      </c>
      <c r="F47" s="5">
        <v>3.05</v>
      </c>
      <c r="G47" s="5">
        <v>2.97</v>
      </c>
      <c r="H47" s="5">
        <v>3.14</v>
      </c>
      <c r="I47" s="5">
        <v>3.17</v>
      </c>
      <c r="J47" s="5">
        <v>3.09</v>
      </c>
      <c r="K47" s="5">
        <v>2.82</v>
      </c>
      <c r="L47" s="5">
        <v>2.42</v>
      </c>
      <c r="M47" s="5">
        <v>2.14</v>
      </c>
      <c r="N47" s="5">
        <v>2</v>
      </c>
      <c r="O47" s="6">
        <v>710</v>
      </c>
    </row>
    <row r="48" spans="2:15" x14ac:dyDescent="0.25">
      <c r="B48" s="4">
        <v>15</v>
      </c>
      <c r="C48" s="5">
        <v>1.74</v>
      </c>
      <c r="D48" s="5">
        <v>2.11</v>
      </c>
      <c r="E48" s="5">
        <v>2.37</v>
      </c>
      <c r="F48" s="5">
        <v>2.5099999999999998</v>
      </c>
      <c r="G48" s="5">
        <v>2.4500000000000002</v>
      </c>
      <c r="H48" s="5">
        <v>2.66</v>
      </c>
      <c r="I48" s="5">
        <v>2.68</v>
      </c>
      <c r="J48" s="5">
        <v>2.58</v>
      </c>
      <c r="K48" s="5">
        <v>2.2599999999999998</v>
      </c>
      <c r="L48" s="5">
        <v>1.85</v>
      </c>
      <c r="M48" s="5">
        <v>1.58</v>
      </c>
      <c r="N48" s="5">
        <v>1.48</v>
      </c>
      <c r="O48" s="6">
        <v>710</v>
      </c>
    </row>
    <row r="49" spans="2:15" x14ac:dyDescent="0.25">
      <c r="B49" s="4">
        <v>16</v>
      </c>
      <c r="C49" s="5">
        <v>1.1000000000000001</v>
      </c>
      <c r="D49" s="5">
        <v>1.45</v>
      </c>
      <c r="E49" s="5">
        <v>1.66</v>
      </c>
      <c r="F49" s="5">
        <v>1.78</v>
      </c>
      <c r="G49" s="5">
        <v>1.77</v>
      </c>
      <c r="H49" s="5">
        <v>2.06</v>
      </c>
      <c r="I49" s="5">
        <v>2.02</v>
      </c>
      <c r="J49" s="5">
        <v>1.89</v>
      </c>
      <c r="K49" s="5">
        <v>1.54</v>
      </c>
      <c r="L49" s="5">
        <v>1.1299999999999999</v>
      </c>
      <c r="M49" s="5">
        <v>0.89</v>
      </c>
      <c r="N49" s="5">
        <v>0.84</v>
      </c>
      <c r="O49" s="6">
        <v>710</v>
      </c>
    </row>
    <row r="50" spans="2:15" x14ac:dyDescent="0.25">
      <c r="B50" s="4">
        <v>17</v>
      </c>
      <c r="C50" s="5">
        <v>0.41</v>
      </c>
      <c r="D50" s="5">
        <v>0.69</v>
      </c>
      <c r="E50" s="5">
        <v>0.87</v>
      </c>
      <c r="F50" s="5">
        <v>1.02</v>
      </c>
      <c r="G50" s="5">
        <v>1.04</v>
      </c>
      <c r="H50" s="5">
        <v>1.23</v>
      </c>
      <c r="I50" s="5">
        <v>1.26</v>
      </c>
      <c r="J50" s="5">
        <v>1.1000000000000001</v>
      </c>
      <c r="K50" s="5">
        <v>0.77</v>
      </c>
      <c r="L50" s="5">
        <v>0.4</v>
      </c>
      <c r="M50" s="5">
        <v>0.23</v>
      </c>
      <c r="N50" s="5">
        <v>0.22</v>
      </c>
      <c r="O50" s="6">
        <v>710</v>
      </c>
    </row>
    <row r="51" spans="2:15" x14ac:dyDescent="0.25">
      <c r="B51" s="4">
        <v>18</v>
      </c>
      <c r="C51" s="5">
        <v>0.02</v>
      </c>
      <c r="D51" s="5">
        <v>0.1</v>
      </c>
      <c r="E51" s="5">
        <v>0.19</v>
      </c>
      <c r="F51" s="5">
        <v>0.27</v>
      </c>
      <c r="G51" s="5">
        <v>0.36</v>
      </c>
      <c r="H51" s="5">
        <v>0.5</v>
      </c>
      <c r="I51" s="5">
        <v>0.53</v>
      </c>
      <c r="J51" s="5">
        <v>0.37</v>
      </c>
      <c r="K51" s="5">
        <v>0.13</v>
      </c>
      <c r="L51" s="5">
        <v>0.02</v>
      </c>
      <c r="M51" s="5">
        <v>0.02</v>
      </c>
      <c r="N51" s="5">
        <v>0.01</v>
      </c>
      <c r="O51" s="6">
        <v>710</v>
      </c>
    </row>
    <row r="52" spans="2:15" ht="15.75" thickBot="1" x14ac:dyDescent="0.3">
      <c r="B52" s="7">
        <v>19</v>
      </c>
      <c r="C52" s="8">
        <v>0</v>
      </c>
      <c r="D52" s="8">
        <v>0</v>
      </c>
      <c r="E52" s="8">
        <v>0</v>
      </c>
      <c r="F52" s="8">
        <v>0</v>
      </c>
      <c r="G52" s="8">
        <v>0.02</v>
      </c>
      <c r="H52" s="8">
        <v>0.04</v>
      </c>
      <c r="I52" s="8">
        <v>0.05</v>
      </c>
      <c r="J52" s="8">
        <v>0.01</v>
      </c>
      <c r="K52" s="8">
        <v>0</v>
      </c>
      <c r="L52" s="8">
        <v>0</v>
      </c>
      <c r="M52" s="8">
        <v>0</v>
      </c>
      <c r="N52" s="8">
        <v>0</v>
      </c>
      <c r="O52" s="6">
        <v>710</v>
      </c>
    </row>
    <row r="53" spans="2:15" x14ac:dyDescent="0.25">
      <c r="C53" s="11">
        <v>16.07</v>
      </c>
      <c r="D53" s="11">
        <v>19.37</v>
      </c>
      <c r="E53" s="11">
        <v>22.78</v>
      </c>
      <c r="F53" s="11">
        <v>25.28</v>
      </c>
      <c r="G53" s="11">
        <v>26.31</v>
      </c>
      <c r="H53" s="11">
        <v>27.17</v>
      </c>
      <c r="I53" s="11">
        <v>26.53</v>
      </c>
      <c r="J53" s="11">
        <v>25.5</v>
      </c>
      <c r="K53" s="11">
        <v>23.01</v>
      </c>
      <c r="L53" s="11">
        <v>19.420000000000002</v>
      </c>
      <c r="M53" s="11">
        <v>16.600000000000001</v>
      </c>
      <c r="N53" s="11">
        <v>14.69</v>
      </c>
    </row>
    <row r="54" spans="2:15" ht="15.75" thickBot="1" x14ac:dyDescent="0.3"/>
    <row r="55" spans="2:15" x14ac:dyDescent="0.25">
      <c r="B55" s="1"/>
      <c r="C55" s="2" t="s">
        <v>13</v>
      </c>
      <c r="D55" s="2" t="s">
        <v>14</v>
      </c>
      <c r="E55" s="2" t="s">
        <v>15</v>
      </c>
      <c r="F55" s="2" t="s">
        <v>16</v>
      </c>
      <c r="G55" s="2" t="s">
        <v>17</v>
      </c>
      <c r="H55" s="2" t="s">
        <v>18</v>
      </c>
      <c r="I55" s="2" t="s">
        <v>19</v>
      </c>
      <c r="J55" s="2" t="s">
        <v>20</v>
      </c>
      <c r="K55" s="2" t="s">
        <v>21</v>
      </c>
      <c r="L55" s="2" t="s">
        <v>22</v>
      </c>
      <c r="M55" s="2" t="s">
        <v>23</v>
      </c>
      <c r="N55" s="2" t="s">
        <v>24</v>
      </c>
      <c r="O55" s="3" t="s">
        <v>12</v>
      </c>
    </row>
    <row r="56" spans="2:15" x14ac:dyDescent="0.25">
      <c r="B56" s="4">
        <v>6</v>
      </c>
      <c r="C56" s="5">
        <f t="shared" ref="C56:N56" si="15">C39*m</f>
        <v>0</v>
      </c>
      <c r="D56" s="5">
        <f t="shared" si="15"/>
        <v>0</v>
      </c>
      <c r="E56" s="5">
        <f t="shared" si="15"/>
        <v>2.7777999999999996</v>
      </c>
      <c r="F56" s="5">
        <f t="shared" si="15"/>
        <v>13.888999999999999</v>
      </c>
      <c r="G56" s="5">
        <f t="shared" si="15"/>
        <v>36.111399999999996</v>
      </c>
      <c r="H56" s="5">
        <f t="shared" si="15"/>
        <v>47.2226</v>
      </c>
      <c r="I56" s="5">
        <f t="shared" si="15"/>
        <v>30.555799999999998</v>
      </c>
      <c r="J56" s="5">
        <f t="shared" si="15"/>
        <v>19.444600000000001</v>
      </c>
      <c r="K56" s="5">
        <f t="shared" si="15"/>
        <v>8.3333999999999993</v>
      </c>
      <c r="L56" s="5">
        <f t="shared" si="15"/>
        <v>2.7777999999999996</v>
      </c>
      <c r="M56" s="5">
        <f t="shared" si="15"/>
        <v>0</v>
      </c>
      <c r="N56" s="5">
        <f t="shared" si="15"/>
        <v>0</v>
      </c>
      <c r="O56" s="6">
        <v>710</v>
      </c>
    </row>
    <row r="57" spans="2:15" x14ac:dyDescent="0.25">
      <c r="B57" s="4">
        <v>7</v>
      </c>
      <c r="C57" s="5">
        <f t="shared" ref="C57:N57" si="16">C40*m</f>
        <v>11.111199999999998</v>
      </c>
      <c r="D57" s="5">
        <f t="shared" si="16"/>
        <v>22.222399999999997</v>
      </c>
      <c r="E57" s="5">
        <f t="shared" si="16"/>
        <v>69.444999999999993</v>
      </c>
      <c r="F57" s="5">
        <f t="shared" si="16"/>
        <v>147.2234</v>
      </c>
      <c r="G57" s="5">
        <f t="shared" si="16"/>
        <v>197.22379999999998</v>
      </c>
      <c r="H57" s="5">
        <f t="shared" si="16"/>
        <v>216.66839999999999</v>
      </c>
      <c r="I57" s="5">
        <f t="shared" si="16"/>
        <v>188.8904</v>
      </c>
      <c r="J57" s="5">
        <f t="shared" si="16"/>
        <v>158.33459999999997</v>
      </c>
      <c r="K57" s="5">
        <f t="shared" si="16"/>
        <v>125.00099999999999</v>
      </c>
      <c r="L57" s="5">
        <f t="shared" si="16"/>
        <v>94.4452</v>
      </c>
      <c r="M57" s="5">
        <f t="shared" si="16"/>
        <v>50.000399999999992</v>
      </c>
      <c r="N57" s="5">
        <f t="shared" si="16"/>
        <v>19.444600000000001</v>
      </c>
      <c r="O57" s="6">
        <v>710</v>
      </c>
    </row>
    <row r="58" spans="2:15" x14ac:dyDescent="0.25">
      <c r="B58" s="4">
        <v>8</v>
      </c>
      <c r="C58" s="5">
        <f t="shared" ref="C58:N58" si="17">C41*m</f>
        <v>127.77879999999999</v>
      </c>
      <c r="D58" s="5">
        <f t="shared" si="17"/>
        <v>175.00139999999999</v>
      </c>
      <c r="E58" s="5">
        <f t="shared" si="17"/>
        <v>266.66879999999998</v>
      </c>
      <c r="F58" s="5">
        <f t="shared" si="17"/>
        <v>369.44739999999996</v>
      </c>
      <c r="G58" s="5">
        <f t="shared" si="17"/>
        <v>402.78099999999995</v>
      </c>
      <c r="H58" s="5">
        <f t="shared" si="17"/>
        <v>427.78119999999996</v>
      </c>
      <c r="I58" s="5">
        <f t="shared" si="17"/>
        <v>400.00319999999994</v>
      </c>
      <c r="J58" s="5">
        <f t="shared" si="17"/>
        <v>369.44739999999996</v>
      </c>
      <c r="K58" s="5">
        <f t="shared" si="17"/>
        <v>333.33599999999996</v>
      </c>
      <c r="L58" s="5">
        <f t="shared" si="17"/>
        <v>291.66899999999998</v>
      </c>
      <c r="M58" s="5">
        <f t="shared" si="17"/>
        <v>227.77959999999996</v>
      </c>
      <c r="N58" s="5">
        <f t="shared" si="17"/>
        <v>152.779</v>
      </c>
      <c r="O58" s="6">
        <v>710</v>
      </c>
    </row>
    <row r="59" spans="2:15" x14ac:dyDescent="0.25">
      <c r="B59" s="4">
        <v>9</v>
      </c>
      <c r="C59" s="5">
        <f t="shared" ref="C59:N59" si="18">C42*m</f>
        <v>319.44699999999995</v>
      </c>
      <c r="D59" s="5">
        <f t="shared" si="18"/>
        <v>386.11419999999993</v>
      </c>
      <c r="E59" s="5">
        <f t="shared" si="18"/>
        <v>491.67059999999998</v>
      </c>
      <c r="F59" s="5">
        <f t="shared" si="18"/>
        <v>588.89359999999999</v>
      </c>
      <c r="G59" s="5">
        <f t="shared" si="18"/>
        <v>605.56039999999996</v>
      </c>
      <c r="H59" s="5">
        <f t="shared" si="18"/>
        <v>630.56059999999991</v>
      </c>
      <c r="I59" s="5">
        <f t="shared" si="18"/>
        <v>602.78259999999989</v>
      </c>
      <c r="J59" s="5">
        <f t="shared" si="18"/>
        <v>586.11579999999992</v>
      </c>
      <c r="K59" s="5">
        <f t="shared" si="18"/>
        <v>547.22659999999996</v>
      </c>
      <c r="L59" s="5">
        <f t="shared" si="18"/>
        <v>497.22619999999995</v>
      </c>
      <c r="M59" s="5">
        <f t="shared" si="18"/>
        <v>419.44779999999997</v>
      </c>
      <c r="N59" s="5">
        <f t="shared" si="18"/>
        <v>341.66939999999994</v>
      </c>
      <c r="O59" s="6">
        <v>710</v>
      </c>
    </row>
    <row r="60" spans="2:15" x14ac:dyDescent="0.25">
      <c r="B60" s="4">
        <v>10</v>
      </c>
      <c r="C60" s="5">
        <f t="shared" ref="C60:N60" si="19">C43*m</f>
        <v>497.22619999999995</v>
      </c>
      <c r="D60" s="5">
        <f t="shared" si="19"/>
        <v>580.5601999999999</v>
      </c>
      <c r="E60" s="5">
        <f t="shared" si="19"/>
        <v>680.56100000000004</v>
      </c>
      <c r="F60" s="5">
        <f t="shared" si="19"/>
        <v>769.45059999999989</v>
      </c>
      <c r="G60" s="5">
        <f t="shared" si="19"/>
        <v>766.67279999999982</v>
      </c>
      <c r="H60" s="5">
        <f t="shared" si="19"/>
        <v>794.45079999999984</v>
      </c>
      <c r="I60" s="5">
        <f t="shared" si="19"/>
        <v>777.78399999999988</v>
      </c>
      <c r="J60" s="5">
        <f t="shared" si="19"/>
        <v>763.89499999999998</v>
      </c>
      <c r="K60" s="5">
        <f t="shared" si="19"/>
        <v>722.22799999999995</v>
      </c>
      <c r="L60" s="5">
        <f t="shared" si="19"/>
        <v>663.89419999999996</v>
      </c>
      <c r="M60" s="5">
        <f t="shared" si="19"/>
        <v>577.78239999999994</v>
      </c>
      <c r="N60" s="5">
        <f t="shared" si="19"/>
        <v>500.00399999999996</v>
      </c>
      <c r="O60" s="6">
        <v>710</v>
      </c>
    </row>
    <row r="61" spans="2:15" x14ac:dyDescent="0.25">
      <c r="B61" s="4">
        <v>11</v>
      </c>
      <c r="C61" s="5">
        <f t="shared" ref="C61:N61" si="20">C44*m</f>
        <v>625.00499999999988</v>
      </c>
      <c r="D61" s="5">
        <f t="shared" si="20"/>
        <v>719.45019999999988</v>
      </c>
      <c r="E61" s="5">
        <f t="shared" si="20"/>
        <v>811.11759999999992</v>
      </c>
      <c r="F61" s="5">
        <f t="shared" si="20"/>
        <v>894.45159999999998</v>
      </c>
      <c r="G61" s="5">
        <f t="shared" si="20"/>
        <v>875.00699999999983</v>
      </c>
      <c r="H61" s="5">
        <f t="shared" si="20"/>
        <v>908.34059999999988</v>
      </c>
      <c r="I61" s="5">
        <f t="shared" si="20"/>
        <v>900.00720000000001</v>
      </c>
      <c r="J61" s="5">
        <f t="shared" si="20"/>
        <v>888.89599999999996</v>
      </c>
      <c r="K61" s="5">
        <f t="shared" si="20"/>
        <v>838.89559999999994</v>
      </c>
      <c r="L61" s="5">
        <f t="shared" si="20"/>
        <v>772.22839999999985</v>
      </c>
      <c r="M61" s="5">
        <f t="shared" si="20"/>
        <v>686.11659999999995</v>
      </c>
      <c r="N61" s="5">
        <f t="shared" si="20"/>
        <v>611.11599999999999</v>
      </c>
      <c r="O61" s="6">
        <v>710</v>
      </c>
    </row>
    <row r="62" spans="2:15" x14ac:dyDescent="0.25">
      <c r="B62" s="4">
        <v>12</v>
      </c>
      <c r="C62" s="5">
        <f t="shared" ref="C62:N62" si="21">C45*m</f>
        <v>691.67219999999998</v>
      </c>
      <c r="D62" s="5">
        <f t="shared" si="21"/>
        <v>794.45079999999984</v>
      </c>
      <c r="E62" s="5">
        <f t="shared" si="21"/>
        <v>897.22939999999994</v>
      </c>
      <c r="F62" s="5">
        <f t="shared" si="21"/>
        <v>952.78539999999998</v>
      </c>
      <c r="G62" s="5">
        <f t="shared" si="21"/>
        <v>930.56299999999999</v>
      </c>
      <c r="H62" s="5">
        <f t="shared" si="21"/>
        <v>969.45219999999995</v>
      </c>
      <c r="I62" s="5">
        <f t="shared" si="21"/>
        <v>958.34100000000001</v>
      </c>
      <c r="J62" s="5">
        <f t="shared" si="21"/>
        <v>950.00759999999991</v>
      </c>
      <c r="K62" s="5">
        <f t="shared" si="21"/>
        <v>891.67379999999991</v>
      </c>
      <c r="L62" s="5">
        <f t="shared" si="21"/>
        <v>808.33979999999997</v>
      </c>
      <c r="M62" s="5">
        <f t="shared" si="21"/>
        <v>722.22799999999995</v>
      </c>
      <c r="N62" s="5">
        <f t="shared" si="21"/>
        <v>658.33859999999993</v>
      </c>
      <c r="O62" s="6">
        <v>710</v>
      </c>
    </row>
    <row r="63" spans="2:15" x14ac:dyDescent="0.25">
      <c r="B63" s="4">
        <v>13</v>
      </c>
      <c r="C63" s="5">
        <f t="shared" ref="C63:N63" si="22">C46*m</f>
        <v>683.33879999999988</v>
      </c>
      <c r="D63" s="5">
        <f t="shared" si="22"/>
        <v>797.22859999999991</v>
      </c>
      <c r="E63" s="5">
        <f t="shared" si="22"/>
        <v>886.11819999999989</v>
      </c>
      <c r="F63" s="5">
        <f t="shared" si="22"/>
        <v>936.1185999999999</v>
      </c>
      <c r="G63" s="5">
        <f t="shared" si="22"/>
        <v>905.56279999999981</v>
      </c>
      <c r="H63" s="5">
        <f t="shared" si="22"/>
        <v>955.56319999999994</v>
      </c>
      <c r="I63" s="5">
        <f t="shared" si="22"/>
        <v>952.78539999999998</v>
      </c>
      <c r="J63" s="5">
        <f t="shared" si="22"/>
        <v>938.89639999999986</v>
      </c>
      <c r="K63" s="5">
        <f t="shared" si="22"/>
        <v>869.45139999999992</v>
      </c>
      <c r="L63" s="5">
        <f t="shared" si="22"/>
        <v>777.78399999999988</v>
      </c>
      <c r="M63" s="5">
        <f t="shared" si="22"/>
        <v>691.67219999999998</v>
      </c>
      <c r="N63" s="5">
        <f t="shared" si="22"/>
        <v>638.89399999999989</v>
      </c>
      <c r="O63" s="6">
        <v>710</v>
      </c>
    </row>
    <row r="64" spans="2:15" x14ac:dyDescent="0.25">
      <c r="B64" s="4">
        <v>14</v>
      </c>
      <c r="C64" s="5">
        <f t="shared" ref="C64:N64" si="23">C47*m</f>
        <v>613.89379999999994</v>
      </c>
      <c r="D64" s="5">
        <f t="shared" si="23"/>
        <v>725.00579999999991</v>
      </c>
      <c r="E64" s="5">
        <f t="shared" si="23"/>
        <v>802.78419999999994</v>
      </c>
      <c r="F64" s="5">
        <f t="shared" si="23"/>
        <v>847.22899999999981</v>
      </c>
      <c r="G64" s="5">
        <f t="shared" si="23"/>
        <v>825.00659999999993</v>
      </c>
      <c r="H64" s="5">
        <f t="shared" si="23"/>
        <v>872.22919999999999</v>
      </c>
      <c r="I64" s="5">
        <f t="shared" si="23"/>
        <v>880.56259999999986</v>
      </c>
      <c r="J64" s="5">
        <f t="shared" si="23"/>
        <v>858.34019999999987</v>
      </c>
      <c r="K64" s="5">
        <f t="shared" si="23"/>
        <v>783.3395999999999</v>
      </c>
      <c r="L64" s="5">
        <f t="shared" si="23"/>
        <v>672.22759999999994</v>
      </c>
      <c r="M64" s="5">
        <f t="shared" si="23"/>
        <v>594.44920000000002</v>
      </c>
      <c r="N64" s="5">
        <f t="shared" si="23"/>
        <v>555.55999999999995</v>
      </c>
      <c r="O64" s="6">
        <v>710</v>
      </c>
    </row>
    <row r="65" spans="2:15" x14ac:dyDescent="0.25">
      <c r="B65" s="4">
        <v>15</v>
      </c>
      <c r="C65" s="5">
        <f t="shared" ref="C65:N65" si="24">C48*m</f>
        <v>483.33719999999994</v>
      </c>
      <c r="D65" s="5">
        <f t="shared" si="24"/>
        <v>586.11579999999992</v>
      </c>
      <c r="E65" s="5">
        <f t="shared" si="24"/>
        <v>658.33859999999993</v>
      </c>
      <c r="F65" s="5">
        <f t="shared" si="24"/>
        <v>697.22779999999989</v>
      </c>
      <c r="G65" s="5">
        <f t="shared" si="24"/>
        <v>680.56100000000004</v>
      </c>
      <c r="H65" s="5">
        <f t="shared" si="24"/>
        <v>738.89479999999992</v>
      </c>
      <c r="I65" s="5">
        <f t="shared" si="24"/>
        <v>744.45039999999995</v>
      </c>
      <c r="J65" s="5">
        <f t="shared" si="24"/>
        <v>716.67239999999993</v>
      </c>
      <c r="K65" s="5">
        <f t="shared" si="24"/>
        <v>627.78279999999984</v>
      </c>
      <c r="L65" s="5">
        <f t="shared" si="24"/>
        <v>513.89300000000003</v>
      </c>
      <c r="M65" s="5">
        <f t="shared" si="24"/>
        <v>438.89239999999995</v>
      </c>
      <c r="N65" s="5">
        <f t="shared" si="24"/>
        <v>411.11439999999993</v>
      </c>
      <c r="O65" s="6">
        <v>710</v>
      </c>
    </row>
    <row r="66" spans="2:15" x14ac:dyDescent="0.25">
      <c r="B66" s="4">
        <v>16</v>
      </c>
      <c r="C66" s="5">
        <f t="shared" ref="C66:N66" si="25">C49*m</f>
        <v>305.55799999999999</v>
      </c>
      <c r="D66" s="5">
        <f t="shared" si="25"/>
        <v>402.78099999999995</v>
      </c>
      <c r="E66" s="5">
        <f t="shared" si="25"/>
        <v>461.11479999999995</v>
      </c>
      <c r="F66" s="5">
        <f t="shared" si="25"/>
        <v>494.44839999999994</v>
      </c>
      <c r="G66" s="5">
        <f t="shared" si="25"/>
        <v>491.67059999999998</v>
      </c>
      <c r="H66" s="5">
        <f t="shared" si="25"/>
        <v>572.22679999999991</v>
      </c>
      <c r="I66" s="5">
        <f t="shared" si="25"/>
        <v>561.11559999999997</v>
      </c>
      <c r="J66" s="5">
        <f t="shared" si="25"/>
        <v>525.00419999999997</v>
      </c>
      <c r="K66" s="5">
        <f t="shared" si="25"/>
        <v>427.78119999999996</v>
      </c>
      <c r="L66" s="5">
        <f t="shared" si="25"/>
        <v>313.89139999999992</v>
      </c>
      <c r="M66" s="5">
        <f t="shared" si="25"/>
        <v>247.22419999999997</v>
      </c>
      <c r="N66" s="5">
        <f t="shared" si="25"/>
        <v>233.33519999999996</v>
      </c>
      <c r="O66" s="6">
        <v>710</v>
      </c>
    </row>
    <row r="67" spans="2:15" x14ac:dyDescent="0.25">
      <c r="B67" s="4">
        <v>17</v>
      </c>
      <c r="C67" s="5">
        <f t="shared" ref="C67:N67" si="26">C50*m</f>
        <v>113.88979999999998</v>
      </c>
      <c r="D67" s="5">
        <f t="shared" si="26"/>
        <v>191.66819999999996</v>
      </c>
      <c r="E67" s="5">
        <f t="shared" si="26"/>
        <v>241.66859999999997</v>
      </c>
      <c r="F67" s="5">
        <f t="shared" si="26"/>
        <v>283.3356</v>
      </c>
      <c r="G67" s="5">
        <f t="shared" si="26"/>
        <v>288.89119999999997</v>
      </c>
      <c r="H67" s="5">
        <f t="shared" si="26"/>
        <v>341.66939999999994</v>
      </c>
      <c r="I67" s="5">
        <f t="shared" si="26"/>
        <v>350.00279999999998</v>
      </c>
      <c r="J67" s="5">
        <f t="shared" si="26"/>
        <v>305.55799999999999</v>
      </c>
      <c r="K67" s="5">
        <f t="shared" si="26"/>
        <v>213.89059999999998</v>
      </c>
      <c r="L67" s="5">
        <f t="shared" si="26"/>
        <v>111.11199999999999</v>
      </c>
      <c r="M67" s="5">
        <f t="shared" si="26"/>
        <v>63.889399999999995</v>
      </c>
      <c r="N67" s="5">
        <f t="shared" si="26"/>
        <v>61.111599999999996</v>
      </c>
      <c r="O67" s="6">
        <v>710</v>
      </c>
    </row>
    <row r="68" spans="2:15" x14ac:dyDescent="0.25">
      <c r="B68" s="4">
        <v>18</v>
      </c>
      <c r="C68" s="5">
        <f t="shared" ref="C68:N68" si="27">C51*m</f>
        <v>5.5555999999999992</v>
      </c>
      <c r="D68" s="5">
        <f t="shared" si="27"/>
        <v>27.777999999999999</v>
      </c>
      <c r="E68" s="5">
        <f t="shared" si="27"/>
        <v>52.778199999999998</v>
      </c>
      <c r="F68" s="5">
        <f t="shared" si="27"/>
        <v>75.000599999999991</v>
      </c>
      <c r="G68" s="5">
        <f t="shared" si="27"/>
        <v>100.00079999999998</v>
      </c>
      <c r="H68" s="5">
        <f t="shared" si="27"/>
        <v>138.88999999999999</v>
      </c>
      <c r="I68" s="5">
        <f t="shared" si="27"/>
        <v>147.2234</v>
      </c>
      <c r="J68" s="5">
        <f t="shared" si="27"/>
        <v>102.77859999999998</v>
      </c>
      <c r="K68" s="5">
        <f t="shared" si="27"/>
        <v>36.111399999999996</v>
      </c>
      <c r="L68" s="5">
        <f t="shared" si="27"/>
        <v>5.5555999999999992</v>
      </c>
      <c r="M68" s="5">
        <f t="shared" si="27"/>
        <v>5.5555999999999992</v>
      </c>
      <c r="N68" s="5">
        <f t="shared" si="27"/>
        <v>2.7777999999999996</v>
      </c>
      <c r="O68" s="6">
        <v>710</v>
      </c>
    </row>
    <row r="69" spans="2:15" ht="15.75" thickBot="1" x14ac:dyDescent="0.3">
      <c r="B69" s="7">
        <v>19</v>
      </c>
      <c r="C69" s="8">
        <f t="shared" ref="C69:N69" si="28">C52*m</f>
        <v>0</v>
      </c>
      <c r="D69" s="8">
        <f t="shared" si="28"/>
        <v>0</v>
      </c>
      <c r="E69" s="8">
        <f t="shared" si="28"/>
        <v>0</v>
      </c>
      <c r="F69" s="8">
        <f t="shared" si="28"/>
        <v>0</v>
      </c>
      <c r="G69" s="8">
        <f t="shared" si="28"/>
        <v>5.5555999999999992</v>
      </c>
      <c r="H69" s="8">
        <f t="shared" si="28"/>
        <v>11.111199999999998</v>
      </c>
      <c r="I69" s="8">
        <f t="shared" si="28"/>
        <v>13.888999999999999</v>
      </c>
      <c r="J69" s="8">
        <f t="shared" si="28"/>
        <v>2.7777999999999996</v>
      </c>
      <c r="K69" s="8">
        <f t="shared" si="28"/>
        <v>0</v>
      </c>
      <c r="L69" s="8">
        <f t="shared" si="28"/>
        <v>0</v>
      </c>
      <c r="M69" s="8">
        <f t="shared" si="28"/>
        <v>0</v>
      </c>
      <c r="N69" s="8">
        <f t="shared" si="28"/>
        <v>0</v>
      </c>
      <c r="O69" s="6">
        <v>710</v>
      </c>
    </row>
    <row r="70" spans="2:15" ht="15.75" thickBot="1" x14ac:dyDescent="0.3">
      <c r="C70" s="8">
        <f t="shared" ref="C70:N70" si="29">C53*m/24</f>
        <v>185.99685833333331</v>
      </c>
      <c r="D70" s="8">
        <f t="shared" si="29"/>
        <v>224.19160833333331</v>
      </c>
      <c r="E70" s="8">
        <f t="shared" si="29"/>
        <v>263.65951666666666</v>
      </c>
      <c r="F70" s="8">
        <f t="shared" si="29"/>
        <v>292.5949333333333</v>
      </c>
      <c r="G70" s="8">
        <f t="shared" si="29"/>
        <v>304.51632499999994</v>
      </c>
      <c r="H70" s="8">
        <f t="shared" si="29"/>
        <v>314.47010833333331</v>
      </c>
      <c r="I70" s="8">
        <f t="shared" si="29"/>
        <v>307.06264166666665</v>
      </c>
      <c r="J70" s="8">
        <f t="shared" si="29"/>
        <v>295.14124999999996</v>
      </c>
      <c r="K70" s="8">
        <f t="shared" si="29"/>
        <v>266.321575</v>
      </c>
      <c r="L70" s="8">
        <f t="shared" si="29"/>
        <v>224.77031666666667</v>
      </c>
      <c r="M70" s="8">
        <f t="shared" si="29"/>
        <v>192.13116666666667</v>
      </c>
      <c r="N70" s="8">
        <f t="shared" si="29"/>
        <v>170.02450833333333</v>
      </c>
    </row>
    <row r="76" spans="2:15" ht="15.75" thickBot="1" x14ac:dyDescent="0.3"/>
    <row r="77" spans="2:15" x14ac:dyDescent="0.25">
      <c r="D77" s="1" t="s">
        <v>25</v>
      </c>
      <c r="E77" s="2" t="s">
        <v>27</v>
      </c>
      <c r="F77" s="3" t="s">
        <v>28</v>
      </c>
    </row>
    <row r="78" spans="2:15" x14ac:dyDescent="0.25">
      <c r="D78" s="4" t="s">
        <v>13</v>
      </c>
      <c r="E78" s="5">
        <v>422</v>
      </c>
      <c r="F78" s="6">
        <v>700</v>
      </c>
    </row>
    <row r="79" spans="2:15" x14ac:dyDescent="0.25">
      <c r="D79" s="4" t="s">
        <v>14</v>
      </c>
      <c r="E79" s="5">
        <v>470</v>
      </c>
      <c r="F79" s="6">
        <v>700</v>
      </c>
    </row>
    <row r="80" spans="2:15" x14ac:dyDescent="0.25">
      <c r="D80" s="4" t="s">
        <v>15</v>
      </c>
      <c r="E80" s="5">
        <v>737</v>
      </c>
      <c r="F80" s="6">
        <v>700</v>
      </c>
    </row>
    <row r="81" spans="4:6" x14ac:dyDescent="0.25">
      <c r="D81" s="4" t="s">
        <v>26</v>
      </c>
      <c r="E81" s="5">
        <v>902</v>
      </c>
      <c r="F81" s="6">
        <v>700</v>
      </c>
    </row>
    <row r="82" spans="4:6" x14ac:dyDescent="0.25">
      <c r="D82" s="4" t="s">
        <v>17</v>
      </c>
      <c r="E82" s="5">
        <v>1038</v>
      </c>
      <c r="F82" s="6">
        <v>700</v>
      </c>
    </row>
    <row r="83" spans="4:6" x14ac:dyDescent="0.25">
      <c r="D83" s="4" t="s">
        <v>18</v>
      </c>
      <c r="E83" s="5">
        <v>1140</v>
      </c>
      <c r="F83" s="6">
        <v>700</v>
      </c>
    </row>
    <row r="84" spans="4:6" x14ac:dyDescent="0.25">
      <c r="D84" s="4" t="s">
        <v>19</v>
      </c>
      <c r="E84" s="5">
        <v>1082</v>
      </c>
      <c r="F84" s="6">
        <v>700</v>
      </c>
    </row>
    <row r="85" spans="4:6" x14ac:dyDescent="0.25">
      <c r="D85" s="4" t="s">
        <v>20</v>
      </c>
      <c r="E85" s="5">
        <v>993</v>
      </c>
      <c r="F85" s="6">
        <v>700</v>
      </c>
    </row>
    <row r="86" spans="4:6" x14ac:dyDescent="0.25">
      <c r="D86" s="4" t="s">
        <v>21</v>
      </c>
      <c r="E86" s="5">
        <v>840</v>
      </c>
      <c r="F86" s="6">
        <v>700</v>
      </c>
    </row>
    <row r="87" spans="4:6" x14ac:dyDescent="0.25">
      <c r="D87" s="4" t="s">
        <v>22</v>
      </c>
      <c r="E87" s="5">
        <v>647</v>
      </c>
      <c r="F87" s="6">
        <v>700</v>
      </c>
    </row>
    <row r="88" spans="4:6" x14ac:dyDescent="0.25">
      <c r="D88" s="4" t="s">
        <v>23</v>
      </c>
      <c r="E88" s="5">
        <v>430</v>
      </c>
      <c r="F88" s="6">
        <v>700</v>
      </c>
    </row>
    <row r="89" spans="4:6" ht="15.75" thickBot="1" x14ac:dyDescent="0.3">
      <c r="D89" s="7" t="s">
        <v>24</v>
      </c>
      <c r="E89" s="8">
        <v>380</v>
      </c>
      <c r="F89" s="9">
        <v>700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tabSelected="1" topLeftCell="K10" zoomScaleNormal="100" workbookViewId="0">
      <selection activeCell="B38" sqref="B38"/>
    </sheetView>
  </sheetViews>
  <sheetFormatPr defaultRowHeight="15" x14ac:dyDescent="0.25"/>
  <cols>
    <col min="2" max="2" width="15.7109375" bestFit="1" customWidth="1"/>
    <col min="15" max="15" width="9.140625" customWidth="1"/>
  </cols>
  <sheetData>
    <row r="1" spans="2:15" ht="15.75" thickBot="1" x14ac:dyDescent="0.3"/>
    <row r="2" spans="2:15" x14ac:dyDescent="0.25">
      <c r="B2" s="12"/>
      <c r="C2" s="13" t="s">
        <v>13</v>
      </c>
      <c r="D2" s="13" t="s">
        <v>14</v>
      </c>
      <c r="E2" s="13" t="s">
        <v>15</v>
      </c>
      <c r="F2" s="13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13" t="s">
        <v>21</v>
      </c>
      <c r="L2" s="13" t="s">
        <v>22</v>
      </c>
      <c r="M2" s="13" t="s">
        <v>23</v>
      </c>
      <c r="N2" s="13" t="s">
        <v>24</v>
      </c>
      <c r="O2" s="14" t="s">
        <v>12</v>
      </c>
    </row>
    <row r="3" spans="2:15" x14ac:dyDescent="0.25">
      <c r="B3" s="15">
        <v>6</v>
      </c>
      <c r="C3" s="17">
        <f>((Sheet1!C21+Sheet1!C56)/2)*((1+1.68)/2)</f>
        <v>0</v>
      </c>
      <c r="D3" s="17">
        <f>((Sheet1!D21+Sheet1!D56)/2)*((1+1.49)/2)</f>
        <v>0</v>
      </c>
      <c r="E3" s="17">
        <f>((Sheet1!E21+Sheet1!E56)/2)*((1+1.4)/2)</f>
        <v>1.6666799999999997</v>
      </c>
      <c r="F3" s="17">
        <f>((Sheet1!F21+Sheet1!F56)/2)*((1+1.32)/2)</f>
        <v>14.500116000000002</v>
      </c>
      <c r="G3" s="17">
        <f>((Sheet1!G21+Sheet1!G56)/2)*((1+1.22)/2)</f>
        <v>41.625332999999991</v>
      </c>
      <c r="H3" s="17">
        <f>((Sheet1!H21+Sheet1!H56)/2)*((1+1.22)/2)</f>
        <v>52.417085999999991</v>
      </c>
      <c r="I3" s="17">
        <f>((Sheet1!I21+Sheet1!I56)/2)*((1+1.2)/2)</f>
        <v>33.611379999999997</v>
      </c>
      <c r="J3" s="17">
        <f>((Sheet1!J21+Sheet1!J56)/2)*((1+1.28)/2)</f>
        <v>17.416806000000001</v>
      </c>
      <c r="K3" s="17">
        <f>((Sheet1!K21+Sheet1!K56)/2)*((1+1.41)/2)</f>
        <v>6.6944979999999994</v>
      </c>
      <c r="L3" s="17">
        <f>((Sheet1!L21+Sheet1!L56)/2)*((1+1.49)/2)</f>
        <v>1.7291805</v>
      </c>
      <c r="M3" s="17">
        <f>((Sheet1!M21+Sheet1!M56)/2)*((1+1.56)/2)</f>
        <v>0</v>
      </c>
      <c r="N3" s="17">
        <f>((Sheet1!N21+Sheet1!N56)/2)*((1+1.66)/2)</f>
        <v>0</v>
      </c>
      <c r="O3" s="19">
        <v>667</v>
      </c>
    </row>
    <row r="4" spans="2:15" x14ac:dyDescent="0.25">
      <c r="B4" s="15">
        <v>7</v>
      </c>
      <c r="C4" s="17">
        <f>((Sheet1!C22+Sheet1!C57)/2)*((1+1.68)/2)</f>
        <v>7.4445039999999985</v>
      </c>
      <c r="D4" s="17">
        <f>((Sheet1!D22+Sheet1!D57)/2)*((1+1.49)/2)</f>
        <v>17.291805</v>
      </c>
      <c r="E4" s="17">
        <f>((Sheet1!E22+Sheet1!E57)/2)*((1+1.4)/2)</f>
        <v>65.000519999999995</v>
      </c>
      <c r="F4" s="17">
        <f>((Sheet1!F22+Sheet1!F57)/2)*((1+1.32)/2)</f>
        <v>149.83453200000002</v>
      </c>
      <c r="G4" s="17">
        <f>((Sheet1!G22+Sheet1!G57)/2)*((1+1.22)/2)</f>
        <v>206.58498599999996</v>
      </c>
      <c r="H4" s="17">
        <f>((Sheet1!H22+Sheet1!H57)/2)*((1+1.22)/2)</f>
        <v>226.62681299999997</v>
      </c>
      <c r="I4" s="17">
        <f>((Sheet1!I22+Sheet1!I57)/2)*((1+1.2)/2)</f>
        <v>187.91817</v>
      </c>
      <c r="J4" s="17">
        <f>((Sheet1!J22+Sheet1!J57)/2)*((1+1.28)/2)</f>
        <v>153.58456200000001</v>
      </c>
      <c r="K4" s="17">
        <f>((Sheet1!K22+Sheet1!K57)/2)*((1+1.41)/2)</f>
        <v>123.84821299999999</v>
      </c>
      <c r="L4" s="17">
        <f>((Sheet1!L22+Sheet1!L57)/2)*((1+1.49)/2)</f>
        <v>89.917385999999993</v>
      </c>
      <c r="M4" s="17">
        <f>((Sheet1!M22+Sheet1!M57)/2)*((1+1.56)/2)</f>
        <v>42.667007999999996</v>
      </c>
      <c r="N4" s="17">
        <f>((Sheet1!N22+Sheet1!N57)/2)*((1+1.66)/2)</f>
        <v>14.777896000000002</v>
      </c>
      <c r="O4" s="19">
        <v>667</v>
      </c>
    </row>
    <row r="5" spans="2:15" x14ac:dyDescent="0.25">
      <c r="B5" s="15">
        <v>8</v>
      </c>
      <c r="C5" s="17">
        <f>((Sheet1!C23+Sheet1!C58)/2)*((1+1.68)/2)</f>
        <v>120.97318999999997</v>
      </c>
      <c r="D5" s="17">
        <f>((Sheet1!D23+Sheet1!D58)/2)*((1+1.49)/2)</f>
        <v>166.001328</v>
      </c>
      <c r="E5" s="17">
        <f>((Sheet1!E23+Sheet1!E58)/2)*((1+1.4)/2)</f>
        <v>268.33547999999996</v>
      </c>
      <c r="F5" s="17">
        <f>((Sheet1!F23+Sheet1!F58)/2)*((1+1.32)/2)</f>
        <v>380.22526400000004</v>
      </c>
      <c r="G5" s="17">
        <f>((Sheet1!G23+Sheet1!G58)/2)*((1+1.22)/2)</f>
        <v>425.50340399999993</v>
      </c>
      <c r="H5" s="17">
        <f>((Sheet1!H23+Sheet1!H58)/2)*((1+1.22)/2)</f>
        <v>453.25362599999994</v>
      </c>
      <c r="I5" s="17">
        <f>((Sheet1!I23+Sheet1!I58)/2)*((1+1.2)/2)</f>
        <v>404.86435</v>
      </c>
      <c r="J5" s="17">
        <f>((Sheet1!J23+Sheet1!J58)/2)*((1+1.28)/2)</f>
        <v>373.66965600000003</v>
      </c>
      <c r="K5" s="17">
        <f>((Sheet1!K23+Sheet1!K58)/2)*((1+1.41)/2)</f>
        <v>351.46114499999999</v>
      </c>
      <c r="L5" s="17">
        <f>((Sheet1!L23+Sheet1!L58)/2)*((1+1.49)/2)</f>
        <v>302.60658749999999</v>
      </c>
      <c r="M5" s="17">
        <f>((Sheet1!M23+Sheet1!M58)/2)*((1+1.56)/2)</f>
        <v>224.00179199999999</v>
      </c>
      <c r="N5" s="17">
        <f>((Sheet1!N23+Sheet1!N58)/2)*((1+1.66)/2)</f>
        <v>144.084486</v>
      </c>
      <c r="O5" s="19">
        <v>667</v>
      </c>
    </row>
    <row r="6" spans="2:15" x14ac:dyDescent="0.25">
      <c r="B6" s="15">
        <v>9</v>
      </c>
      <c r="C6" s="17">
        <f>((Sheet1!C24+Sheet1!C59)/2)*((1+1.68)/2)</f>
        <v>388.97533399999986</v>
      </c>
      <c r="D6" s="17">
        <f>((Sheet1!D24+Sheet1!D59)/2)*((1+1.49)/2)</f>
        <v>389.06561249999999</v>
      </c>
      <c r="E6" s="17">
        <f>((Sheet1!E24+Sheet1!E59)/2)*((1+1.4)/2)</f>
        <v>515.00411999999994</v>
      </c>
      <c r="F6" s="17">
        <f>((Sheet1!F24+Sheet1!F59)/2)*((1+1.32)/2)</f>
        <v>620.2827400000001</v>
      </c>
      <c r="G6" s="17">
        <f>((Sheet1!G24+Sheet1!G59)/2)*((1+1.22)/2)</f>
        <v>645.96350099999984</v>
      </c>
      <c r="H6" s="17">
        <f>((Sheet1!H24+Sheet1!H59)/2)*((1+1.22)/2)</f>
        <v>678.33875999999987</v>
      </c>
      <c r="I6" s="17">
        <f>((Sheet1!I24+Sheet1!I59)/2)*((1+1.2)/2)</f>
        <v>629.44947999999999</v>
      </c>
      <c r="J6" s="17">
        <f>((Sheet1!J24+Sheet1!J59)/2)*((1+1.28)/2)</f>
        <v>611.17155600000001</v>
      </c>
      <c r="K6" s="17">
        <f>((Sheet1!K24+Sheet1!K59)/2)*((1+1.41)/2)</f>
        <v>597.4839465</v>
      </c>
      <c r="L6" s="17">
        <f>((Sheet1!L24+Sheet1!L59)/2)*((1+1.49)/2)</f>
        <v>541.2334965</v>
      </c>
      <c r="M6" s="17">
        <f>((Sheet1!M24+Sheet1!M59)/2)*((1+1.56)/2)</f>
        <v>435.55903999999998</v>
      </c>
      <c r="N6" s="17">
        <f>((Sheet1!N24+Sheet1!N59)/2)*((1+1.66)/2)</f>
        <v>352.82226700000001</v>
      </c>
      <c r="O6" s="19">
        <v>667</v>
      </c>
    </row>
    <row r="7" spans="2:15" x14ac:dyDescent="0.25">
      <c r="B7" s="15">
        <v>10</v>
      </c>
      <c r="C7" s="17">
        <f>((Sheet1!C25+Sheet1!C60)/2)*((1+1.68)/2)</f>
        <v>549.03216999999984</v>
      </c>
      <c r="D7" s="17">
        <f>((Sheet1!D25+Sheet1!D60)/2)*((1+1.49)/2)</f>
        <v>606.94235549999996</v>
      </c>
      <c r="E7" s="17">
        <f>((Sheet1!E25+Sheet1!E60)/2)*((1+1.4)/2)</f>
        <v>726.67247999999995</v>
      </c>
      <c r="F7" s="17">
        <f>((Sheet1!F25+Sheet1!F60)/2)*((1+1.32)/2)</f>
        <v>824.89548800000011</v>
      </c>
      <c r="G7" s="17">
        <f>((Sheet1!G25+Sheet1!G60)/2)*((1+1.22)/2)</f>
        <v>832.50665999999978</v>
      </c>
      <c r="H7" s="17">
        <f>((Sheet1!H25+Sheet1!H60)/2)*((1+1.22)/2)</f>
        <v>864.88191899999981</v>
      </c>
      <c r="I7" s="17">
        <f>((Sheet1!I25+Sheet1!I60)/2)*((1+1.2)/2)</f>
        <v>828.06218000000001</v>
      </c>
      <c r="J7" s="17">
        <f>((Sheet1!J25+Sheet1!J60)/2)*((1+1.28)/2)</f>
        <v>824.92326600000013</v>
      </c>
      <c r="K7" s="17">
        <f>((Sheet1!K25+Sheet1!K60)/2)*((1+1.41)/2)</f>
        <v>813.38150699999994</v>
      </c>
      <c r="L7" s="17">
        <f>((Sheet1!L25+Sheet1!L60)/2)*((1+1.49)/2)</f>
        <v>743.54761499999984</v>
      </c>
      <c r="M7" s="17">
        <f>((Sheet1!M25+Sheet1!M60)/2)*((1+1.56)/2)</f>
        <v>629.33836799999995</v>
      </c>
      <c r="N7" s="17">
        <f>((Sheet1!N25+Sheet1!N60)/2)*((1+1.66)/2)</f>
        <v>544.93491499999993</v>
      </c>
      <c r="O7" s="19">
        <v>667</v>
      </c>
    </row>
    <row r="8" spans="2:15" x14ac:dyDescent="0.25">
      <c r="B8" s="15">
        <v>11</v>
      </c>
      <c r="C8" s="17">
        <f>((Sheet1!C26+Sheet1!C61)/2)*((1+1.68)/2)</f>
        <v>710.95013199999994</v>
      </c>
      <c r="D8" s="17">
        <f>((Sheet1!D26+Sheet1!D61)/2)*((1+1.49)/2)</f>
        <v>772.94368349999991</v>
      </c>
      <c r="E8" s="17">
        <f>((Sheet1!E26+Sheet1!E61)/2)*((1+1.4)/2)</f>
        <v>881.67371999999989</v>
      </c>
      <c r="F8" s="17">
        <f>((Sheet1!F26+Sheet1!F61)/2)*((1+1.32)/2)</f>
        <v>971.50777200000005</v>
      </c>
      <c r="G8" s="17">
        <f>((Sheet1!G26+Sheet1!G61)/2)*((1+1.22)/2)</f>
        <v>955.84097999999972</v>
      </c>
      <c r="H8" s="17">
        <f>((Sheet1!H26+Sheet1!H61)/2)*((1+1.22)/2)</f>
        <v>995.92463399999986</v>
      </c>
      <c r="I8" s="17">
        <f>((Sheet1!I26+Sheet1!I61)/2)*((1+1.2)/2)</f>
        <v>967.09107000000006</v>
      </c>
      <c r="J8" s="17">
        <f>((Sheet1!J26+Sheet1!J61)/2)*((1+1.28)/2)</f>
        <v>973.75779000000011</v>
      </c>
      <c r="K8" s="17">
        <f>((Sheet1!K26+Sheet1!K61)/2)*((1+1.41)/2)</f>
        <v>962.33408750000001</v>
      </c>
      <c r="L8" s="17">
        <f>((Sheet1!L26+Sheet1!L61)/2)*((1+1.49)/2)</f>
        <v>878.42369399999995</v>
      </c>
      <c r="M8" s="17">
        <f>((Sheet1!M26+Sheet1!M61)/2)*((1+1.56)/2)</f>
        <v>760.89497600000004</v>
      </c>
      <c r="N8" s="17">
        <f>((Sheet1!N26+Sheet1!N61)/2)*((1+1.66)/2)</f>
        <v>685.324927</v>
      </c>
      <c r="O8" s="19">
        <v>667</v>
      </c>
    </row>
    <row r="9" spans="2:15" x14ac:dyDescent="0.25">
      <c r="B9" s="15">
        <v>12</v>
      </c>
      <c r="C9" s="17">
        <f>((Sheet1!C27+Sheet1!C62)/2)*((1+1.68)/2)</f>
        <v>787.2562979999999</v>
      </c>
      <c r="D9" s="17">
        <f>((Sheet1!D27+Sheet1!D62)/2)*((1+1.49)/2)</f>
        <v>850.75680599999987</v>
      </c>
      <c r="E9" s="17">
        <f>((Sheet1!E27+Sheet1!E62)/2)*((1+1.4)/2)</f>
        <v>978.34115999999995</v>
      </c>
      <c r="F9" s="17">
        <f>((Sheet1!F27+Sheet1!F62)/2)*((1+1.32)/2)</f>
        <v>1045.6194760000001</v>
      </c>
      <c r="G9" s="17">
        <f>((Sheet1!G27+Sheet1!G62)/2)*((1+1.22)/2)</f>
        <v>1014.4247819999998</v>
      </c>
      <c r="H9" s="17">
        <f>((Sheet1!H27+Sheet1!H62)/2)*((1+1.22)/2)</f>
        <v>1063.7585099999997</v>
      </c>
      <c r="I9" s="17">
        <f>((Sheet1!I27+Sheet1!I62)/2)*((1+1.2)/2)</f>
        <v>1038.8972000000001</v>
      </c>
      <c r="J9" s="17">
        <f>((Sheet1!J27+Sheet1!J62)/2)*((1+1.28)/2)</f>
        <v>1049.7583980000002</v>
      </c>
      <c r="K9" s="17">
        <f>((Sheet1!K27+Sheet1!K62)/2)*((1+1.41)/2)</f>
        <v>1030.9526920000001</v>
      </c>
      <c r="L9" s="17">
        <f>((Sheet1!L27+Sheet1!L62)/2)*((1+1.49)/2)</f>
        <v>930.29910900000004</v>
      </c>
      <c r="M9" s="17">
        <f>((Sheet1!M27+Sheet1!M62)/2)*((1+1.56)/2)</f>
        <v>807.11756800000001</v>
      </c>
      <c r="N9" s="17">
        <f>((Sheet1!N27+Sheet1!N62)/2)*((1+1.66)/2)</f>
        <v>751.82545900000002</v>
      </c>
      <c r="O9" s="19">
        <v>667</v>
      </c>
    </row>
    <row r="10" spans="2:15" x14ac:dyDescent="0.25">
      <c r="B10" s="15">
        <v>13</v>
      </c>
      <c r="C10" s="17">
        <f>((Sheet1!C28+Sheet1!C63)/2)*((1+1.68)/2)</f>
        <v>779.81179399999985</v>
      </c>
      <c r="D10" s="17">
        <f>((Sheet1!D28+Sheet1!D63)/2)*((1+1.49)/2)</f>
        <v>845.56926450000003</v>
      </c>
      <c r="E10" s="17">
        <f>((Sheet1!E28+Sheet1!E63)/2)*((1+1.4)/2)</f>
        <v>965.00771999999995</v>
      </c>
      <c r="F10" s="17">
        <f>((Sheet1!F28+Sheet1!F63)/2)*((1+1.32)/2)</f>
        <v>1027.8971120000001</v>
      </c>
      <c r="G10" s="17">
        <f>((Sheet1!G28+Sheet1!G63)/2)*((1+1.22)/2)</f>
        <v>989.75791799999968</v>
      </c>
      <c r="H10" s="17">
        <f>((Sheet1!H28+Sheet1!H63)/2)*((1+1.22)/2)</f>
        <v>1051.4250779999998</v>
      </c>
      <c r="I10" s="17">
        <f>((Sheet1!I28+Sheet1!I63)/2)*((1+1.2)/2)</f>
        <v>1037.36941</v>
      </c>
      <c r="J10" s="17">
        <f>((Sheet1!J28+Sheet1!J63)/2)*((1+1.28)/2)</f>
        <v>1043.4250139999999</v>
      </c>
      <c r="K10" s="17">
        <f>((Sheet1!K28+Sheet1!K63)/2)*((1+1.41)/2)</f>
        <v>1009.1955734999999</v>
      </c>
      <c r="L10" s="17">
        <f>((Sheet1!L28+Sheet1!L63)/2)*((1+1.49)/2)</f>
        <v>897.44467950000001</v>
      </c>
      <c r="M10" s="17">
        <f>((Sheet1!M28+Sheet1!M63)/2)*((1+1.56)/2)</f>
        <v>768.00614399999995</v>
      </c>
      <c r="N10" s="17">
        <f>((Sheet1!N28+Sheet1!N63)/2)*((1+1.66)/2)</f>
        <v>727.81137799999999</v>
      </c>
      <c r="O10" s="19">
        <v>667</v>
      </c>
    </row>
    <row r="11" spans="2:15" x14ac:dyDescent="0.25">
      <c r="B11" s="15">
        <v>14</v>
      </c>
      <c r="C11" s="17">
        <f>((Sheet1!C29+Sheet1!C64)/2)*((1+1.68)/2)</f>
        <v>690.47774599999991</v>
      </c>
      <c r="D11" s="17">
        <f>((Sheet1!D29+Sheet1!D64)/2)*((1+1.49)/2)</f>
        <v>766.02696150000008</v>
      </c>
      <c r="E11" s="17">
        <f>((Sheet1!E29+Sheet1!E64)/2)*((1+1.4)/2)</f>
        <v>880.00703999999985</v>
      </c>
      <c r="F11" s="17">
        <f>((Sheet1!F29+Sheet1!F64)/2)*((1+1.32)/2)</f>
        <v>932.84079600000007</v>
      </c>
      <c r="G11" s="17">
        <f>((Sheet1!G29+Sheet1!G64)/2)*((1+1.22)/2)</f>
        <v>903.42389399999979</v>
      </c>
      <c r="H11" s="17">
        <f>((Sheet1!H29+Sheet1!H64)/2)*((1+1.22)/2)</f>
        <v>966.6327329999998</v>
      </c>
      <c r="I11" s="17">
        <f>((Sheet1!I29+Sheet1!I64)/2)*((1+1.2)/2)</f>
        <v>964.0354900000001</v>
      </c>
      <c r="J11" s="17">
        <f>((Sheet1!J29+Sheet1!J64)/2)*((1+1.28)/2)</f>
        <v>961.09102199999995</v>
      </c>
      <c r="K11" s="17">
        <f>((Sheet1!K29+Sheet1!K64)/2)*((1+1.41)/2)</f>
        <v>912.12535249999996</v>
      </c>
      <c r="L11" s="17">
        <f>((Sheet1!L29+Sheet1!L64)/2)*((1+1.49)/2)</f>
        <v>778.13122499999997</v>
      </c>
      <c r="M11" s="17">
        <f>((Sheet1!M29+Sheet1!M64)/2)*((1+1.56)/2)</f>
        <v>656.00524800000005</v>
      </c>
      <c r="N11" s="17">
        <f>((Sheet1!N29+Sheet1!N64)/2)*((1+1.66)/2)</f>
        <v>629.90781699999991</v>
      </c>
      <c r="O11" s="19">
        <v>667</v>
      </c>
    </row>
    <row r="12" spans="2:15" x14ac:dyDescent="0.25">
      <c r="B12" s="15">
        <v>15</v>
      </c>
      <c r="C12" s="17">
        <f>((Sheet1!C30+Sheet1!C65)/2)*((1+1.68)/2)</f>
        <v>541.5876659999999</v>
      </c>
      <c r="D12" s="17">
        <f>((Sheet1!D30+Sheet1!D65)/2)*((1+1.49)/2)</f>
        <v>615.588258</v>
      </c>
      <c r="E12" s="17">
        <f>((Sheet1!E30+Sheet1!E65)/2)*((1+1.4)/2)</f>
        <v>720.0057599999999</v>
      </c>
      <c r="F12" s="17">
        <f>((Sheet1!F30+Sheet1!F65)/2)*((1+1.32)/2)</f>
        <v>766.89502399999992</v>
      </c>
      <c r="G12" s="17">
        <f>((Sheet1!G30+Sheet1!G65)/2)*((1+1.22)/2)</f>
        <v>752.33935199999996</v>
      </c>
      <c r="H12" s="17">
        <f>((Sheet1!H30+Sheet1!H65)/2)*((1+1.22)/2)</f>
        <v>820.17322799999977</v>
      </c>
      <c r="I12" s="17">
        <f>((Sheet1!I30+Sheet1!I65)/2)*((1+1.2)/2)</f>
        <v>818.89544000000001</v>
      </c>
      <c r="J12" s="17">
        <f>((Sheet1!J30+Sheet1!J65)/2)*((1+1.28)/2)</f>
        <v>804.33976799999994</v>
      </c>
      <c r="K12" s="17">
        <f>((Sheet1!K30+Sheet1!K65)/2)*((1+1.41)/2)</f>
        <v>728.02665749999994</v>
      </c>
      <c r="L12" s="17">
        <f>((Sheet1!L30+Sheet1!L65)/2)*((1+1.49)/2)</f>
        <v>589.65055050000012</v>
      </c>
      <c r="M12" s="17">
        <f>((Sheet1!M30+Sheet1!M65)/2)*((1+1.56)/2)</f>
        <v>483.55942399999992</v>
      </c>
      <c r="N12" s="17">
        <f>((Sheet1!N30+Sheet1!N65)/2)*((1+1.66)/2)</f>
        <v>461.80924999999996</v>
      </c>
      <c r="O12" s="19">
        <v>667</v>
      </c>
    </row>
    <row r="13" spans="2:15" x14ac:dyDescent="0.25">
      <c r="B13" s="15">
        <v>16</v>
      </c>
      <c r="C13" s="17">
        <f>((Sheet1!C31+Sheet1!C66)/2)*((1+1.68)/2)</f>
        <v>333.14155399999993</v>
      </c>
      <c r="D13" s="17">
        <f>((Sheet1!D31+Sheet1!D66)/2)*((1+1.49)/2)</f>
        <v>420.19086149999998</v>
      </c>
      <c r="E13" s="17">
        <f>((Sheet1!E31+Sheet1!E66)/2)*((1+1.4)/2)</f>
        <v>505.00403999999992</v>
      </c>
      <c r="F13" s="17">
        <f>((Sheet1!F31+Sheet1!F66)/2)*((1+1.32)/2)</f>
        <v>544.55991199999994</v>
      </c>
      <c r="G13" s="17">
        <f>((Sheet1!G31+Sheet1!G66)/2)*((1+1.22)/2)</f>
        <v>550.37940299999991</v>
      </c>
      <c r="H13" s="17">
        <f>((Sheet1!H31+Sheet1!H66)/2)*((1+1.22)/2)</f>
        <v>630.54671099999985</v>
      </c>
      <c r="I13" s="17">
        <f>((Sheet1!I31+Sheet1!I66)/2)*((1+1.2)/2)</f>
        <v>621.81052999999986</v>
      </c>
      <c r="J13" s="17">
        <f>((Sheet1!J31+Sheet1!J66)/2)*((1+1.28)/2)</f>
        <v>590.58805800000005</v>
      </c>
      <c r="K13" s="17">
        <f>((Sheet1!K31+Sheet1!K66)/2)*((1+1.41)/2)</f>
        <v>497.06647649999996</v>
      </c>
      <c r="L13" s="17">
        <f>((Sheet1!L31+Sheet1!L66)/2)*((1+1.49)/2)</f>
        <v>356.21118299999995</v>
      </c>
      <c r="M13" s="17">
        <f>((Sheet1!M31+Sheet1!M66)/2)*((1+1.56)/2)</f>
        <v>263.11321599999997</v>
      </c>
      <c r="N13" s="17">
        <f>((Sheet1!N31+Sheet1!N66)/2)*((1+1.66)/2)</f>
        <v>253.07146899999998</v>
      </c>
      <c r="O13" s="19">
        <v>667</v>
      </c>
    </row>
    <row r="14" spans="2:15" x14ac:dyDescent="0.25">
      <c r="B14" s="15">
        <v>17</v>
      </c>
      <c r="C14" s="17">
        <f>((Sheet1!C32+Sheet1!C67)/2)*((1+1.68)/2)</f>
        <v>119.11206399999998</v>
      </c>
      <c r="D14" s="17">
        <f>((Sheet1!D32+Sheet1!D67)/2)*((1+1.49)/2)</f>
        <v>197.12657699999997</v>
      </c>
      <c r="E14" s="17">
        <f>((Sheet1!E32+Sheet1!E67)/2)*((1+1.4)/2)</f>
        <v>266.66879999999998</v>
      </c>
      <c r="F14" s="17">
        <f>((Sheet1!F32+Sheet1!F67)/2)*((1+1.32)/2)</f>
        <v>312.55805600000002</v>
      </c>
      <c r="G14" s="17">
        <f>((Sheet1!G32+Sheet1!G67)/2)*((1+1.22)/2)</f>
        <v>328.37762699999996</v>
      </c>
      <c r="H14" s="17">
        <f>((Sheet1!H32+Sheet1!H67)/2)*((1+1.22)/2)</f>
        <v>391.58646599999986</v>
      </c>
      <c r="I14" s="17">
        <f>((Sheet1!I32+Sheet1!I67)/2)*((1+1.2)/2)</f>
        <v>395.69761000000005</v>
      </c>
      <c r="J14" s="17">
        <f>((Sheet1!J32+Sheet1!J67)/2)*((1+1.28)/2)</f>
        <v>354.66950400000002</v>
      </c>
      <c r="K14" s="17">
        <f>((Sheet1!K32+Sheet1!K67)/2)*((1+1.41)/2)</f>
        <v>247.69642599999997</v>
      </c>
      <c r="L14" s="17">
        <f>((Sheet1!L32+Sheet1!L67)/2)*((1+1.49)/2)</f>
        <v>124.50099600000001</v>
      </c>
      <c r="M14" s="17">
        <f>((Sheet1!M32+Sheet1!M67)/2)*((1+1.56)/2)</f>
        <v>64.000512000000001</v>
      </c>
      <c r="N14" s="17">
        <f>((Sheet1!N32+Sheet1!N67)/2)*((1+1.66)/2)</f>
        <v>60.958820999999993</v>
      </c>
      <c r="O14" s="19">
        <v>667</v>
      </c>
    </row>
    <row r="15" spans="2:15" x14ac:dyDescent="0.25">
      <c r="B15" s="15">
        <v>18</v>
      </c>
      <c r="C15" s="17">
        <f>((Sheet1!C33+Sheet1!C68)/2)*((1+1.68)/2)</f>
        <v>5.5833779999999988</v>
      </c>
      <c r="D15" s="17">
        <f>((Sheet1!D33+Sheet1!D68)/2)*((1+1.49)/2)</f>
        <v>27.666888000000004</v>
      </c>
      <c r="E15" s="17">
        <f>((Sheet1!E33+Sheet1!E68)/2)*((1+1.4)/2)</f>
        <v>60.000479999999996</v>
      </c>
      <c r="F15" s="17">
        <f>((Sheet1!F33+Sheet1!F68)/2)*((1+1.32)/2)</f>
        <v>91.834067999999988</v>
      </c>
      <c r="G15" s="17">
        <f>((Sheet1!G33+Sheet1!G68)/2)*((1+1.22)/2)</f>
        <v>124.87599899999998</v>
      </c>
      <c r="H15" s="17">
        <f>((Sheet1!H33+Sheet1!H68)/2)*((1+1.22)/2)</f>
        <v>171.12636899999995</v>
      </c>
      <c r="I15" s="17">
        <f>((Sheet1!I33+Sheet1!I68)/2)*((1+1.2)/2)</f>
        <v>177.22363999999999</v>
      </c>
      <c r="J15" s="17">
        <f>((Sheet1!J33+Sheet1!J68)/2)*((1+1.28)/2)</f>
        <v>125.084334</v>
      </c>
      <c r="K15" s="17">
        <f>((Sheet1!K33+Sheet1!K68)/2)*((1+1.41)/2)</f>
        <v>46.861485999999999</v>
      </c>
      <c r="L15" s="17">
        <f>((Sheet1!L33+Sheet1!L68)/2)*((1+1.49)/2)</f>
        <v>6.916722</v>
      </c>
      <c r="M15" s="17">
        <f>((Sheet1!M33+Sheet1!M68)/2)*((1+1.56)/2)</f>
        <v>3.5555839999999996</v>
      </c>
      <c r="N15" s="17">
        <f>((Sheet1!N33+Sheet1!N68)/2)*((1+1.66)/2)</f>
        <v>1.8472369999999998</v>
      </c>
      <c r="O15" s="19">
        <v>667</v>
      </c>
    </row>
    <row r="16" spans="2:15" ht="15.75" thickBot="1" x14ac:dyDescent="0.3">
      <c r="B16" s="16">
        <v>19</v>
      </c>
      <c r="C16" s="22">
        <f>((Sheet1!C34+Sheet1!C69)/2)*((1+1.68)/2)</f>
        <v>0</v>
      </c>
      <c r="D16" s="17">
        <f>((Sheet1!D34+Sheet1!D69)/2)*((1+1.49)/2)</f>
        <v>0</v>
      </c>
      <c r="E16" s="17">
        <f>((Sheet1!E34+Sheet1!E69)/2)*((1+1.4)/2)</f>
        <v>0</v>
      </c>
      <c r="F16" s="17">
        <f>((Sheet1!F34+Sheet1!F69)/2)*((1+1.32)/2)</f>
        <v>1.611124</v>
      </c>
      <c r="G16" s="17">
        <f>((Sheet1!G34+Sheet1!G69)/2)*((1+1.22)/2)</f>
        <v>10.791752999999998</v>
      </c>
      <c r="H16" s="17">
        <f>((Sheet1!H34+Sheet1!H69)/2)*((1+1.22)/2)</f>
        <v>23.125184999999995</v>
      </c>
      <c r="I16" s="17">
        <f>((Sheet1!I34+Sheet1!I69)/2)*((1+1.2)/2)</f>
        <v>24.444640000000003</v>
      </c>
      <c r="J16" s="17">
        <f>((Sheet1!J34+Sheet1!J69)/2)*((1+1.28)/2)</f>
        <v>7.9167299999999994</v>
      </c>
      <c r="K16" s="17">
        <f>((Sheet1!K34+Sheet1!K69)/2)*((1+1.41)/2)</f>
        <v>0</v>
      </c>
      <c r="L16" s="17">
        <f>((Sheet1!L34+Sheet1!L69)/2)*((1+1.49)/2)</f>
        <v>0</v>
      </c>
      <c r="M16" s="17">
        <f>((Sheet1!M34+Sheet1!M69)/2)*((1+1.56)/2)</f>
        <v>0</v>
      </c>
      <c r="N16" s="17">
        <f>((Sheet1!N34+Sheet1!N69)/2)*((1+1.66)/2)</f>
        <v>0</v>
      </c>
      <c r="O16" s="21">
        <v>667</v>
      </c>
    </row>
    <row r="17" spans="2:17" ht="15.75" thickBot="1" x14ac:dyDescent="0.3">
      <c r="C17" s="22">
        <f>((Sheet1!C35+Sheet1!C70)/2)*((1+1.68)/2)</f>
        <v>207.05026749999996</v>
      </c>
      <c r="D17" s="17">
        <f>((Sheet1!D35+Sheet1!D70)/2)*((1+1.49)/2)</f>
        <v>235.67289231249995</v>
      </c>
      <c r="E17" s="17">
        <f>((Sheet1!E35+Sheet1!E70)/2)*((1+1.4)/2)</f>
        <v>284.72449999999998</v>
      </c>
      <c r="F17" s="17">
        <f>((Sheet1!F35+Sheet1!F70)/2)*((1+1.32)/2)</f>
        <v>319.06968216666661</v>
      </c>
      <c r="G17" s="17">
        <f>((Sheet1!G35+Sheet1!G70)/2)*((1+1.22)/2)</f>
        <v>328.5703368749999</v>
      </c>
      <c r="H17" s="17">
        <f>((Sheet1!H35+Sheet1!H70)/2)*((1+1.22)/2)</f>
        <v>346.87777499999987</v>
      </c>
      <c r="I17" s="17">
        <f>((Sheet1!I35+Sheet1!I70)/2)*((1+1.2)/2)</f>
        <v>335.34990499999998</v>
      </c>
      <c r="J17" s="17">
        <f>((Sheet1!J35+Sheet1!J70)/2)*((1+1.28)/2)</f>
        <v>326.10330325000001</v>
      </c>
      <c r="K17" s="17">
        <f>((Sheet1!K35+Sheet1!K70)/2)*((1+1.41)/2)</f>
        <v>302.01948789583332</v>
      </c>
      <c r="L17" s="17">
        <f>((Sheet1!L35+Sheet1!L70)/2)*((1+1.49)/2)</f>
        <v>252.2442054375</v>
      </c>
      <c r="M17" s="17">
        <f>((Sheet1!M35+Sheet1!M70)/2)*((1+1.56)/2)</f>
        <v>210.29797866666669</v>
      </c>
      <c r="N17" s="17">
        <f>((Sheet1!N35+Sheet1!N70)/2)*((1+1.66)/2)</f>
        <v>189.88056995833335</v>
      </c>
    </row>
    <row r="18" spans="2:17" ht="15.75" thickBot="1" x14ac:dyDescent="0.3"/>
    <row r="19" spans="2:17" x14ac:dyDescent="0.25">
      <c r="O19" s="13" t="s">
        <v>29</v>
      </c>
      <c r="P19" s="13" t="s">
        <v>30</v>
      </c>
      <c r="Q19" s="14" t="s">
        <v>31</v>
      </c>
    </row>
    <row r="20" spans="2:17" x14ac:dyDescent="0.25">
      <c r="B20" s="15">
        <v>6</v>
      </c>
      <c r="C20" s="17">
        <v>0</v>
      </c>
      <c r="D20" s="17">
        <v>0</v>
      </c>
      <c r="E20" s="18">
        <v>6.0000000000000001E-3</v>
      </c>
      <c r="F20" s="18">
        <v>0.45</v>
      </c>
      <c r="G20" s="18">
        <v>3.4375</v>
      </c>
      <c r="H20" s="18">
        <v>4.95</v>
      </c>
      <c r="I20" s="18">
        <v>2.37</v>
      </c>
      <c r="J20" s="18">
        <v>0.65500000000000003</v>
      </c>
      <c r="K20" s="18">
        <v>0.09</v>
      </c>
      <c r="L20" s="18">
        <v>6.7000000000000004E-2</v>
      </c>
      <c r="M20" s="18">
        <v>0</v>
      </c>
      <c r="N20" s="18">
        <v>0</v>
      </c>
      <c r="O20" s="17">
        <v>106</v>
      </c>
      <c r="P20" s="18">
        <v>68</v>
      </c>
      <c r="Q20" s="23">
        <v>32</v>
      </c>
    </row>
    <row r="21" spans="2:17" x14ac:dyDescent="0.25">
      <c r="B21" s="15">
        <v>7</v>
      </c>
      <c r="C21" s="17">
        <v>0.12</v>
      </c>
      <c r="D21" s="17">
        <v>0.64700000000000002</v>
      </c>
      <c r="E21" s="18">
        <v>14.43</v>
      </c>
      <c r="F21" s="18">
        <v>19.757000000000001</v>
      </c>
      <c r="G21" s="18">
        <v>28.8</v>
      </c>
      <c r="H21" s="18">
        <v>32.04</v>
      </c>
      <c r="I21" s="18">
        <v>25.81</v>
      </c>
      <c r="J21" s="18">
        <v>20.350000000000001</v>
      </c>
      <c r="K21" s="18">
        <v>15.28</v>
      </c>
      <c r="L21" s="18">
        <v>10.477600000000001</v>
      </c>
      <c r="M21" s="18">
        <v>3.58</v>
      </c>
      <c r="N21" s="18">
        <v>0.47199999999999998</v>
      </c>
      <c r="O21" s="17">
        <v>106</v>
      </c>
      <c r="P21" s="18">
        <v>68</v>
      </c>
      <c r="Q21" s="23">
        <v>32</v>
      </c>
    </row>
    <row r="22" spans="2:17" x14ac:dyDescent="0.25">
      <c r="B22" s="15">
        <v>8</v>
      </c>
      <c r="C22" s="17">
        <v>15.25</v>
      </c>
      <c r="D22" s="17">
        <v>22.315999999999999</v>
      </c>
      <c r="E22" s="18">
        <v>38.844999999999999</v>
      </c>
      <c r="F22" s="18">
        <v>57.37</v>
      </c>
      <c r="G22" s="18">
        <v>65</v>
      </c>
      <c r="H22" s="18">
        <v>69.59</v>
      </c>
      <c r="I22" s="18">
        <v>61.49</v>
      </c>
      <c r="J22" s="18">
        <v>56.27</v>
      </c>
      <c r="K22" s="18">
        <v>52.56</v>
      </c>
      <c r="L22" s="18">
        <v>44.476700000000001</v>
      </c>
      <c r="M22" s="18">
        <v>31.6</v>
      </c>
      <c r="N22" s="18">
        <v>18.850000000000001</v>
      </c>
      <c r="O22" s="17">
        <v>106</v>
      </c>
      <c r="P22" s="18">
        <v>68</v>
      </c>
      <c r="Q22" s="23">
        <v>32</v>
      </c>
    </row>
    <row r="23" spans="2:17" x14ac:dyDescent="0.25">
      <c r="B23" s="15">
        <v>9</v>
      </c>
      <c r="C23" s="18">
        <v>58.837000000000003</v>
      </c>
      <c r="D23" s="18">
        <v>58.846400000000003</v>
      </c>
      <c r="E23" s="18">
        <v>80</v>
      </c>
      <c r="F23" s="18">
        <v>98.076999999999998</v>
      </c>
      <c r="G23" s="18">
        <v>102.48</v>
      </c>
      <c r="H23" s="18">
        <v>108</v>
      </c>
      <c r="I23" s="18">
        <v>99.66</v>
      </c>
      <c r="J23" s="18">
        <v>96.5</v>
      </c>
      <c r="K23" s="18">
        <v>94.17</v>
      </c>
      <c r="L23" s="18">
        <v>84.558999999999997</v>
      </c>
      <c r="M23" s="18">
        <v>66.66</v>
      </c>
      <c r="N23" s="18">
        <v>52.8</v>
      </c>
      <c r="O23" s="17">
        <v>106</v>
      </c>
      <c r="P23" s="18">
        <v>68</v>
      </c>
      <c r="Q23" s="23">
        <v>32</v>
      </c>
    </row>
    <row r="24" spans="2:17" x14ac:dyDescent="0.25">
      <c r="B24" s="15">
        <v>10</v>
      </c>
      <c r="C24" s="18">
        <v>85.882999999999996</v>
      </c>
      <c r="D24" s="18">
        <v>95.789000000000001</v>
      </c>
      <c r="E24" s="18">
        <v>116.4</v>
      </c>
      <c r="F24" s="18">
        <v>133.46</v>
      </c>
      <c r="G24" s="18">
        <v>134.72999999999999</v>
      </c>
      <c r="H24" s="18">
        <v>140.41999999999999</v>
      </c>
      <c r="I24" s="18">
        <v>134.01</v>
      </c>
      <c r="J24" s="18">
        <v>133.5</v>
      </c>
      <c r="K24" s="18">
        <v>131.46</v>
      </c>
      <c r="L24" s="18">
        <v>119.3</v>
      </c>
      <c r="M24" s="18">
        <v>99.63</v>
      </c>
      <c r="N24" s="18">
        <v>85.19</v>
      </c>
      <c r="O24" s="17">
        <v>106</v>
      </c>
      <c r="P24" s="18">
        <v>68</v>
      </c>
      <c r="Q24" s="23">
        <v>32</v>
      </c>
    </row>
    <row r="25" spans="2:17" x14ac:dyDescent="0.25">
      <c r="B25" s="15">
        <v>11</v>
      </c>
      <c r="C25" s="18">
        <v>113.7</v>
      </c>
      <c r="D25" s="18">
        <v>124.428</v>
      </c>
      <c r="E25" s="18">
        <v>143.6</v>
      </c>
      <c r="F25" s="18">
        <v>159.089</v>
      </c>
      <c r="G25" s="18">
        <v>156.34</v>
      </c>
      <c r="H25" s="18">
        <v>163.37</v>
      </c>
      <c r="I25" s="18">
        <v>158.30000000000001</v>
      </c>
      <c r="J25" s="18">
        <v>153.16999999999999</v>
      </c>
      <c r="K25" s="18">
        <v>157.5</v>
      </c>
      <c r="L25" s="18">
        <v>142.79</v>
      </c>
      <c r="M25" s="18">
        <v>122.34</v>
      </c>
      <c r="N25" s="18">
        <v>109.26</v>
      </c>
      <c r="O25" s="17">
        <v>106</v>
      </c>
      <c r="P25" s="18">
        <v>68</v>
      </c>
      <c r="Q25" s="23">
        <v>32</v>
      </c>
    </row>
    <row r="26" spans="2:17" x14ac:dyDescent="0.25">
      <c r="B26" s="15">
        <v>12</v>
      </c>
      <c r="C26" s="18">
        <v>126.9</v>
      </c>
      <c r="D26" s="18">
        <v>137.96</v>
      </c>
      <c r="E26" s="18">
        <v>160.30000000000001</v>
      </c>
      <c r="F26" s="18">
        <v>172.11500000000001</v>
      </c>
      <c r="G26" s="18">
        <v>166.6</v>
      </c>
      <c r="H26" s="18">
        <v>175.3</v>
      </c>
      <c r="I26" s="18">
        <v>170.8</v>
      </c>
      <c r="J26" s="18">
        <v>172.8</v>
      </c>
      <c r="K26" s="18">
        <v>169.54</v>
      </c>
      <c r="L26" s="18">
        <v>151.86600000000001</v>
      </c>
      <c r="M26" s="18">
        <v>130.36600000000001</v>
      </c>
      <c r="N26" s="18">
        <v>120.76600000000001</v>
      </c>
      <c r="O26" s="17">
        <v>106</v>
      </c>
      <c r="P26" s="18">
        <v>68</v>
      </c>
      <c r="Q26" s="23">
        <v>32</v>
      </c>
    </row>
    <row r="27" spans="2:17" x14ac:dyDescent="0.25">
      <c r="B27" s="15">
        <v>13</v>
      </c>
      <c r="C27" s="18">
        <v>125.6</v>
      </c>
      <c r="D27" s="18">
        <v>137</v>
      </c>
      <c r="E27" s="18">
        <v>158</v>
      </c>
      <c r="F27" s="18">
        <v>169</v>
      </c>
      <c r="G27" s="18">
        <v>162.29</v>
      </c>
      <c r="H27" s="18">
        <v>173</v>
      </c>
      <c r="I27" s="18">
        <v>170.6</v>
      </c>
      <c r="J27" s="18">
        <v>171.7</v>
      </c>
      <c r="K27" s="18">
        <v>165.67599999999999</v>
      </c>
      <c r="L27" s="18">
        <v>146.11699999999999</v>
      </c>
      <c r="M27" s="18">
        <v>123.57</v>
      </c>
      <c r="N27" s="18">
        <v>116.6</v>
      </c>
      <c r="O27" s="17">
        <v>106</v>
      </c>
      <c r="P27" s="18">
        <v>68</v>
      </c>
      <c r="Q27" s="23">
        <v>32</v>
      </c>
    </row>
    <row r="28" spans="2:17" x14ac:dyDescent="0.25">
      <c r="B28" s="15">
        <v>14</v>
      </c>
      <c r="C28" s="18">
        <v>110.158</v>
      </c>
      <c r="D28" s="18">
        <v>123.23</v>
      </c>
      <c r="E28" s="18">
        <v>143</v>
      </c>
      <c r="F28" s="18">
        <v>152.30000000000001</v>
      </c>
      <c r="G28" s="18">
        <v>147.16</v>
      </c>
      <c r="H28" s="18">
        <v>158.22999999999999</v>
      </c>
      <c r="I28" s="18">
        <v>157.77000000000001</v>
      </c>
      <c r="J28" s="18">
        <v>157.19999999999999</v>
      </c>
      <c r="K28" s="18">
        <v>148.69999999999999</v>
      </c>
      <c r="L28" s="18">
        <v>125.32899999999999</v>
      </c>
      <c r="M28" s="18">
        <v>104.2</v>
      </c>
      <c r="N28" s="18">
        <v>99.73</v>
      </c>
      <c r="O28" s="17">
        <v>106</v>
      </c>
      <c r="P28" s="18">
        <v>68</v>
      </c>
      <c r="Q28" s="23">
        <v>32</v>
      </c>
    </row>
    <row r="29" spans="2:17" x14ac:dyDescent="0.25">
      <c r="B29" s="15">
        <v>15</v>
      </c>
      <c r="C29" s="18">
        <v>84.6</v>
      </c>
      <c r="D29" s="18">
        <v>97.27</v>
      </c>
      <c r="E29" s="18">
        <v>115.25</v>
      </c>
      <c r="F29" s="18">
        <v>123.379</v>
      </c>
      <c r="G29" s="18">
        <v>120.85</v>
      </c>
      <c r="H29" s="18">
        <v>132.637</v>
      </c>
      <c r="I29" s="18">
        <v>132.41</v>
      </c>
      <c r="J29" s="18">
        <v>130</v>
      </c>
      <c r="K29" s="18">
        <v>116.64</v>
      </c>
      <c r="L29" s="18">
        <v>92.8</v>
      </c>
      <c r="M29" s="18">
        <v>74.760000000000005</v>
      </c>
      <c r="N29" s="18">
        <v>71.099999999999994</v>
      </c>
      <c r="O29" s="17">
        <v>106</v>
      </c>
      <c r="P29" s="18">
        <v>68</v>
      </c>
      <c r="Q29" s="23">
        <v>32</v>
      </c>
    </row>
    <row r="30" spans="2:17" x14ac:dyDescent="0.25">
      <c r="B30" s="15">
        <v>16</v>
      </c>
      <c r="C30" s="18">
        <v>49.53</v>
      </c>
      <c r="D30" s="18">
        <v>64.067999999999998</v>
      </c>
      <c r="E30" s="18">
        <v>78.39</v>
      </c>
      <c r="F30" s="18">
        <v>85.126000000000005</v>
      </c>
      <c r="G30" s="18">
        <v>86.2</v>
      </c>
      <c r="H30" s="18">
        <v>99.8</v>
      </c>
      <c r="I30" s="18">
        <v>98.34</v>
      </c>
      <c r="J30" s="18">
        <v>92.8</v>
      </c>
      <c r="K30" s="18">
        <v>77</v>
      </c>
      <c r="L30" s="18">
        <v>53.36</v>
      </c>
      <c r="M30" s="18">
        <v>37.979999999999997</v>
      </c>
      <c r="N30" s="18">
        <v>36.450000000000003</v>
      </c>
      <c r="O30" s="17">
        <v>106</v>
      </c>
      <c r="P30" s="18">
        <v>68</v>
      </c>
      <c r="Q30" s="23">
        <v>32</v>
      </c>
    </row>
    <row r="31" spans="2:17" x14ac:dyDescent="0.25">
      <c r="B31" s="15">
        <v>17</v>
      </c>
      <c r="C31" s="18">
        <v>14.95</v>
      </c>
      <c r="D31" s="18">
        <v>27.28</v>
      </c>
      <c r="E31" s="18">
        <v>38.57</v>
      </c>
      <c r="F31" s="18">
        <v>46.12</v>
      </c>
      <c r="G31" s="18">
        <v>48.74</v>
      </c>
      <c r="H31" s="18">
        <v>59.26</v>
      </c>
      <c r="I31" s="18">
        <v>60</v>
      </c>
      <c r="J31" s="18">
        <v>53.1</v>
      </c>
      <c r="K31" s="18">
        <v>35.472999999999999</v>
      </c>
      <c r="L31" s="18">
        <v>15.79</v>
      </c>
      <c r="M31" s="18">
        <v>6.6</v>
      </c>
      <c r="N31" s="18">
        <v>6.2</v>
      </c>
      <c r="O31" s="17">
        <v>106</v>
      </c>
      <c r="P31" s="18">
        <v>68</v>
      </c>
      <c r="Q31" s="23">
        <v>32</v>
      </c>
    </row>
    <row r="32" spans="2:17" x14ac:dyDescent="0.25">
      <c r="B32" s="15">
        <v>18</v>
      </c>
      <c r="C32" s="18">
        <v>6.8000000000000005E-2</v>
      </c>
      <c r="D32" s="18">
        <v>1.6</v>
      </c>
      <c r="E32" s="18">
        <v>6</v>
      </c>
      <c r="F32" s="18">
        <v>10.77</v>
      </c>
      <c r="G32" s="18">
        <v>15.8</v>
      </c>
      <c r="H32" s="18">
        <v>23.12</v>
      </c>
      <c r="I32" s="18">
        <v>24.1</v>
      </c>
      <c r="J32" s="18">
        <v>15.28</v>
      </c>
      <c r="K32" s="18">
        <v>2.61</v>
      </c>
      <c r="L32" s="18">
        <v>0.1</v>
      </c>
      <c r="M32" s="18">
        <v>2.8000000000000001E-2</v>
      </c>
      <c r="N32" s="18">
        <v>7.0000000000000001E-3</v>
      </c>
      <c r="O32" s="17">
        <v>106</v>
      </c>
      <c r="P32" s="18">
        <v>68</v>
      </c>
      <c r="Q32" s="23">
        <v>32</v>
      </c>
    </row>
    <row r="33" spans="2:17" ht="15.75" thickBot="1" x14ac:dyDescent="0.3">
      <c r="B33" s="16">
        <v>19</v>
      </c>
      <c r="C33" s="20">
        <v>0</v>
      </c>
      <c r="D33" s="20">
        <v>0</v>
      </c>
      <c r="E33" s="20">
        <v>0</v>
      </c>
      <c r="F33" s="20">
        <v>6.0000000000000001E-3</v>
      </c>
      <c r="G33" s="20">
        <v>0.25</v>
      </c>
      <c r="H33" s="20">
        <v>1.1499999999999999</v>
      </c>
      <c r="I33" s="20">
        <v>1.29</v>
      </c>
      <c r="J33" s="20">
        <v>0.13550000000000001</v>
      </c>
      <c r="K33" s="20">
        <v>0</v>
      </c>
      <c r="L33" s="20">
        <v>0</v>
      </c>
      <c r="M33" s="20">
        <v>0</v>
      </c>
      <c r="N33" s="20">
        <v>0</v>
      </c>
      <c r="O33" s="22">
        <v>106</v>
      </c>
      <c r="P33" s="20">
        <v>68</v>
      </c>
      <c r="Q33" s="24">
        <v>32</v>
      </c>
    </row>
    <row r="37" spans="2:17" ht="15.75" thickBot="1" x14ac:dyDescent="0.3"/>
    <row r="38" spans="2:17" x14ac:dyDescent="0.25">
      <c r="B38" s="25"/>
      <c r="C38" s="26" t="s">
        <v>13</v>
      </c>
      <c r="D38" s="26" t="s">
        <v>14</v>
      </c>
      <c r="E38" s="26" t="s">
        <v>15</v>
      </c>
      <c r="F38" s="26" t="s">
        <v>16</v>
      </c>
      <c r="G38" s="26" t="s">
        <v>17</v>
      </c>
      <c r="H38" s="26" t="s">
        <v>18</v>
      </c>
      <c r="I38" s="26" t="s">
        <v>19</v>
      </c>
      <c r="J38" s="26" t="s">
        <v>20</v>
      </c>
      <c r="K38" s="26" t="s">
        <v>21</v>
      </c>
      <c r="L38" s="26" t="s">
        <v>22</v>
      </c>
      <c r="M38" s="26" t="s">
        <v>23</v>
      </c>
      <c r="N38" s="27" t="s">
        <v>24</v>
      </c>
    </row>
    <row r="39" spans="2:17" ht="15.75" thickBot="1" x14ac:dyDescent="0.3">
      <c r="B39" s="28" t="s">
        <v>32</v>
      </c>
      <c r="C39" s="20">
        <v>693</v>
      </c>
      <c r="D39" s="20">
        <v>805</v>
      </c>
      <c r="E39" s="20">
        <v>998</v>
      </c>
      <c r="F39" s="20">
        <v>1133</v>
      </c>
      <c r="G39" s="20">
        <v>1171</v>
      </c>
      <c r="H39" s="20">
        <v>1244</v>
      </c>
      <c r="I39" s="20">
        <v>1196</v>
      </c>
      <c r="J39" s="20">
        <v>1160</v>
      </c>
      <c r="K39" s="20">
        <v>1065</v>
      </c>
      <c r="L39" s="20">
        <v>868</v>
      </c>
      <c r="M39" s="20">
        <v>705</v>
      </c>
      <c r="N39" s="24">
        <v>628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2018-03-15T22:22:45Z</cp:lastPrinted>
  <dcterms:created xsi:type="dcterms:W3CDTF">2018-02-22T22:57:48Z</dcterms:created>
  <dcterms:modified xsi:type="dcterms:W3CDTF">2018-04-27T14:05:55Z</dcterms:modified>
</cp:coreProperties>
</file>