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<sst xmlns="http://schemas.openxmlformats.org/spreadsheetml/2006/main" count="171" uniqueCount="153">
  <si>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</si>
  <si>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</si>
  <si>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</si>
  <si>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</si>
  <si>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</si>
  <si>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</si>
  <si>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</si>
  <si>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</si>
  <si>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</si>
  <si>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</si>
  <si>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</si>
  <si>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</si>
  <si>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</si>
  <si>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</si>
  <si>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</si>
  <si>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</si>
  <si>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</si>
  <si>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</si>
  <si>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</si>
  <si>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</si>
  <si>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</si>
  <si>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</si>
  <si>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</si>
  <si>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</si>
  <si>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</si>
  <si>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</si>
  <si>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</si>
  <si>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</si>
  <si>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</si>
  <si>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</si>
  <si>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</si>
  <si>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</si>
  <si>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</si>
  <si>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</si>
  <si>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</si>
  <si>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</si>
  <si>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</si>
  <si>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</si>
  <si>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</si>
  <si>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</si>
  <si>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</si>
  <si>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</si>
  <si>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</si>
  <si>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</si>
  <si>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</si>
  <si>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</si>
  <si>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</si>
  <si>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</si>
  <si>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</si>
  <si>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</si>
  <si>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</si>
  <si>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</si>
  <si>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</si>
  <si>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</si>
  <si>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</si>
  <si>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</si>
  <si>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</si>
  <si>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</si>
  <si>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</si>
  <si>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</si>
  <si>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</si>
  <si>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</si>
  <si>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</si>
  <si>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</si>
  <si>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</si>
  <si>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</si>
  <si>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</si>
  <si>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</si>
  <si>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</si>
  <si>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</si>
  <si>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</si>
  <si>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</si>
  <si>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</si>
  <si>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</si>
  <si>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</si>
  <si>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</si>
  <si>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</si>
  <si>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</si>
  <si>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</si>
  <si>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</si>
  <si>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</si>
  <si>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</si>
  <si>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</si>
  <si>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</si>
  <si>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</si>
  <si>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</si>
  <si>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</si>
  <si>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</si>
  <si>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</si>
  <si>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</si>
  <si>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</si>
  <si>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</si>
  <si>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</si>
  <si>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</si>
  <si>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</si>
  <si>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</si>
  <si>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</si>
  <si>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</si>
  <si>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</si>
  <si>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</si>
  <si>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</si>
  <si>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</si>
  <si>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</si>
  <si>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</si>
  <si>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</si>
  <si>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</si>
  <si>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</si>
  <si>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</si>
  <si>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</si>
  <si>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</si>
  <si>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</si>
  <si>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</si>
  <si>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</si>
  <si>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</si>
  <si>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</si>
  <si>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</si>
  <si>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</si>
  <si>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</si>
  <si>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</si>
  <si>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</si>
  <si>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</si>
  <si>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</si>
  <si>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</si>
  <si>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</si>
  <si>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</si>
  <si>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</si>
  <si>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</si>
  <si>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</si>
  <si>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</si>
  <si>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</si>
  <si>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</si>
  <si>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</si>
  <si>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</si>
  <si>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</si>
  <si>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</si>
  <si>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</si>
  <si>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</si>
  <si>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</si>
  <si>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</si>
  <si>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</si>
  <si>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</si>
  <si>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</si>
  <si>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</si>
  <si>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</si>
  <si>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</si>
  <si>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</si>
  <si>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</si>
  <si>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</si>
  <si>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كاتب</t>
  </si>
  <si>
    <t>نسبة اتيفاء بيانات المستفيدين بطريقة سليمة وفعالة</t>
  </si>
  <si>
    <t>نسبة انجاز الاحصائيات المطلوبة يوميا</t>
  </si>
  <si>
    <t>عثمان عبدالله الشهري</t>
  </si>
  <si>
    <t>هنادي جاسم العيسى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</si>
</sst>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>
      <c r="A2" s="115" t="s">
        <v>107</v>
      </c>
      <c r="B2" s="99" t="s">
        <v>152</v>
      </c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>
      <c r="A4" s="120" t="s">
        <v>103</v>
      </c>
      <c r="B4" s="105">
        <v>3812752</v>
      </c>
      <c r="C4" s="121"/>
      <c r="D4" s="122" t="s">
        <v>38</v>
      </c>
      <c r="E4" s="362" t="s">
        <v>151</v>
      </c>
      <c r="F4" s="363"/>
      <c r="G4" s="364"/>
      <c r="H4" s="354"/>
      <c r="I4" s="355"/>
      <c r="K4" s="2"/>
    </row>
    <row r="5" spans="1:14" ht="53.45" customHeight="1" thickTop="1" thickBot="1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301" t="s">
        <v>149</v>
      </c>
      <c r="C7" s="301"/>
      <c r="D7" s="301"/>
      <c r="E7" s="301"/>
      <c r="F7" s="302"/>
      <c r="G7" s="107" t="s">
        <v>147</v>
      </c>
      <c r="H7" s="73">
        <v>0.4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301" t="s">
        <v>150</v>
      </c>
      <c r="C8" s="301"/>
      <c r="D8" s="301"/>
      <c r="E8" s="301"/>
      <c r="F8" s="302"/>
      <c r="G8" s="108" t="s">
        <v>147</v>
      </c>
      <c r="H8" s="75">
        <v>0.4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301"/>
      <c r="C9" s="301"/>
      <c r="D9" s="301"/>
      <c r="E9" s="301"/>
      <c r="F9" s="302"/>
      <c r="G9" s="107" t="s">
        <v>147</v>
      </c>
      <c r="H9" s="73">
        <v>0.2</v>
      </c>
      <c r="I9" s="74">
        <v>80</v>
      </c>
      <c r="J9" s="52"/>
      <c r="K9" s="52">
        <v>0.25</v>
      </c>
    </row>
    <row r="10" spans="1:14" ht="61.15" customHeight="1" thickBot="1">
      <c r="A10" s="126">
        <v>4</v>
      </c>
      <c r="B10" s="301"/>
      <c r="C10" s="301"/>
      <c r="D10" s="301"/>
      <c r="E10" s="301"/>
      <c r="F10" s="302"/>
      <c r="G10" s="108"/>
      <c r="H10" s="75"/>
      <c r="I10" s="74">
        <v>1</v>
      </c>
      <c r="J10" s="52"/>
      <c r="K10" s="52">
        <v>0.3</v>
      </c>
    </row>
    <row r="11" spans="1:14" ht="61.15" customHeight="1" thickBot="1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6.5" hidden="1" thickBot="1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9.25" hidden="1" thickBot="1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" customHeight="1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" customHeight="1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" customHeight="1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" customHeight="1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8">
        <f ca="1">TODAY()</f>
        <v>43198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>
      <c r="A46" s="61" t="str">
        <f>A2</f>
        <v>اسم الموظف:</v>
      </c>
      <c r="B46" s="100" t="str">
        <f>B2</f>
        <v>هنادي جاسم العيسى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>
      <c r="A47" s="61" t="s">
        <v>108</v>
      </c>
      <c r="B47" s="100" t="str">
        <f>B3</f>
        <v>كاتب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3812752</v>
      </c>
      <c r="C48" s="60"/>
      <c r="D48" s="63" t="str">
        <f t="shared" si="0"/>
        <v xml:space="preserve">المدير (المقيم): </v>
      </c>
      <c r="E48" s="266" t="str">
        <f t="shared" si="0"/>
        <v>عثمان عبدالله الشهري</v>
      </c>
      <c r="F48" s="266"/>
      <c r="G48" s="266"/>
      <c r="H48" s="354"/>
      <c r="I48" s="355"/>
      <c r="K48" s="2"/>
    </row>
    <row r="49" spans="1:11" ht="37.9" customHeight="1" thickTop="1" thickBot="1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نسبة اتيفاء بيانات المستفيدين بطريقة سليمة وفعالة</v>
      </c>
      <c r="C51" s="78" t="str">
        <f t="shared" ref="C51:E57" si="2">G7</f>
        <v>نسبي</v>
      </c>
      <c r="D51" s="109">
        <f t="shared" si="2"/>
        <v>0.4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1.6</v>
      </c>
      <c r="J51" s="28"/>
      <c r="K51" s="2"/>
    </row>
    <row r="52" spans="1:11" ht="91.15" customHeight="1" thickBot="1">
      <c r="A52" s="146">
        <v>2</v>
      </c>
      <c r="B52" s="77" t="str">
        <f t="shared" si="1"/>
        <v>نسبة انجاز الاحصائيات المطلوبة يوميا</v>
      </c>
      <c r="C52" s="78" t="str">
        <f t="shared" si="2"/>
        <v>نسبي</v>
      </c>
      <c r="D52" s="109">
        <f t="shared" si="2"/>
        <v>0.4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1.6</v>
      </c>
      <c r="J52" s="28">
        <v>1</v>
      </c>
      <c r="K52" s="2"/>
    </row>
    <row r="53" spans="1:11" ht="91.15" customHeight="1" thickBot="1">
      <c r="A53" s="146">
        <v>3</v>
      </c>
      <c r="B53" s="76">
        <f t="shared" si="1"/>
        <v>0</v>
      </c>
      <c r="C53" s="78" t="str">
        <f t="shared" si="2"/>
        <v>نسبي</v>
      </c>
      <c r="D53" s="109">
        <f>H9</f>
        <v>0.2</v>
      </c>
      <c r="E53" s="79">
        <f t="shared" si="2"/>
        <v>80</v>
      </c>
      <c r="F53" s="80">
        <v>80</v>
      </c>
      <c r="G53" s="79">
        <f>F53-E53</f>
        <v>0</v>
      </c>
      <c r="H53" s="81">
        <f t="shared" si="4"/>
        <v>4</v>
      </c>
      <c r="I53" s="56">
        <f>IF(NOT(ISBLANK(D53)), H53*D53,"")</f>
        <v>0.8</v>
      </c>
      <c r="J53" s="28"/>
      <c r="K53" s="2"/>
    </row>
    <row r="54" spans="1:11" ht="91.15" customHeight="1" thickBot="1">
      <c r="A54" s="146">
        <v>4</v>
      </c>
      <c r="B54" s="77">
        <f t="shared" si="1"/>
        <v>0</v>
      </c>
      <c r="C54" s="78">
        <f t="shared" si="2"/>
        <v>0</v>
      </c>
      <c r="D54" s="109">
        <f>H10</f>
        <v>0</v>
      </c>
      <c r="E54" s="79">
        <f t="shared" si="2"/>
        <v>1</v>
      </c>
      <c r="F54" s="80">
        <v>0</v>
      </c>
      <c r="G54" s="79">
        <f>F54-E54</f>
        <v>-1</v>
      </c>
      <c r="H54" s="81">
        <f t="shared" si="4"/>
        <v>1</v>
      </c>
      <c r="I54" s="56">
        <f>IF(NOT(ISBLANK(D54)), H54*D54,"")</f>
        <v>0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</v>
      </c>
      <c r="I60" s="268"/>
      <c r="K60" s="2"/>
    </row>
    <row r="61" spans="1:11" ht="43.9" customHeight="1" thickTop="1" thickBot="1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306">
        <f>C63*(I63+I64+I65)/3</f>
        <v>0.80000000000000016</v>
      </c>
      <c r="K63" s="2"/>
    </row>
    <row r="64" spans="1:11" ht="40.15" customHeight="1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>
      <c r="A65" s="243"/>
      <c r="B65" s="259"/>
      <c r="C65" s="196"/>
      <c r="D65" s="255" t="s">
        <v>82</v>
      </c>
      <c r="E65" s="256"/>
      <c r="F65" s="256"/>
      <c r="G65" s="257"/>
      <c r="H65" s="91">
        <v>4</v>
      </c>
      <c r="I65" s="98">
        <f t="shared" si="6"/>
        <v>4</v>
      </c>
      <c r="J65" s="306"/>
      <c r="K65" s="2"/>
    </row>
    <row r="66" spans="1:11" ht="64.900000000000006" customHeight="1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</v>
      </c>
      <c r="K66" s="2"/>
    </row>
    <row r="67" spans="1:11" ht="91.9" customHeight="1">
      <c r="A67" s="242"/>
      <c r="B67" s="244"/>
      <c r="C67" s="245"/>
      <c r="D67" s="249" t="s">
        <v>26</v>
      </c>
      <c r="E67" s="250"/>
      <c r="F67" s="250"/>
      <c r="G67" s="251"/>
      <c r="H67" s="90">
        <v>4</v>
      </c>
      <c r="I67" s="97">
        <f t="shared" si="6"/>
        <v>4</v>
      </c>
      <c r="J67" s="306"/>
      <c r="K67" s="2"/>
    </row>
    <row r="68" spans="1:11" ht="70.150000000000006" customHeight="1" thickBot="1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0.6</v>
      </c>
      <c r="K69" s="2"/>
    </row>
    <row r="70" spans="1:11" ht="46.9" customHeight="1">
      <c r="A70" s="242"/>
      <c r="B70" s="244"/>
      <c r="C70" s="245"/>
      <c r="D70" s="249" t="s">
        <v>22</v>
      </c>
      <c r="E70" s="250"/>
      <c r="F70" s="250"/>
      <c r="G70" s="251"/>
      <c r="H70" s="90">
        <v>4</v>
      </c>
      <c r="I70" s="97">
        <f t="shared" si="6"/>
        <v>4</v>
      </c>
      <c r="J70" s="306"/>
      <c r="K70" s="29"/>
    </row>
    <row r="71" spans="1:11" ht="33.6" customHeight="1" thickBot="1">
      <c r="A71" s="243"/>
      <c r="B71" s="259"/>
      <c r="C71" s="196"/>
      <c r="D71" s="375" t="s">
        <v>21</v>
      </c>
      <c r="E71" s="376"/>
      <c r="F71" s="376"/>
      <c r="G71" s="377"/>
      <c r="H71" s="93">
        <v>4</v>
      </c>
      <c r="I71" s="98">
        <f t="shared" si="6"/>
        <v>4</v>
      </c>
      <c r="J71" s="306"/>
      <c r="K71" s="2"/>
    </row>
    <row r="72" spans="1:11" ht="70.150000000000006" customHeight="1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4</v>
      </c>
      <c r="I72" s="96">
        <f t="shared" si="6"/>
        <v>4</v>
      </c>
      <c r="J72" s="306">
        <f>C72*(I72+I73+I74)/3</f>
        <v>0.6</v>
      </c>
      <c r="K72" s="2"/>
    </row>
    <row r="73" spans="1:11" ht="70.150000000000006" customHeight="1">
      <c r="A73" s="242"/>
      <c r="B73" s="244"/>
      <c r="C73" s="245"/>
      <c r="D73" s="249" t="s">
        <v>142</v>
      </c>
      <c r="E73" s="250"/>
      <c r="F73" s="250"/>
      <c r="G73" s="251"/>
      <c r="H73" s="90">
        <v>4</v>
      </c>
      <c r="I73" s="97">
        <f t="shared" si="6"/>
        <v>4</v>
      </c>
      <c r="J73" s="306"/>
      <c r="K73" s="2"/>
    </row>
    <row r="74" spans="1:11" ht="69.599999999999994" customHeight="1" thickBot="1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4</v>
      </c>
      <c r="I75" s="96">
        <f t="shared" si="6"/>
        <v>4</v>
      </c>
      <c r="J75" s="306">
        <f>C75*(I75+I76)/2</f>
        <v>0.6</v>
      </c>
      <c r="K75" s="2"/>
    </row>
    <row r="76" spans="1:11" ht="48" customHeight="1" thickBot="1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4</v>
      </c>
      <c r="I77" s="96">
        <f t="shared" si="6"/>
        <v>4</v>
      </c>
      <c r="J77" s="306">
        <f>C77*(I78+I79+I77+I80)/4</f>
        <v>0.8</v>
      </c>
      <c r="K77" s="2"/>
    </row>
    <row r="78" spans="1:11" ht="64.150000000000006" customHeight="1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>
      <c r="A80" s="243"/>
      <c r="B80" s="259"/>
      <c r="C80" s="196"/>
      <c r="D80" s="255" t="s">
        <v>11</v>
      </c>
      <c r="E80" s="256"/>
      <c r="F80" s="256"/>
      <c r="G80" s="257"/>
      <c r="H80" s="90">
        <v>4</v>
      </c>
      <c r="I80" s="98">
        <f t="shared" si="6"/>
        <v>4</v>
      </c>
      <c r="J80" s="306"/>
      <c r="K80" s="2"/>
    </row>
    <row r="81" spans="1:11" ht="0.75" hidden="1" customHeight="1" thickBot="1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</v>
      </c>
      <c r="I86" s="30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177" t="s">
        <v>3</v>
      </c>
      <c r="C88" s="178"/>
      <c r="D88" s="390">
        <f>(0.3*H60)+(0.7*H86)</f>
        <v>4</v>
      </c>
      <c r="E88" s="391"/>
      <c r="F88" s="391"/>
      <c r="G88" s="391"/>
      <c r="H88" s="392"/>
      <c r="I88" s="152"/>
      <c r="K88" s="2"/>
    </row>
    <row r="89" spans="1:11" ht="30.6" customHeight="1" thickBot="1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20">
        <f ca="1">TODAY()</f>
        <v>43198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هنادي جاسم العيسى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كاتب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3812752</v>
      </c>
      <c r="C98" s="55"/>
      <c r="D98" s="71" t="str">
        <f>D48</f>
        <v xml:space="preserve">المدير (المقيم): </v>
      </c>
      <c r="E98" s="404" t="str">
        <f>E48</f>
        <v>عثمان عبدالله الشهري</v>
      </c>
      <c r="F98" s="405"/>
      <c r="G98" s="405"/>
      <c r="H98" s="398"/>
      <c r="I98" s="399"/>
      <c r="J98" s="32"/>
      <c r="K98" s="33"/>
    </row>
    <row r="99" spans="1:11" s="34" customFormat="1" ht="24.75" customHeight="1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>
      <c r="A101" s="204" t="s">
        <v>141</v>
      </c>
      <c r="B101" s="204"/>
      <c r="C101" s="204"/>
      <c r="D101" s="157" t="s">
        <v>106</v>
      </c>
      <c r="E101" s="384">
        <f ca="1">TODAY()</f>
        <v>43198</v>
      </c>
      <c r="F101" s="384"/>
      <c r="G101" s="194">
        <f ca="1">TODAY()</f>
        <v>43198</v>
      </c>
      <c r="H101" s="194"/>
      <c r="I101" s="58"/>
      <c r="J101" s="32"/>
    </row>
    <row r="102" spans="1:11" s="34" customFormat="1" ht="18" customHeight="1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223"/>
      <c r="F110" s="224"/>
      <c r="G110" s="223"/>
      <c r="H110" s="227"/>
      <c r="I110" s="224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225"/>
      <c r="F111" s="226"/>
      <c r="G111" s="225"/>
      <c r="H111" s="228"/>
      <c r="I111" s="226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306A4-F435-43E5-B6A6-210E30CE13CF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$ListId:Lists/DocumentCategories;"/>
    <ds:schemaRef ds:uri="http://schemas.microsoft.com/sharepoint/v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