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J77" i="1" s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H54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I52" i="1" s="1"/>
  <c r="C52" i="1"/>
  <c r="B52" i="1"/>
  <c r="E51" i="1"/>
  <c r="H51" i="1" s="1"/>
  <c r="D51" i="1"/>
  <c r="D60" i="1" s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H16" i="1"/>
  <c r="I53" i="1" l="1"/>
  <c r="H60" i="1" s="1"/>
  <c r="J69" i="1"/>
  <c r="J72" i="1"/>
  <c r="G53" i="1"/>
  <c r="I54" i="1"/>
  <c r="J63" i="1"/>
  <c r="J86" i="1" s="1"/>
  <c r="H86" i="1" s="1"/>
  <c r="J66" i="1"/>
  <c r="I55" i="1"/>
  <c r="I56" i="1"/>
  <c r="I51" i="1"/>
  <c r="G52" i="1"/>
  <c r="G56" i="1"/>
  <c r="C86" i="1"/>
  <c r="G51" i="1"/>
  <c r="G55" i="1"/>
  <c r="D88" i="1" l="1"/>
  <c r="D113" i="1" s="1"/>
  <c r="C112" i="1" l="1"/>
  <c r="D114" i="1"/>
  <c r="C113" i="1"/>
  <c r="C114" i="1"/>
  <c r="C110" i="1"/>
  <c r="D112" i="1"/>
  <c r="C111" i="1"/>
  <c r="D111" i="1"/>
  <c r="D110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<sst xmlns="http://schemas.openxmlformats.org/spreadsheetml/2006/main" count="171" uniqueCount="150">
  <si>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</si>
  <si>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</si>
  <si>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</si>
  <si>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</si>
  <si>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</si>
  <si>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</si>
  <si>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</si>
  <si>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</si>
  <si>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</si>
  <si>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</si>
  <si>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</si>
  <si>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</si>
  <si>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</si>
  <si>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</si>
  <si>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</si>
  <si>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</si>
  <si>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</si>
  <si>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</si>
  <si>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</si>
  <si>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</si>
  <si>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</si>
  <si>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</si>
  <si>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</si>
  <si>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</si>
  <si>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</si>
  <si>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</si>
  <si>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</si>
  <si>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</si>
  <si>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</si>
  <si>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</si>
  <si>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</si>
  <si>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</si>
  <si>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</si>
  <si>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</si>
  <si>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</si>
  <si>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</si>
  <si>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</si>
  <si>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</si>
  <si>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</si>
  <si>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</si>
  <si>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</si>
  <si>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</si>
  <si>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</si>
  <si>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</si>
  <si>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</si>
  <si>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</si>
  <si>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</si>
  <si>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</si>
  <si>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</si>
  <si>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</si>
  <si>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</si>
  <si>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</si>
  <si>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</si>
  <si>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</si>
  <si>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</si>
  <si>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</si>
  <si>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</si>
  <si>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</si>
  <si>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</si>
  <si>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</si>
  <si>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</si>
  <si>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</si>
  <si>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</si>
  <si>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</si>
  <si>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</si>
  <si>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</si>
  <si>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</si>
  <si>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</si>
  <si>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</si>
  <si>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</si>
  <si>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</si>
  <si>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</si>
  <si>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</si>
  <si>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</si>
  <si>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</si>
  <si>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</si>
  <si>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</si>
  <si>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</si>
  <si>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</si>
  <si>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</si>
  <si>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</si>
  <si>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</si>
  <si>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</si>
  <si>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</si>
  <si>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</si>
  <si>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</si>
  <si>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</si>
  <si>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</si>
  <si>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</si>
  <si>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</si>
  <si>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</si>
  <si>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</si>
  <si>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</si>
  <si>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</si>
  <si>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</si>
  <si>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</si>
  <si>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</si>
  <si>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</si>
  <si>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</si>
  <si>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</si>
  <si>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</si>
  <si>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</si>
  <si>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</si>
  <si>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</si>
  <si>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</si>
  <si>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</si>
  <si>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</si>
  <si>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</si>
  <si>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 xml:space="preserve"> 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</si>
  <si>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</si>
  <si>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</si>
  <si>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</si>
  <si>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</si>
  <si>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</si>
  <si>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</si>
  <si>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</si>
  <si>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</si>
  <si>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</si>
  <si>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</si>
  <si>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1 Goal</t>
  </si>
  <si>
    <t>الهدف 2 Goal</t>
  </si>
  <si>
    <t>الهدف 3 Goal</t>
  </si>
  <si>
    <t>الهدف 4 Goal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</si>
  <si>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</si>
  <si>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</si>
  <si>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</si>
  <si>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</si>
  <si>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</si>
  <si>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</si>
  <si>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</si>
  <si>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</si>
  <si>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</si>
  <si>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</si>
  <si>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</si>
  <si>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</si>
  <si>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</si>
  <si>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</si>
  <si>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</si>
  <si>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</si>
  <si>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</si>
  <si>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</si>
  <si>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</si>
  <si>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</si>
  <si>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</si>
  <si>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</si>
  <si>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</si>
  <si>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</si>
  <si>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</si>
  <si>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</si>
  <si>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 xml:space="preserve">التطوير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</si>
</sst>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  <numFmt numFmtId="169" formatCode="0.000"/>
  </numFmts>
  <fonts count="74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  <font>
      <b/>
      <sz val="18"/>
      <color rgb="FF000000"/>
      <name val="Calibri"/>
      <family val="2"/>
    </font>
    <font>
      <sz val="26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1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locked="0"/>
    </xf>
    <xf numFmtId="0" fontId="28" fillId="6" borderId="53" xfId="0" applyFont="1" applyFill="1" applyBorder="1" applyAlignment="1" applyProtection="1">
      <alignment vertical="center" wrapText="1"/>
      <protection locked="0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0" fontId="28" fillId="6" borderId="73" xfId="0" applyFont="1" applyFill="1" applyBorder="1" applyAlignment="1" applyProtection="1">
      <alignment vertical="center" wrapText="1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4" fillId="4" borderId="3" xfId="1" applyFont="1" applyFill="1" applyBorder="1" applyAlignment="1" applyProtection="1">
      <alignment horizontal="center" vertical="center" readingOrder="2"/>
      <protection hidden="1"/>
    </xf>
    <xf numFmtId="0" fontId="65" fillId="2" borderId="17" xfId="0" applyFont="1" applyFill="1" applyBorder="1" applyAlignment="1" applyProtection="1">
      <alignment horizontal="center" vertical="center"/>
      <protection locked="0"/>
    </xf>
    <xf numFmtId="0" fontId="65" fillId="2" borderId="35" xfId="0" applyFont="1" applyFill="1" applyBorder="1" applyAlignment="1" applyProtection="1">
      <alignment horizontal="center" vertical="center"/>
      <protection locked="0"/>
    </xf>
    <xf numFmtId="0" fontId="65" fillId="2" borderId="27" xfId="0" applyFont="1" applyFill="1" applyBorder="1" applyAlignment="1" applyProtection="1">
      <alignment horizontal="center" vertical="center"/>
      <protection locked="0"/>
    </xf>
    <xf numFmtId="0" fontId="65" fillId="2" borderId="9" xfId="0" applyFont="1" applyFill="1" applyBorder="1" applyAlignment="1" applyProtection="1">
      <alignment horizontal="center" vertical="center"/>
      <protection locked="0"/>
    </xf>
    <xf numFmtId="0" fontId="65" fillId="2" borderId="36" xfId="0" applyFont="1" applyFill="1" applyBorder="1" applyAlignment="1" applyProtection="1">
      <alignment horizontal="center" vertical="center"/>
      <protection locked="0"/>
    </xf>
    <xf numFmtId="0" fontId="65" fillId="2" borderId="13" xfId="0" applyFont="1" applyFill="1" applyBorder="1" applyAlignment="1" applyProtection="1">
      <alignment horizontal="center" vertical="center"/>
      <protection locked="0"/>
    </xf>
    <xf numFmtId="0" fontId="66" fillId="2" borderId="18" xfId="0" applyFont="1" applyFill="1" applyBorder="1" applyAlignment="1" applyProtection="1">
      <alignment horizontal="center" vertical="center"/>
      <protection locked="0"/>
    </xf>
    <xf numFmtId="0" fontId="66" fillId="2" borderId="9" xfId="0" applyFont="1" applyFill="1" applyBorder="1" applyAlignment="1" applyProtection="1">
      <alignment horizontal="center" vertical="center"/>
      <protection locked="0"/>
    </xf>
    <xf numFmtId="0" fontId="66" fillId="2" borderId="22" xfId="0" applyFont="1" applyFill="1" applyBorder="1" applyAlignment="1" applyProtection="1">
      <alignment horizontal="center" vertical="center"/>
      <protection locked="0"/>
    </xf>
    <xf numFmtId="0" fontId="66" fillId="2" borderId="13" xfId="0" applyFont="1" applyFill="1" applyBorder="1" applyAlignment="1" applyProtection="1">
      <alignment horizontal="center" vertical="center"/>
      <protection locked="0"/>
    </xf>
    <xf numFmtId="0" fontId="66" fillId="2" borderId="8" xfId="0" applyFont="1" applyFill="1" applyBorder="1" applyAlignment="1" applyProtection="1">
      <alignment horizontal="center" vertical="center"/>
      <protection locked="0"/>
    </xf>
    <xf numFmtId="0" fontId="66" fillId="2" borderId="27" xfId="0" applyFont="1" applyFill="1" applyBorder="1" applyAlignment="1" applyProtection="1">
      <alignment horizontal="center" vertical="center"/>
      <protection locked="0"/>
    </xf>
    <xf numFmtId="0" fontId="66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67" fillId="8" borderId="40" xfId="0" applyNumberFormat="1" applyFont="1" applyFill="1" applyBorder="1" applyAlignment="1" applyProtection="1">
      <alignment horizontal="center" vertical="center"/>
      <protection hidden="1"/>
    </xf>
    <xf numFmtId="0" fontId="67" fillId="8" borderId="40" xfId="0" applyFont="1" applyFill="1" applyBorder="1" applyAlignment="1" applyProtection="1">
      <alignment horizontal="center" vertical="center"/>
      <protection hidden="1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4" fillId="6" borderId="1" xfId="1" applyFont="1" applyFill="1" applyBorder="1" applyAlignment="1" applyProtection="1">
      <alignment horizontal="center" vertical="center" readingOrder="2"/>
      <protection hidden="1"/>
    </xf>
    <xf numFmtId="1" fontId="71" fillId="10" borderId="37" xfId="0" applyNumberFormat="1" applyFont="1" applyFill="1" applyBorder="1" applyAlignment="1" applyProtection="1">
      <alignment horizontal="center" vertical="center"/>
      <protection hidden="1"/>
    </xf>
    <xf numFmtId="1" fontId="71" fillId="10" borderId="48" xfId="0" applyNumberFormat="1" applyFont="1" applyFill="1" applyBorder="1" applyAlignment="1" applyProtection="1">
      <alignment horizontal="center" vertical="center"/>
      <protection hidden="1"/>
    </xf>
    <xf numFmtId="0" fontId="72" fillId="14" borderId="41" xfId="0" applyFont="1" applyFill="1" applyBorder="1" applyAlignment="1" applyProtection="1">
      <alignment vertical="center"/>
      <protection hidden="1"/>
    </xf>
    <xf numFmtId="0" fontId="62" fillId="6" borderId="31" xfId="0" applyFont="1" applyFill="1" applyBorder="1" applyAlignment="1" applyProtection="1">
      <alignment horizontal="center" vertical="center" wrapText="1"/>
      <protection hidden="1"/>
    </xf>
    <xf numFmtId="0" fontId="62" fillId="6" borderId="8" xfId="0" applyFont="1" applyFill="1" applyBorder="1" applyAlignment="1" applyProtection="1">
      <alignment horizontal="center" vertical="center" wrapText="1"/>
      <protection hidden="1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9" fontId="19" fillId="2" borderId="31" xfId="1" applyFont="1" applyFill="1" applyBorder="1" applyAlignment="1" applyProtection="1">
      <alignment horizontal="center" vertical="center" wrapText="1" readingOrder="2"/>
      <protection locked="0"/>
    </xf>
    <xf numFmtId="0" fontId="19" fillId="2" borderId="8" xfId="0" applyFont="1" applyFill="1" applyBorder="1" applyAlignment="1" applyProtection="1">
      <alignment horizontal="center" vertical="center" wrapText="1" readingOrder="2"/>
      <protection locked="0"/>
    </xf>
    <xf numFmtId="0" fontId="6" fillId="2" borderId="13" xfId="0" applyFont="1" applyFill="1" applyBorder="1" applyAlignment="1" applyProtection="1">
      <alignment horizontal="center" vertical="center" wrapText="1"/>
      <protection locked="0"/>
    </xf>
    <xf numFmtId="9" fontId="19" fillId="2" borderId="8" xfId="1" applyFont="1" applyFill="1" applyBorder="1" applyAlignment="1" applyProtection="1">
      <alignment horizontal="center" vertical="center" wrapText="1" readingOrder="2"/>
      <protection locked="0"/>
    </xf>
    <xf numFmtId="169" fontId="60" fillId="10" borderId="37" xfId="0" applyNumberFormat="1" applyFont="1" applyFill="1" applyBorder="1" applyAlignment="1" applyProtection="1">
      <alignment horizontal="center" vertical="center"/>
      <protection hidden="1"/>
    </xf>
    <xf numFmtId="169" fontId="60" fillId="10" borderId="48" xfId="0" applyNumberFormat="1" applyFont="1" applyFill="1" applyBorder="1" applyAlignment="1" applyProtection="1">
      <alignment horizontal="center" vertical="center"/>
      <protection hidden="1"/>
    </xf>
    <xf numFmtId="0" fontId="67" fillId="8" borderId="58" xfId="0" applyFont="1" applyFill="1" applyBorder="1" applyAlignment="1" applyProtection="1">
      <alignment horizontal="center" vertical="center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41" fillId="2" borderId="4" xfId="0" applyFont="1" applyFill="1" applyBorder="1" applyAlignment="1" applyProtection="1">
      <alignment vertical="center" wrapText="1"/>
      <protection locked="0"/>
    </xf>
    <xf numFmtId="0" fontId="19" fillId="6" borderId="31" xfId="0" applyFont="1" applyFill="1" applyBorder="1" applyAlignment="1" applyProtection="1">
      <alignment horizontal="center" vertical="center" wrapText="1"/>
      <protection locked="0"/>
    </xf>
    <xf numFmtId="0" fontId="29" fillId="14" borderId="56" xfId="0" applyFont="1" applyFill="1" applyBorder="1" applyAlignment="1" applyProtection="1">
      <protection locked="0"/>
    </xf>
    <xf numFmtId="0" fontId="29" fillId="14" borderId="59" xfId="0" applyFont="1" applyFill="1" applyBorder="1" applyAlignment="1" applyProtection="1">
      <protection locked="0"/>
    </xf>
    <xf numFmtId="165" fontId="30" fillId="14" borderId="42" xfId="0" applyNumberFormat="1" applyFont="1" applyFill="1" applyBorder="1" applyAlignment="1" applyProtection="1">
      <alignment vertical="center"/>
      <protection locked="0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61" fillId="10" borderId="37" xfId="0" applyFont="1" applyFill="1" applyBorder="1" applyAlignment="1" applyProtection="1">
      <alignment horizontal="center"/>
      <protection hidden="1"/>
    </xf>
    <xf numFmtId="0" fontId="61" fillId="10" borderId="48" xfId="0" applyFont="1" applyFill="1" applyBorder="1" applyAlignment="1" applyProtection="1">
      <alignment horizontal="center"/>
      <protection hidden="1"/>
    </xf>
    <xf numFmtId="0" fontId="61" fillId="10" borderId="50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30" fillId="10" borderId="46" xfId="0" applyFont="1" applyFill="1" applyBorder="1" applyAlignment="1" applyProtection="1">
      <alignment horizontal="center" vertical="top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0" fillId="4" borderId="0" xfId="0" applyFill="1" applyProtection="1"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31" xfId="0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locked="0"/>
    </xf>
    <xf numFmtId="0" fontId="44" fillId="14" borderId="63" xfId="0" applyFont="1" applyFill="1" applyBorder="1" applyAlignment="1" applyProtection="1">
      <alignment horizontal="right" vertical="top"/>
      <protection locked="0"/>
    </xf>
    <xf numFmtId="0" fontId="44" fillId="14" borderId="64" xfId="0" applyFont="1" applyFill="1" applyBorder="1" applyAlignment="1" applyProtection="1">
      <alignment horizontal="right" vertical="top"/>
      <protection locked="0"/>
    </xf>
    <xf numFmtId="0" fontId="44" fillId="14" borderId="43" xfId="0" applyFont="1" applyFill="1" applyBorder="1" applyAlignment="1" applyProtection="1">
      <alignment horizontal="right" vertical="top"/>
      <protection locked="0"/>
    </xf>
    <xf numFmtId="0" fontId="44" fillId="14" borderId="44" xfId="0" applyFont="1" applyFill="1" applyBorder="1" applyAlignment="1" applyProtection="1">
      <alignment horizontal="right" vertical="top"/>
      <protection locked="0"/>
    </xf>
    <xf numFmtId="0" fontId="44" fillId="14" borderId="45" xfId="0" applyFont="1" applyFill="1" applyBorder="1" applyAlignment="1" applyProtection="1">
      <alignment horizontal="right" vertical="top"/>
      <protection locked="0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0" fillId="13" borderId="65" xfId="0" applyFont="1" applyFill="1" applyBorder="1" applyAlignment="1" applyProtection="1">
      <alignment horizontal="center" vertical="center"/>
      <protection hidden="1"/>
    </xf>
    <xf numFmtId="0" fontId="60" fillId="13" borderId="66" xfId="0" applyFont="1" applyFill="1" applyBorder="1" applyAlignment="1" applyProtection="1">
      <alignment horizontal="center" vertical="center"/>
      <protection hidden="1"/>
    </xf>
    <xf numFmtId="0" fontId="60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169" fontId="68" fillId="5" borderId="4" xfId="0" applyNumberFormat="1" applyFont="1" applyFill="1" applyBorder="1" applyAlignment="1" applyProtection="1">
      <alignment horizontal="center" vertical="center"/>
      <protection hidden="1"/>
    </xf>
    <xf numFmtId="169" fontId="68" fillId="5" borderId="3" xfId="0" applyNumberFormat="1" applyFont="1" applyFill="1" applyBorder="1" applyAlignment="1" applyProtection="1">
      <alignment horizontal="center" vertical="center"/>
      <protection hidden="1"/>
    </xf>
    <xf numFmtId="169" fontId="68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0" fillId="14" borderId="46" xfId="0" applyFont="1" applyFill="1" applyBorder="1" applyAlignment="1" applyProtection="1">
      <alignment horizontal="right" vertical="top"/>
      <protection locked="0"/>
    </xf>
    <xf numFmtId="0" fontId="60" fillId="14" borderId="37" xfId="0" applyFont="1" applyFill="1" applyBorder="1" applyAlignment="1" applyProtection="1">
      <alignment horizontal="right" vertical="top"/>
      <protection locked="0"/>
    </xf>
    <xf numFmtId="0" fontId="29" fillId="14" borderId="39" xfId="0" applyFont="1" applyFill="1" applyBorder="1" applyAlignment="1" applyProtection="1">
      <alignment horizontal="center" vertical="center"/>
      <protection locked="0"/>
    </xf>
    <xf numFmtId="0" fontId="29" fillId="14" borderId="41" xfId="0" applyFont="1" applyFill="1" applyBorder="1" applyAlignment="1" applyProtection="1">
      <alignment horizontal="center" vertical="center"/>
      <protection locked="0"/>
    </xf>
    <xf numFmtId="0" fontId="29" fillId="14" borderId="61" xfId="0" applyFont="1" applyFill="1" applyBorder="1" applyAlignment="1" applyProtection="1">
      <alignment horizontal="center" vertical="center"/>
      <protection locked="0"/>
    </xf>
    <xf numFmtId="0" fontId="29" fillId="14" borderId="60" xfId="0" applyFont="1" applyFill="1" applyBorder="1" applyAlignment="1" applyProtection="1">
      <alignment horizontal="center" vertical="center"/>
      <protection locked="0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67" fillId="8" borderId="61" xfId="0" applyFont="1" applyFill="1" applyBorder="1" applyAlignment="1" applyProtection="1">
      <alignment horizontal="center" vertical="center"/>
      <protection hidden="1"/>
    </xf>
    <xf numFmtId="0" fontId="67" fillId="8" borderId="58" xfId="0" applyFont="1" applyFill="1" applyBorder="1" applyAlignment="1" applyProtection="1">
      <alignment horizontal="center" vertical="center"/>
      <protection hidden="1"/>
    </xf>
    <xf numFmtId="0" fontId="69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locked="0"/>
    </xf>
    <xf numFmtId="0" fontId="28" fillId="6" borderId="2" xfId="0" applyFont="1" applyFill="1" applyBorder="1" applyAlignment="1" applyProtection="1">
      <alignment horizontal="center" vertical="center" wrapText="1"/>
      <protection locked="0"/>
    </xf>
    <xf numFmtId="0" fontId="28" fillId="6" borderId="33" xfId="0" applyFont="1" applyFill="1" applyBorder="1" applyAlignment="1" applyProtection="1">
      <alignment horizontal="center" vertical="center" wrapText="1"/>
      <protection locked="0"/>
    </xf>
    <xf numFmtId="0" fontId="28" fillId="6" borderId="34" xfId="0" applyFont="1" applyFill="1" applyBorder="1" applyAlignment="1" applyProtection="1">
      <alignment horizontal="center" vertical="center" wrapText="1"/>
      <protection locked="0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2" fillId="6" borderId="4" xfId="0" applyFont="1" applyFill="1" applyBorder="1" applyAlignment="1" applyProtection="1">
      <alignment horizontal="right" vertical="top" wrapText="1"/>
      <protection hidden="1"/>
    </xf>
    <xf numFmtId="0" fontId="62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3" fillId="6" borderId="4" xfId="0" applyFont="1" applyFill="1" applyBorder="1" applyAlignment="1" applyProtection="1">
      <alignment horizontal="justify" vertical="top" wrapText="1"/>
      <protection hidden="1"/>
    </xf>
    <xf numFmtId="0" fontId="63" fillId="6" borderId="3" xfId="0" applyFont="1" applyFill="1" applyBorder="1" applyAlignment="1" applyProtection="1">
      <alignment horizontal="justify" vertical="top" wrapText="1"/>
      <protection hidden="1"/>
    </xf>
    <xf numFmtId="0" fontId="63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2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73" fillId="2" borderId="3" xfId="0" applyFont="1" applyFill="1" applyBorder="1" applyAlignment="1" applyProtection="1">
      <alignment horizontal="center" vertical="center" wrapText="1"/>
      <protection locked="0"/>
    </xf>
    <xf numFmtId="0" fontId="7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5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0" fillId="16" borderId="76" xfId="0" applyFont="1" applyFill="1" applyBorder="1" applyAlignment="1" applyProtection="1">
      <alignment horizontal="center" vertical="center"/>
      <protection hidden="1"/>
    </xf>
    <xf numFmtId="0" fontId="70" fillId="16" borderId="77" xfId="0" applyFont="1" applyFill="1" applyBorder="1" applyAlignment="1" applyProtection="1">
      <alignment horizontal="center" vertical="center"/>
      <protection hidden="1"/>
    </xf>
    <xf numFmtId="0" fontId="70" fillId="16" borderId="78" xfId="0" applyFont="1" applyFill="1" applyBorder="1" applyAlignment="1" applyProtection="1">
      <alignment horizontal="center" vertical="center"/>
      <protection hidden="1"/>
    </xf>
    <xf numFmtId="0" fontId="67" fillId="8" borderId="43" xfId="0" applyFont="1" applyFill="1" applyBorder="1" applyAlignment="1" applyProtection="1">
      <alignment horizontal="center" vertical="top"/>
      <protection hidden="1"/>
    </xf>
    <xf numFmtId="0" fontId="67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67" fillId="8" borderId="39" xfId="0" applyFont="1" applyFill="1" applyBorder="1" applyAlignment="1" applyProtection="1">
      <alignment horizontal="center" vertical="center" wrapText="1"/>
      <protection locked="0"/>
    </xf>
    <xf numFmtId="0" fontId="67" fillId="8" borderId="40" xfId="0" applyFont="1" applyFill="1" applyBorder="1" applyAlignment="1" applyProtection="1">
      <alignment horizontal="center" vertical="center" wrapText="1"/>
      <protection locked="0"/>
    </xf>
    <xf numFmtId="0" fontId="67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locked="0"/>
    </xf>
    <xf numFmtId="0" fontId="42" fillId="15" borderId="71" xfId="0" applyFont="1" applyFill="1" applyBorder="1" applyAlignment="1" applyProtection="1">
      <alignment horizontal="center" vertical="center"/>
      <protection locked="0"/>
    </xf>
    <xf numFmtId="0" fontId="42" fillId="15" borderId="72" xfId="0" applyFont="1" applyFill="1" applyBorder="1" applyAlignment="1" applyProtection="1">
      <alignment horizontal="center" vertical="center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locked="0"/>
    </xf>
    <xf numFmtId="0" fontId="42" fillId="5" borderId="2" xfId="0" applyFont="1" applyFill="1" applyBorder="1" applyAlignment="1" applyProtection="1">
      <alignment horizontal="right" vertical="center"/>
      <protection locked="0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1493520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1421130</xdr:colOff>
      <xdr:row>5</xdr:row>
      <xdr:rowOff>453787</xdr:rowOff>
    </xdr:from>
    <xdr:to>
      <xdr:col>9</xdr:col>
      <xdr:colOff>19050</xdr:colOff>
      <xdr:row>6</xdr:row>
      <xdr:rowOff>73207</xdr:rowOff>
    </xdr:to>
    <xdr:sp macro="" textlink="">
      <xdr:nvSpPr>
        <xdr:cNvPr id="29" name="TextBox 36"/>
        <xdr:cNvSpPr txBox="1"/>
      </xdr:nvSpPr>
      <xdr:spPr>
        <a:xfrm>
          <a:off x="9986067150" y="4092337"/>
          <a:ext cx="1569720" cy="781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1314450</xdr:colOff>
      <xdr:row>17</xdr:row>
      <xdr:rowOff>679269</xdr:rowOff>
    </xdr:from>
    <xdr:to>
      <xdr:col>9</xdr:col>
      <xdr:colOff>38100</xdr:colOff>
      <xdr:row>18</xdr:row>
      <xdr:rowOff>57150</xdr:rowOff>
    </xdr:to>
    <xdr:sp macro="" textlink="">
      <xdr:nvSpPr>
        <xdr:cNvPr id="40" name="TextBox 39"/>
        <xdr:cNvSpPr txBox="1"/>
      </xdr:nvSpPr>
      <xdr:spPr>
        <a:xfrm>
          <a:off x="9986048100" y="11232969"/>
          <a:ext cx="1695450" cy="978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b" anchorCtr="1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1382858</xdr:colOff>
      <xdr:row>31</xdr:row>
      <xdr:rowOff>39830</xdr:rowOff>
    </xdr:from>
    <xdr:to>
      <xdr:col>1</xdr:col>
      <xdr:colOff>4152901</xdr:colOff>
      <xdr:row>32</xdr:row>
      <xdr:rowOff>38099</xdr:rowOff>
    </xdr:to>
    <xdr:sp macro="" textlink="">
      <xdr:nvSpPr>
        <xdr:cNvPr id="69" name="TextBox 68"/>
        <xdr:cNvSpPr txBox="1"/>
      </xdr:nvSpPr>
      <xdr:spPr>
        <a:xfrm>
          <a:off x="9997992449" y="21471080"/>
          <a:ext cx="2770043" cy="569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7</xdr:col>
      <xdr:colOff>19050</xdr:colOff>
      <xdr:row>45</xdr:row>
      <xdr:rowOff>0</xdr:rowOff>
    </xdr:from>
    <xdr:to>
      <xdr:col>11</xdr:col>
      <xdr:colOff>114300</xdr:colOff>
      <xdr:row>46</xdr:row>
      <xdr:rowOff>95250</xdr:rowOff>
    </xdr:to>
    <xdr:sp macro="" textlink="">
      <xdr:nvSpPr>
        <xdr:cNvPr id="75" name="TextBox 37"/>
        <xdr:cNvSpPr txBox="1"/>
      </xdr:nvSpPr>
      <xdr:spPr>
        <a:xfrm>
          <a:off x="9984886050" y="28594050"/>
          <a:ext cx="306705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76200</xdr:colOff>
      <xdr:row>47</xdr:row>
      <xdr:rowOff>58421</xdr:rowOff>
    </xdr:from>
    <xdr:to>
      <xdr:col>8</xdr:col>
      <xdr:colOff>1412965</xdr:colOff>
      <xdr:row>47</xdr:row>
      <xdr:rowOff>381000</xdr:rowOff>
    </xdr:to>
    <xdr:sp macro="" textlink="">
      <xdr:nvSpPr>
        <xdr:cNvPr id="77" name="TextBox 37"/>
        <xdr:cNvSpPr txBox="1"/>
      </xdr:nvSpPr>
      <xdr:spPr>
        <a:xfrm>
          <a:off x="10234609235" y="30035501"/>
          <a:ext cx="2799805" cy="322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61</xdr:row>
      <xdr:rowOff>1657350</xdr:rowOff>
    </xdr:to>
    <xdr:sp macro="" textlink="">
      <xdr:nvSpPr>
        <xdr:cNvPr id="95" name="TextBox 98"/>
        <xdr:cNvSpPr txBox="1"/>
      </xdr:nvSpPr>
      <xdr:spPr>
        <a:xfrm>
          <a:off x="9987575368" y="39971254"/>
          <a:ext cx="1614712" cy="1271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1436369</xdr:colOff>
      <xdr:row>61</xdr:row>
      <xdr:rowOff>514908</xdr:rowOff>
    </xdr:from>
    <xdr:to>
      <xdr:col>8</xdr:col>
      <xdr:colOff>1404719</xdr:colOff>
      <xdr:row>61</xdr:row>
      <xdr:rowOff>1253490</xdr:rowOff>
    </xdr:to>
    <xdr:sp macro="" textlink="">
      <xdr:nvSpPr>
        <xdr:cNvPr id="96" name="TextBox 36"/>
        <xdr:cNvSpPr txBox="1"/>
      </xdr:nvSpPr>
      <xdr:spPr>
        <a:xfrm>
          <a:off x="9985119631" y="40100808"/>
          <a:ext cx="141615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1477586</xdr:colOff>
      <xdr:row>75</xdr:row>
      <xdr:rowOff>127338</xdr:rowOff>
    </xdr:from>
    <xdr:to>
      <xdr:col>1</xdr:col>
      <xdr:colOff>4276033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9997869317" y="5072413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60960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6748075" y="44546520"/>
          <a:ext cx="372164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2000250</xdr:colOff>
      <xdr:row>95</xdr:row>
      <xdr:rowOff>152400</xdr:rowOff>
    </xdr:from>
    <xdr:to>
      <xdr:col>9</xdr:col>
      <xdr:colOff>25328</xdr:colOff>
      <xdr:row>96</xdr:row>
      <xdr:rowOff>76200</xdr:rowOff>
    </xdr:to>
    <xdr:sp macro="" textlink="">
      <xdr:nvSpPr>
        <xdr:cNvPr id="132" name="TextBox 37"/>
        <xdr:cNvSpPr txBox="1"/>
      </xdr:nvSpPr>
      <xdr:spPr>
        <a:xfrm>
          <a:off x="9986060872" y="58940700"/>
          <a:ext cx="3168578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182880</xdr:colOff>
      <xdr:row>97</xdr:row>
      <xdr:rowOff>41756</xdr:rowOff>
    </xdr:from>
    <xdr:to>
      <xdr:col>8</xdr:col>
      <xdr:colOff>1362165</xdr:colOff>
      <xdr:row>97</xdr:row>
      <xdr:rowOff>609600</xdr:rowOff>
    </xdr:to>
    <xdr:sp macro="" textlink="">
      <xdr:nvSpPr>
        <xdr:cNvPr id="134" name="TextBox 37"/>
        <xdr:cNvSpPr txBox="1"/>
      </xdr:nvSpPr>
      <xdr:spPr>
        <a:xfrm>
          <a:off x="10234660035" y="60727436"/>
          <a:ext cx="2642325" cy="567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1092201</xdr:colOff>
      <xdr:row>104</xdr:row>
      <xdr:rowOff>79284</xdr:rowOff>
    </xdr:from>
    <xdr:to>
      <xdr:col>9</xdr:col>
      <xdr:colOff>506730</xdr:colOff>
      <xdr:row>105</xdr:row>
      <xdr:rowOff>41910</xdr:rowOff>
    </xdr:to>
    <xdr:sp macro="" textlink="">
      <xdr:nvSpPr>
        <xdr:cNvPr id="154" name="مربع نص 53"/>
        <xdr:cNvSpPr txBox="1"/>
      </xdr:nvSpPr>
      <xdr:spPr>
        <a:xfrm>
          <a:off x="9985579470" y="63401484"/>
          <a:ext cx="787272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rightToLeft="1" tabSelected="1" view="pageBreakPreview" zoomScale="40" zoomScaleNormal="110" zoomScaleSheetLayoutView="40" workbookViewId="0">
      <selection sqref="A1:I1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30" t="s">
        <v>110</v>
      </c>
      <c r="B1" s="331"/>
      <c r="C1" s="331"/>
      <c r="D1" s="331"/>
      <c r="E1" s="331"/>
      <c r="F1" s="331"/>
      <c r="G1" s="331"/>
      <c r="H1" s="331"/>
      <c r="I1" s="332"/>
      <c r="K1" s="2"/>
    </row>
    <row r="2" spans="1:14" ht="51" customHeight="1" thickBot="1">
      <c r="A2" s="170" t="s">
        <v>106</v>
      </c>
      <c r="B2" s="92" t="s">
        <v>108</v>
      </c>
      <c r="C2" s="52"/>
      <c r="D2" s="172" t="s">
        <v>40</v>
      </c>
      <c r="E2" s="242" t="s">
        <v>108</v>
      </c>
      <c r="F2" s="243"/>
      <c r="G2" s="244"/>
      <c r="H2" s="226"/>
      <c r="I2" s="227"/>
      <c r="K2" s="2"/>
    </row>
    <row r="3" spans="1:14" ht="51" customHeight="1" thickBot="1">
      <c r="A3" s="170" t="s">
        <v>39</v>
      </c>
      <c r="B3" s="92" t="s">
        <v>108</v>
      </c>
      <c r="C3" s="53"/>
      <c r="D3" s="173" t="s">
        <v>38</v>
      </c>
      <c r="E3" s="239" t="s">
        <v>108</v>
      </c>
      <c r="F3" s="240"/>
      <c r="G3" s="241"/>
      <c r="H3" s="226"/>
      <c r="I3" s="227"/>
      <c r="K3" s="2"/>
    </row>
    <row r="4" spans="1:14" ht="51" customHeight="1" thickBot="1">
      <c r="A4" s="171" t="s">
        <v>102</v>
      </c>
      <c r="B4" s="112" t="s">
        <v>108</v>
      </c>
      <c r="C4" s="58"/>
      <c r="D4" s="174" t="s">
        <v>37</v>
      </c>
      <c r="E4" s="236" t="s">
        <v>108</v>
      </c>
      <c r="F4" s="237"/>
      <c r="G4" s="238"/>
      <c r="H4" s="228"/>
      <c r="I4" s="229"/>
      <c r="K4" s="2"/>
    </row>
    <row r="5" spans="1:14" ht="53.45" customHeight="1" thickTop="1" thickBot="1">
      <c r="A5" s="316" t="s">
        <v>113</v>
      </c>
      <c r="B5" s="317"/>
      <c r="C5" s="317"/>
      <c r="D5" s="317"/>
      <c r="E5" s="317"/>
      <c r="F5" s="317"/>
      <c r="G5" s="317"/>
      <c r="H5" s="317"/>
      <c r="I5" s="318"/>
      <c r="K5" s="2">
        <v>0</v>
      </c>
    </row>
    <row r="6" spans="1:14" ht="91.15" customHeight="1" thickTop="1" thickBot="1">
      <c r="A6" s="168" t="s">
        <v>115</v>
      </c>
      <c r="B6" s="339" t="s">
        <v>114</v>
      </c>
      <c r="C6" s="340"/>
      <c r="D6" s="340"/>
      <c r="E6" s="340"/>
      <c r="F6" s="340"/>
      <c r="G6" s="169" t="s">
        <v>36</v>
      </c>
      <c r="H6" s="169" t="s">
        <v>35</v>
      </c>
      <c r="I6" s="169" t="s">
        <v>34</v>
      </c>
      <c r="J6" s="54"/>
      <c r="K6" s="54">
        <v>0.1</v>
      </c>
    </row>
    <row r="7" spans="1:14" ht="61.15" customHeight="1" thickBot="1">
      <c r="A7" s="166">
        <v>1</v>
      </c>
      <c r="B7" s="296" t="s">
        <v>119</v>
      </c>
      <c r="C7" s="296"/>
      <c r="D7" s="296"/>
      <c r="E7" s="296"/>
      <c r="F7" s="297"/>
      <c r="G7" s="104"/>
      <c r="H7" s="105"/>
      <c r="I7" s="106">
        <v>1</v>
      </c>
      <c r="J7" s="54"/>
      <c r="K7" s="54">
        <v>0.15</v>
      </c>
    </row>
    <row r="8" spans="1:14" ht="61.15" customHeight="1" thickBot="1">
      <c r="A8" s="167">
        <v>2</v>
      </c>
      <c r="B8" s="296" t="s">
        <v>120</v>
      </c>
      <c r="C8" s="296"/>
      <c r="D8" s="296"/>
      <c r="E8" s="296"/>
      <c r="F8" s="297"/>
      <c r="G8" s="107"/>
      <c r="H8" s="108"/>
      <c r="I8" s="106">
        <v>1</v>
      </c>
      <c r="J8" s="54"/>
      <c r="K8" s="54">
        <v>0.2</v>
      </c>
    </row>
    <row r="9" spans="1:14" ht="61.15" customHeight="1" thickBot="1">
      <c r="A9" s="166">
        <v>3</v>
      </c>
      <c r="B9" s="296" t="s">
        <v>121</v>
      </c>
      <c r="C9" s="296"/>
      <c r="D9" s="296"/>
      <c r="E9" s="296"/>
      <c r="F9" s="297"/>
      <c r="G9" s="104"/>
      <c r="H9" s="105"/>
      <c r="I9" s="106">
        <v>1</v>
      </c>
      <c r="J9" s="54"/>
      <c r="K9" s="54">
        <v>0.25</v>
      </c>
    </row>
    <row r="10" spans="1:14" ht="61.15" customHeight="1" thickBot="1">
      <c r="A10" s="167">
        <v>4</v>
      </c>
      <c r="B10" s="296" t="s">
        <v>122</v>
      </c>
      <c r="C10" s="296"/>
      <c r="D10" s="296"/>
      <c r="E10" s="296"/>
      <c r="F10" s="297"/>
      <c r="G10" s="107"/>
      <c r="H10" s="108"/>
      <c r="I10" s="106">
        <v>1</v>
      </c>
      <c r="J10" s="54"/>
      <c r="K10" s="54">
        <v>0.3</v>
      </c>
    </row>
    <row r="11" spans="1:14" ht="61.15" customHeight="1" thickBot="1">
      <c r="A11" s="143">
        <v>5</v>
      </c>
      <c r="B11" s="296" t="s">
        <v>123</v>
      </c>
      <c r="C11" s="296"/>
      <c r="D11" s="296"/>
      <c r="E11" s="296"/>
      <c r="F11" s="297"/>
      <c r="G11" s="104"/>
      <c r="H11" s="108"/>
      <c r="I11" s="106">
        <v>1</v>
      </c>
      <c r="J11" s="54"/>
      <c r="K11" s="54">
        <v>0.35</v>
      </c>
    </row>
    <row r="12" spans="1:14" ht="61.15" customHeight="1" thickBot="1">
      <c r="A12" s="167">
        <v>6</v>
      </c>
      <c r="B12" s="296" t="s">
        <v>124</v>
      </c>
      <c r="C12" s="296"/>
      <c r="D12" s="296"/>
      <c r="E12" s="296"/>
      <c r="F12" s="297"/>
      <c r="G12" s="107"/>
      <c r="H12" s="108"/>
      <c r="I12" s="106">
        <v>1</v>
      </c>
      <c r="J12" s="54"/>
      <c r="K12" s="54">
        <v>0.4</v>
      </c>
    </row>
    <row r="13" spans="1:14" ht="16.5" hidden="1" thickBot="1">
      <c r="A13" s="3">
        <v>5</v>
      </c>
      <c r="B13" s="233"/>
      <c r="C13" s="233"/>
      <c r="D13" s="233"/>
      <c r="E13" s="233"/>
      <c r="F13" s="234"/>
      <c r="G13" s="6"/>
      <c r="H13" s="5"/>
      <c r="I13" s="4"/>
      <c r="J13" s="54"/>
      <c r="K13" s="54"/>
    </row>
    <row r="14" spans="1:14" ht="16.5" hidden="1" thickBot="1">
      <c r="A14" s="7">
        <v>6</v>
      </c>
      <c r="B14" s="235"/>
      <c r="C14" s="233"/>
      <c r="D14" s="233"/>
      <c r="E14" s="233"/>
      <c r="F14" s="234"/>
      <c r="G14" s="8"/>
      <c r="H14" s="5"/>
      <c r="I14" s="4"/>
      <c r="J14" s="54"/>
      <c r="K14" s="54"/>
    </row>
    <row r="15" spans="1:14" ht="29.25" hidden="1" thickBot="1">
      <c r="A15" s="7">
        <v>7</v>
      </c>
      <c r="B15" s="233"/>
      <c r="C15" s="233"/>
      <c r="D15" s="233"/>
      <c r="E15" s="233"/>
      <c r="F15" s="234"/>
      <c r="G15" s="9"/>
      <c r="H15" s="5"/>
      <c r="I15" s="10"/>
      <c r="J15" s="54"/>
      <c r="K15" s="54"/>
      <c r="L15" s="347" t="s">
        <v>79</v>
      </c>
      <c r="M15" s="347"/>
      <c r="N15" s="347"/>
    </row>
    <row r="16" spans="1:14" ht="43.9" customHeight="1" thickBot="1">
      <c r="A16" s="341" t="s">
        <v>116</v>
      </c>
      <c r="B16" s="342"/>
      <c r="C16" s="342"/>
      <c r="D16" s="342"/>
      <c r="E16" s="342"/>
      <c r="F16" s="342"/>
      <c r="G16" s="343"/>
      <c r="H16" s="64">
        <f>SUM(H7:H15)</f>
        <v>0</v>
      </c>
      <c r="I16" s="165"/>
      <c r="J16" s="54"/>
      <c r="K16" s="54">
        <v>0.45</v>
      </c>
      <c r="L16" s="113"/>
      <c r="M16" s="113"/>
      <c r="N16" s="113"/>
    </row>
    <row r="17" spans="1:14" ht="49.15" customHeight="1" thickTop="1" thickBot="1">
      <c r="A17" s="316" t="s">
        <v>117</v>
      </c>
      <c r="B17" s="317"/>
      <c r="C17" s="317"/>
      <c r="D17" s="317"/>
      <c r="E17" s="317"/>
      <c r="F17" s="317"/>
      <c r="G17" s="317"/>
      <c r="H17" s="317"/>
      <c r="I17" s="318"/>
      <c r="J17" s="54"/>
      <c r="K17" s="54">
        <v>0.5</v>
      </c>
      <c r="L17" s="300" t="s">
        <v>78</v>
      </c>
      <c r="M17" s="301"/>
      <c r="N17" s="302"/>
    </row>
    <row r="18" spans="1:14" ht="126.6" customHeight="1" thickTop="1" thickBot="1">
      <c r="A18" s="161" t="s">
        <v>115</v>
      </c>
      <c r="B18" s="162" t="s">
        <v>118</v>
      </c>
      <c r="C18" s="163" t="s">
        <v>31</v>
      </c>
      <c r="D18" s="336" t="s">
        <v>77</v>
      </c>
      <c r="E18" s="337"/>
      <c r="F18" s="337"/>
      <c r="G18" s="337"/>
      <c r="H18" s="338"/>
      <c r="I18" s="164" t="s">
        <v>76</v>
      </c>
      <c r="J18" s="54"/>
      <c r="K18" s="54">
        <v>0</v>
      </c>
      <c r="L18" s="11" t="s">
        <v>86</v>
      </c>
      <c r="M18" s="12" t="s">
        <v>87</v>
      </c>
      <c r="N18" s="11" t="s">
        <v>75</v>
      </c>
    </row>
    <row r="19" spans="1:14" ht="48.6" customHeight="1" thickBot="1">
      <c r="A19" s="191">
        <v>1</v>
      </c>
      <c r="B19" s="188" t="s">
        <v>28</v>
      </c>
      <c r="C19" s="194">
        <v>0</v>
      </c>
      <c r="D19" s="306" t="s">
        <v>74</v>
      </c>
      <c r="E19" s="307"/>
      <c r="F19" s="307"/>
      <c r="G19" s="307"/>
      <c r="H19" s="308"/>
      <c r="I19" s="76"/>
      <c r="J19" s="54"/>
      <c r="K19" s="54">
        <v>0.1</v>
      </c>
      <c r="L19" s="13">
        <v>5</v>
      </c>
      <c r="M19" s="14" t="s">
        <v>73</v>
      </c>
      <c r="N19" s="15" t="s">
        <v>72</v>
      </c>
    </row>
    <row r="20" spans="1:14" ht="42.6" customHeight="1" thickBot="1">
      <c r="A20" s="192"/>
      <c r="B20" s="189"/>
      <c r="C20" s="195"/>
      <c r="D20" s="266" t="s">
        <v>71</v>
      </c>
      <c r="E20" s="267"/>
      <c r="F20" s="267"/>
      <c r="G20" s="267"/>
      <c r="H20" s="268"/>
      <c r="I20" s="77"/>
      <c r="J20" s="54"/>
      <c r="K20" s="54">
        <v>0.15</v>
      </c>
      <c r="L20" s="16"/>
      <c r="M20" s="17"/>
      <c r="N20" s="15" t="s">
        <v>70</v>
      </c>
    </row>
    <row r="21" spans="1:14" ht="45" customHeight="1" thickBot="1">
      <c r="A21" s="193"/>
      <c r="B21" s="190"/>
      <c r="C21" s="196"/>
      <c r="D21" s="303" t="s">
        <v>69</v>
      </c>
      <c r="E21" s="304"/>
      <c r="F21" s="304"/>
      <c r="G21" s="304"/>
      <c r="H21" s="305"/>
      <c r="I21" s="78"/>
      <c r="J21" s="54"/>
      <c r="K21" s="54">
        <v>0.2</v>
      </c>
      <c r="L21" s="13">
        <v>4</v>
      </c>
      <c r="M21" s="14" t="s">
        <v>68</v>
      </c>
      <c r="N21" s="15" t="s">
        <v>67</v>
      </c>
    </row>
    <row r="22" spans="1:14" ht="45.6" customHeight="1" thickBot="1">
      <c r="A22" s="191">
        <v>2</v>
      </c>
      <c r="B22" s="188" t="s">
        <v>27</v>
      </c>
      <c r="C22" s="194">
        <v>0</v>
      </c>
      <c r="D22" s="306" t="s">
        <v>66</v>
      </c>
      <c r="E22" s="307"/>
      <c r="F22" s="307"/>
      <c r="G22" s="307"/>
      <c r="H22" s="308"/>
      <c r="I22" s="76"/>
      <c r="J22" s="54"/>
      <c r="K22" s="54"/>
      <c r="L22" s="16"/>
      <c r="M22" s="17"/>
      <c r="N22" s="15" t="s">
        <v>65</v>
      </c>
    </row>
    <row r="23" spans="1:14" ht="91.9" customHeight="1" thickBot="1">
      <c r="A23" s="192"/>
      <c r="B23" s="189"/>
      <c r="C23" s="195"/>
      <c r="D23" s="266" t="s">
        <v>64</v>
      </c>
      <c r="E23" s="267"/>
      <c r="F23" s="267"/>
      <c r="G23" s="267"/>
      <c r="H23" s="268"/>
      <c r="I23" s="79"/>
      <c r="J23" s="54"/>
      <c r="K23" s="54"/>
      <c r="L23" s="13">
        <v>3</v>
      </c>
      <c r="M23" s="14" t="s">
        <v>63</v>
      </c>
      <c r="N23" s="15" t="s">
        <v>62</v>
      </c>
    </row>
    <row r="24" spans="1:14" ht="75" customHeight="1" thickBot="1">
      <c r="A24" s="193"/>
      <c r="B24" s="190"/>
      <c r="C24" s="196"/>
      <c r="D24" s="303" t="s">
        <v>61</v>
      </c>
      <c r="E24" s="304"/>
      <c r="F24" s="304"/>
      <c r="G24" s="304"/>
      <c r="H24" s="305"/>
      <c r="I24" s="78"/>
      <c r="J24" s="54"/>
      <c r="K24" s="54"/>
      <c r="L24" s="16"/>
      <c r="M24" s="17"/>
      <c r="N24" s="15" t="s">
        <v>60</v>
      </c>
    </row>
    <row r="25" spans="1:14" ht="49.9" customHeight="1" thickBot="1">
      <c r="A25" s="191">
        <v>3</v>
      </c>
      <c r="B25" s="188" t="s">
        <v>23</v>
      </c>
      <c r="C25" s="194">
        <v>0</v>
      </c>
      <c r="D25" s="306" t="s">
        <v>59</v>
      </c>
      <c r="E25" s="307"/>
      <c r="F25" s="307"/>
      <c r="G25" s="307"/>
      <c r="H25" s="308"/>
      <c r="I25" s="76"/>
      <c r="J25" s="54"/>
      <c r="K25" s="54"/>
      <c r="L25" s="13">
        <v>2</v>
      </c>
      <c r="M25" s="14" t="s">
        <v>58</v>
      </c>
      <c r="N25" s="15" t="s">
        <v>57</v>
      </c>
    </row>
    <row r="26" spans="1:14" ht="46.9" customHeight="1" thickBot="1">
      <c r="A26" s="192"/>
      <c r="B26" s="189"/>
      <c r="C26" s="195"/>
      <c r="D26" s="266" t="s">
        <v>56</v>
      </c>
      <c r="E26" s="267"/>
      <c r="F26" s="267"/>
      <c r="G26" s="267"/>
      <c r="H26" s="268"/>
      <c r="I26" s="77"/>
      <c r="J26" s="54"/>
      <c r="K26" s="54"/>
      <c r="L26" s="16"/>
      <c r="M26" s="17"/>
      <c r="N26" s="15" t="s">
        <v>55</v>
      </c>
    </row>
    <row r="27" spans="1:14" ht="34.9" customHeight="1" thickBot="1">
      <c r="A27" s="193"/>
      <c r="B27" s="190"/>
      <c r="C27" s="196"/>
      <c r="D27" s="333" t="s">
        <v>54</v>
      </c>
      <c r="E27" s="334"/>
      <c r="F27" s="334"/>
      <c r="G27" s="334"/>
      <c r="H27" s="335"/>
      <c r="I27" s="78"/>
      <c r="J27" s="54"/>
      <c r="K27" s="54"/>
      <c r="L27" s="13">
        <v>1</v>
      </c>
      <c r="M27" s="14" t="s">
        <v>53</v>
      </c>
      <c r="N27" s="15" t="s">
        <v>52</v>
      </c>
    </row>
    <row r="28" spans="1:14" ht="72" customHeight="1" thickBot="1">
      <c r="A28" s="191">
        <v>4</v>
      </c>
      <c r="B28" s="188" t="s">
        <v>19</v>
      </c>
      <c r="C28" s="194">
        <v>0</v>
      </c>
      <c r="D28" s="306" t="s">
        <v>51</v>
      </c>
      <c r="E28" s="307"/>
      <c r="F28" s="307"/>
      <c r="G28" s="307"/>
      <c r="H28" s="308"/>
      <c r="I28" s="76"/>
      <c r="J28" s="54"/>
      <c r="K28" s="54"/>
      <c r="L28" s="16"/>
      <c r="M28" s="17"/>
      <c r="N28" s="15" t="s">
        <v>50</v>
      </c>
    </row>
    <row r="29" spans="1:14" ht="69" customHeight="1">
      <c r="A29" s="192"/>
      <c r="B29" s="189"/>
      <c r="C29" s="195"/>
      <c r="D29" s="266" t="s">
        <v>143</v>
      </c>
      <c r="E29" s="267"/>
      <c r="F29" s="267"/>
      <c r="G29" s="267"/>
      <c r="H29" s="268"/>
      <c r="I29" s="77"/>
      <c r="J29" s="54"/>
      <c r="K29" s="54"/>
    </row>
    <row r="30" spans="1:14" ht="73.150000000000006" customHeight="1" thickBot="1">
      <c r="A30" s="193"/>
      <c r="B30" s="190"/>
      <c r="C30" s="196"/>
      <c r="D30" s="303" t="s">
        <v>49</v>
      </c>
      <c r="E30" s="304"/>
      <c r="F30" s="304"/>
      <c r="G30" s="304"/>
      <c r="H30" s="305"/>
      <c r="I30" s="78"/>
      <c r="J30" s="54"/>
      <c r="K30" s="54"/>
    </row>
    <row r="31" spans="1:14" ht="39.6" customHeight="1">
      <c r="A31" s="191">
        <v>5</v>
      </c>
      <c r="B31" s="197" t="s">
        <v>149</v>
      </c>
      <c r="C31" s="194">
        <v>0</v>
      </c>
      <c r="D31" s="309" t="s">
        <v>48</v>
      </c>
      <c r="E31" s="310"/>
      <c r="F31" s="310"/>
      <c r="G31" s="310"/>
      <c r="H31" s="311"/>
      <c r="I31" s="76"/>
      <c r="J31" s="54"/>
      <c r="K31" s="54"/>
    </row>
    <row r="32" spans="1:14" ht="45" customHeight="1" thickBot="1">
      <c r="A32" s="193"/>
      <c r="B32" s="198"/>
      <c r="C32" s="196"/>
      <c r="D32" s="303" t="s">
        <v>47</v>
      </c>
      <c r="E32" s="304"/>
      <c r="F32" s="304"/>
      <c r="G32" s="304"/>
      <c r="H32" s="305"/>
      <c r="I32" s="80"/>
      <c r="J32" s="54"/>
      <c r="K32" s="54"/>
    </row>
    <row r="33" spans="1:11" ht="30.6" customHeight="1">
      <c r="A33" s="191">
        <v>6</v>
      </c>
      <c r="B33" s="188" t="s">
        <v>46</v>
      </c>
      <c r="C33" s="194">
        <v>0</v>
      </c>
      <c r="D33" s="309" t="s">
        <v>45</v>
      </c>
      <c r="E33" s="310"/>
      <c r="F33" s="310"/>
      <c r="G33" s="310"/>
      <c r="H33" s="311"/>
      <c r="I33" s="76"/>
      <c r="J33" s="54"/>
      <c r="K33" s="54"/>
    </row>
    <row r="34" spans="1:11" ht="45.6" customHeight="1">
      <c r="A34" s="192"/>
      <c r="B34" s="189"/>
      <c r="C34" s="195"/>
      <c r="D34" s="266" t="s">
        <v>44</v>
      </c>
      <c r="E34" s="267"/>
      <c r="F34" s="267"/>
      <c r="G34" s="267"/>
      <c r="H34" s="268"/>
      <c r="I34" s="77"/>
      <c r="J34" s="54"/>
      <c r="K34" s="54"/>
    </row>
    <row r="35" spans="1:11" ht="45.6" customHeight="1">
      <c r="A35" s="192"/>
      <c r="B35" s="189"/>
      <c r="C35" s="195"/>
      <c r="D35" s="266" t="s">
        <v>43</v>
      </c>
      <c r="E35" s="267"/>
      <c r="F35" s="267"/>
      <c r="G35" s="267"/>
      <c r="H35" s="268"/>
      <c r="I35" s="77"/>
      <c r="J35" s="54"/>
      <c r="K35" s="54"/>
    </row>
    <row r="36" spans="1:11" ht="43.15" customHeight="1" thickBot="1">
      <c r="A36" s="193"/>
      <c r="B36" s="190"/>
      <c r="C36" s="196"/>
      <c r="D36" s="270" t="s">
        <v>42</v>
      </c>
      <c r="E36" s="271"/>
      <c r="F36" s="271"/>
      <c r="G36" s="271"/>
      <c r="H36" s="272"/>
      <c r="I36" s="81"/>
      <c r="J36" s="54"/>
      <c r="K36" s="54"/>
    </row>
    <row r="37" spans="1:11" ht="53.45" customHeight="1" thickBot="1">
      <c r="A37" s="325" t="s">
        <v>109</v>
      </c>
      <c r="B37" s="326"/>
      <c r="C37" s="65">
        <f>SUM(C19:C36)</f>
        <v>0</v>
      </c>
      <c r="D37" s="291"/>
      <c r="E37" s="292"/>
      <c r="F37" s="292"/>
      <c r="G37" s="292"/>
      <c r="H37" s="292"/>
      <c r="I37" s="293"/>
      <c r="K37" s="2"/>
    </row>
    <row r="38" spans="1:11" ht="66.599999999999994" customHeight="1" thickBot="1">
      <c r="A38" s="114" t="s">
        <v>104</v>
      </c>
      <c r="B38" s="119">
        <f ca="1">TODAY()</f>
        <v>43303</v>
      </c>
      <c r="C38" s="312">
        <f ca="1">TODAY()</f>
        <v>43303</v>
      </c>
      <c r="D38" s="313"/>
      <c r="E38" s="277" t="s">
        <v>1</v>
      </c>
      <c r="F38" s="278"/>
      <c r="G38" s="278"/>
      <c r="H38" s="278"/>
      <c r="I38" s="279"/>
      <c r="K38" s="2"/>
    </row>
    <row r="39" spans="1:11" ht="84" customHeight="1" thickBot="1">
      <c r="A39" s="245" t="s">
        <v>0</v>
      </c>
      <c r="B39" s="290"/>
      <c r="C39" s="245" t="s">
        <v>85</v>
      </c>
      <c r="D39" s="246"/>
      <c r="E39" s="280" t="s">
        <v>100</v>
      </c>
      <c r="F39" s="281"/>
      <c r="G39" s="281"/>
      <c r="H39" s="281"/>
      <c r="I39" s="282"/>
      <c r="K39" s="2"/>
    </row>
    <row r="40" spans="1:11" ht="18" customHeight="1">
      <c r="A40" s="283" t="s">
        <v>41</v>
      </c>
      <c r="B40" s="283"/>
      <c r="C40" s="160"/>
      <c r="D40" s="160"/>
      <c r="E40" s="121"/>
      <c r="F40" s="51"/>
      <c r="G40" s="51"/>
      <c r="H40" s="51"/>
      <c r="I40" s="51"/>
      <c r="K40" s="2"/>
    </row>
    <row r="41" spans="1:11" ht="12.75" customHeight="1" thickBot="1">
      <c r="A41" s="20"/>
      <c r="B41" s="20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2" t="s">
        <v>111</v>
      </c>
      <c r="B45" s="323"/>
      <c r="C45" s="323"/>
      <c r="D45" s="323"/>
      <c r="E45" s="323"/>
      <c r="F45" s="323"/>
      <c r="G45" s="323"/>
      <c r="H45" s="323"/>
      <c r="I45" s="324"/>
      <c r="K45" s="2"/>
    </row>
    <row r="46" spans="1:11" ht="49.9" customHeight="1" thickBot="1">
      <c r="A46" s="60" t="str">
        <f>A2</f>
        <v>اسم الموظف:</v>
      </c>
      <c r="B46" s="93" t="str">
        <f>B2</f>
        <v xml:space="preserve"> </v>
      </c>
      <c r="C46" s="55"/>
      <c r="D46" s="63" t="str">
        <f t="shared" ref="D46:E48" si="0">D2</f>
        <v>الوكالة / الادارة العامة:</v>
      </c>
      <c r="E46" s="294" t="str">
        <f t="shared" si="0"/>
        <v xml:space="preserve"> </v>
      </c>
      <c r="F46" s="294"/>
      <c r="G46" s="294"/>
      <c r="H46" s="226"/>
      <c r="I46" s="227"/>
      <c r="K46" s="2"/>
    </row>
    <row r="47" spans="1:11" ht="40.9" customHeight="1" thickBot="1">
      <c r="A47" s="115" t="s">
        <v>107</v>
      </c>
      <c r="B47" s="93" t="str">
        <f>B3</f>
        <v xml:space="preserve"> </v>
      </c>
      <c r="C47" s="55"/>
      <c r="D47" s="61" t="str">
        <f t="shared" si="0"/>
        <v>الإدارة /القسم:</v>
      </c>
      <c r="E47" s="295" t="str">
        <f t="shared" si="0"/>
        <v xml:space="preserve"> </v>
      </c>
      <c r="F47" s="295"/>
      <c r="G47" s="295"/>
      <c r="H47" s="226"/>
      <c r="I47" s="227"/>
      <c r="K47" s="2"/>
    </row>
    <row r="48" spans="1:11" ht="40.9" customHeight="1" thickBot="1">
      <c r="A48" s="66" t="str">
        <f>A4</f>
        <v xml:space="preserve">الرقم الوظيفي: </v>
      </c>
      <c r="B48" s="94" t="str">
        <f>B4</f>
        <v xml:space="preserve"> </v>
      </c>
      <c r="C48" s="59"/>
      <c r="D48" s="62" t="str">
        <f t="shared" si="0"/>
        <v xml:space="preserve">المدير (المقيم): </v>
      </c>
      <c r="E48" s="327" t="str">
        <f t="shared" si="0"/>
        <v xml:space="preserve"> </v>
      </c>
      <c r="F48" s="327"/>
      <c r="G48" s="327"/>
      <c r="H48" s="228"/>
      <c r="I48" s="229"/>
      <c r="K48" s="2"/>
    </row>
    <row r="49" spans="1:11" ht="37.9" customHeight="1" thickTop="1" thickBot="1">
      <c r="A49" s="401" t="s">
        <v>126</v>
      </c>
      <c r="B49" s="402"/>
      <c r="C49" s="402"/>
      <c r="D49" s="402"/>
      <c r="E49" s="402"/>
      <c r="F49" s="402"/>
      <c r="G49" s="402"/>
      <c r="H49" s="402"/>
      <c r="I49" s="403"/>
      <c r="K49" s="2"/>
    </row>
    <row r="50" spans="1:11" ht="87.6" customHeight="1" thickTop="1" thickBot="1">
      <c r="A50" s="151" t="s">
        <v>115</v>
      </c>
      <c r="B50" s="152" t="s">
        <v>125</v>
      </c>
      <c r="C50" s="153" t="s">
        <v>36</v>
      </c>
      <c r="D50" s="154" t="s">
        <v>35</v>
      </c>
      <c r="E50" s="155" t="s">
        <v>34</v>
      </c>
      <c r="F50" s="156" t="s">
        <v>33</v>
      </c>
      <c r="G50" s="157" t="s">
        <v>32</v>
      </c>
      <c r="H50" s="158"/>
      <c r="I50" s="159" t="s">
        <v>29</v>
      </c>
      <c r="K50" s="2"/>
    </row>
    <row r="51" spans="1:11" ht="91.15" customHeight="1" thickBot="1">
      <c r="A51" s="148">
        <v>1</v>
      </c>
      <c r="B51" s="102" t="str">
        <f t="shared" ref="B51:B56" si="1">B7</f>
        <v>الهدف 1 Goal</v>
      </c>
      <c r="C51" s="71">
        <f t="shared" ref="C51:E57" si="2">G7</f>
        <v>0</v>
      </c>
      <c r="D51" s="97">
        <f t="shared" si="2"/>
        <v>0</v>
      </c>
      <c r="E51" s="72">
        <f t="shared" si="2"/>
        <v>1</v>
      </c>
      <c r="F51" s="73">
        <v>0</v>
      </c>
      <c r="G51" s="72">
        <f t="shared" ref="G51:G56" si="3">F51-E51</f>
        <v>-1</v>
      </c>
      <c r="H51" s="74">
        <f t="shared" ref="H51:H56" si="4">IF(NOT(ISBLANK(E51)),IF(F51/E51&gt;1,5,IF(F51/E51&gt;=0.9,4,IF(F51/E51&gt;=0.8,3,IF(F51/E51&gt;=0.6,2,1)))),"")</f>
        <v>1</v>
      </c>
      <c r="I51" s="56">
        <f t="shared" ref="I51:I59" si="5">IF(NOT(ISBLANK(D51)), H51*D51,"")</f>
        <v>0</v>
      </c>
      <c r="J51" s="27"/>
      <c r="K51" s="2"/>
    </row>
    <row r="52" spans="1:11" ht="91.15" customHeight="1" thickBot="1">
      <c r="A52" s="148">
        <v>2</v>
      </c>
      <c r="B52" s="103" t="str">
        <f t="shared" si="1"/>
        <v>الهدف 2 Goal</v>
      </c>
      <c r="C52" s="71">
        <f t="shared" si="2"/>
        <v>0</v>
      </c>
      <c r="D52" s="97">
        <f t="shared" si="2"/>
        <v>0</v>
      </c>
      <c r="E52" s="72">
        <f t="shared" si="2"/>
        <v>1</v>
      </c>
      <c r="F52" s="73">
        <v>0</v>
      </c>
      <c r="G52" s="72">
        <f t="shared" si="3"/>
        <v>-1</v>
      </c>
      <c r="H52" s="74">
        <f t="shared" si="4"/>
        <v>1</v>
      </c>
      <c r="I52" s="56">
        <f t="shared" si="5"/>
        <v>0</v>
      </c>
      <c r="J52" s="27">
        <v>1</v>
      </c>
      <c r="K52" s="2"/>
    </row>
    <row r="53" spans="1:11" ht="91.15" customHeight="1" thickBot="1">
      <c r="A53" s="148">
        <v>3</v>
      </c>
      <c r="B53" s="102" t="str">
        <f t="shared" si="1"/>
        <v>الهدف 3 Goal</v>
      </c>
      <c r="C53" s="71">
        <f t="shared" si="2"/>
        <v>0</v>
      </c>
      <c r="D53" s="97">
        <f>H9</f>
        <v>0</v>
      </c>
      <c r="E53" s="72">
        <f t="shared" si="2"/>
        <v>1</v>
      </c>
      <c r="F53" s="73">
        <v>0</v>
      </c>
      <c r="G53" s="72">
        <f>F53-E53</f>
        <v>-1</v>
      </c>
      <c r="H53" s="74">
        <f t="shared" si="4"/>
        <v>1</v>
      </c>
      <c r="I53" s="56">
        <f>IF(NOT(ISBLANK(D53)), H53*D53,"")</f>
        <v>0</v>
      </c>
      <c r="J53" s="27"/>
      <c r="K53" s="2"/>
    </row>
    <row r="54" spans="1:11" ht="91.15" customHeight="1" thickBot="1">
      <c r="A54" s="148">
        <v>4</v>
      </c>
      <c r="B54" s="103" t="str">
        <f t="shared" si="1"/>
        <v>الهدف 4 Goal</v>
      </c>
      <c r="C54" s="71">
        <f t="shared" si="2"/>
        <v>0</v>
      </c>
      <c r="D54" s="97">
        <f>H10</f>
        <v>0</v>
      </c>
      <c r="E54" s="72">
        <f t="shared" si="2"/>
        <v>1</v>
      </c>
      <c r="F54" s="73">
        <v>0</v>
      </c>
      <c r="G54" s="72">
        <f>F54-E54</f>
        <v>-1</v>
      </c>
      <c r="H54" s="74">
        <f t="shared" si="4"/>
        <v>1</v>
      </c>
      <c r="I54" s="56">
        <f>IF(NOT(ISBLANK(D54)), H54*D54,"")</f>
        <v>0</v>
      </c>
      <c r="J54" s="27">
        <v>1</v>
      </c>
      <c r="K54" s="2"/>
    </row>
    <row r="55" spans="1:11" ht="91.15" customHeight="1" thickBot="1">
      <c r="A55" s="148">
        <v>5</v>
      </c>
      <c r="B55" s="102" t="str">
        <f t="shared" si="1"/>
        <v>الهدف 5 Goal</v>
      </c>
      <c r="C55" s="71">
        <f t="shared" si="2"/>
        <v>0</v>
      </c>
      <c r="D55" s="97">
        <f>H11</f>
        <v>0</v>
      </c>
      <c r="E55" s="72">
        <f t="shared" si="2"/>
        <v>1</v>
      </c>
      <c r="F55" s="73">
        <v>0</v>
      </c>
      <c r="G55" s="72">
        <f t="shared" si="3"/>
        <v>-1</v>
      </c>
      <c r="H55" s="74">
        <f t="shared" si="4"/>
        <v>1</v>
      </c>
      <c r="I55" s="56">
        <f t="shared" si="5"/>
        <v>0</v>
      </c>
      <c r="J55" s="27">
        <v>2</v>
      </c>
      <c r="K55" s="2"/>
    </row>
    <row r="56" spans="1:11" ht="91.15" customHeight="1" thickBot="1">
      <c r="A56" s="148">
        <v>6</v>
      </c>
      <c r="B56" s="103" t="str">
        <f t="shared" si="1"/>
        <v>الهدف 6 Goal</v>
      </c>
      <c r="C56" s="71">
        <f t="shared" si="2"/>
        <v>0</v>
      </c>
      <c r="D56" s="97">
        <f>H12</f>
        <v>0</v>
      </c>
      <c r="E56" s="72">
        <f t="shared" si="2"/>
        <v>1</v>
      </c>
      <c r="F56" s="73">
        <v>0</v>
      </c>
      <c r="G56" s="72">
        <f t="shared" si="3"/>
        <v>-1</v>
      </c>
      <c r="H56" s="74">
        <f t="shared" si="4"/>
        <v>1</v>
      </c>
      <c r="I56" s="57">
        <f t="shared" si="5"/>
        <v>0</v>
      </c>
      <c r="J56" s="27">
        <v>3</v>
      </c>
      <c r="K56" s="2"/>
    </row>
    <row r="57" spans="1:11" ht="0.75" customHeight="1" thickBot="1">
      <c r="A57" s="149">
        <v>5</v>
      </c>
      <c r="B57" s="22"/>
      <c r="C57" s="48">
        <f t="shared" si="2"/>
        <v>0</v>
      </c>
      <c r="D57" s="24"/>
      <c r="E57" s="23"/>
      <c r="F57" s="25"/>
      <c r="G57" s="23"/>
      <c r="H57" s="26"/>
      <c r="I57" s="50" t="str">
        <f t="shared" si="5"/>
        <v/>
      </c>
      <c r="J57" s="27">
        <v>4</v>
      </c>
      <c r="K57" s="2"/>
    </row>
    <row r="58" spans="1:11" ht="13.5" hidden="1" customHeight="1" thickBot="1">
      <c r="A58" s="149">
        <v>6</v>
      </c>
      <c r="B58" s="22"/>
      <c r="C58" s="23"/>
      <c r="D58" s="24"/>
      <c r="E58" s="23"/>
      <c r="F58" s="25"/>
      <c r="G58" s="23"/>
      <c r="H58" s="26"/>
      <c r="I58" s="50" t="str">
        <f t="shared" si="5"/>
        <v/>
      </c>
      <c r="J58" s="27">
        <v>5</v>
      </c>
      <c r="K58" s="2"/>
    </row>
    <row r="59" spans="1:11" ht="14.25" hidden="1" customHeight="1" thickBot="1">
      <c r="A59" s="149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5"/>
      <c r="G59" s="48">
        <f>F59-E59</f>
        <v>0</v>
      </c>
      <c r="H59" s="26"/>
      <c r="I59" s="50">
        <f t="shared" si="5"/>
        <v>0</v>
      </c>
      <c r="J59" s="1">
        <v>6</v>
      </c>
      <c r="K59" s="2"/>
    </row>
    <row r="60" spans="1:11" ht="35.450000000000003" customHeight="1" thickBot="1">
      <c r="A60" s="150"/>
      <c r="B60" s="273" t="s">
        <v>127</v>
      </c>
      <c r="C60" s="274"/>
      <c r="D60" s="98">
        <f>SUM(D51:D59)</f>
        <v>0</v>
      </c>
      <c r="E60" s="275" t="s">
        <v>128</v>
      </c>
      <c r="F60" s="276"/>
      <c r="G60" s="276"/>
      <c r="H60" s="328" t="str">
        <f>IF(D60=100%,SUM(I51:I59),"")</f>
        <v/>
      </c>
      <c r="I60" s="329"/>
      <c r="K60" s="2"/>
    </row>
    <row r="61" spans="1:11" ht="43.9" customHeight="1" thickTop="1" thickBot="1">
      <c r="A61" s="404" t="s">
        <v>129</v>
      </c>
      <c r="B61" s="405"/>
      <c r="C61" s="405"/>
      <c r="D61" s="405"/>
      <c r="E61" s="405"/>
      <c r="F61" s="405"/>
      <c r="G61" s="405"/>
      <c r="H61" s="405"/>
      <c r="I61" s="406"/>
      <c r="K61" s="2"/>
    </row>
    <row r="62" spans="1:11" ht="136.15" customHeight="1" thickTop="1" thickBot="1">
      <c r="A62" s="143" t="s">
        <v>115</v>
      </c>
      <c r="B62" s="144" t="s">
        <v>130</v>
      </c>
      <c r="C62" s="145" t="s">
        <v>31</v>
      </c>
      <c r="D62" s="319" t="s">
        <v>30</v>
      </c>
      <c r="E62" s="320"/>
      <c r="F62" s="320"/>
      <c r="G62" s="321"/>
      <c r="H62" s="146" t="s">
        <v>131</v>
      </c>
      <c r="I62" s="147" t="s">
        <v>144</v>
      </c>
      <c r="K62" s="2"/>
    </row>
    <row r="63" spans="1:11" ht="43.9" customHeight="1">
      <c r="A63" s="352">
        <v>1</v>
      </c>
      <c r="B63" s="224" t="s">
        <v>28</v>
      </c>
      <c r="C63" s="247">
        <f>C19</f>
        <v>0</v>
      </c>
      <c r="D63" s="219" t="s">
        <v>80</v>
      </c>
      <c r="E63" s="220"/>
      <c r="F63" s="220"/>
      <c r="G63" s="221"/>
      <c r="H63" s="82"/>
      <c r="I63" s="89" t="str">
        <f t="shared" ref="I63:I80" si="6">IF(NOT(ISBLANK(I19)),IF(H63/I19&gt;1,5,IF(H63/I19&gt;=0.9,4,IF(H63/I19&gt;=0.8,3,IF(H63/I19&gt;=0.6,2,1)))),"")</f>
        <v/>
      </c>
      <c r="J63" s="269" t="e">
        <f>C63*(I63+I64+I65)/3</f>
        <v>#VALUE!</v>
      </c>
      <c r="K63" s="2"/>
    </row>
    <row r="64" spans="1:11" ht="40.15" customHeight="1">
      <c r="A64" s="353"/>
      <c r="B64" s="225"/>
      <c r="C64" s="248"/>
      <c r="D64" s="260" t="s">
        <v>82</v>
      </c>
      <c r="E64" s="261"/>
      <c r="F64" s="261"/>
      <c r="G64" s="262"/>
      <c r="H64" s="83"/>
      <c r="I64" s="90" t="str">
        <f t="shared" si="6"/>
        <v/>
      </c>
      <c r="J64" s="269"/>
      <c r="K64" s="2"/>
    </row>
    <row r="65" spans="1:11" ht="45" customHeight="1" thickBot="1">
      <c r="A65" s="354"/>
      <c r="B65" s="250"/>
      <c r="C65" s="249"/>
      <c r="D65" s="263" t="s">
        <v>81</v>
      </c>
      <c r="E65" s="264"/>
      <c r="F65" s="264"/>
      <c r="G65" s="265"/>
      <c r="H65" s="84"/>
      <c r="I65" s="91" t="str">
        <f t="shared" si="6"/>
        <v/>
      </c>
      <c r="J65" s="269"/>
      <c r="K65" s="2"/>
    </row>
    <row r="66" spans="1:11" ht="64.900000000000006" customHeight="1">
      <c r="A66" s="353">
        <v>2</v>
      </c>
      <c r="B66" s="225" t="s">
        <v>27</v>
      </c>
      <c r="C66" s="247">
        <f>C22</f>
        <v>0</v>
      </c>
      <c r="D66" s="284" t="s">
        <v>26</v>
      </c>
      <c r="E66" s="285"/>
      <c r="F66" s="285"/>
      <c r="G66" s="286"/>
      <c r="H66" s="85"/>
      <c r="I66" s="89" t="str">
        <f t="shared" si="6"/>
        <v/>
      </c>
      <c r="J66" s="269" t="e">
        <f>C66*(I66+I67+I68)/3</f>
        <v>#VALUE!</v>
      </c>
      <c r="K66" s="2"/>
    </row>
    <row r="67" spans="1:11" ht="91.9" customHeight="1">
      <c r="A67" s="353"/>
      <c r="B67" s="225"/>
      <c r="C67" s="248"/>
      <c r="D67" s="254" t="s">
        <v>25</v>
      </c>
      <c r="E67" s="255"/>
      <c r="F67" s="255"/>
      <c r="G67" s="256"/>
      <c r="H67" s="83"/>
      <c r="I67" s="90" t="str">
        <f t="shared" si="6"/>
        <v/>
      </c>
      <c r="J67" s="269"/>
      <c r="K67" s="2"/>
    </row>
    <row r="68" spans="1:11" ht="70.150000000000006" customHeight="1" thickBot="1">
      <c r="A68" s="353"/>
      <c r="B68" s="225"/>
      <c r="C68" s="249"/>
      <c r="D68" s="287" t="s">
        <v>24</v>
      </c>
      <c r="E68" s="288"/>
      <c r="F68" s="288"/>
      <c r="G68" s="289"/>
      <c r="H68" s="85"/>
      <c r="I68" s="91" t="str">
        <f t="shared" si="6"/>
        <v/>
      </c>
      <c r="J68" s="269"/>
      <c r="K68" s="2"/>
    </row>
    <row r="69" spans="1:11" ht="43.15" customHeight="1">
      <c r="A69" s="352">
        <v>3</v>
      </c>
      <c r="B69" s="224" t="s">
        <v>23</v>
      </c>
      <c r="C69" s="247">
        <f>C25</f>
        <v>0</v>
      </c>
      <c r="D69" s="251" t="s">
        <v>22</v>
      </c>
      <c r="E69" s="252"/>
      <c r="F69" s="252"/>
      <c r="G69" s="253"/>
      <c r="H69" s="82"/>
      <c r="I69" s="89" t="str">
        <f t="shared" si="6"/>
        <v/>
      </c>
      <c r="J69" s="269" t="e">
        <f>C69*(I69+I70+I71)/3</f>
        <v>#VALUE!</v>
      </c>
      <c r="K69" s="2"/>
    </row>
    <row r="70" spans="1:11" ht="46.9" customHeight="1">
      <c r="A70" s="353"/>
      <c r="B70" s="225"/>
      <c r="C70" s="248"/>
      <c r="D70" s="254" t="s">
        <v>21</v>
      </c>
      <c r="E70" s="255"/>
      <c r="F70" s="255"/>
      <c r="G70" s="256"/>
      <c r="H70" s="83"/>
      <c r="I70" s="90" t="str">
        <f t="shared" si="6"/>
        <v/>
      </c>
      <c r="J70" s="269"/>
      <c r="K70" s="28"/>
    </row>
    <row r="71" spans="1:11" ht="33.6" customHeight="1" thickBot="1">
      <c r="A71" s="354"/>
      <c r="B71" s="250"/>
      <c r="C71" s="249"/>
      <c r="D71" s="257" t="s">
        <v>20</v>
      </c>
      <c r="E71" s="258"/>
      <c r="F71" s="258"/>
      <c r="G71" s="259"/>
      <c r="H71" s="86"/>
      <c r="I71" s="91" t="str">
        <f t="shared" si="6"/>
        <v/>
      </c>
      <c r="J71" s="269"/>
      <c r="K71" s="2"/>
    </row>
    <row r="72" spans="1:11" ht="70.150000000000006" customHeight="1">
      <c r="A72" s="353">
        <v>4</v>
      </c>
      <c r="B72" s="225" t="s">
        <v>19</v>
      </c>
      <c r="C72" s="247">
        <f>C28</f>
        <v>0</v>
      </c>
      <c r="D72" s="355" t="s">
        <v>83</v>
      </c>
      <c r="E72" s="356"/>
      <c r="F72" s="356"/>
      <c r="G72" s="357"/>
      <c r="H72" s="87"/>
      <c r="I72" s="89" t="str">
        <f t="shared" si="6"/>
        <v/>
      </c>
      <c r="J72" s="269" t="e">
        <f>C72*(I72+I73+I74)/3</f>
        <v>#VALUE!</v>
      </c>
      <c r="K72" s="2"/>
    </row>
    <row r="73" spans="1:11" ht="70.150000000000006" customHeight="1">
      <c r="A73" s="353"/>
      <c r="B73" s="225"/>
      <c r="C73" s="248"/>
      <c r="D73" s="254" t="s">
        <v>146</v>
      </c>
      <c r="E73" s="255"/>
      <c r="F73" s="255"/>
      <c r="G73" s="256"/>
      <c r="H73" s="83"/>
      <c r="I73" s="90" t="str">
        <f t="shared" si="6"/>
        <v/>
      </c>
      <c r="J73" s="269"/>
      <c r="K73" s="2"/>
    </row>
    <row r="74" spans="1:11" ht="69.599999999999994" customHeight="1" thickBot="1">
      <c r="A74" s="353"/>
      <c r="B74" s="225"/>
      <c r="C74" s="249"/>
      <c r="D74" s="358" t="s">
        <v>18</v>
      </c>
      <c r="E74" s="359"/>
      <c r="F74" s="359"/>
      <c r="G74" s="360"/>
      <c r="H74" s="88"/>
      <c r="I74" s="91" t="str">
        <f t="shared" si="6"/>
        <v/>
      </c>
      <c r="J74" s="269"/>
      <c r="K74" s="2"/>
    </row>
    <row r="75" spans="1:11" ht="42" customHeight="1">
      <c r="A75" s="352">
        <v>5</v>
      </c>
      <c r="B75" s="224" t="s">
        <v>149</v>
      </c>
      <c r="C75" s="247">
        <f>C31</f>
        <v>0</v>
      </c>
      <c r="D75" s="219" t="s">
        <v>17</v>
      </c>
      <c r="E75" s="220"/>
      <c r="F75" s="220"/>
      <c r="G75" s="221"/>
      <c r="H75" s="82"/>
      <c r="I75" s="89" t="str">
        <f t="shared" si="6"/>
        <v/>
      </c>
      <c r="J75" s="269" t="e">
        <f>C75*(I75+I76)/2</f>
        <v>#VALUE!</v>
      </c>
      <c r="K75" s="2"/>
    </row>
    <row r="76" spans="1:11" ht="48" customHeight="1" thickBot="1">
      <c r="A76" s="354"/>
      <c r="B76" s="225"/>
      <c r="C76" s="249"/>
      <c r="D76" s="263" t="s">
        <v>16</v>
      </c>
      <c r="E76" s="264"/>
      <c r="F76" s="264"/>
      <c r="G76" s="265"/>
      <c r="H76" s="84"/>
      <c r="I76" s="91" t="str">
        <f t="shared" si="6"/>
        <v/>
      </c>
      <c r="J76" s="269"/>
      <c r="K76" s="2"/>
    </row>
    <row r="77" spans="1:11" ht="32.450000000000003" customHeight="1">
      <c r="A77" s="353">
        <v>6</v>
      </c>
      <c r="B77" s="224" t="s">
        <v>15</v>
      </c>
      <c r="C77" s="247">
        <f>C33</f>
        <v>0</v>
      </c>
      <c r="D77" s="361" t="s">
        <v>14</v>
      </c>
      <c r="E77" s="362"/>
      <c r="F77" s="362"/>
      <c r="G77" s="363"/>
      <c r="H77" s="82"/>
      <c r="I77" s="89" t="str">
        <f t="shared" si="6"/>
        <v/>
      </c>
      <c r="J77" s="269" t="e">
        <f>C77*(I78+I79+I77+I80)/4</f>
        <v>#VALUE!</v>
      </c>
      <c r="K77" s="2"/>
    </row>
    <row r="78" spans="1:11" ht="64.150000000000006" customHeight="1">
      <c r="A78" s="353"/>
      <c r="B78" s="225"/>
      <c r="C78" s="248"/>
      <c r="D78" s="260" t="s">
        <v>13</v>
      </c>
      <c r="E78" s="261"/>
      <c r="F78" s="261"/>
      <c r="G78" s="262"/>
      <c r="H78" s="83"/>
      <c r="I78" s="90" t="str">
        <f t="shared" si="6"/>
        <v/>
      </c>
      <c r="J78" s="269"/>
      <c r="K78" s="2"/>
    </row>
    <row r="79" spans="1:11" ht="49.15" customHeight="1">
      <c r="A79" s="353"/>
      <c r="B79" s="225"/>
      <c r="C79" s="248"/>
      <c r="D79" s="260" t="s">
        <v>12</v>
      </c>
      <c r="E79" s="261"/>
      <c r="F79" s="261"/>
      <c r="G79" s="262"/>
      <c r="H79" s="83"/>
      <c r="I79" s="90" t="str">
        <f t="shared" si="6"/>
        <v/>
      </c>
      <c r="J79" s="269"/>
      <c r="K79" s="2"/>
    </row>
    <row r="80" spans="1:11" ht="42" customHeight="1" thickBot="1">
      <c r="A80" s="354"/>
      <c r="B80" s="250"/>
      <c r="C80" s="249"/>
      <c r="D80" s="263" t="s">
        <v>11</v>
      </c>
      <c r="E80" s="264"/>
      <c r="F80" s="264"/>
      <c r="G80" s="265"/>
      <c r="H80" s="83"/>
      <c r="I80" s="91" t="str">
        <f t="shared" si="6"/>
        <v/>
      </c>
      <c r="J80" s="269"/>
      <c r="K80" s="2"/>
    </row>
    <row r="81" spans="1:11" ht="0.75" hidden="1" customHeight="1" thickBot="1">
      <c r="A81" s="21"/>
      <c r="B81" s="222" t="s">
        <v>10</v>
      </c>
      <c r="C81" s="409">
        <v>0</v>
      </c>
      <c r="D81" s="411" t="s">
        <v>9</v>
      </c>
      <c r="E81" s="412"/>
      <c r="F81" s="412"/>
      <c r="G81" s="413"/>
      <c r="H81" s="29">
        <v>0</v>
      </c>
      <c r="I81" s="414">
        <f>C81*(H85+H83+H82+H84+H81)/5</f>
        <v>0</v>
      </c>
      <c r="K81" s="2"/>
    </row>
    <row r="82" spans="1:11" ht="21.75" hidden="1" customHeight="1" thickBot="1">
      <c r="A82" s="21"/>
      <c r="B82" s="223"/>
      <c r="C82" s="410"/>
      <c r="D82" s="415" t="s">
        <v>8</v>
      </c>
      <c r="E82" s="416"/>
      <c r="F82" s="416"/>
      <c r="G82" s="417"/>
      <c r="H82" s="18">
        <v>0</v>
      </c>
      <c r="I82" s="414"/>
      <c r="K82" s="2"/>
    </row>
    <row r="83" spans="1:11" ht="21.75" hidden="1" customHeight="1" thickBot="1">
      <c r="A83" s="21"/>
      <c r="B83" s="223"/>
      <c r="C83" s="410"/>
      <c r="D83" s="415" t="s">
        <v>7</v>
      </c>
      <c r="E83" s="416"/>
      <c r="F83" s="416"/>
      <c r="G83" s="417"/>
      <c r="H83" s="18">
        <v>0</v>
      </c>
      <c r="I83" s="414"/>
      <c r="K83" s="2"/>
    </row>
    <row r="84" spans="1:11" ht="21.75" hidden="1" customHeight="1" thickBot="1">
      <c r="A84" s="21"/>
      <c r="B84" s="223"/>
      <c r="C84" s="410"/>
      <c r="D84" s="415" t="s">
        <v>6</v>
      </c>
      <c r="E84" s="416"/>
      <c r="F84" s="416"/>
      <c r="G84" s="417"/>
      <c r="H84" s="18">
        <v>0</v>
      </c>
      <c r="I84" s="414"/>
      <c r="K84" s="2"/>
    </row>
    <row r="85" spans="1:11" ht="21.75" hidden="1" customHeight="1" thickBot="1">
      <c r="A85" s="21"/>
      <c r="B85" s="223"/>
      <c r="C85" s="410"/>
      <c r="D85" s="418" t="s">
        <v>5</v>
      </c>
      <c r="E85" s="419"/>
      <c r="F85" s="419"/>
      <c r="G85" s="420"/>
      <c r="H85" s="30">
        <v>0</v>
      </c>
      <c r="I85" s="414"/>
      <c r="K85" s="2"/>
    </row>
    <row r="86" spans="1:11" ht="42" customHeight="1" thickBot="1">
      <c r="A86" s="140"/>
      <c r="B86" s="142" t="s">
        <v>4</v>
      </c>
      <c r="C86" s="75">
        <f>SUM(C63:C85)</f>
        <v>0</v>
      </c>
      <c r="D86" s="348" t="s">
        <v>132</v>
      </c>
      <c r="E86" s="349"/>
      <c r="F86" s="349"/>
      <c r="G86" s="350"/>
      <c r="H86" s="298" t="e">
        <f>J86</f>
        <v>#VALUE!</v>
      </c>
      <c r="I86" s="299"/>
      <c r="J86" s="51" t="e">
        <f>SUM(J63:J80)</f>
        <v>#VALUE!</v>
      </c>
      <c r="K86" s="2"/>
    </row>
    <row r="87" spans="1:11" ht="15.75" thickBot="1">
      <c r="A87" s="140"/>
      <c r="B87" s="141"/>
      <c r="C87" s="141"/>
      <c r="D87" s="141"/>
      <c r="E87" s="141"/>
      <c r="F87" s="140"/>
      <c r="G87" s="140"/>
      <c r="H87" s="140"/>
      <c r="I87" s="140"/>
      <c r="K87" s="2"/>
    </row>
    <row r="88" spans="1:11" ht="47.45" customHeight="1" thickBot="1">
      <c r="A88" s="140"/>
      <c r="B88" s="407" t="s">
        <v>3</v>
      </c>
      <c r="C88" s="408"/>
      <c r="D88" s="199" t="e">
        <f>(0.3*H60)+(0.7*H86)</f>
        <v>#VALUE!</v>
      </c>
      <c r="E88" s="200"/>
      <c r="F88" s="200"/>
      <c r="G88" s="200"/>
      <c r="H88" s="201"/>
      <c r="I88" s="140"/>
      <c r="K88" s="2"/>
    </row>
    <row r="89" spans="1:11" ht="30.6" customHeight="1" thickBot="1">
      <c r="A89" s="31"/>
      <c r="B89" s="351" t="s">
        <v>2</v>
      </c>
      <c r="C89" s="351"/>
      <c r="D89" s="351"/>
      <c r="E89" s="351"/>
      <c r="F89" s="351"/>
      <c r="G89" s="351"/>
      <c r="H89" s="351"/>
      <c r="I89" s="351"/>
      <c r="K89" s="2"/>
    </row>
    <row r="90" spans="1:11" ht="50.45" customHeight="1" thickBot="1">
      <c r="A90" s="114" t="s">
        <v>104</v>
      </c>
      <c r="B90" s="120">
        <f ca="1">TODAY()</f>
        <v>43303</v>
      </c>
      <c r="C90" s="314">
        <f ca="1">TODAY()</f>
        <v>43303</v>
      </c>
      <c r="D90" s="315"/>
      <c r="E90" s="277" t="s">
        <v>1</v>
      </c>
      <c r="F90" s="278"/>
      <c r="G90" s="278"/>
      <c r="H90" s="278"/>
      <c r="I90" s="279"/>
      <c r="K90" s="2"/>
    </row>
    <row r="91" spans="1:11" ht="80.45" customHeight="1" thickBot="1">
      <c r="A91" s="216" t="s">
        <v>0</v>
      </c>
      <c r="B91" s="217"/>
      <c r="C91" s="218" t="s">
        <v>85</v>
      </c>
      <c r="D91" s="217"/>
      <c r="E91" s="344" t="s">
        <v>101</v>
      </c>
      <c r="F91" s="345"/>
      <c r="G91" s="345"/>
      <c r="H91" s="345"/>
      <c r="I91" s="346"/>
      <c r="K91" s="2"/>
    </row>
    <row r="92" spans="1:11" ht="18.75" customHeight="1" thickBot="1">
      <c r="A92" s="202" t="s">
        <v>84</v>
      </c>
      <c r="B92" s="202"/>
      <c r="C92" s="202"/>
      <c r="D92" s="202"/>
      <c r="E92" s="202"/>
      <c r="F92" s="202"/>
      <c r="G92" s="202"/>
      <c r="H92" s="202"/>
      <c r="I92" s="202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5" t="s">
        <v>112</v>
      </c>
      <c r="B95" s="215"/>
      <c r="C95" s="215"/>
      <c r="D95" s="215"/>
      <c r="E95" s="215"/>
      <c r="F95" s="215"/>
      <c r="G95" s="215"/>
      <c r="H95" s="215"/>
      <c r="I95" s="215"/>
      <c r="J95" s="32"/>
      <c r="K95" s="33"/>
    </row>
    <row r="96" spans="1:11" s="34" customFormat="1" ht="51" customHeight="1">
      <c r="A96" s="67" t="str">
        <f>A2</f>
        <v>اسم الموظف:</v>
      </c>
      <c r="B96" s="95" t="str">
        <f>B46</f>
        <v xml:space="preserve"> </v>
      </c>
      <c r="C96" s="116"/>
      <c r="D96" s="101" t="str">
        <f>D2</f>
        <v>الوكالة / الادارة العامة:</v>
      </c>
      <c r="E96" s="209" t="str">
        <f>E46</f>
        <v xml:space="preserve"> </v>
      </c>
      <c r="F96" s="210"/>
      <c r="G96" s="210"/>
      <c r="H96" s="205"/>
      <c r="I96" s="206"/>
      <c r="J96" s="32"/>
      <c r="K96" s="33"/>
    </row>
    <row r="97" spans="1:11" s="34" customFormat="1" ht="51" customHeight="1">
      <c r="A97" s="67" t="str">
        <f>A3</f>
        <v>المسمى الوظيفي:</v>
      </c>
      <c r="B97" s="96" t="str">
        <f>B47</f>
        <v xml:space="preserve"> </v>
      </c>
      <c r="C97" s="116"/>
      <c r="D97" s="69" t="str">
        <f>D47</f>
        <v>الإدارة /القسم:</v>
      </c>
      <c r="E97" s="211" t="str">
        <f>E47</f>
        <v xml:space="preserve"> </v>
      </c>
      <c r="F97" s="212"/>
      <c r="G97" s="212"/>
      <c r="H97" s="205"/>
      <c r="I97" s="206"/>
      <c r="J97" s="32"/>
      <c r="K97" s="33"/>
    </row>
    <row r="98" spans="1:11" s="34" customFormat="1" ht="51" customHeight="1" thickBot="1">
      <c r="A98" s="68" t="str">
        <f>A4</f>
        <v xml:space="preserve">الرقم الوظيفي: </v>
      </c>
      <c r="B98" s="111" t="str">
        <f>B48</f>
        <v xml:space="preserve"> </v>
      </c>
      <c r="C98" s="117"/>
      <c r="D98" s="70" t="str">
        <f>D48</f>
        <v xml:space="preserve">المدير (المقيم): </v>
      </c>
      <c r="E98" s="213" t="str">
        <f>E48</f>
        <v xml:space="preserve"> </v>
      </c>
      <c r="F98" s="214"/>
      <c r="G98" s="214"/>
      <c r="H98" s="207"/>
      <c r="I98" s="208"/>
      <c r="J98" s="32"/>
      <c r="K98" s="33"/>
    </row>
    <row r="99" spans="1:11" s="34" customFormat="1" ht="24.75" customHeight="1">
      <c r="A99" s="203" t="s">
        <v>88</v>
      </c>
      <c r="B99" s="203"/>
      <c r="C99" s="203"/>
      <c r="D99" s="178" t="s">
        <v>89</v>
      </c>
      <c r="E99" s="179"/>
      <c r="F99" s="179"/>
      <c r="G99" s="179"/>
      <c r="H99" s="179"/>
      <c r="I99" s="180"/>
      <c r="J99" s="32"/>
      <c r="K99" s="33"/>
    </row>
    <row r="100" spans="1:11" s="34" customFormat="1" ht="58.9" customHeight="1">
      <c r="A100" s="204"/>
      <c r="B100" s="204"/>
      <c r="C100" s="204"/>
      <c r="D100" s="181"/>
      <c r="E100" s="182"/>
      <c r="F100" s="182"/>
      <c r="G100" s="182"/>
      <c r="H100" s="182"/>
      <c r="I100" s="183"/>
      <c r="J100" s="32"/>
      <c r="K100" s="33"/>
    </row>
    <row r="101" spans="1:11" s="34" customFormat="1" ht="49.15" customHeight="1" thickBot="1">
      <c r="A101" s="375" t="s">
        <v>145</v>
      </c>
      <c r="B101" s="375"/>
      <c r="C101" s="375"/>
      <c r="D101" s="139" t="s">
        <v>105</v>
      </c>
      <c r="E101" s="184">
        <f ca="1">TODAY()</f>
        <v>43303</v>
      </c>
      <c r="F101" s="184"/>
      <c r="G101" s="367">
        <f ca="1">TODAY()</f>
        <v>43303</v>
      </c>
      <c r="H101" s="367"/>
      <c r="I101" s="118"/>
      <c r="J101" s="32"/>
    </row>
    <row r="102" spans="1:11" s="34" customFormat="1" ht="18" customHeight="1">
      <c r="A102" s="376" t="s">
        <v>133</v>
      </c>
      <c r="B102" s="376"/>
      <c r="C102" s="376"/>
      <c r="D102" s="376"/>
      <c r="E102" s="376"/>
      <c r="F102" s="376"/>
      <c r="G102" s="376"/>
      <c r="H102" s="376"/>
      <c r="I102" s="376"/>
      <c r="J102" s="32"/>
    </row>
    <row r="103" spans="1:11" s="34" customFormat="1" ht="18" customHeight="1">
      <c r="A103" s="377"/>
      <c r="B103" s="377"/>
      <c r="C103" s="377"/>
      <c r="D103" s="377"/>
      <c r="E103" s="377"/>
      <c r="F103" s="377"/>
      <c r="G103" s="377"/>
      <c r="H103" s="377"/>
      <c r="I103" s="377"/>
      <c r="J103" s="32"/>
    </row>
    <row r="104" spans="1:11" s="34" customFormat="1" ht="36" customHeight="1">
      <c r="A104" s="130">
        <v>1</v>
      </c>
      <c r="B104" s="378" t="s">
        <v>90</v>
      </c>
      <c r="C104" s="378"/>
      <c r="D104" s="378"/>
      <c r="E104" s="131"/>
      <c r="F104" s="132"/>
      <c r="G104" s="132"/>
      <c r="H104" s="132"/>
      <c r="I104" s="133"/>
      <c r="J104" s="32"/>
    </row>
    <row r="105" spans="1:11" s="34" customFormat="1" ht="36" customHeight="1">
      <c r="A105" s="134">
        <v>2</v>
      </c>
      <c r="B105" s="378" t="s">
        <v>91</v>
      </c>
      <c r="C105" s="378"/>
      <c r="D105" s="378"/>
      <c r="E105" s="135"/>
      <c r="F105" s="136"/>
      <c r="G105" s="136"/>
      <c r="H105" s="136"/>
      <c r="I105" s="137"/>
      <c r="J105" s="32"/>
    </row>
    <row r="106" spans="1:11" s="34" customFormat="1" ht="46.9" customHeight="1">
      <c r="A106" s="134">
        <v>3</v>
      </c>
      <c r="B106" s="379" t="s">
        <v>92</v>
      </c>
      <c r="C106" s="380"/>
      <c r="D106" s="380"/>
      <c r="E106" s="380"/>
      <c r="F106" s="380"/>
      <c r="G106" s="380"/>
      <c r="H106" s="380"/>
      <c r="I106" s="381"/>
      <c r="J106" s="32"/>
    </row>
    <row r="107" spans="1:11" s="34" customFormat="1" ht="44.45" customHeight="1" thickBot="1">
      <c r="A107" s="138">
        <v>4</v>
      </c>
      <c r="B107" s="382" t="s">
        <v>93</v>
      </c>
      <c r="C107" s="382"/>
      <c r="D107" s="382"/>
      <c r="E107" s="382"/>
      <c r="F107" s="382"/>
      <c r="G107" s="382"/>
      <c r="H107" s="382"/>
      <c r="I107" s="382"/>
      <c r="J107" s="32"/>
    </row>
    <row r="108" spans="1:11" s="34" customFormat="1" ht="52.9" customHeight="1" thickTop="1" thickBot="1">
      <c r="A108" s="383" t="s">
        <v>142</v>
      </c>
      <c r="B108" s="384"/>
      <c r="C108" s="384"/>
      <c r="D108" s="384"/>
      <c r="E108" s="384"/>
      <c r="F108" s="384"/>
      <c r="G108" s="384"/>
      <c r="H108" s="384"/>
      <c r="I108" s="385"/>
      <c r="J108" s="32"/>
    </row>
    <row r="109" spans="1:11" s="34" customFormat="1" ht="91.15" customHeight="1" thickTop="1">
      <c r="A109" s="127" t="s">
        <v>94</v>
      </c>
      <c r="B109" s="128" t="s">
        <v>103</v>
      </c>
      <c r="C109" s="129" t="s">
        <v>95</v>
      </c>
      <c r="D109" s="129" t="s">
        <v>96</v>
      </c>
      <c r="E109" s="386" t="s">
        <v>97</v>
      </c>
      <c r="F109" s="387"/>
      <c r="G109" s="230" t="s">
        <v>98</v>
      </c>
      <c r="H109" s="231"/>
      <c r="I109" s="232"/>
      <c r="J109" s="35"/>
    </row>
    <row r="110" spans="1:11" s="34" customFormat="1" ht="45" customHeight="1">
      <c r="A110" s="122">
        <v>5</v>
      </c>
      <c r="B110" s="125" t="s">
        <v>134</v>
      </c>
      <c r="C110" s="99" t="e">
        <f>IF(D88&gt;=4.5,D88,"")</f>
        <v>#VALUE!</v>
      </c>
      <c r="D110" s="109" t="e">
        <f>IF(D88&gt;=4.5,D88,"")</f>
        <v>#VALUE!</v>
      </c>
      <c r="E110" s="391"/>
      <c r="F110" s="392"/>
      <c r="G110" s="391"/>
      <c r="H110" s="395"/>
      <c r="I110" s="392"/>
      <c r="J110" s="36"/>
    </row>
    <row r="111" spans="1:11" s="34" customFormat="1" ht="45" customHeight="1">
      <c r="A111" s="122">
        <v>4</v>
      </c>
      <c r="B111" s="125" t="s">
        <v>135</v>
      </c>
      <c r="C111" s="99" t="e">
        <f>IF(D88&gt;=4.5,"",IF(D88&gt;=3.5,D88,""))</f>
        <v>#VALUE!</v>
      </c>
      <c r="D111" s="109" t="e">
        <f>IF(D88&gt;=4.5,"",IF(D88&gt;=3.5,D88,""))</f>
        <v>#VALUE!</v>
      </c>
      <c r="E111" s="393"/>
      <c r="F111" s="394"/>
      <c r="G111" s="393"/>
      <c r="H111" s="396"/>
      <c r="I111" s="394"/>
      <c r="J111" s="36"/>
    </row>
    <row r="112" spans="1:11" s="34" customFormat="1" ht="45" customHeight="1">
      <c r="A112" s="122">
        <v>3</v>
      </c>
      <c r="B112" s="125" t="s">
        <v>136</v>
      </c>
      <c r="C112" s="99" t="e">
        <f>IF(D88&gt;=3.5,"",IF(D88&gt;=2.5,D88,""))</f>
        <v>#VALUE!</v>
      </c>
      <c r="D112" s="109" t="e">
        <f>IF(D88&gt;=3.5,"",IF(D88&gt;=2.5,D88,""))</f>
        <v>#VALUE!</v>
      </c>
      <c r="E112" s="393"/>
      <c r="F112" s="394"/>
      <c r="G112" s="393"/>
      <c r="H112" s="396"/>
      <c r="I112" s="394"/>
      <c r="J112" s="36"/>
    </row>
    <row r="113" spans="1:10" s="34" customFormat="1" ht="45" customHeight="1">
      <c r="A113" s="123">
        <v>2</v>
      </c>
      <c r="B113" s="126" t="s">
        <v>147</v>
      </c>
      <c r="C113" s="99" t="e">
        <f>IF(D88&gt;=2.5,"",IF(D88&gt;=1.5,D88,""))</f>
        <v>#VALUE!</v>
      </c>
      <c r="D113" s="109" t="e">
        <f>IF(D88&gt;=2.5,"",IF(D88&gt;=1.5,D88,""))</f>
        <v>#VALUE!</v>
      </c>
      <c r="E113" s="393"/>
      <c r="F113" s="394"/>
      <c r="G113" s="393"/>
      <c r="H113" s="396"/>
      <c r="I113" s="394"/>
      <c r="J113" s="36"/>
    </row>
    <row r="114" spans="1:10" s="34" customFormat="1" ht="45" customHeight="1" thickBot="1">
      <c r="A114" s="124">
        <v>1</v>
      </c>
      <c r="B114" s="126" t="s">
        <v>148</v>
      </c>
      <c r="C114" s="100" t="e">
        <f>IF(D88&gt;=1.5,"",IF(D88&gt;=0,D88,""))</f>
        <v>#VALUE!</v>
      </c>
      <c r="D114" s="110" t="e">
        <f>IF(D88&gt;=1.5,"",IF(D88&gt;=0,D88,""))</f>
        <v>#VALUE!</v>
      </c>
      <c r="E114" s="393"/>
      <c r="F114" s="394"/>
      <c r="G114" s="393"/>
      <c r="H114" s="397"/>
      <c r="I114" s="394"/>
      <c r="J114" s="37"/>
    </row>
    <row r="115" spans="1:10" s="34" customFormat="1" ht="50.45" customHeight="1">
      <c r="A115" s="364" t="s">
        <v>137</v>
      </c>
      <c r="B115" s="365"/>
      <c r="C115" s="366"/>
      <c r="D115" s="185" t="s">
        <v>138</v>
      </c>
      <c r="E115" s="186"/>
      <c r="F115" s="186"/>
      <c r="G115" s="186"/>
      <c r="H115" s="186"/>
      <c r="I115" s="187"/>
      <c r="J115" s="32"/>
    </row>
    <row r="116" spans="1:10" s="34" customFormat="1" ht="45" customHeight="1">
      <c r="A116" s="175"/>
      <c r="B116" s="176"/>
      <c r="C116" s="177"/>
      <c r="D116" s="175"/>
      <c r="E116" s="176"/>
      <c r="F116" s="176"/>
      <c r="G116" s="176"/>
      <c r="H116" s="176"/>
      <c r="I116" s="177"/>
      <c r="J116" s="32"/>
    </row>
    <row r="117" spans="1:10" s="34" customFormat="1" ht="45" customHeight="1">
      <c r="A117" s="175"/>
      <c r="B117" s="176"/>
      <c r="C117" s="177"/>
      <c r="D117" s="398"/>
      <c r="E117" s="399"/>
      <c r="F117" s="399"/>
      <c r="G117" s="399"/>
      <c r="H117" s="399"/>
      <c r="I117" s="400"/>
      <c r="J117" s="32"/>
    </row>
    <row r="118" spans="1:10" s="34" customFormat="1" ht="45" customHeight="1">
      <c r="A118" s="175"/>
      <c r="B118" s="176"/>
      <c r="C118" s="177"/>
      <c r="D118" s="175"/>
      <c r="E118" s="176"/>
      <c r="F118" s="176"/>
      <c r="G118" s="176"/>
      <c r="H118" s="176"/>
      <c r="I118" s="177"/>
      <c r="J118" s="32"/>
    </row>
    <row r="119" spans="1:10" s="34" customFormat="1" ht="45" customHeight="1">
      <c r="A119" s="175"/>
      <c r="B119" s="176"/>
      <c r="C119" s="177"/>
      <c r="D119" s="175"/>
      <c r="E119" s="176"/>
      <c r="F119" s="176"/>
      <c r="G119" s="176"/>
      <c r="H119" s="176"/>
      <c r="I119" s="177"/>
      <c r="J119" s="32"/>
    </row>
    <row r="120" spans="1:10" s="34" customFormat="1" ht="31.9" customHeight="1">
      <c r="A120" s="388" t="s">
        <v>139</v>
      </c>
      <c r="B120" s="389"/>
      <c r="C120" s="389"/>
      <c r="D120" s="389"/>
      <c r="E120" s="389"/>
      <c r="F120" s="389"/>
      <c r="G120" s="389"/>
      <c r="H120" s="389"/>
      <c r="I120" s="390"/>
      <c r="J120" s="32"/>
    </row>
    <row r="121" spans="1:10" s="34" customFormat="1" ht="18" customHeight="1">
      <c r="A121" s="368"/>
      <c r="B121" s="368"/>
      <c r="C121" s="368"/>
      <c r="D121" s="368"/>
      <c r="E121" s="368"/>
      <c r="F121" s="368"/>
      <c r="G121" s="368"/>
      <c r="H121" s="368"/>
      <c r="I121" s="368"/>
      <c r="J121" s="35"/>
    </row>
    <row r="122" spans="1:10" s="34" customFormat="1" ht="154.15" customHeight="1">
      <c r="A122" s="368"/>
      <c r="B122" s="368"/>
      <c r="C122" s="368"/>
      <c r="D122" s="368"/>
      <c r="E122" s="368"/>
      <c r="F122" s="368"/>
      <c r="G122" s="368"/>
      <c r="H122" s="368"/>
      <c r="I122" s="368"/>
      <c r="J122" s="37"/>
    </row>
    <row r="123" spans="1:10" s="34" customFormat="1" ht="18" customHeight="1">
      <c r="A123" s="369" t="s">
        <v>141</v>
      </c>
      <c r="B123" s="370"/>
      <c r="C123" s="369" t="s">
        <v>140</v>
      </c>
      <c r="D123" s="373"/>
      <c r="E123" s="370"/>
      <c r="F123" s="369" t="s">
        <v>99</v>
      </c>
      <c r="G123" s="373"/>
      <c r="H123" s="373"/>
      <c r="I123" s="370"/>
      <c r="J123" s="32"/>
    </row>
    <row r="124" spans="1:10" s="34" customFormat="1" ht="64.150000000000006" customHeight="1">
      <c r="A124" s="371"/>
      <c r="B124" s="372"/>
      <c r="C124" s="371"/>
      <c r="D124" s="374"/>
      <c r="E124" s="372"/>
      <c r="F124" s="371"/>
      <c r="G124" s="374"/>
      <c r="H124" s="374"/>
      <c r="I124" s="372"/>
      <c r="J124" s="32"/>
    </row>
    <row r="125" spans="1:10">
      <c r="A125" s="51"/>
      <c r="B125" s="121"/>
      <c r="C125" s="121"/>
      <c r="D125" s="121"/>
      <c r="E125" s="121"/>
      <c r="F125" s="51"/>
      <c r="G125" s="51"/>
      <c r="H125" s="51"/>
      <c r="I125" s="51"/>
    </row>
    <row r="126" spans="1:10">
      <c r="A126" s="51"/>
      <c r="B126" s="121"/>
      <c r="C126" s="121"/>
      <c r="D126" s="121"/>
      <c r="E126" s="121"/>
      <c r="F126" s="51"/>
      <c r="G126" s="51"/>
      <c r="H126" s="51"/>
      <c r="I126" s="51"/>
    </row>
    <row r="127" spans="1:10">
      <c r="A127" s="51"/>
      <c r="B127" s="121"/>
      <c r="C127" s="121"/>
      <c r="D127" s="121"/>
      <c r="E127" s="121"/>
      <c r="F127" s="51"/>
      <c r="G127" s="51"/>
      <c r="H127" s="51"/>
      <c r="I127" s="51"/>
    </row>
    <row r="128" spans="1:10">
      <c r="A128" s="51"/>
      <c r="B128" s="121"/>
      <c r="C128" s="121"/>
      <c r="D128" s="121"/>
      <c r="E128" s="121"/>
      <c r="F128" s="51"/>
      <c r="G128" s="51"/>
      <c r="H128" s="51"/>
      <c r="I128" s="51"/>
    </row>
    <row r="129" spans="1:9">
      <c r="A129" s="51"/>
      <c r="B129" s="121"/>
      <c r="C129" s="121"/>
      <c r="D129" s="121"/>
      <c r="E129" s="121"/>
      <c r="F129" s="51"/>
      <c r="G129" s="51"/>
      <c r="H129" s="51"/>
      <c r="I129" s="51"/>
    </row>
    <row r="130" spans="1:9">
      <c r="A130" s="51"/>
      <c r="B130" s="121"/>
      <c r="C130" s="121"/>
      <c r="D130" s="121"/>
      <c r="E130" s="121"/>
      <c r="F130" s="51"/>
      <c r="G130" s="51"/>
      <c r="H130" s="51"/>
      <c r="I130" s="51"/>
    </row>
    <row r="131" spans="1:9">
      <c r="A131" s="51"/>
      <c r="B131" s="121"/>
      <c r="C131" s="121"/>
      <c r="D131" s="121"/>
      <c r="E131" s="121"/>
      <c r="F131" s="51"/>
      <c r="G131" s="51"/>
      <c r="H131" s="51"/>
      <c r="I131" s="51"/>
    </row>
    <row r="132" spans="1:9">
      <c r="A132" s="51"/>
      <c r="B132" s="121"/>
      <c r="C132" s="121"/>
      <c r="D132" s="121"/>
      <c r="E132" s="121"/>
      <c r="F132" s="51"/>
      <c r="G132" s="51"/>
      <c r="H132" s="51"/>
      <c r="I132" s="51"/>
    </row>
    <row r="133" spans="1:9">
      <c r="A133" s="51"/>
      <c r="B133" s="121"/>
      <c r="C133" s="121"/>
      <c r="D133" s="121"/>
      <c r="E133" s="121"/>
      <c r="F133" s="51"/>
      <c r="G133" s="51"/>
      <c r="H133" s="51"/>
      <c r="I133" s="51"/>
    </row>
    <row r="134" spans="1:9">
      <c r="A134" s="51"/>
      <c r="B134" s="121"/>
      <c r="C134" s="121"/>
      <c r="D134" s="121"/>
      <c r="E134" s="121"/>
      <c r="F134" s="51"/>
      <c r="G134" s="51"/>
      <c r="H134" s="51"/>
      <c r="I134" s="51"/>
    </row>
    <row r="135" spans="1:9">
      <c r="A135" s="51"/>
      <c r="B135" s="121"/>
      <c r="C135" s="121"/>
      <c r="D135" s="121"/>
      <c r="E135" s="121"/>
      <c r="F135" s="51"/>
      <c r="G135" s="51"/>
      <c r="H135" s="51"/>
      <c r="I135" s="51"/>
    </row>
    <row r="136" spans="1:9">
      <c r="A136" s="51"/>
      <c r="B136" s="121"/>
      <c r="C136" s="121"/>
      <c r="D136" s="121"/>
      <c r="E136" s="121"/>
      <c r="F136" s="51"/>
      <c r="G136" s="51"/>
      <c r="H136" s="51"/>
      <c r="I136" s="51"/>
    </row>
    <row r="137" spans="1:9">
      <c r="A137" s="51"/>
      <c r="B137" s="121"/>
      <c r="C137" s="121"/>
      <c r="D137" s="121"/>
      <c r="E137" s="121"/>
      <c r="F137" s="51"/>
      <c r="G137" s="51"/>
      <c r="H137" s="51"/>
      <c r="I137" s="51"/>
    </row>
    <row r="138" spans="1:9">
      <c r="A138" s="51"/>
      <c r="B138" s="121"/>
      <c r="C138" s="121"/>
      <c r="D138" s="121"/>
      <c r="E138" s="121"/>
      <c r="F138" s="51"/>
      <c r="G138" s="51"/>
      <c r="H138" s="51"/>
      <c r="I138" s="51"/>
    </row>
    <row r="139" spans="1:9">
      <c r="A139" s="51"/>
      <c r="B139" s="121"/>
      <c r="C139" s="121"/>
      <c r="D139" s="121"/>
      <c r="E139" s="121"/>
      <c r="F139" s="51"/>
      <c r="G139" s="51"/>
      <c r="H139" s="51"/>
      <c r="I139" s="51"/>
    </row>
    <row r="140" spans="1:9">
      <c r="A140" s="51"/>
      <c r="B140" s="121"/>
      <c r="C140" s="121"/>
      <c r="D140" s="121"/>
      <c r="E140" s="121"/>
      <c r="F140" s="51"/>
      <c r="G140" s="51"/>
      <c r="H140" s="51"/>
      <c r="I140" s="51"/>
    </row>
    <row r="141" spans="1:9">
      <c r="A141" s="51"/>
      <c r="B141" s="121"/>
      <c r="C141" s="121"/>
      <c r="D141" s="121"/>
      <c r="E141" s="121"/>
      <c r="F141" s="51"/>
      <c r="G141" s="51"/>
      <c r="H141" s="51"/>
      <c r="I141" s="51"/>
    </row>
    <row r="142" spans="1:9">
      <c r="A142" s="51"/>
      <c r="B142" s="121"/>
      <c r="C142" s="121"/>
      <c r="D142" s="121"/>
      <c r="E142" s="121"/>
      <c r="F142" s="51"/>
      <c r="G142" s="51"/>
      <c r="H142" s="51"/>
      <c r="I142" s="51"/>
    </row>
    <row r="143" spans="1:9">
      <c r="A143" s="51"/>
      <c r="B143" s="121"/>
      <c r="C143" s="121"/>
      <c r="D143" s="121"/>
      <c r="E143" s="121"/>
      <c r="F143" s="51"/>
      <c r="G143" s="51"/>
      <c r="H143" s="51"/>
      <c r="I143" s="51"/>
    </row>
    <row r="144" spans="1:9">
      <c r="A144" s="51"/>
      <c r="B144" s="121"/>
      <c r="C144" s="121"/>
      <c r="D144" s="121"/>
      <c r="E144" s="121"/>
      <c r="F144" s="51"/>
      <c r="G144" s="51"/>
      <c r="H144" s="51"/>
      <c r="I144" s="51"/>
    </row>
    <row r="145" spans="1:9">
      <c r="A145" s="51"/>
      <c r="B145" s="121"/>
      <c r="C145" s="121"/>
      <c r="D145" s="121"/>
      <c r="E145" s="121"/>
      <c r="F145" s="51"/>
      <c r="G145" s="51"/>
      <c r="H145" s="51"/>
      <c r="I145" s="51"/>
    </row>
    <row r="146" spans="1:9">
      <c r="A146" s="51"/>
      <c r="B146" s="121"/>
      <c r="C146" s="121"/>
      <c r="D146" s="121"/>
      <c r="E146" s="121"/>
      <c r="F146" s="51"/>
      <c r="G146" s="51"/>
      <c r="H146" s="51"/>
      <c r="I146" s="51"/>
    </row>
    <row r="147" spans="1:9">
      <c r="A147" s="51"/>
      <c r="B147" s="121"/>
      <c r="C147" s="121"/>
      <c r="D147" s="121"/>
      <c r="E147" s="121"/>
      <c r="F147" s="51"/>
      <c r="G147" s="51"/>
      <c r="H147" s="51"/>
      <c r="I147" s="51"/>
    </row>
    <row r="148" spans="1:9">
      <c r="A148" s="51"/>
      <c r="B148" s="121"/>
      <c r="C148" s="121"/>
      <c r="D148" s="121"/>
      <c r="E148" s="121"/>
      <c r="F148" s="51"/>
      <c r="G148" s="51"/>
      <c r="H148" s="51"/>
      <c r="I148" s="51"/>
    </row>
    <row r="149" spans="1:9">
      <c r="A149" s="51"/>
      <c r="B149" s="121"/>
      <c r="C149" s="121"/>
      <c r="D149" s="121"/>
      <c r="E149" s="121"/>
      <c r="F149" s="51"/>
      <c r="G149" s="51"/>
      <c r="H149" s="51"/>
      <c r="I149" s="51"/>
    </row>
    <row r="150" spans="1:9">
      <c r="A150" s="51"/>
      <c r="B150" s="121"/>
      <c r="C150" s="121"/>
      <c r="D150" s="121"/>
      <c r="E150" s="121"/>
      <c r="F150" s="51"/>
      <c r="G150" s="51"/>
      <c r="H150" s="51"/>
      <c r="I150" s="51"/>
    </row>
    <row r="151" spans="1:9">
      <c r="A151" s="51"/>
      <c r="B151" s="121"/>
      <c r="C151" s="121"/>
      <c r="D151" s="121"/>
      <c r="E151" s="121"/>
      <c r="F151" s="51"/>
      <c r="G151" s="51"/>
      <c r="H151" s="51"/>
      <c r="I151" s="51"/>
    </row>
    <row r="152" spans="1:9">
      <c r="A152" s="51"/>
      <c r="B152" s="121"/>
      <c r="C152" s="121"/>
      <c r="D152" s="121"/>
      <c r="E152" s="121"/>
      <c r="F152" s="51"/>
      <c r="G152" s="51"/>
      <c r="H152" s="51"/>
      <c r="I152" s="51"/>
    </row>
    <row r="153" spans="1:9">
      <c r="A153" s="51"/>
      <c r="B153" s="121"/>
      <c r="C153" s="121"/>
      <c r="D153" s="121"/>
      <c r="E153" s="121"/>
      <c r="F153" s="51"/>
      <c r="G153" s="51"/>
      <c r="H153" s="51"/>
      <c r="I153" s="51"/>
    </row>
    <row r="154" spans="1:9">
      <c r="A154" s="51"/>
      <c r="B154" s="121"/>
      <c r="C154" s="121"/>
      <c r="D154" s="121"/>
      <c r="E154" s="121"/>
      <c r="F154" s="51"/>
      <c r="G154" s="51"/>
      <c r="H154" s="51"/>
      <c r="I154" s="51"/>
    </row>
    <row r="155" spans="1:9">
      <c r="A155" s="51"/>
      <c r="B155" s="121"/>
      <c r="C155" s="121"/>
      <c r="D155" s="121"/>
      <c r="E155" s="121"/>
      <c r="F155" s="51"/>
      <c r="G155" s="51"/>
      <c r="H155" s="51"/>
      <c r="I155" s="51"/>
    </row>
    <row r="156" spans="1:9">
      <c r="A156" s="51"/>
      <c r="B156" s="121"/>
      <c r="C156" s="121"/>
      <c r="D156" s="121"/>
      <c r="E156" s="121"/>
      <c r="F156" s="51"/>
      <c r="G156" s="51"/>
      <c r="H156" s="51"/>
      <c r="I156" s="51"/>
    </row>
    <row r="157" spans="1:9">
      <c r="A157" s="51"/>
      <c r="B157" s="121"/>
      <c r="C157" s="121"/>
      <c r="D157" s="121"/>
      <c r="E157" s="121"/>
      <c r="F157" s="51"/>
      <c r="G157" s="51"/>
      <c r="H157" s="51"/>
      <c r="I157" s="51"/>
    </row>
    <row r="158" spans="1:9">
      <c r="A158" s="51"/>
      <c r="B158" s="121"/>
      <c r="C158" s="121"/>
      <c r="D158" s="121"/>
      <c r="E158" s="121"/>
      <c r="F158" s="51"/>
      <c r="G158" s="51"/>
      <c r="H158" s="51"/>
      <c r="I158" s="51"/>
    </row>
    <row r="159" spans="1:9">
      <c r="A159" s="51"/>
      <c r="B159" s="121"/>
      <c r="C159" s="121"/>
      <c r="D159" s="121"/>
      <c r="E159" s="121"/>
      <c r="F159" s="51"/>
      <c r="G159" s="51"/>
      <c r="H159" s="51"/>
      <c r="I159" s="51"/>
    </row>
    <row r="160" spans="1:9">
      <c r="A160" s="51"/>
      <c r="B160" s="121"/>
      <c r="C160" s="121"/>
      <c r="D160" s="121"/>
      <c r="E160" s="121"/>
      <c r="F160" s="51"/>
      <c r="G160" s="51"/>
      <c r="H160" s="51"/>
      <c r="I160" s="51"/>
    </row>
  </sheetData>
  <sheetProtection algorithmName="SHA-512" hashValue="1/FZL8h0T8pXC+f/al2NJ2LOFYJGlR3juwEKrPCK5FdSeBgQtyFhD9T+Pa+oR4FlYarmB1ou7OWB6DmXfc7JAw==" saltValue="v6/UO8xRARFWf/T9dFz2rA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59 H81:H85">
      <formula1>$J$51:$J$58</formula1>
    </dataValidation>
    <dataValidation type="list" allowBlank="1" showInputMessage="1" showErrorMessage="1" promptTitle="تنبيه:" prompt="وضع نسبة مئوية قيمتها من 10% إلى 50%" sqref="H7:H12">
      <formula1>$K$5:$K$17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type="list" allowBlank="1" showInputMessage="1" showErrorMessage="1" sqref="H63:H80">
      <formula1>$J$52:$J$59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4" ma:contentTypeDescription="إنشاء مستند جديد." ma:contentTypeScope="" ma:versionID="6a91b5ee864b459aef43f0de4b8e156e">
  <xsd:schema xmlns:xsd="http://www.w3.org/2001/XMLSchema" xmlns:xs="http://www.w3.org/2001/XMLSchema" xmlns:p="http://schemas.microsoft.com/office/2006/metadata/properties" xmlns:ns1="http://schemas.microsoft.com/sharepoint/v3" xmlns:ns2="$ListId:Lists/DocumentCategories;" xmlns:ns3="74af0685-0374-465a-8e53-fa4b22917c92" targetNamespace="http://schemas.microsoft.com/office/2006/metadata/properties" ma:root="true" ma:fieldsID="539aad4a3090816438d1a821113b5261" ns1:_="" ns2:_="" ns3:_="">
    <xsd:import namespace="http://schemas.microsoft.com/sharepoint/v3"/>
    <xsd:import namespace="$ListId:Lists/DocumentCategories;"/>
    <xsd:import namespace="74af0685-0374-465a-8e53-fa4b22917c92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f0685-0374-465a-8e53-fa4b22917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تمت مشاركته مع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5E03A7-F035-4C0B-9C05-AE2E1C9E3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74af0685-0374-465a-8e53-fa4b22917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D34392-2624-4905-806B-E7444C11EA67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F475FB0B-66BA-434D-BEAE-F30EB9A2091F}">
  <ds:schemaRefs>
    <ds:schemaRef ds:uri="74af0685-0374-465a-8e53-fa4b22917c92"/>
    <ds:schemaRef ds:uri="http://purl.org/dc/dcmitype/"/>
    <ds:schemaRef ds:uri="$ListId:Lists/DocumentCategories;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76558B4-1D76-4868-B988-C45DEF4468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للموظف على الوظيفة غير الإشرافية</dc:title>
  <dc:creator>Raed Alalwan;hmalbishi@moh.gov.sa</dc:creator>
  <cp:lastModifiedBy>OTARR-PCC</cp:lastModifiedBy>
  <cp:lastPrinted>2018-01-04T06:21:57Z</cp:lastPrinted>
  <dcterms:created xsi:type="dcterms:W3CDTF">2016-11-06T08:26:18Z</dcterms:created>
  <dcterms:modified xsi:type="dcterms:W3CDTF">2018-07-22T08:37:25Z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