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ndroid\تقييم شهر رجب\"/>
    </mc:Choice>
  </mc:AlternateContent>
  <bookViews>
    <workbookView xWindow="0" yWindow="0" windowWidth="15360" windowHeight="9105"/>
  </bookViews>
  <sheets>
    <sheet name="ميثاق الوظائف الاشرافية" sheetId="1" r:id="rId1"/>
  </sheets>
  <definedNames>
    <definedName name="_xlnm.Print_Area" localSheetId="0">'ميثاق الوظائف الاشرافية'!$A$1:$I$173</definedName>
  </definedNames>
  <calcPr calcId="152511"/>
</workbook>
</file>

<file path=xl/calcChain.xml><?xml version="1.0" encoding="utf-8"?>
<calcChain xmlns="http://schemas.openxmlformats.org/spreadsheetml/2006/main">
  <c r="G107" i="1" l="1"/>
  <c r="E107" i="1"/>
  <c r="A104" i="1"/>
  <c r="D103" i="1"/>
  <c r="A103" i="1"/>
  <c r="D102" i="1"/>
  <c r="A102" i="1"/>
  <c r="C95" i="1"/>
  <c r="B95" i="1"/>
  <c r="I90" i="1"/>
  <c r="I89" i="1"/>
  <c r="I88" i="1"/>
  <c r="I87" i="1"/>
  <c r="I86" i="1"/>
  <c r="C86" i="1"/>
  <c r="I85" i="1"/>
  <c r="I84" i="1"/>
  <c r="I83" i="1"/>
  <c r="I82" i="1"/>
  <c r="C82" i="1"/>
  <c r="I81" i="1"/>
  <c r="I80" i="1"/>
  <c r="C80" i="1"/>
  <c r="I79" i="1"/>
  <c r="I78" i="1"/>
  <c r="I77" i="1"/>
  <c r="C77" i="1"/>
  <c r="I76" i="1"/>
  <c r="I75" i="1"/>
  <c r="I74" i="1"/>
  <c r="C74" i="1"/>
  <c r="I73" i="1"/>
  <c r="I72" i="1"/>
  <c r="I71" i="1"/>
  <c r="C71" i="1"/>
  <c r="I70" i="1"/>
  <c r="I69" i="1"/>
  <c r="I68" i="1"/>
  <c r="C68" i="1"/>
  <c r="I64" i="1"/>
  <c r="H64" i="1"/>
  <c r="G64" i="1"/>
  <c r="I63" i="1"/>
  <c r="I62" i="1"/>
  <c r="H61" i="1"/>
  <c r="E61" i="1"/>
  <c r="G61" i="1" s="1"/>
  <c r="D61" i="1"/>
  <c r="I61" i="1" s="1"/>
  <c r="C61" i="1"/>
  <c r="B61" i="1"/>
  <c r="H60" i="1"/>
  <c r="G60" i="1"/>
  <c r="E60" i="1"/>
  <c r="D60" i="1"/>
  <c r="I60" i="1" s="1"/>
  <c r="C60" i="1"/>
  <c r="B60" i="1"/>
  <c r="E59" i="1"/>
  <c r="H59" i="1" s="1"/>
  <c r="D59" i="1"/>
  <c r="C59" i="1"/>
  <c r="B59" i="1"/>
  <c r="E58" i="1"/>
  <c r="H58" i="1" s="1"/>
  <c r="D58" i="1"/>
  <c r="C58" i="1"/>
  <c r="B58" i="1"/>
  <c r="E57" i="1"/>
  <c r="H57" i="1" s="1"/>
  <c r="D57" i="1"/>
  <c r="C57" i="1"/>
  <c r="B57" i="1"/>
  <c r="E56" i="1"/>
  <c r="H56" i="1" s="1"/>
  <c r="I56" i="1" s="1"/>
  <c r="D56" i="1"/>
  <c r="C56" i="1"/>
  <c r="B56" i="1"/>
  <c r="E53" i="1"/>
  <c r="E104" i="1" s="1"/>
  <c r="D53" i="1"/>
  <c r="D104" i="1" s="1"/>
  <c r="B53" i="1"/>
  <c r="B104" i="1" s="1"/>
  <c r="A53" i="1"/>
  <c r="E52" i="1"/>
  <c r="E103" i="1" s="1"/>
  <c r="D52" i="1"/>
  <c r="B52" i="1"/>
  <c r="B103" i="1" s="1"/>
  <c r="A52" i="1"/>
  <c r="E51" i="1"/>
  <c r="E102" i="1" s="1"/>
  <c r="D51" i="1"/>
  <c r="B51" i="1"/>
  <c r="B102" i="1" s="1"/>
  <c r="A51" i="1"/>
  <c r="C43" i="1"/>
  <c r="B43" i="1"/>
  <c r="C42" i="1"/>
  <c r="H16" i="1"/>
  <c r="G56" i="1" l="1"/>
  <c r="I57" i="1"/>
  <c r="J86" i="1"/>
  <c r="J82" i="1"/>
  <c r="J80" i="1"/>
  <c r="J77" i="1"/>
  <c r="J74" i="1"/>
  <c r="J71" i="1"/>
  <c r="J68" i="1"/>
  <c r="I59" i="1"/>
  <c r="G59" i="1"/>
  <c r="D65" i="1"/>
  <c r="I58" i="1"/>
  <c r="G58" i="1"/>
  <c r="G57" i="1"/>
  <c r="C91" i="1"/>
  <c r="H65" i="1" l="1"/>
  <c r="J91" i="1"/>
  <c r="H91" i="1" s="1"/>
  <c r="D93" i="1" s="1"/>
  <c r="C119" i="1" s="1"/>
  <c r="D117" i="1" l="1"/>
  <c r="D120" i="1"/>
  <c r="C118" i="1"/>
  <c r="D118" i="1"/>
  <c r="C116" i="1"/>
  <c r="D116" i="1"/>
  <c r="D119" i="1"/>
  <c r="C117" i="1"/>
  <c r="C120" i="1"/>
</calcChain>
</file>

<file path=xl/sharedStrings.xml><?xml version="1.0" encoding="utf-8"?>
<sst xmlns="http://schemas.openxmlformats.org/spreadsheetml/2006/main" count="179" uniqueCount="162">
  <si>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</si>
  <si>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</si>
  <si>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</si>
  <si>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</si>
  <si>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</si>
  <si>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</si>
  <si>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</si>
  <si>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</si>
  <si>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</si>
  <si>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</si>
  <si>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</si>
  <si>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</si>
  <si>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</si>
  <si>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</si>
  <si>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</si>
  <si>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</si>
  <si>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</si>
  <si>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</si>
  <si>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 xml:space="preserve">•    يستطيع القيام بمهام متعددة و تحديد أولوياتها  بفاعلية . </t>
  </si>
  <si>
    <t>تحقيق النتائج</t>
  </si>
  <si>
    <t>• ينصت للآخرين بعناية .</t>
  </si>
  <si>
    <t>• يستخدم التواصل الشفهي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</si>
  <si>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</si>
  <si>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</si>
  <si>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</si>
  <si>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</si>
  <si>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</si>
  <si>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• يفصح عن ما يواجهه من تحديات بشفافية .</t>
  </si>
  <si>
    <t>•   يفهم دوره، وكيفية ارتباطه بالأهداف العامة لجهة عمله .</t>
  </si>
  <si>
    <t>• يتحمل مسؤولية أعماله و قراراته، ولا يلقى اللوم على الآخرين.</t>
  </si>
  <si>
    <t>حس المسؤولية</t>
  </si>
  <si>
    <t>التقدير الموزون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</si>
  <si>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</si>
  <si>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</si>
  <si>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</si>
  <si>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</si>
  <si>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</si>
  <si>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</si>
  <si>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>الرقم الوظيفي:</t>
  </si>
  <si>
    <t>المسمى الوظيفي:</t>
  </si>
  <si>
    <t>الوكالة / الادارة العامة:</t>
  </si>
  <si>
    <t>اسم الموظف:</t>
  </si>
  <si>
    <t>* نوصي المقيم بحفظ نسخة بصيغة (PDF) لجميع الموظفين .</t>
  </si>
  <si>
    <t>يفوض الصلاحيات و يتابع النتائج  .</t>
  </si>
  <si>
    <t>يفكر بمنطقية و ابداع دون التأثر بتحيزاته الشخصية.</t>
  </si>
  <si>
    <t>يدعم و يشجع فريقه على تحقيق اهدافه، حتى في الظروف الصعبة 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</si>
  <si>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</si>
  <si>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</si>
  <si>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</si>
  <si>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</si>
  <si>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</si>
  <si>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>يسعى إلى التعلم وتطوير نفسه باستمرار .</t>
  </si>
  <si>
    <t>مبادر ويعمل بدون توجيه من رئيسه عند تنفيذه لمهامه.</t>
  </si>
  <si>
    <t>يمكن الاعتماد عليه , وينفذ مهامه في وقتها بمستوى عال من الجودة 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</si>
  <si>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</si>
  <si>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</si>
  <si>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</si>
  <si>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</si>
  <si>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الجدارات المطلوبة للوظيفة لا تتسم بالثبات الكافي</t>
  </si>
  <si>
    <t>الأداء اقل من التوقعات، و حقق بعضا من اهدافه بالمستوى المطلوب.</t>
  </si>
  <si>
    <t>مرضى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</si>
  <si>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</si>
  <si>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</si>
  <si>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</si>
  <si>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</si>
  <si>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</si>
  <si>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</si>
  <si>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</si>
  <si>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</si>
  <si>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</si>
  <si>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</si>
  <si>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</si>
  <si>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</si>
  <si>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</si>
  <si>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</si>
  <si>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</si>
  <si>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 xml:space="preserve">مقياس التقدير العام لأداء الموظف - الوظيفة الإشرافية </t>
  </si>
  <si>
    <t>ملاحظة : الرجاء تعبئة الخلايا ذات اللون الابيض فقط</t>
  </si>
  <si>
    <t>*هذا النموذج مؤقت لحين أنتهاء من اتمتة نظام الاداء الوظيفي على نظام الموارد البشرية .</t>
  </si>
  <si>
    <t>درجة التقدير</t>
  </si>
  <si>
    <t>وصف الأداء</t>
  </si>
  <si>
    <t>الجاهزيه للترقيه:</t>
  </si>
  <si>
    <t>راجع الوصف التفصيلي لمقياس تقدير الاهداف و الجدارات</t>
  </si>
  <si>
    <t>اذكر مبررات حصول الموظف على تقدير "ممتاز" او "غير مرضي" فقط وارفق الوثائق الداعمه لها</t>
  </si>
  <si>
    <t>التصنيف</t>
  </si>
  <si>
    <t>التقدير</t>
  </si>
  <si>
    <t>*الوثائق الداعمه</t>
  </si>
  <si>
    <t>توقيع الموظف:</t>
  </si>
  <si>
    <t>توقيع المعتمد:</t>
  </si>
  <si>
    <t>المبررات*</t>
  </si>
  <si>
    <t>النتيجة قبل التقريب</t>
  </si>
  <si>
    <t>النتيجه بعد التقريب</t>
  </si>
  <si>
    <t>نموذج التقدير العام لأداء الموظف على الوظيفة الاشرافية</t>
  </si>
  <si>
    <t>دورة التقييم:       سنوي  (   )          مراجعة نصف سنوية (     )</t>
  </si>
  <si>
    <t>تأكد من تعبئة جميع الحقول في هذا النموذج</t>
  </si>
  <si>
    <t>اكتب نتيجة كل من التقدير العام كقيمة رقمية وكسور عشرية(قبل التقريب) وكذلك التقدير بعد التقريب لعدد صحيح</t>
  </si>
  <si>
    <t xml:space="preserve">توقيع المدير (المقيم): </t>
  </si>
  <si>
    <t xml:space="preserve">توقيع مدير/ مدير عام ادارة الموارد البشرية: </t>
  </si>
  <si>
    <t xml:space="preserve">الإدارة /القسم: </t>
  </si>
  <si>
    <t>المدير (المقيم):</t>
  </si>
  <si>
    <t>مجموع الوزن النسبي يجب ان يكون 100%</t>
  </si>
  <si>
    <t>يجب ان يكون مجموع الوزن النسبي  100%</t>
  </si>
  <si>
    <t>نموذج تقييم الأداء الوظيفي للوظيفة الإشرافية</t>
  </si>
  <si>
    <t xml:space="preserve"> التاريخ :         </t>
  </si>
  <si>
    <t xml:space="preserve"> التاريخ :      </t>
  </si>
  <si>
    <t xml:space="preserve">تاريخ  التقييم: </t>
  </si>
  <si>
    <t xml:space="preserve">  الوصف السلوكي للجدارات</t>
  </si>
  <si>
    <t xml:space="preserve">اولاً : الأهداف    Part-1 : The Goals    </t>
  </si>
  <si>
    <t xml:space="preserve">الهدف    The Goal </t>
  </si>
  <si>
    <t>#</t>
  </si>
  <si>
    <t>يجب ان يكون مجموع الوزن النسبي  (100%) Percentage weight total must be</t>
  </si>
  <si>
    <t>يشارك المعلومات بانفتاح وفق متطلبات العمل</t>
  </si>
  <si>
    <t>Competency  الجدارة</t>
  </si>
  <si>
    <t xml:space="preserve">  Use clear &amp; effective written communication</t>
  </si>
  <si>
    <t xml:space="preserve">ينصت للآخرين بعناية </t>
  </si>
  <si>
    <t>يستخدم التواصل الشفهي الواضح والفعال</t>
  </si>
  <si>
    <t>يساعد الأخرين على تطوير انفسهم.</t>
  </si>
  <si>
    <t>يوفر ويدعم فرص تطوير المرؤوسين.</t>
  </si>
  <si>
    <t>* The evaluator is advised to keep a PDF copy</t>
  </si>
  <si>
    <t xml:space="preserve">                                                         </t>
  </si>
  <si>
    <t xml:space="preserve">الهدف  The Goal </t>
  </si>
  <si>
    <t>يجب ان يكون مجموع الوزن النسبي 100%  Percentage weight total must be</t>
  </si>
  <si>
    <t>اجمالى التقدير الموزون Total of Evaluation</t>
  </si>
  <si>
    <t>الوصف السلوكي للجدارات</t>
  </si>
  <si>
    <t>اختر مستوى الجدارة المطلوب</t>
  </si>
  <si>
    <t xml:space="preserve">اولاً : الأهداف  Part-1 : The Goals    </t>
  </si>
  <si>
    <t xml:space="preserve">ثانياً : الجدارات  Part-2: Competencies </t>
  </si>
  <si>
    <t>ثانياً : الجدارات Part-2: Competencies</t>
  </si>
  <si>
    <t xml:space="preserve">• يستخدم التواصل المكتوب الواضح والفعال. </t>
  </si>
  <si>
    <t>• مبادر وقادر على تقديم بدائل و حلول عند تنفيذه لمهامه.</t>
  </si>
  <si>
    <t xml:space="preserve">اجمالى التقدير الموزون   Total of Evaluation </t>
  </si>
  <si>
    <t>توقيع المدير(المقيم)</t>
  </si>
  <si>
    <t xml:space="preserve">توقيع المعتمد </t>
  </si>
  <si>
    <t>الهدف 5 Goal</t>
  </si>
  <si>
    <t>الهدف 6 Goal</t>
  </si>
  <si>
    <t>Excellent  ممتاز</t>
  </si>
  <si>
    <t>Very Good جيد جدا</t>
  </si>
  <si>
    <t>Good  جيد</t>
  </si>
  <si>
    <t>نقاط القوة  Strength Points</t>
  </si>
  <si>
    <t>النقاط التي تحتاج الى تطوير  Points needs improvement</t>
  </si>
  <si>
    <t>الملاحظات  Remarks</t>
  </si>
  <si>
    <t xml:space="preserve">الجدارات Competencies
</t>
  </si>
  <si>
    <t xml:space="preserve">
</t>
  </si>
  <si>
    <t>تعليمات تعبئة النموذج    Filling out Instructions</t>
  </si>
  <si>
    <t>التقدير العام لأداء الموظف  Final result of Employee's Performance</t>
  </si>
  <si>
    <t xml:space="preserve">مستوى الجدارة المتحقق
</t>
  </si>
  <si>
    <t xml:space="preserve">مرن وقادر على تنفيذ أعمال هامة فى ظروف تنطوى على قدر كبير من المخاطرة وعدم اليقين 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</si>
  <si>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</si>
  <si>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</si>
  <si>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</si>
  <si>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دورة الاداء:           من         /      /                         إلى            /      /</t>
  </si>
  <si>
    <t>التقدير العام</t>
  </si>
  <si>
    <t>محمد احمد حسن داحش</t>
  </si>
  <si>
    <t>ادراة المراكز الصحية بالخبر</t>
  </si>
  <si>
    <t>فني تمريض</t>
  </si>
  <si>
    <t>الفحص الشامل</t>
  </si>
  <si>
    <t>عثمان عبدالله الشهري</t>
  </si>
  <si>
    <t>متابعة توفير المستلزمات ومتطلبات برنامج الفحص الشامل</t>
  </si>
  <si>
    <t>نسبي</t>
  </si>
  <si>
    <t>استيفاء خطة التدريب على رأس العمل لممرضي الفحص الشامل</t>
  </si>
  <si>
    <t>استيفاء الهدف الخامس من الاهداف العالمية لسلامة المريض (التحكم في انتشار العدوى)</t>
  </si>
  <si>
    <t>تحقيق اهداف قسم التمريض بالفحص الشامل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</si>
</sst>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[$-809]dd\ mmmm\ yyyy;@"/>
    <numFmt numFmtId="167" formatCode="[$-1170401]B2dd\ mmmm\,\ yyyy;@"/>
    <numFmt numFmtId="168" formatCode="dd/mm/yyyy;@"/>
  </numFmts>
  <fonts count="8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4"/>
      <name val="Arial"/>
      <family val="2"/>
      <charset val="178"/>
      <scheme val="minor"/>
    </font>
    <font>
      <sz val="13"/>
      <name val="Arial"/>
      <family val="2"/>
      <charset val="178"/>
    </font>
    <font>
      <sz val="11"/>
      <name val="Arial"/>
      <family val="2"/>
      <charset val="178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name val="Arial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Arial"/>
      <family val="2"/>
      <charset val="178"/>
      <scheme val="minor"/>
    </font>
    <font>
      <sz val="12"/>
      <color rgb="FF000000"/>
      <name val="Arial"/>
      <family val="2"/>
    </font>
    <font>
      <b/>
      <sz val="18"/>
      <color theme="1"/>
      <name val="Arial"/>
      <family val="2"/>
      <scheme val="minor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Arial"/>
      <family val="2"/>
      <scheme val="minor"/>
    </font>
    <font>
      <b/>
      <sz val="16"/>
      <color rgb="FF000000"/>
      <name val="Arial"/>
      <family val="2"/>
    </font>
    <font>
      <sz val="14"/>
      <color rgb="FF000000"/>
      <name val="Calibri"/>
      <family val="2"/>
    </font>
    <font>
      <sz val="18"/>
      <color rgb="FF000000"/>
      <name val="Arial"/>
      <family val="2"/>
    </font>
    <font>
      <sz val="14"/>
      <color theme="1"/>
      <name val="Arial"/>
      <family val="2"/>
      <scheme val="minor"/>
    </font>
    <font>
      <sz val="16"/>
      <color rgb="FF000000"/>
      <name val="Arial"/>
      <family val="2"/>
    </font>
    <font>
      <sz val="18"/>
      <color rgb="FF000000"/>
      <name val="Calibri"/>
      <family val="2"/>
    </font>
    <font>
      <sz val="14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4"/>
      <name val="Arial"/>
      <family val="2"/>
      <charset val="178"/>
      <scheme val="minor"/>
    </font>
    <font>
      <sz val="22"/>
      <color theme="1"/>
      <name val="Arial"/>
      <family val="2"/>
      <scheme val="minor"/>
    </font>
    <font>
      <b/>
      <sz val="15"/>
      <name val="Arial"/>
      <family val="2"/>
      <scheme val="minor"/>
    </font>
    <font>
      <sz val="20"/>
      <color rgb="FF000000"/>
      <name val="Calibri"/>
      <family val="2"/>
    </font>
    <font>
      <sz val="22"/>
      <color rgb="FF000000"/>
      <name val="Calibri"/>
      <family val="2"/>
    </font>
    <font>
      <b/>
      <sz val="24"/>
      <color theme="1"/>
      <name val="Arial"/>
      <family val="2"/>
      <scheme val="minor"/>
    </font>
    <font>
      <b/>
      <sz val="24"/>
      <name val="Arial"/>
      <family val="2"/>
      <scheme val="minor"/>
    </font>
    <font>
      <sz val="22"/>
      <color theme="1"/>
      <name val="Arial"/>
      <family val="2"/>
    </font>
    <font>
      <b/>
      <sz val="18"/>
      <color rgb="FF000000"/>
      <name val="Calibri"/>
      <family val="2"/>
    </font>
    <font>
      <b/>
      <sz val="17"/>
      <color rgb="FF000000"/>
      <name val="Arial"/>
      <family val="2"/>
    </font>
    <font>
      <b/>
      <sz val="22"/>
      <color rgb="FF000000"/>
      <name val="Arial"/>
      <family val="2"/>
    </font>
    <font>
      <b/>
      <sz val="20"/>
      <color rgb="FF000000"/>
      <name val="Arial"/>
      <family val="2"/>
    </font>
    <font>
      <b/>
      <sz val="24"/>
      <color rgb="FF000000"/>
      <name val="Arial"/>
      <family val="2"/>
    </font>
    <font>
      <b/>
      <sz val="18"/>
      <color theme="1"/>
      <name val="Simplified Arabic"/>
      <family val="1"/>
    </font>
    <font>
      <b/>
      <sz val="22"/>
      <color theme="1"/>
      <name val="Simplified Arabic"/>
      <family val="1"/>
    </font>
    <font>
      <sz val="24"/>
      <color theme="1"/>
      <name val="Simplified Arabic"/>
      <family val="1"/>
    </font>
    <font>
      <sz val="24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  <scheme val="minor"/>
    </font>
    <font>
      <b/>
      <sz val="19.7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4"/>
      <color rgb="FF000000"/>
      <name val="Arial"/>
      <family val="2"/>
    </font>
    <font>
      <sz val="22"/>
      <name val="Arial"/>
      <family val="2"/>
      <charset val="178"/>
    </font>
    <font>
      <b/>
      <sz val="28"/>
      <color theme="1"/>
      <name val="Times New Roman"/>
      <family val="1"/>
    </font>
    <font>
      <b/>
      <sz val="24"/>
      <color theme="1"/>
      <name val="Simplified Arabic"/>
      <family val="1"/>
    </font>
    <font>
      <b/>
      <sz val="22"/>
      <name val="Arial"/>
      <family val="2"/>
      <scheme val="minor"/>
    </font>
    <font>
      <b/>
      <sz val="24"/>
      <name val="Arial"/>
      <family val="2"/>
      <charset val="178"/>
      <scheme val="minor"/>
    </font>
    <font>
      <sz val="20"/>
      <name val="Arial"/>
      <family val="2"/>
      <scheme val="minor"/>
    </font>
    <font>
      <sz val="26"/>
      <color theme="1"/>
      <name val="Arial"/>
      <family val="2"/>
      <scheme val="minor"/>
    </font>
    <font>
      <b/>
      <sz val="20"/>
      <color rgb="FF000000"/>
      <name val="Calibri"/>
      <family val="2"/>
    </font>
    <font>
      <b/>
      <sz val="28"/>
      <color rgb="FF000000"/>
      <name val="Calibri"/>
      <family val="2"/>
    </font>
    <font>
      <b/>
      <sz val="22"/>
      <color rgb="FF000000"/>
      <name val="Calibri"/>
      <family val="2"/>
    </font>
    <font>
      <sz val="26"/>
      <color rgb="FF000000"/>
      <name val="Calibri"/>
      <family val="2"/>
    </font>
    <font>
      <sz val="24"/>
      <color rgb="FF000000"/>
      <name val="Calibri"/>
      <family val="2"/>
    </font>
    <font>
      <b/>
      <sz val="22"/>
      <color theme="4" tint="-0.499984740745262"/>
      <name val="Calibri"/>
      <family val="2"/>
    </font>
    <font>
      <b/>
      <sz val="24"/>
      <color rgb="FF000000"/>
      <name val="Calibri"/>
      <family val="2"/>
    </font>
    <font>
      <b/>
      <sz val="20"/>
      <name val="Arial"/>
      <family val="2"/>
      <charset val="178"/>
      <scheme val="minor"/>
    </font>
    <font>
      <sz val="26"/>
      <color rgb="FF000000"/>
      <name val="Arial"/>
      <family val="2"/>
      <charset val="178"/>
    </font>
    <font>
      <sz val="26"/>
      <name val="Arial"/>
      <family val="2"/>
      <charset val="178"/>
    </font>
    <font>
      <sz val="22"/>
      <color rgb="FF000000"/>
      <name val="Arial"/>
      <family val="2"/>
    </font>
    <font>
      <b/>
      <sz val="22"/>
      <color theme="1"/>
      <name val="Arial"/>
      <family val="2"/>
      <scheme val="minor"/>
    </font>
    <font>
      <b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  <scheme val="minor"/>
    </font>
    <font>
      <sz val="24"/>
      <color theme="1"/>
      <name val="Arial"/>
      <family val="2"/>
      <charset val="178"/>
      <scheme val="minor"/>
    </font>
    <font>
      <b/>
      <sz val="18"/>
      <color theme="1"/>
      <name val="Arial"/>
      <family val="2"/>
    </font>
    <font>
      <b/>
      <sz val="28"/>
      <name val="Arial"/>
      <family val="2"/>
      <scheme val="minor"/>
    </font>
    <font>
      <b/>
      <sz val="24"/>
      <color theme="1"/>
      <name val="Arial"/>
      <family val="2"/>
      <charset val="178"/>
      <scheme val="minor"/>
    </font>
    <font>
      <sz val="28"/>
      <color theme="1"/>
      <name val="Arial"/>
      <family val="2"/>
      <charset val="178"/>
      <scheme val="minor"/>
    </font>
    <font>
      <b/>
      <sz val="26"/>
      <name val="Arial"/>
      <family val="2"/>
      <charset val="178"/>
      <scheme val="minor"/>
    </font>
    <font>
      <b/>
      <sz val="36"/>
      <name val="Arial"/>
      <family val="2"/>
      <scheme val="minor"/>
    </font>
    <font>
      <b/>
      <sz val="36"/>
      <color rgb="FF000000"/>
      <name val="Calibri"/>
      <family val="2"/>
    </font>
    <font>
      <b/>
      <sz val="28"/>
      <color theme="3"/>
      <name val="Calibri"/>
      <family val="2"/>
    </font>
    <font>
      <b/>
      <sz val="28"/>
      <color theme="4" tint="-0.49998474074526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2" tint="-9.9978637043366805E-2"/>
        <bgColor rgb="FFB8CCE4"/>
      </patternFill>
    </fill>
  </fills>
  <borders count="7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7">
    <xf numFmtId="0" fontId="0" fillId="0" borderId="0" xfId="0"/>
    <xf numFmtId="0" fontId="0" fillId="2" borderId="0" xfId="0" applyFill="1" applyProtection="1">
      <protection locked="0"/>
    </xf>
    <xf numFmtId="0" fontId="10" fillId="3" borderId="25" xfId="0" applyFont="1" applyFill="1" applyBorder="1" applyAlignment="1" applyProtection="1">
      <alignment horizontal="center" vertical="center"/>
      <protection locked="0"/>
    </xf>
    <xf numFmtId="0" fontId="14" fillId="2" borderId="8" xfId="0" applyFont="1" applyFill="1" applyBorder="1" applyAlignment="1" applyProtection="1">
      <alignment horizontal="center" vertical="center" wrapText="1" readingOrder="2"/>
      <protection locked="0"/>
    </xf>
    <xf numFmtId="9" fontId="14" fillId="2" borderId="8" xfId="1" applyFont="1" applyFill="1" applyBorder="1" applyAlignment="1" applyProtection="1">
      <alignment horizontal="center" vertical="center" wrapText="1" readingOrder="2"/>
      <protection locked="0"/>
    </xf>
    <xf numFmtId="9" fontId="10" fillId="2" borderId="3" xfId="1" applyFont="1" applyFill="1" applyBorder="1" applyAlignment="1" applyProtection="1">
      <alignment horizontal="center" vertical="center" readingOrder="2"/>
      <protection locked="0"/>
    </xf>
    <xf numFmtId="9" fontId="10" fillId="2" borderId="6" xfId="1" applyFont="1" applyFill="1" applyBorder="1" applyAlignment="1" applyProtection="1">
      <alignment horizontal="center" vertical="center" readingOrder="2"/>
      <protection locked="0"/>
    </xf>
    <xf numFmtId="0" fontId="22" fillId="2" borderId="7" xfId="0" applyFont="1" applyFill="1" applyBorder="1" applyAlignment="1" applyProtection="1">
      <alignment horizontal="center" vertical="center" wrapText="1"/>
      <protection locked="0"/>
    </xf>
    <xf numFmtId="0" fontId="22" fillId="2" borderId="8" xfId="0" applyFont="1" applyFill="1" applyBorder="1" applyAlignment="1" applyProtection="1">
      <alignment horizontal="center" vertical="center" wrapText="1" readingOrder="2"/>
      <protection locked="0"/>
    </xf>
    <xf numFmtId="0" fontId="18" fillId="8" borderId="8" xfId="0" applyFont="1" applyFill="1" applyBorder="1" applyAlignment="1" applyProtection="1">
      <alignment horizontal="center" vertical="center" wrapText="1" readingOrder="1"/>
      <protection locked="0"/>
    </xf>
    <xf numFmtId="0" fontId="18" fillId="8" borderId="5" xfId="0" applyFont="1" applyFill="1" applyBorder="1" applyAlignment="1" applyProtection="1">
      <alignment horizontal="center" vertical="center" wrapText="1" readingOrder="1"/>
      <protection locked="0"/>
    </xf>
    <xf numFmtId="0" fontId="18" fillId="5" borderId="8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Border="1" applyAlignment="1" applyProtection="1">
      <alignment horizontal="justify" vertical="center" wrapText="1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2" fillId="5" borderId="25" xfId="0" applyFont="1" applyFill="1" applyBorder="1" applyAlignment="1" applyProtection="1">
      <alignment horizontal="center" vertical="center" wrapText="1"/>
      <protection locked="0"/>
    </xf>
    <xf numFmtId="0" fontId="10" fillId="5" borderId="25" xfId="0" applyFont="1" applyFill="1" applyBorder="1" applyAlignment="1" applyProtection="1">
      <alignment horizontal="center" vertical="center"/>
      <protection locked="0"/>
    </xf>
    <xf numFmtId="9" fontId="10" fillId="5" borderId="3" xfId="1" applyFont="1" applyFill="1" applyBorder="1" applyAlignment="1" applyProtection="1">
      <alignment horizontal="center" vertical="center" readingOrder="2"/>
      <protection locked="0"/>
    </xf>
    <xf numFmtId="0" fontId="10" fillId="2" borderId="25" xfId="0" applyFont="1" applyFill="1" applyBorder="1" applyAlignment="1" applyProtection="1">
      <alignment horizontal="center" vertical="center"/>
      <protection locked="0"/>
    </xf>
    <xf numFmtId="0" fontId="9" fillId="5" borderId="17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10" borderId="0" xfId="0" applyFill="1" applyProtection="1">
      <protection locked="0"/>
    </xf>
    <xf numFmtId="0" fontId="0" fillId="10" borderId="30" xfId="0" applyFill="1" applyBorder="1" applyProtection="1">
      <protection locked="0"/>
    </xf>
    <xf numFmtId="0" fontId="0" fillId="0" borderId="0" xfId="0" applyProtection="1">
      <protection locked="0"/>
    </xf>
    <xf numFmtId="0" fontId="0" fillId="10" borderId="33" xfId="0" applyFill="1" applyBorder="1" applyProtection="1">
      <protection locked="0"/>
    </xf>
    <xf numFmtId="0" fontId="0" fillId="10" borderId="39" xfId="0" applyFill="1" applyBorder="1" applyProtection="1">
      <protection locked="0"/>
    </xf>
    <xf numFmtId="0" fontId="0" fillId="10" borderId="36" xfId="0" applyFill="1" applyBorder="1" applyProtection="1">
      <protection locked="0"/>
    </xf>
    <xf numFmtId="0" fontId="0" fillId="14" borderId="0" xfId="0" applyFill="1" applyProtection="1">
      <protection locked="0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0" fillId="15" borderId="4" xfId="0" applyFill="1" applyBorder="1" applyProtection="1">
      <protection locked="0"/>
    </xf>
    <xf numFmtId="0" fontId="0" fillId="15" borderId="3" xfId="0" applyFill="1" applyBorder="1" applyAlignment="1" applyProtection="1">
      <alignment horizontal="center" vertical="center"/>
      <protection locked="0"/>
    </xf>
    <xf numFmtId="0" fontId="0" fillId="15" borderId="3" xfId="0" applyFill="1" applyBorder="1" applyProtection="1">
      <protection locked="0"/>
    </xf>
    <xf numFmtId="0" fontId="0" fillId="15" borderId="2" xfId="0" applyFill="1" applyBorder="1" applyProtection="1">
      <protection locked="0"/>
    </xf>
    <xf numFmtId="0" fontId="0" fillId="15" borderId="27" xfId="0" applyFill="1" applyBorder="1" applyProtection="1"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Protection="1">
      <protection locked="0"/>
    </xf>
    <xf numFmtId="0" fontId="0" fillId="15" borderId="28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15" borderId="6" xfId="0" applyFill="1" applyBorder="1" applyAlignment="1" applyProtection="1">
      <alignment horizontal="center" vertical="center"/>
      <protection locked="0"/>
    </xf>
    <xf numFmtId="0" fontId="0" fillId="15" borderId="6" xfId="0" applyFill="1" applyBorder="1" applyProtection="1">
      <protection locked="0"/>
    </xf>
    <xf numFmtId="0" fontId="0" fillId="15" borderId="5" xfId="0" applyFill="1" applyBorder="1" applyProtection="1">
      <protection locked="0"/>
    </xf>
    <xf numFmtId="0" fontId="7" fillId="7" borderId="26" xfId="0" applyFont="1" applyFill="1" applyBorder="1" applyProtection="1">
      <protection locked="0"/>
    </xf>
    <xf numFmtId="0" fontId="26" fillId="3" borderId="4" xfId="0" applyFont="1" applyFill="1" applyBorder="1" applyAlignment="1" applyProtection="1">
      <alignment vertical="center" wrapText="1"/>
      <protection locked="0"/>
    </xf>
    <xf numFmtId="0" fontId="26" fillId="13" borderId="48" xfId="0" applyFont="1" applyFill="1" applyBorder="1" applyAlignment="1" applyProtection="1">
      <protection locked="0"/>
    </xf>
    <xf numFmtId="0" fontId="26" fillId="13" borderId="54" xfId="0" applyFont="1" applyFill="1" applyBorder="1" applyAlignment="1" applyProtection="1">
      <protection locked="0"/>
    </xf>
    <xf numFmtId="0" fontId="15" fillId="2" borderId="25" xfId="0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Alignment="1" applyProtection="1">
      <alignment horizontal="center" vertical="center" wrapText="1"/>
      <protection locked="0"/>
    </xf>
    <xf numFmtId="0" fontId="26" fillId="3" borderId="27" xfId="0" applyFont="1" applyFill="1" applyBorder="1" applyAlignment="1" applyProtection="1">
      <alignment vertical="center" wrapText="1"/>
      <protection locked="0"/>
    </xf>
    <xf numFmtId="0" fontId="22" fillId="11" borderId="28" xfId="0" applyFont="1" applyFill="1" applyBorder="1" applyAlignment="1" applyProtection="1">
      <alignment horizontal="center" vertical="center" wrapText="1" readingOrder="2"/>
      <protection locked="0"/>
    </xf>
    <xf numFmtId="0" fontId="26" fillId="13" borderId="63" xfId="0" applyFont="1" applyFill="1" applyBorder="1" applyAlignment="1" applyProtection="1">
      <protection locked="0"/>
    </xf>
    <xf numFmtId="0" fontId="41" fillId="2" borderId="8" xfId="0" applyFont="1" applyFill="1" applyBorder="1" applyAlignment="1" applyProtection="1">
      <alignment horizontal="center" vertical="center" wrapText="1" readingOrder="2"/>
      <protection locked="0"/>
    </xf>
    <xf numFmtId="9" fontId="41" fillId="2" borderId="25" xfId="1" applyFont="1" applyFill="1" applyBorder="1" applyAlignment="1" applyProtection="1">
      <alignment horizontal="center" vertical="center" wrapText="1" readingOrder="2"/>
      <protection locked="0"/>
    </xf>
    <xf numFmtId="9" fontId="41" fillId="2" borderId="8" xfId="1" applyFont="1" applyFill="1" applyBorder="1" applyAlignment="1" applyProtection="1">
      <alignment horizontal="center" vertical="center" wrapText="1" readingOrder="2"/>
      <protection locked="0"/>
    </xf>
    <xf numFmtId="0" fontId="75" fillId="2" borderId="18" xfId="0" applyFont="1" applyFill="1" applyBorder="1" applyAlignment="1" applyProtection="1">
      <alignment horizontal="center" vertical="center"/>
      <protection locked="0"/>
    </xf>
    <xf numFmtId="0" fontId="75" fillId="2" borderId="9" xfId="0" applyFont="1" applyFill="1" applyBorder="1" applyAlignment="1" applyProtection="1">
      <alignment horizontal="center" vertical="center"/>
      <protection locked="0"/>
    </xf>
    <xf numFmtId="0" fontId="75" fillId="2" borderId="22" xfId="0" applyFont="1" applyFill="1" applyBorder="1" applyAlignment="1" applyProtection="1">
      <alignment horizontal="center" vertical="center"/>
      <protection locked="0"/>
    </xf>
    <xf numFmtId="0" fontId="75" fillId="2" borderId="13" xfId="0" applyFont="1" applyFill="1" applyBorder="1" applyAlignment="1" applyProtection="1">
      <alignment horizontal="center" vertical="center"/>
      <protection locked="0"/>
    </xf>
    <xf numFmtId="0" fontId="75" fillId="2" borderId="8" xfId="0" applyFont="1" applyFill="1" applyBorder="1" applyAlignment="1" applyProtection="1">
      <alignment horizontal="center" vertical="center"/>
      <protection locked="0"/>
    </xf>
    <xf numFmtId="0" fontId="75" fillId="2" borderId="24" xfId="0" applyFont="1" applyFill="1" applyBorder="1" applyAlignment="1" applyProtection="1">
      <alignment horizontal="center" vertical="center"/>
      <protection locked="0"/>
    </xf>
    <xf numFmtId="0" fontId="75" fillId="2" borderId="2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1" xfId="0" applyFont="1" applyFill="1" applyBorder="1" applyAlignment="1" applyProtection="1">
      <alignment horizontal="center" vertical="center" wrapText="1"/>
      <protection locked="0"/>
    </xf>
    <xf numFmtId="0" fontId="71" fillId="2" borderId="25" xfId="0" applyFont="1" applyFill="1" applyBorder="1" applyAlignment="1" applyProtection="1">
      <alignment horizontal="center" vertical="center"/>
      <protection locked="0"/>
    </xf>
    <xf numFmtId="0" fontId="40" fillId="10" borderId="31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34" fillId="13" borderId="38" xfId="0" applyFont="1" applyFill="1" applyBorder="1" applyAlignment="1" applyProtection="1">
      <alignment horizontal="center" vertical="top"/>
      <protection hidden="1"/>
    </xf>
    <xf numFmtId="0" fontId="65" fillId="13" borderId="38" xfId="0" applyFont="1" applyFill="1" applyBorder="1" applyAlignment="1" applyProtection="1">
      <alignment horizontal="center" vertical="top"/>
      <protection hidden="1"/>
    </xf>
    <xf numFmtId="0" fontId="33" fillId="13" borderId="38" xfId="0" applyFont="1" applyFill="1" applyBorder="1" applyAlignment="1" applyProtection="1">
      <alignment horizontal="center" vertical="top"/>
      <protection hidden="1"/>
    </xf>
    <xf numFmtId="0" fontId="61" fillId="13" borderId="29" xfId="0" applyFont="1" applyFill="1" applyBorder="1" applyAlignment="1" applyProtection="1">
      <alignment horizontal="center"/>
      <protection hidden="1"/>
    </xf>
    <xf numFmtId="0" fontId="66" fillId="13" borderId="29" xfId="0" applyFont="1" applyFill="1" applyBorder="1" applyAlignment="1" applyProtection="1">
      <alignment horizontal="center" vertical="center"/>
      <protection hidden="1"/>
    </xf>
    <xf numFmtId="0" fontId="61" fillId="13" borderId="40" xfId="0" applyFont="1" applyFill="1" applyBorder="1" applyAlignment="1" applyProtection="1">
      <alignment horizontal="center"/>
      <protection hidden="1"/>
    </xf>
    <xf numFmtId="0" fontId="66" fillId="13" borderId="40" xfId="0" applyFont="1" applyFill="1" applyBorder="1" applyAlignment="1" applyProtection="1">
      <alignment horizontal="center" vertical="center"/>
      <protection hidden="1"/>
    </xf>
    <xf numFmtId="0" fontId="61" fillId="13" borderId="42" xfId="0" applyFont="1" applyFill="1" applyBorder="1" applyAlignment="1" applyProtection="1">
      <alignment horizontal="center"/>
      <protection hidden="1"/>
    </xf>
    <xf numFmtId="0" fontId="27" fillId="12" borderId="38" xfId="0" applyFont="1" applyFill="1" applyBorder="1" applyAlignment="1" applyProtection="1">
      <alignment horizontal="center" vertical="center"/>
      <protection hidden="1"/>
    </xf>
    <xf numFmtId="0" fontId="62" fillId="12" borderId="35" xfId="0" applyFont="1" applyFill="1" applyBorder="1" applyAlignment="1" applyProtection="1">
      <alignment horizontal="center" vertical="center"/>
      <protection hidden="1"/>
    </xf>
    <xf numFmtId="0" fontId="62" fillId="12" borderId="35" xfId="0" applyFont="1" applyFill="1" applyBorder="1" applyProtection="1">
      <protection hidden="1"/>
    </xf>
    <xf numFmtId="0" fontId="62" fillId="12" borderId="36" xfId="0" applyFont="1" applyFill="1" applyBorder="1" applyProtection="1">
      <protection hidden="1"/>
    </xf>
    <xf numFmtId="0" fontId="27" fillId="12" borderId="53" xfId="0" applyFont="1" applyFill="1" applyBorder="1" applyAlignment="1" applyProtection="1">
      <alignment horizontal="center" vertical="center"/>
      <protection hidden="1"/>
    </xf>
    <xf numFmtId="0" fontId="66" fillId="18" borderId="55" xfId="0" applyFont="1" applyFill="1" applyBorder="1" applyAlignment="1" applyProtection="1">
      <alignment vertical="center"/>
      <protection hidden="1"/>
    </xf>
    <xf numFmtId="0" fontId="23" fillId="18" borderId="55" xfId="0" applyFont="1" applyFill="1" applyBorder="1" applyAlignment="1" applyProtection="1">
      <alignment vertical="center"/>
      <protection hidden="1"/>
    </xf>
    <xf numFmtId="0" fontId="23" fillId="18" borderId="56" xfId="0" applyFont="1" applyFill="1" applyBorder="1" applyAlignment="1" applyProtection="1">
      <alignment vertical="center"/>
      <protection hidden="1"/>
    </xf>
    <xf numFmtId="0" fontId="66" fillId="13" borderId="42" xfId="0" applyFont="1" applyFill="1" applyBorder="1" applyAlignment="1" applyProtection="1">
      <alignment horizontal="left" vertical="center"/>
      <protection hidden="1"/>
    </xf>
    <xf numFmtId="168" fontId="66" fillId="13" borderId="41" xfId="0" applyNumberFormat="1" applyFont="1" applyFill="1" applyBorder="1" applyAlignment="1" applyProtection="1">
      <alignment horizontal="left" vertical="center"/>
      <protection hidden="1"/>
    </xf>
    <xf numFmtId="0" fontId="38" fillId="17" borderId="34" xfId="0" applyFont="1" applyFill="1" applyBorder="1" applyAlignment="1" applyProtection="1">
      <protection hidden="1"/>
    </xf>
    <xf numFmtId="0" fontId="38" fillId="17" borderId="29" xfId="0" applyFont="1" applyFill="1" applyBorder="1" applyAlignment="1" applyProtection="1">
      <protection hidden="1"/>
    </xf>
    <xf numFmtId="0" fontId="38" fillId="17" borderId="40" xfId="0" applyFont="1" applyFill="1" applyBorder="1" applyAlignment="1" applyProtection="1">
      <protection hidden="1"/>
    </xf>
    <xf numFmtId="0" fontId="38" fillId="17" borderId="36" xfId="0" applyFont="1" applyFill="1" applyBorder="1" applyAlignment="1" applyProtection="1">
      <alignment vertical="center"/>
      <protection hidden="1"/>
    </xf>
    <xf numFmtId="0" fontId="38" fillId="17" borderId="32" xfId="0" applyFont="1" applyFill="1" applyBorder="1" applyAlignment="1" applyProtection="1">
      <alignment vertical="center"/>
      <protection hidden="1"/>
    </xf>
    <xf numFmtId="0" fontId="38" fillId="17" borderId="33" xfId="0" applyFont="1" applyFill="1" applyBorder="1" applyAlignment="1" applyProtection="1">
      <alignment vertical="center"/>
      <protection hidden="1"/>
    </xf>
    <xf numFmtId="0" fontId="4" fillId="3" borderId="0" xfId="0" applyFont="1" applyFill="1" applyProtection="1">
      <protection hidden="1"/>
    </xf>
    <xf numFmtId="0" fontId="53" fillId="2" borderId="4" xfId="0" applyFont="1" applyFill="1" applyBorder="1" applyAlignment="1" applyProtection="1">
      <alignment horizontal="left" vertical="center" wrapText="1"/>
      <protection hidden="1"/>
    </xf>
    <xf numFmtId="167" fontId="53" fillId="2" borderId="3" xfId="0" applyNumberFormat="1" applyFont="1" applyFill="1" applyBorder="1" applyAlignment="1" applyProtection="1">
      <alignment vertical="center" wrapText="1"/>
      <protection hidden="1"/>
    </xf>
    <xf numFmtId="0" fontId="0" fillId="3" borderId="0" xfId="0" applyFill="1" applyProtection="1"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top" wrapText="1"/>
      <protection hidden="1"/>
    </xf>
    <xf numFmtId="0" fontId="36" fillId="3" borderId="13" xfId="0" applyFont="1" applyFill="1" applyBorder="1" applyAlignment="1" applyProtection="1">
      <alignment horizontal="center" vertical="center" wrapText="1"/>
      <protection hidden="1"/>
    </xf>
    <xf numFmtId="0" fontId="56" fillId="3" borderId="13" xfId="0" applyFont="1" applyFill="1" applyBorder="1" applyAlignment="1" applyProtection="1">
      <alignment horizontal="center" vertical="top"/>
      <protection hidden="1"/>
    </xf>
    <xf numFmtId="0" fontId="11" fillId="3" borderId="13" xfId="0" applyFont="1" applyFill="1" applyBorder="1" applyAlignment="1" applyProtection="1">
      <alignment horizontal="center" vertical="top" wrapText="1"/>
      <protection hidden="1"/>
    </xf>
    <xf numFmtId="0" fontId="36" fillId="3" borderId="13" xfId="0" applyFont="1" applyFill="1" applyBorder="1" applyAlignment="1" applyProtection="1">
      <alignment horizontal="center" vertical="top" wrapText="1"/>
      <protection hidden="1"/>
    </xf>
    <xf numFmtId="0" fontId="5" fillId="3" borderId="8" xfId="0" applyFont="1" applyFill="1" applyBorder="1" applyAlignment="1" applyProtection="1">
      <alignment horizontal="center" vertical="center"/>
      <protection hidden="1"/>
    </xf>
    <xf numFmtId="0" fontId="5" fillId="3" borderId="25" xfId="0" applyFont="1" applyFill="1" applyBorder="1" applyAlignment="1" applyProtection="1">
      <alignment horizontal="center" vertical="center"/>
      <protection hidden="1"/>
    </xf>
    <xf numFmtId="0" fontId="4" fillId="3" borderId="25" xfId="0" applyFont="1" applyFill="1" applyBorder="1" applyAlignment="1" applyProtection="1">
      <alignment horizontal="center" vertical="center"/>
      <protection hidden="1"/>
    </xf>
    <xf numFmtId="0" fontId="36" fillId="3" borderId="7" xfId="0" applyFont="1" applyFill="1" applyBorder="1" applyAlignment="1" applyProtection="1">
      <alignment horizontal="center" vertical="center"/>
      <protection hidden="1"/>
    </xf>
    <xf numFmtId="0" fontId="36" fillId="3" borderId="8" xfId="0" applyFont="1" applyFill="1" applyBorder="1" applyAlignment="1" applyProtection="1">
      <alignment horizontal="center" vertical="top"/>
      <protection hidden="1"/>
    </xf>
    <xf numFmtId="0" fontId="36" fillId="3" borderId="6" xfId="0" applyFont="1" applyFill="1" applyBorder="1" applyAlignment="1" applyProtection="1">
      <alignment horizontal="center" vertical="top"/>
      <protection hidden="1"/>
    </xf>
    <xf numFmtId="0" fontId="36" fillId="3" borderId="8" xfId="0" applyFont="1" applyFill="1" applyBorder="1" applyAlignment="1" applyProtection="1">
      <alignment horizontal="center" vertical="top" wrapText="1"/>
      <protection hidden="1"/>
    </xf>
    <xf numFmtId="0" fontId="36" fillId="3" borderId="7" xfId="0" applyFont="1" applyFill="1" applyBorder="1" applyAlignment="1" applyProtection="1">
      <alignment horizontal="left" vertical="top" wrapText="1"/>
      <protection hidden="1"/>
    </xf>
    <xf numFmtId="0" fontId="5" fillId="7" borderId="62" xfId="0" applyFont="1" applyFill="1" applyBorder="1" applyAlignment="1" applyProtection="1">
      <alignment horizontal="center" vertical="top" wrapText="1"/>
      <protection hidden="1"/>
    </xf>
    <xf numFmtId="0" fontId="20" fillId="16" borderId="25" xfId="0" applyFont="1" applyFill="1" applyBorder="1" applyAlignment="1" applyProtection="1">
      <alignment horizontal="right" vertical="center" wrapText="1"/>
      <protection hidden="1"/>
    </xf>
    <xf numFmtId="0" fontId="20" fillId="16" borderId="17" xfId="0" applyFont="1" applyFill="1" applyBorder="1" applyAlignment="1" applyProtection="1">
      <alignment horizontal="right" vertical="center" wrapText="1"/>
      <protection hidden="1"/>
    </xf>
    <xf numFmtId="0" fontId="26" fillId="3" borderId="47" xfId="0" applyFont="1" applyFill="1" applyBorder="1" applyAlignment="1" applyProtection="1">
      <alignment vertical="center" wrapText="1"/>
      <protection hidden="1"/>
    </xf>
    <xf numFmtId="0" fontId="26" fillId="3" borderId="61" xfId="0" applyFont="1" applyFill="1" applyBorder="1" applyAlignment="1" applyProtection="1">
      <alignment vertical="center" wrapText="1"/>
      <protection hidden="1"/>
    </xf>
    <xf numFmtId="0" fontId="39" fillId="16" borderId="45" xfId="0" applyFont="1" applyFill="1" applyBorder="1" applyAlignment="1" applyProtection="1">
      <alignment horizontal="right" vertical="center" wrapText="1"/>
      <protection hidden="1"/>
    </xf>
    <xf numFmtId="0" fontId="20" fillId="16" borderId="46" xfId="0" applyFont="1" applyFill="1" applyBorder="1" applyAlignment="1" applyProtection="1">
      <alignment horizontal="right" vertical="center" wrapText="1"/>
      <protection hidden="1"/>
    </xf>
    <xf numFmtId="0" fontId="20" fillId="16" borderId="57" xfId="0" applyFont="1" applyFill="1" applyBorder="1" applyAlignment="1" applyProtection="1">
      <alignment horizontal="right" vertical="center" wrapText="1"/>
      <protection hidden="1"/>
    </xf>
    <xf numFmtId="0" fontId="24" fillId="2" borderId="4" xfId="0" applyFont="1" applyFill="1" applyBorder="1" applyAlignment="1" applyProtection="1">
      <alignment horizontal="left" vertical="center" wrapText="1"/>
      <protection hidden="1"/>
    </xf>
    <xf numFmtId="164" fontId="52" fillId="2" borderId="3" xfId="0" applyNumberFormat="1" applyFont="1" applyFill="1" applyBorder="1" applyAlignment="1" applyProtection="1">
      <alignment vertical="center" wrapText="1"/>
      <protection hidden="1"/>
    </xf>
    <xf numFmtId="0" fontId="28" fillId="2" borderId="0" xfId="0" applyFont="1" applyFill="1" applyAlignment="1" applyProtection="1">
      <alignment horizontal="right" vertical="center"/>
      <protection hidden="1"/>
    </xf>
    <xf numFmtId="0" fontId="25" fillId="2" borderId="0" xfId="0" applyFont="1" applyFill="1" applyAlignment="1" applyProtection="1">
      <alignment horizontal="right" vertical="center"/>
      <protection hidden="1"/>
    </xf>
    <xf numFmtId="0" fontId="43" fillId="3" borderId="8" xfId="0" applyFont="1" applyFill="1" applyBorder="1" applyAlignment="1" applyProtection="1">
      <alignment horizontal="center" vertical="center" wrapText="1" readingOrder="1"/>
      <protection hidden="1"/>
    </xf>
    <xf numFmtId="0" fontId="55" fillId="3" borderId="8" xfId="0" applyFont="1" applyFill="1" applyBorder="1" applyAlignment="1" applyProtection="1">
      <alignment horizontal="center" vertical="center" wrapText="1" readingOrder="1"/>
      <protection hidden="1"/>
    </xf>
    <xf numFmtId="0" fontId="56" fillId="3" borderId="13" xfId="0" applyFont="1" applyFill="1" applyBorder="1" applyAlignment="1" applyProtection="1">
      <alignment horizontal="center" vertical="center" wrapText="1"/>
      <protection hidden="1"/>
    </xf>
    <xf numFmtId="0" fontId="15" fillId="3" borderId="8" xfId="0" applyFont="1" applyFill="1" applyBorder="1" applyAlignment="1" applyProtection="1">
      <alignment horizontal="center" vertical="center"/>
      <protection hidden="1"/>
    </xf>
    <xf numFmtId="0" fontId="15" fillId="3" borderId="17" xfId="0" applyFont="1" applyFill="1" applyBorder="1" applyAlignment="1" applyProtection="1">
      <alignment horizontal="center" vertical="center"/>
      <protection hidden="1"/>
    </xf>
    <xf numFmtId="0" fontId="15" fillId="3" borderId="25" xfId="0" applyFont="1" applyFill="1" applyBorder="1" applyAlignment="1" applyProtection="1">
      <alignment horizontal="center" vertical="center"/>
      <protection hidden="1"/>
    </xf>
    <xf numFmtId="0" fontId="15" fillId="3" borderId="13" xfId="0" applyFont="1" applyFill="1" applyBorder="1" applyAlignment="1" applyProtection="1">
      <alignment horizontal="center" vertical="center"/>
      <protection hidden="1"/>
    </xf>
    <xf numFmtId="0" fontId="41" fillId="3" borderId="8" xfId="0" applyFont="1" applyFill="1" applyBorder="1" applyAlignment="1" applyProtection="1">
      <alignment horizontal="center" vertical="top" wrapText="1"/>
      <protection hidden="1"/>
    </xf>
    <xf numFmtId="0" fontId="20" fillId="16" borderId="25" xfId="0" applyFont="1" applyFill="1" applyBorder="1" applyAlignment="1" applyProtection="1">
      <alignment horizontal="center" vertical="center" wrapText="1"/>
      <protection hidden="1"/>
    </xf>
    <xf numFmtId="0" fontId="20" fillId="16" borderId="17" xfId="0" applyFont="1" applyFill="1" applyBorder="1" applyAlignment="1" applyProtection="1">
      <alignment horizontal="center" vertical="center" wrapText="1"/>
      <protection hidden="1"/>
    </xf>
    <xf numFmtId="0" fontId="39" fillId="16" borderId="45" xfId="0" applyFont="1" applyFill="1" applyBorder="1" applyAlignment="1" applyProtection="1">
      <alignment horizontal="center" vertical="center" wrapText="1"/>
      <protection hidden="1"/>
    </xf>
    <xf numFmtId="0" fontId="20" fillId="16" borderId="46" xfId="0" applyFont="1" applyFill="1" applyBorder="1" applyAlignment="1" applyProtection="1">
      <alignment horizontal="center" vertical="center" wrapText="1"/>
      <protection hidden="1"/>
    </xf>
    <xf numFmtId="0" fontId="20" fillId="16" borderId="57" xfId="0" applyFont="1" applyFill="1" applyBorder="1" applyAlignment="1" applyProtection="1">
      <alignment horizontal="center" vertical="center" wrapText="1"/>
      <protection hidden="1"/>
    </xf>
    <xf numFmtId="9" fontId="42" fillId="11" borderId="17" xfId="1" applyFont="1" applyFill="1" applyBorder="1" applyAlignment="1" applyProtection="1">
      <alignment horizontal="center" vertical="center" wrapText="1" readingOrder="2"/>
      <protection hidden="1"/>
    </xf>
    <xf numFmtId="9" fontId="50" fillId="11" borderId="8" xfId="1" applyFont="1" applyFill="1" applyBorder="1" applyAlignment="1" applyProtection="1">
      <alignment horizontal="center" vertical="center" wrapText="1" readingOrder="2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1" xfId="0" applyFont="1" applyFill="1" applyBorder="1" applyAlignment="1" applyProtection="1">
      <alignment horizontal="center" vertical="center" wrapText="1"/>
      <protection hidden="1"/>
    </xf>
    <xf numFmtId="0" fontId="76" fillId="5" borderId="25" xfId="0" applyFont="1" applyFill="1" applyBorder="1" applyAlignment="1" applyProtection="1">
      <alignment horizontal="center" vertical="center" wrapText="1"/>
      <protection hidden="1"/>
    </xf>
    <xf numFmtId="0" fontId="15" fillId="5" borderId="25" xfId="0" applyFont="1" applyFill="1" applyBorder="1" applyAlignment="1" applyProtection="1">
      <alignment horizontal="center" vertical="center" wrapText="1"/>
      <protection hidden="1"/>
    </xf>
    <xf numFmtId="9" fontId="50" fillId="5" borderId="3" xfId="1" applyFont="1" applyFill="1" applyBorder="1" applyAlignment="1" applyProtection="1">
      <alignment horizontal="center" vertical="center" readingOrder="2"/>
      <protection hidden="1"/>
    </xf>
    <xf numFmtId="0" fontId="71" fillId="5" borderId="25" xfId="0" applyFont="1" applyFill="1" applyBorder="1" applyAlignment="1" applyProtection="1">
      <alignment horizontal="center" vertical="center"/>
      <protection hidden="1"/>
    </xf>
    <xf numFmtId="0" fontId="76" fillId="5" borderId="8" xfId="0" applyFont="1" applyFill="1" applyBorder="1" applyAlignment="1" applyProtection="1">
      <alignment horizontal="center" vertical="center" wrapText="1"/>
      <protection hidden="1"/>
    </xf>
    <xf numFmtId="0" fontId="50" fillId="5" borderId="27" xfId="0" applyFont="1" applyFill="1" applyBorder="1" applyAlignment="1" applyProtection="1">
      <alignment horizontal="center" vertical="center"/>
      <protection hidden="1"/>
    </xf>
    <xf numFmtId="0" fontId="10" fillId="5" borderId="25" xfId="0" applyFont="1" applyFill="1" applyBorder="1" applyAlignment="1" applyProtection="1">
      <alignment horizontal="center" vertical="center"/>
      <protection hidden="1"/>
    </xf>
    <xf numFmtId="0" fontId="11" fillId="7" borderId="43" xfId="0" applyFont="1" applyFill="1" applyBorder="1" applyAlignment="1" applyProtection="1">
      <alignment horizontal="center" vertical="center"/>
      <protection hidden="1"/>
    </xf>
    <xf numFmtId="0" fontId="11" fillId="7" borderId="44" xfId="0" applyFont="1" applyFill="1" applyBorder="1" applyAlignment="1" applyProtection="1">
      <alignment horizontal="center" vertical="center"/>
      <protection hidden="1"/>
    </xf>
    <xf numFmtId="0" fontId="6" fillId="7" borderId="26" xfId="0" applyFont="1" applyFill="1" applyBorder="1" applyAlignment="1" applyProtection="1">
      <alignment horizontal="center" vertical="center"/>
      <protection hidden="1"/>
    </xf>
    <xf numFmtId="9" fontId="80" fillId="3" borderId="1" xfId="1" applyFont="1" applyFill="1" applyBorder="1" applyAlignment="1" applyProtection="1">
      <alignment horizontal="center" vertical="center" readingOrder="2"/>
      <protection hidden="1"/>
    </xf>
    <xf numFmtId="0" fontId="9" fillId="5" borderId="17" xfId="0" applyFont="1" applyFill="1" applyBorder="1" applyAlignment="1" applyProtection="1">
      <alignment horizontal="center" vertical="center"/>
      <protection hidden="1"/>
    </xf>
    <xf numFmtId="0" fontId="57" fillId="4" borderId="76" xfId="0" applyFont="1" applyFill="1" applyBorder="1" applyAlignment="1" applyProtection="1">
      <alignment horizontal="center" vertical="center"/>
      <protection hidden="1"/>
    </xf>
    <xf numFmtId="0" fontId="78" fillId="5" borderId="18" xfId="0" applyFont="1" applyFill="1" applyBorder="1" applyAlignment="1" applyProtection="1">
      <alignment horizontal="center" vertical="center"/>
      <protection hidden="1"/>
    </xf>
    <xf numFmtId="0" fontId="78" fillId="5" borderId="9" xfId="0" applyFont="1" applyFill="1" applyBorder="1" applyAlignment="1" applyProtection="1">
      <alignment horizontal="center" vertical="center"/>
      <protection hidden="1"/>
    </xf>
    <xf numFmtId="0" fontId="78" fillId="5" borderId="22" xfId="0" applyFont="1" applyFill="1" applyBorder="1" applyAlignment="1" applyProtection="1">
      <alignment horizontal="center" vertical="center"/>
      <protection hidden="1"/>
    </xf>
    <xf numFmtId="9" fontId="77" fillId="3" borderId="6" xfId="1" applyFont="1" applyFill="1" applyBorder="1" applyAlignment="1" applyProtection="1">
      <alignment horizontal="center" vertical="center" readingOrder="2"/>
      <protection hidden="1"/>
    </xf>
    <xf numFmtId="0" fontId="0" fillId="2" borderId="0" xfId="0" applyFill="1" applyAlignment="1" applyProtection="1">
      <alignment vertical="center"/>
      <protection hidden="1"/>
    </xf>
    <xf numFmtId="0" fontId="40" fillId="10" borderId="34" xfId="0" applyFont="1" applyFill="1" applyBorder="1" applyAlignment="1" applyProtection="1">
      <alignment horizontal="center" vertical="center"/>
      <protection hidden="1"/>
    </xf>
    <xf numFmtId="0" fontId="40" fillId="10" borderId="42" xfId="0" applyFont="1" applyFill="1" applyBorder="1" applyAlignment="1" applyProtection="1">
      <alignment horizontal="center" vertical="center"/>
      <protection hidden="1"/>
    </xf>
    <xf numFmtId="1" fontId="83" fillId="13" borderId="29" xfId="0" applyNumberFormat="1" applyFont="1" applyFill="1" applyBorder="1" applyAlignment="1" applyProtection="1">
      <alignment horizontal="center" vertical="center"/>
      <protection hidden="1"/>
    </xf>
    <xf numFmtId="2" fontId="63" fillId="13" borderId="29" xfId="0" applyNumberFormat="1" applyFont="1" applyFill="1" applyBorder="1" applyAlignment="1" applyProtection="1">
      <alignment horizontal="center" vertical="center"/>
      <protection hidden="1"/>
    </xf>
    <xf numFmtId="1" fontId="83" fillId="13" borderId="40" xfId="0" applyNumberFormat="1" applyFont="1" applyFill="1" applyBorder="1" applyAlignment="1" applyProtection="1">
      <alignment horizontal="center" vertical="center"/>
      <protection hidden="1"/>
    </xf>
    <xf numFmtId="2" fontId="63" fillId="13" borderId="40" xfId="0" applyNumberFormat="1" applyFont="1" applyFill="1" applyBorder="1" applyAlignment="1" applyProtection="1">
      <alignment horizontal="center" vertical="center"/>
      <protection hidden="1"/>
    </xf>
    <xf numFmtId="0" fontId="63" fillId="9" borderId="49" xfId="0" applyFont="1" applyFill="1" applyBorder="1" applyAlignment="1" applyProtection="1">
      <alignment horizontal="center" vertical="center"/>
      <protection hidden="1"/>
    </xf>
    <xf numFmtId="0" fontId="63" fillId="9" borderId="50" xfId="0" applyFont="1" applyFill="1" applyBorder="1" applyAlignment="1" applyProtection="1">
      <alignment horizontal="center" vertical="center"/>
      <protection hidden="1"/>
    </xf>
    <xf numFmtId="0" fontId="63" fillId="9" borderId="51" xfId="0" applyFont="1" applyFill="1" applyBorder="1" applyAlignment="1" applyProtection="1">
      <alignment horizontal="center" vertical="center"/>
      <protection hidden="1"/>
    </xf>
    <xf numFmtId="0" fontId="26" fillId="13" borderId="34" xfId="0" applyFont="1" applyFill="1" applyBorder="1" applyAlignment="1" applyProtection="1">
      <alignment horizontal="center" vertical="center"/>
      <protection hidden="1"/>
    </xf>
    <xf numFmtId="0" fontId="26" fillId="13" borderId="36" xfId="0" applyFont="1" applyFill="1" applyBorder="1" applyAlignment="1" applyProtection="1">
      <alignment horizontal="center" vertical="center"/>
      <protection hidden="1"/>
    </xf>
    <xf numFmtId="0" fontId="26" fillId="13" borderId="31" xfId="0" applyFont="1" applyFill="1" applyBorder="1" applyAlignment="1" applyProtection="1">
      <alignment horizontal="center" vertical="center"/>
      <protection hidden="1"/>
    </xf>
    <xf numFmtId="0" fontId="26" fillId="13" borderId="32" xfId="0" applyFont="1" applyFill="1" applyBorder="1" applyAlignment="1" applyProtection="1">
      <alignment horizontal="center" vertical="center"/>
      <protection hidden="1"/>
    </xf>
    <xf numFmtId="0" fontId="26" fillId="13" borderId="42" xfId="0" applyFont="1" applyFill="1" applyBorder="1" applyAlignment="1" applyProtection="1">
      <alignment horizontal="center" vertical="center"/>
      <protection hidden="1"/>
    </xf>
    <xf numFmtId="0" fontId="26" fillId="13" borderId="33" xfId="0" applyFont="1" applyFill="1" applyBorder="1" applyAlignment="1" applyProtection="1">
      <alignment horizontal="center" vertical="center"/>
      <protection hidden="1"/>
    </xf>
    <xf numFmtId="0" fontId="41" fillId="10" borderId="34" xfId="0" applyFont="1" applyFill="1" applyBorder="1" applyAlignment="1" applyProtection="1">
      <alignment horizontal="center" vertical="center"/>
      <protection hidden="1"/>
    </xf>
    <xf numFmtId="0" fontId="41" fillId="10" borderId="35" xfId="0" applyFont="1" applyFill="1" applyBorder="1" applyAlignment="1" applyProtection="1">
      <alignment horizontal="center" vertical="center"/>
      <protection hidden="1"/>
    </xf>
    <xf numFmtId="0" fontId="40" fillId="10" borderId="31" xfId="0" applyFont="1" applyFill="1" applyBorder="1" applyAlignment="1" applyProtection="1">
      <alignment horizontal="center" vertical="center"/>
      <protection hidden="1"/>
    </xf>
    <xf numFmtId="0" fontId="40" fillId="10" borderId="37" xfId="0" applyFont="1" applyFill="1" applyBorder="1" applyAlignment="1" applyProtection="1">
      <alignment horizontal="center" vertical="center"/>
      <protection hidden="1"/>
    </xf>
    <xf numFmtId="0" fontId="40" fillId="10" borderId="42" xfId="0" applyFont="1" applyFill="1" applyBorder="1" applyAlignment="1" applyProtection="1">
      <alignment horizontal="center" vertical="center"/>
      <protection hidden="1"/>
    </xf>
    <xf numFmtId="0" fontId="40" fillId="10" borderId="41" xfId="0" applyFont="1" applyFill="1" applyBorder="1" applyAlignment="1" applyProtection="1">
      <alignment horizontal="center" vertical="center"/>
      <protection hidden="1"/>
    </xf>
    <xf numFmtId="165" fontId="66" fillId="13" borderId="41" xfId="0" applyNumberFormat="1" applyFont="1" applyFill="1" applyBorder="1" applyAlignment="1" applyProtection="1">
      <alignment horizontal="center" vertical="center"/>
      <protection hidden="1"/>
    </xf>
    <xf numFmtId="0" fontId="62" fillId="12" borderId="31" xfId="0" applyFont="1" applyFill="1" applyBorder="1" applyAlignment="1" applyProtection="1">
      <alignment horizontal="right" vertical="center"/>
      <protection hidden="1"/>
    </xf>
    <xf numFmtId="0" fontId="62" fillId="12" borderId="31" xfId="0" applyFont="1" applyFill="1" applyBorder="1" applyAlignment="1" applyProtection="1">
      <alignment horizontal="right" vertical="top"/>
      <protection hidden="1"/>
    </xf>
    <xf numFmtId="0" fontId="62" fillId="12" borderId="37" xfId="0" applyFont="1" applyFill="1" applyBorder="1" applyAlignment="1" applyProtection="1">
      <alignment horizontal="right" vertical="top"/>
      <protection hidden="1"/>
    </xf>
    <xf numFmtId="0" fontId="62" fillId="12" borderId="32" xfId="0" applyFont="1" applyFill="1" applyBorder="1" applyAlignment="1" applyProtection="1">
      <alignment horizontal="right" vertical="top"/>
      <protection hidden="1"/>
    </xf>
    <xf numFmtId="0" fontId="60" fillId="10" borderId="34" xfId="0" applyFont="1" applyFill="1" applyBorder="1" applyAlignment="1" applyProtection="1">
      <alignment horizontal="center" vertical="top"/>
      <protection hidden="1"/>
    </xf>
    <xf numFmtId="0" fontId="60" fillId="10" borderId="36" xfId="0" applyFont="1" applyFill="1" applyBorder="1" applyAlignment="1" applyProtection="1">
      <alignment horizontal="center" vertical="top"/>
      <protection hidden="1"/>
    </xf>
    <xf numFmtId="0" fontId="34" fillId="10" borderId="42" xfId="0" applyFont="1" applyFill="1" applyBorder="1" applyAlignment="1" applyProtection="1">
      <alignment horizontal="center" vertical="center" wrapText="1"/>
      <protection locked="0"/>
    </xf>
    <xf numFmtId="0" fontId="34" fillId="10" borderId="33" xfId="0" applyFont="1" applyFill="1" applyBorder="1" applyAlignment="1" applyProtection="1">
      <alignment horizontal="center" vertical="center" wrapText="1"/>
      <protection locked="0"/>
    </xf>
    <xf numFmtId="0" fontId="34" fillId="10" borderId="30" xfId="0" applyFont="1" applyFill="1" applyBorder="1" applyAlignment="1" applyProtection="1">
      <alignment horizontal="center" vertical="center" wrapText="1"/>
      <protection locked="0"/>
    </xf>
    <xf numFmtId="0" fontId="34" fillId="10" borderId="39" xfId="0" applyFont="1" applyFill="1" applyBorder="1" applyAlignment="1" applyProtection="1">
      <alignment horizontal="center" vertical="center" wrapText="1"/>
      <protection locked="0"/>
    </xf>
    <xf numFmtId="0" fontId="34" fillId="10" borderId="41" xfId="0" applyFont="1" applyFill="1" applyBorder="1" applyAlignment="1" applyProtection="1">
      <alignment horizontal="center" vertical="center" wrapText="1"/>
      <protection locked="0"/>
    </xf>
    <xf numFmtId="0" fontId="34" fillId="10" borderId="0" xfId="0" applyFont="1" applyFill="1" applyAlignment="1" applyProtection="1">
      <alignment horizontal="center" vertical="center" wrapText="1"/>
      <protection locked="0"/>
    </xf>
    <xf numFmtId="0" fontId="34" fillId="10" borderId="0" xfId="0" applyFont="1" applyFill="1" applyBorder="1" applyAlignment="1" applyProtection="1">
      <alignment horizontal="center" vertical="center" wrapText="1"/>
      <protection locked="0"/>
    </xf>
    <xf numFmtId="0" fontId="66" fillId="9" borderId="67" xfId="0" applyFont="1" applyFill="1" applyBorder="1" applyAlignment="1" applyProtection="1">
      <alignment horizontal="center" vertical="center"/>
      <protection hidden="1"/>
    </xf>
    <xf numFmtId="0" fontId="66" fillId="9" borderId="68" xfId="0" applyFont="1" applyFill="1" applyBorder="1" applyAlignment="1" applyProtection="1">
      <alignment horizontal="center" vertical="center"/>
      <protection hidden="1"/>
    </xf>
    <xf numFmtId="0" fontId="66" fillId="9" borderId="69" xfId="0" applyFont="1" applyFill="1" applyBorder="1" applyAlignment="1" applyProtection="1">
      <alignment horizontal="center" vertical="center"/>
      <protection hidden="1"/>
    </xf>
    <xf numFmtId="0" fontId="66" fillId="9" borderId="70" xfId="0" applyFont="1" applyFill="1" applyBorder="1" applyAlignment="1" applyProtection="1">
      <alignment horizontal="center" vertical="center"/>
      <protection hidden="1"/>
    </xf>
    <xf numFmtId="0" fontId="66" fillId="9" borderId="71" xfId="0" applyFont="1" applyFill="1" applyBorder="1" applyAlignment="1" applyProtection="1">
      <alignment horizontal="center" vertical="center"/>
      <protection hidden="1"/>
    </xf>
    <xf numFmtId="0" fontId="66" fillId="9" borderId="72" xfId="0" applyFont="1" applyFill="1" applyBorder="1" applyAlignment="1" applyProtection="1">
      <alignment horizontal="center" vertical="center"/>
      <protection hidden="1"/>
    </xf>
    <xf numFmtId="0" fontId="62" fillId="12" borderId="34" xfId="0" applyFont="1" applyFill="1" applyBorder="1" applyAlignment="1" applyProtection="1">
      <alignment horizontal="right" vertical="center"/>
      <protection hidden="1"/>
    </xf>
    <xf numFmtId="0" fontId="60" fillId="10" borderId="35" xfId="0" applyFont="1" applyFill="1" applyBorder="1" applyAlignment="1" applyProtection="1">
      <alignment horizontal="center" vertical="top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26" fillId="3" borderId="4" xfId="0" applyFont="1" applyFill="1" applyBorder="1" applyAlignment="1" applyProtection="1">
      <alignment horizontal="center" vertical="center" wrapText="1"/>
      <protection hidden="1"/>
    </xf>
    <xf numFmtId="0" fontId="26" fillId="3" borderId="2" xfId="0" applyFont="1" applyFill="1" applyBorder="1" applyAlignment="1" applyProtection="1">
      <alignment horizontal="center" vertical="center" wrapText="1"/>
      <protection hidden="1"/>
    </xf>
    <xf numFmtId="0" fontId="41" fillId="2" borderId="1" xfId="0" applyFont="1" applyFill="1" applyBorder="1" applyAlignment="1" applyProtection="1">
      <alignment horizontal="center" vertical="center" wrapText="1"/>
      <protection locked="0"/>
    </xf>
    <xf numFmtId="0" fontId="26" fillId="3" borderId="27" xfId="0" applyFont="1" applyFill="1" applyBorder="1" applyAlignment="1" applyProtection="1">
      <alignment horizontal="center" vertical="center" wrapText="1"/>
      <protection hidden="1"/>
    </xf>
    <xf numFmtId="0" fontId="26" fillId="3" borderId="28" xfId="0" applyFont="1" applyFill="1" applyBorder="1" applyAlignment="1" applyProtection="1">
      <alignment horizontal="center" vertical="center" wrapText="1"/>
      <protection hidden="1"/>
    </xf>
    <xf numFmtId="0" fontId="31" fillId="5" borderId="16" xfId="0" applyFont="1" applyFill="1" applyBorder="1" applyAlignment="1" applyProtection="1">
      <alignment horizontal="center" vertical="top" wrapText="1" readingOrder="2"/>
      <protection hidden="1"/>
    </xf>
    <xf numFmtId="0" fontId="31" fillId="5" borderId="15" xfId="0" applyFont="1" applyFill="1" applyBorder="1" applyAlignment="1" applyProtection="1">
      <alignment horizontal="center" vertical="top" wrapText="1" readingOrder="2"/>
      <protection hidden="1"/>
    </xf>
    <xf numFmtId="0" fontId="31" fillId="5" borderId="14" xfId="0" applyFont="1" applyFill="1" applyBorder="1" applyAlignment="1" applyProtection="1">
      <alignment horizontal="center" vertical="top" wrapText="1" readingOrder="2"/>
      <protection hidden="1"/>
    </xf>
    <xf numFmtId="0" fontId="59" fillId="5" borderId="17" xfId="0" applyFont="1" applyFill="1" applyBorder="1" applyAlignment="1" applyProtection="1">
      <alignment horizontal="center" vertical="center"/>
      <protection hidden="1"/>
    </xf>
    <xf numFmtId="0" fontId="59" fillId="5" borderId="13" xfId="0" applyFont="1" applyFill="1" applyBorder="1" applyAlignment="1" applyProtection="1">
      <alignment horizontal="center" vertical="center"/>
      <protection hidden="1"/>
    </xf>
    <xf numFmtId="0" fontId="59" fillId="5" borderId="8" xfId="0" applyFont="1" applyFill="1" applyBorder="1" applyAlignment="1" applyProtection="1">
      <alignment horizontal="center" vertical="center"/>
      <protection hidden="1"/>
    </xf>
    <xf numFmtId="9" fontId="51" fillId="3" borderId="17" xfId="1" applyFont="1" applyFill="1" applyBorder="1" applyAlignment="1" applyProtection="1">
      <alignment horizontal="center" vertical="center" readingOrder="2"/>
      <protection hidden="1"/>
    </xf>
    <xf numFmtId="9" fontId="51" fillId="3" borderId="13" xfId="1" applyFont="1" applyFill="1" applyBorder="1" applyAlignment="1" applyProtection="1">
      <alignment horizontal="center" vertical="center" readingOrder="2"/>
      <protection hidden="1"/>
    </xf>
    <xf numFmtId="9" fontId="51" fillId="3" borderId="8" xfId="1" applyFont="1" applyFill="1" applyBorder="1" applyAlignment="1" applyProtection="1">
      <alignment horizontal="center" vertical="center" readingOrder="2"/>
      <protection hidden="1"/>
    </xf>
    <xf numFmtId="0" fontId="42" fillId="6" borderId="58" xfId="0" applyFont="1" applyFill="1" applyBorder="1" applyAlignment="1" applyProtection="1">
      <alignment horizontal="center" vertical="center" wrapText="1"/>
      <protection hidden="1"/>
    </xf>
    <xf numFmtId="0" fontId="42" fillId="6" borderId="59" xfId="0" applyFont="1" applyFill="1" applyBorder="1" applyAlignment="1" applyProtection="1">
      <alignment horizontal="center" vertical="center" wrapText="1"/>
      <protection hidden="1"/>
    </xf>
    <xf numFmtId="0" fontId="42" fillId="6" borderId="60" xfId="0" applyFont="1" applyFill="1" applyBorder="1" applyAlignment="1" applyProtection="1">
      <alignment horizontal="center" vertical="center" wrapText="1"/>
      <protection hidden="1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70" fillId="2" borderId="3" xfId="0" applyFont="1" applyFill="1" applyBorder="1" applyAlignment="1" applyProtection="1">
      <alignment horizontal="center" vertical="center" wrapText="1"/>
      <protection locked="0"/>
    </xf>
    <xf numFmtId="0" fontId="70" fillId="2" borderId="2" xfId="0" applyFont="1" applyFill="1" applyBorder="1" applyAlignment="1" applyProtection="1">
      <alignment horizontal="center" vertical="center" wrapText="1"/>
      <protection locked="0"/>
    </xf>
    <xf numFmtId="0" fontId="15" fillId="3" borderId="17" xfId="0" applyFont="1" applyFill="1" applyBorder="1" applyAlignment="1" applyProtection="1">
      <alignment horizontal="center" vertical="center"/>
      <protection hidden="1"/>
    </xf>
    <xf numFmtId="0" fontId="15" fillId="3" borderId="13" xfId="0" applyFont="1" applyFill="1" applyBorder="1" applyAlignment="1" applyProtection="1">
      <alignment horizontal="center" vertical="center"/>
      <protection hidden="1"/>
    </xf>
    <xf numFmtId="0" fontId="15" fillId="3" borderId="8" xfId="0" applyFont="1" applyFill="1" applyBorder="1" applyAlignment="1" applyProtection="1">
      <alignment horizontal="center" vertical="center"/>
      <protection hidden="1"/>
    </xf>
    <xf numFmtId="0" fontId="69" fillId="3" borderId="4" xfId="0" applyFont="1" applyFill="1" applyBorder="1" applyAlignment="1" applyProtection="1">
      <alignment horizontal="right" vertical="top" wrapText="1"/>
      <protection hidden="1"/>
    </xf>
    <xf numFmtId="0" fontId="69" fillId="3" borderId="3" xfId="0" applyFont="1" applyFill="1" applyBorder="1" applyAlignment="1" applyProtection="1">
      <alignment horizontal="right" vertical="top" wrapText="1"/>
      <protection hidden="1"/>
    </xf>
    <xf numFmtId="0" fontId="63" fillId="13" borderId="42" xfId="0" applyFont="1" applyFill="1" applyBorder="1" applyAlignment="1" applyProtection="1">
      <alignment horizontal="right" vertical="top"/>
      <protection hidden="1"/>
    </xf>
    <xf numFmtId="0" fontId="63" fillId="13" borderId="33" xfId="0" applyFont="1" applyFill="1" applyBorder="1" applyAlignment="1" applyProtection="1">
      <alignment horizontal="right" vertical="top"/>
      <protection hidden="1"/>
    </xf>
    <xf numFmtId="0" fontId="63" fillId="13" borderId="34" xfId="0" applyFont="1" applyFill="1" applyBorder="1" applyAlignment="1" applyProtection="1">
      <alignment horizontal="right" vertical="top"/>
      <protection hidden="1"/>
    </xf>
    <xf numFmtId="0" fontId="63" fillId="13" borderId="36" xfId="0" applyFont="1" applyFill="1" applyBorder="1" applyAlignment="1" applyProtection="1">
      <alignment horizontal="right" vertical="top"/>
      <protection hidden="1"/>
    </xf>
    <xf numFmtId="0" fontId="63" fillId="13" borderId="41" xfId="0" applyFont="1" applyFill="1" applyBorder="1" applyAlignment="1" applyProtection="1">
      <alignment horizontal="right" vertical="top"/>
      <protection hidden="1"/>
    </xf>
    <xf numFmtId="0" fontId="63" fillId="13" borderId="35" xfId="0" applyFont="1" applyFill="1" applyBorder="1" applyAlignment="1" applyProtection="1">
      <alignment horizontal="right" vertical="top"/>
      <protection hidden="1"/>
    </xf>
    <xf numFmtId="0" fontId="34" fillId="10" borderId="31" xfId="0" applyFont="1" applyFill="1" applyBorder="1" applyAlignment="1" applyProtection="1">
      <alignment horizontal="center" vertical="center" wrapText="1"/>
      <protection locked="0"/>
    </xf>
    <xf numFmtId="0" fontId="34" fillId="10" borderId="37" xfId="0" applyFont="1" applyFill="1" applyBorder="1" applyAlignment="1" applyProtection="1">
      <alignment horizontal="center" vertical="center" wrapText="1"/>
      <protection locked="0"/>
    </xf>
    <xf numFmtId="0" fontId="34" fillId="10" borderId="32" xfId="0" applyFont="1" applyFill="1" applyBorder="1" applyAlignment="1" applyProtection="1">
      <alignment horizontal="center" vertical="center" wrapText="1"/>
      <protection locked="0"/>
    </xf>
    <xf numFmtId="0" fontId="33" fillId="9" borderId="31" xfId="0" applyFont="1" applyFill="1" applyBorder="1" applyAlignment="1" applyProtection="1">
      <alignment horizontal="center" vertical="center"/>
      <protection hidden="1"/>
    </xf>
    <xf numFmtId="0" fontId="33" fillId="9" borderId="37" xfId="0" applyFont="1" applyFill="1" applyBorder="1" applyAlignment="1" applyProtection="1">
      <alignment horizontal="center" vertical="center"/>
      <protection hidden="1"/>
    </xf>
    <xf numFmtId="0" fontId="33" fillId="9" borderId="32" xfId="0" applyFont="1" applyFill="1" applyBorder="1" applyAlignment="1" applyProtection="1">
      <alignment horizontal="center" vertical="center"/>
      <protection hidden="1"/>
    </xf>
    <xf numFmtId="0" fontId="75" fillId="10" borderId="29" xfId="0" applyFont="1" applyFill="1" applyBorder="1" applyAlignment="1" applyProtection="1">
      <alignment horizontal="center" vertical="center" wrapText="1"/>
      <protection locked="0"/>
    </xf>
    <xf numFmtId="0" fontId="82" fillId="9" borderId="64" xfId="0" applyFont="1" applyFill="1" applyBorder="1" applyAlignment="1" applyProtection="1">
      <alignment horizontal="center" vertical="top"/>
      <protection hidden="1"/>
    </xf>
    <xf numFmtId="0" fontId="82" fillId="9" borderId="65" xfId="0" applyFont="1" applyFill="1" applyBorder="1" applyAlignment="1" applyProtection="1">
      <alignment horizontal="center" vertical="top"/>
      <protection hidden="1"/>
    </xf>
    <xf numFmtId="0" fontId="82" fillId="9" borderId="66" xfId="0" applyFont="1" applyFill="1" applyBorder="1" applyAlignment="1" applyProtection="1">
      <alignment horizontal="center" vertical="top"/>
      <protection hidden="1"/>
    </xf>
    <xf numFmtId="0" fontId="66" fillId="18" borderId="52" xfId="0" applyFont="1" applyFill="1" applyBorder="1" applyAlignment="1" applyProtection="1">
      <alignment horizontal="right" vertical="top"/>
      <protection hidden="1"/>
    </xf>
    <xf numFmtId="0" fontId="66" fillId="18" borderId="29" xfId="0" applyFont="1" applyFill="1" applyBorder="1" applyAlignment="1" applyProtection="1">
      <alignment horizontal="right" vertical="top"/>
      <protection hidden="1"/>
    </xf>
    <xf numFmtId="0" fontId="38" fillId="10" borderId="42" xfId="0" applyFont="1" applyFill="1" applyBorder="1" applyAlignment="1" applyProtection="1">
      <alignment horizontal="right"/>
      <protection locked="0"/>
    </xf>
    <xf numFmtId="0" fontId="27" fillId="18" borderId="34" xfId="0" applyFont="1" applyFill="1" applyBorder="1" applyAlignment="1" applyProtection="1">
      <alignment horizontal="center" vertical="top"/>
      <protection hidden="1"/>
    </xf>
    <xf numFmtId="0" fontId="27" fillId="18" borderId="35" xfId="0" applyFont="1" applyFill="1" applyBorder="1" applyAlignment="1" applyProtection="1">
      <alignment horizontal="center" vertical="top"/>
      <protection hidden="1"/>
    </xf>
    <xf numFmtId="0" fontId="27" fillId="18" borderId="36" xfId="0" applyFont="1" applyFill="1" applyBorder="1" applyAlignment="1" applyProtection="1">
      <alignment horizontal="center" vertical="top"/>
      <protection hidden="1"/>
    </xf>
    <xf numFmtId="0" fontId="2" fillId="2" borderId="1" xfId="0" applyFont="1" applyFill="1" applyBorder="1" applyAlignment="1" applyProtection="1">
      <alignment horizontal="right" readingOrder="2"/>
      <protection locked="0"/>
    </xf>
    <xf numFmtId="0" fontId="62" fillId="12" borderId="40" xfId="0" applyFont="1" applyFill="1" applyBorder="1" applyAlignment="1" applyProtection="1">
      <alignment horizontal="right" vertical="top"/>
      <protection hidden="1"/>
    </xf>
    <xf numFmtId="0" fontId="84" fillId="19" borderId="73" xfId="0" applyFont="1" applyFill="1" applyBorder="1" applyAlignment="1" applyProtection="1">
      <alignment horizontal="center" vertical="center"/>
      <protection hidden="1"/>
    </xf>
    <xf numFmtId="0" fontId="84" fillId="19" borderId="74" xfId="0" applyFont="1" applyFill="1" applyBorder="1" applyAlignment="1" applyProtection="1">
      <alignment horizontal="center" vertical="center"/>
      <protection hidden="1"/>
    </xf>
    <xf numFmtId="0" fontId="84" fillId="19" borderId="75" xfId="0" applyFont="1" applyFill="1" applyBorder="1" applyAlignment="1" applyProtection="1">
      <alignment horizontal="center" vertical="center"/>
      <protection hidden="1"/>
    </xf>
    <xf numFmtId="165" fontId="64" fillId="13" borderId="41" xfId="0" applyNumberFormat="1" applyFont="1" applyFill="1" applyBorder="1" applyAlignment="1" applyProtection="1">
      <alignment horizontal="center" vertical="top" wrapText="1"/>
      <protection hidden="1"/>
    </xf>
    <xf numFmtId="165" fontId="64" fillId="13" borderId="33" xfId="0" applyNumberFormat="1" applyFont="1" applyFill="1" applyBorder="1" applyAlignment="1" applyProtection="1">
      <alignment horizontal="center" vertical="top" wrapText="1"/>
      <protection hidden="1"/>
    </xf>
    <xf numFmtId="0" fontId="68" fillId="3" borderId="4" xfId="0" applyFont="1" applyFill="1" applyBorder="1" applyAlignment="1" applyProtection="1">
      <alignment horizontal="justify" vertical="top" wrapText="1"/>
      <protection hidden="1"/>
    </xf>
    <xf numFmtId="0" fontId="68" fillId="3" borderId="3" xfId="0" applyFont="1" applyFill="1" applyBorder="1" applyAlignment="1" applyProtection="1">
      <alignment horizontal="justify" vertical="top" wrapText="1"/>
      <protection hidden="1"/>
    </xf>
    <xf numFmtId="0" fontId="68" fillId="3" borderId="2" xfId="0" applyFont="1" applyFill="1" applyBorder="1" applyAlignment="1" applyProtection="1">
      <alignment horizontal="justify" vertical="top" wrapText="1"/>
      <protection hidden="1"/>
    </xf>
    <xf numFmtId="0" fontId="48" fillId="5" borderId="21" xfId="0" applyFont="1" applyFill="1" applyBorder="1" applyAlignment="1" applyProtection="1">
      <alignment horizontal="center" vertical="top" wrapText="1" readingOrder="2"/>
      <protection hidden="1"/>
    </xf>
    <xf numFmtId="0" fontId="48" fillId="5" borderId="20" xfId="0" applyFont="1" applyFill="1" applyBorder="1" applyAlignment="1" applyProtection="1">
      <alignment horizontal="center" vertical="top" wrapText="1" readingOrder="2"/>
      <protection hidden="1"/>
    </xf>
    <xf numFmtId="0" fontId="48" fillId="5" borderId="19" xfId="0" applyFont="1" applyFill="1" applyBorder="1" applyAlignment="1" applyProtection="1">
      <alignment horizontal="center" vertical="top" wrapText="1" readingOrder="2"/>
      <protection hidden="1"/>
    </xf>
    <xf numFmtId="0" fontId="48" fillId="5" borderId="12" xfId="0" applyFont="1" applyFill="1" applyBorder="1" applyAlignment="1" applyProtection="1">
      <alignment horizontal="center" vertical="top" wrapText="1" readingOrder="2"/>
      <protection hidden="1"/>
    </xf>
    <xf numFmtId="0" fontId="48" fillId="5" borderId="11" xfId="0" applyFont="1" applyFill="1" applyBorder="1" applyAlignment="1" applyProtection="1">
      <alignment horizontal="center" vertical="top" wrapText="1" readingOrder="2"/>
      <protection hidden="1"/>
    </xf>
    <xf numFmtId="0" fontId="48" fillId="5" borderId="10" xfId="0" applyFont="1" applyFill="1" applyBorder="1" applyAlignment="1" applyProtection="1">
      <alignment horizontal="center" vertical="top" wrapText="1" readingOrder="2"/>
      <protection hidden="1"/>
    </xf>
    <xf numFmtId="166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5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73" fillId="3" borderId="4" xfId="0" applyFont="1" applyFill="1" applyBorder="1" applyAlignment="1" applyProtection="1">
      <alignment horizontal="right" vertical="top" wrapText="1"/>
      <protection hidden="1"/>
    </xf>
    <xf numFmtId="0" fontId="73" fillId="3" borderId="3" xfId="0" applyFont="1" applyFill="1" applyBorder="1" applyAlignment="1" applyProtection="1">
      <alignment horizontal="right" vertical="top" wrapText="1"/>
      <protection hidden="1"/>
    </xf>
    <xf numFmtId="0" fontId="73" fillId="3" borderId="2" xfId="0" applyFont="1" applyFill="1" applyBorder="1" applyAlignment="1" applyProtection="1">
      <alignment horizontal="right" vertical="top" wrapText="1"/>
      <protection hidden="1"/>
    </xf>
    <xf numFmtId="0" fontId="48" fillId="5" borderId="16" xfId="0" applyFont="1" applyFill="1" applyBorder="1" applyAlignment="1" applyProtection="1">
      <alignment horizontal="center" vertical="top" wrapText="1" readingOrder="2"/>
      <protection hidden="1"/>
    </xf>
    <xf numFmtId="0" fontId="48" fillId="5" borderId="15" xfId="0" applyFont="1" applyFill="1" applyBorder="1" applyAlignment="1" applyProtection="1">
      <alignment horizontal="center" vertical="top" wrapText="1" readingOrder="2"/>
      <protection hidden="1"/>
    </xf>
    <xf numFmtId="0" fontId="48" fillId="5" borderId="14" xfId="0" applyFont="1" applyFill="1" applyBorder="1" applyAlignment="1" applyProtection="1">
      <alignment horizontal="center" vertical="top" wrapText="1" readingOrder="2"/>
      <protection hidden="1"/>
    </xf>
    <xf numFmtId="0" fontId="72" fillId="3" borderId="4" xfId="0" applyFont="1" applyFill="1" applyBorder="1" applyAlignment="1" applyProtection="1">
      <alignment horizontal="justify" vertical="center" wrapText="1"/>
      <protection hidden="1"/>
    </xf>
    <xf numFmtId="0" fontId="72" fillId="3" borderId="3" xfId="0" applyFont="1" applyFill="1" applyBorder="1" applyAlignment="1" applyProtection="1">
      <alignment horizontal="justify" vertical="center" wrapText="1"/>
      <protection hidden="1"/>
    </xf>
    <xf numFmtId="0" fontId="72" fillId="3" borderId="2" xfId="0" applyFont="1" applyFill="1" applyBorder="1" applyAlignment="1" applyProtection="1">
      <alignment horizontal="justify" vertical="center" wrapText="1"/>
      <protection hidden="1"/>
    </xf>
    <xf numFmtId="2" fontId="81" fillId="4" borderId="4" xfId="0" applyNumberFormat="1" applyFont="1" applyFill="1" applyBorder="1" applyAlignment="1" applyProtection="1">
      <alignment horizontal="center" vertical="center"/>
      <protection hidden="1"/>
    </xf>
    <xf numFmtId="2" fontId="81" fillId="4" borderId="3" xfId="0" applyNumberFormat="1" applyFont="1" applyFill="1" applyBorder="1" applyAlignment="1" applyProtection="1">
      <alignment horizontal="center" vertical="center"/>
      <protection hidden="1"/>
    </xf>
    <xf numFmtId="2" fontId="81" fillId="4" borderId="2" xfId="0" applyNumberFormat="1" applyFont="1" applyFill="1" applyBorder="1" applyAlignment="1" applyProtection="1">
      <alignment horizontal="center" vertical="center"/>
      <protection hidden="1"/>
    </xf>
    <xf numFmtId="0" fontId="31" fillId="5" borderId="12" xfId="0" applyFont="1" applyFill="1" applyBorder="1" applyAlignment="1" applyProtection="1">
      <alignment horizontal="center" vertical="top" wrapText="1" readingOrder="2"/>
      <protection hidden="1"/>
    </xf>
    <xf numFmtId="0" fontId="31" fillId="5" borderId="11" xfId="0" applyFont="1" applyFill="1" applyBorder="1" applyAlignment="1" applyProtection="1">
      <alignment horizontal="center" vertical="top" wrapText="1" readingOrder="2"/>
      <protection hidden="1"/>
    </xf>
    <xf numFmtId="0" fontId="31" fillId="5" borderId="10" xfId="0" applyFont="1" applyFill="1" applyBorder="1" applyAlignment="1" applyProtection="1">
      <alignment horizontal="center" vertical="top" wrapText="1" readingOrder="2"/>
      <protection hidden="1"/>
    </xf>
    <xf numFmtId="0" fontId="72" fillId="3" borderId="4" xfId="0" applyFont="1" applyFill="1" applyBorder="1" applyAlignment="1" applyProtection="1">
      <alignment horizontal="justify" vertical="top" wrapText="1"/>
      <protection hidden="1"/>
    </xf>
    <xf numFmtId="0" fontId="72" fillId="3" borderId="3" xfId="0" applyFont="1" applyFill="1" applyBorder="1" applyAlignment="1" applyProtection="1">
      <alignment horizontal="justify" vertical="top" wrapText="1"/>
      <protection hidden="1"/>
    </xf>
    <xf numFmtId="0" fontId="72" fillId="3" borderId="2" xfId="0" applyFont="1" applyFill="1" applyBorder="1" applyAlignment="1" applyProtection="1">
      <alignment horizontal="justify" vertical="top" wrapText="1"/>
      <protection hidden="1"/>
    </xf>
    <xf numFmtId="0" fontId="62" fillId="12" borderId="35" xfId="0" applyFont="1" applyFill="1" applyBorder="1" applyAlignment="1" applyProtection="1">
      <alignment horizontal="center" vertical="center"/>
      <protection hidden="1"/>
    </xf>
    <xf numFmtId="0" fontId="62" fillId="12" borderId="36" xfId="0" applyFont="1" applyFill="1" applyBorder="1" applyAlignment="1" applyProtection="1">
      <alignment horizontal="center" vertical="center"/>
      <protection hidden="1"/>
    </xf>
    <xf numFmtId="0" fontId="54" fillId="6" borderId="4" xfId="0" applyFont="1" applyFill="1" applyBorder="1" applyAlignment="1" applyProtection="1">
      <alignment horizontal="center" vertical="top" wrapText="1"/>
      <protection hidden="1"/>
    </xf>
    <xf numFmtId="0" fontId="54" fillId="6" borderId="3" xfId="0" applyFont="1" applyFill="1" applyBorder="1" applyAlignment="1" applyProtection="1">
      <alignment horizontal="center" vertical="top" wrapText="1"/>
      <protection hidden="1"/>
    </xf>
    <xf numFmtId="0" fontId="54" fillId="6" borderId="2" xfId="0" applyFont="1" applyFill="1" applyBorder="1" applyAlignment="1" applyProtection="1">
      <alignment horizontal="center" vertical="top" wrapText="1"/>
      <protection hidden="1"/>
    </xf>
    <xf numFmtId="0" fontId="32" fillId="3" borderId="7" xfId="0" applyFont="1" applyFill="1" applyBorder="1" applyAlignment="1" applyProtection="1">
      <alignment horizontal="center" vertical="center"/>
      <protection hidden="1"/>
    </xf>
    <xf numFmtId="0" fontId="32" fillId="3" borderId="6" xfId="0" applyFont="1" applyFill="1" applyBorder="1" applyAlignment="1" applyProtection="1">
      <alignment horizontal="center" vertical="center"/>
      <protection hidden="1"/>
    </xf>
    <xf numFmtId="0" fontId="32" fillId="3" borderId="5" xfId="0" applyFont="1" applyFill="1" applyBorder="1" applyAlignment="1" applyProtection="1">
      <alignment horizontal="center" vertical="center"/>
      <protection hidden="1"/>
    </xf>
    <xf numFmtId="0" fontId="30" fillId="3" borderId="0" xfId="0" applyFont="1" applyFill="1" applyAlignment="1" applyProtection="1">
      <alignment horizontal="right" vertical="center"/>
      <protection hidden="1"/>
    </xf>
    <xf numFmtId="0" fontId="50" fillId="5" borderId="17" xfId="0" applyFont="1" applyFill="1" applyBorder="1" applyAlignment="1" applyProtection="1">
      <alignment horizontal="center" vertical="center"/>
      <protection hidden="1"/>
    </xf>
    <xf numFmtId="0" fontId="50" fillId="5" borderId="13" xfId="0" applyFont="1" applyFill="1" applyBorder="1" applyAlignment="1" applyProtection="1">
      <alignment horizontal="center" vertical="center"/>
      <protection hidden="1"/>
    </xf>
    <xf numFmtId="0" fontId="50" fillId="5" borderId="8" xfId="0" applyFont="1" applyFill="1" applyBorder="1" applyAlignment="1" applyProtection="1">
      <alignment horizontal="center" vertical="center"/>
      <protection hidden="1"/>
    </xf>
    <xf numFmtId="0" fontId="31" fillId="5" borderId="21" xfId="0" applyFont="1" applyFill="1" applyBorder="1" applyAlignment="1" applyProtection="1">
      <alignment horizontal="center" vertical="top" wrapText="1" readingOrder="2"/>
      <protection hidden="1"/>
    </xf>
    <xf numFmtId="0" fontId="31" fillId="5" borderId="20" xfId="0" applyFont="1" applyFill="1" applyBorder="1" applyAlignment="1" applyProtection="1">
      <alignment horizontal="center" vertical="top" wrapText="1" readingOrder="2"/>
      <protection hidden="1"/>
    </xf>
    <xf numFmtId="0" fontId="31" fillId="5" borderId="19" xfId="0" applyFont="1" applyFill="1" applyBorder="1" applyAlignment="1" applyProtection="1">
      <alignment horizontal="center" vertical="top" wrapText="1" readingOrder="2"/>
      <protection hidden="1"/>
    </xf>
    <xf numFmtId="0" fontId="41" fillId="3" borderId="7" xfId="0" applyFont="1" applyFill="1" applyBorder="1" applyAlignment="1" applyProtection="1">
      <alignment horizontal="center" vertical="center" wrapText="1"/>
      <protection hidden="1"/>
    </xf>
    <xf numFmtId="0" fontId="41" fillId="3" borderId="6" xfId="0" applyFont="1" applyFill="1" applyBorder="1" applyAlignment="1" applyProtection="1">
      <alignment horizontal="center" vertical="center" wrapText="1"/>
      <protection hidden="1"/>
    </xf>
    <xf numFmtId="0" fontId="67" fillId="3" borderId="27" xfId="0" applyFont="1" applyFill="1" applyBorder="1" applyAlignment="1" applyProtection="1">
      <alignment horizontal="center" vertical="center"/>
      <protection hidden="1"/>
    </xf>
    <xf numFmtId="0" fontId="67" fillId="3" borderId="1" xfId="0" applyFont="1" applyFill="1" applyBorder="1" applyAlignment="1" applyProtection="1">
      <alignment horizontal="center" vertical="center"/>
      <protection hidden="1"/>
    </xf>
    <xf numFmtId="0" fontId="58" fillId="3" borderId="27" xfId="0" applyFont="1" applyFill="1" applyBorder="1" applyAlignment="1" applyProtection="1">
      <alignment horizontal="center" vertical="center"/>
      <protection hidden="1"/>
    </xf>
    <xf numFmtId="0" fontId="58" fillId="3" borderId="1" xfId="0" applyFont="1" applyFill="1" applyBorder="1" applyAlignment="1" applyProtection="1">
      <alignment horizontal="center" vertical="center"/>
      <protection hidden="1"/>
    </xf>
    <xf numFmtId="0" fontId="56" fillId="6" borderId="58" xfId="0" applyFont="1" applyFill="1" applyBorder="1" applyAlignment="1" applyProtection="1">
      <alignment horizontal="center" vertical="center"/>
      <protection hidden="1"/>
    </xf>
    <xf numFmtId="0" fontId="56" fillId="6" borderId="59" xfId="0" applyFont="1" applyFill="1" applyBorder="1" applyAlignment="1" applyProtection="1">
      <alignment horizontal="center" vertical="center"/>
      <protection hidden="1"/>
    </xf>
    <xf numFmtId="0" fontId="56" fillId="6" borderId="60" xfId="0" applyFont="1" applyFill="1" applyBorder="1" applyAlignment="1" applyProtection="1">
      <alignment horizontal="center" vertical="center"/>
      <protection hidden="1"/>
    </xf>
    <xf numFmtId="0" fontId="31" fillId="3" borderId="12" xfId="0" applyFont="1" applyFill="1" applyBorder="1" applyAlignment="1" applyProtection="1">
      <alignment horizontal="center" vertical="top" wrapText="1" readingOrder="2"/>
      <protection hidden="1"/>
    </xf>
    <xf numFmtId="0" fontId="31" fillId="3" borderId="11" xfId="0" applyFont="1" applyFill="1" applyBorder="1" applyAlignment="1" applyProtection="1">
      <alignment horizontal="center" vertical="top" wrapText="1" readingOrder="2"/>
      <protection hidden="1"/>
    </xf>
    <xf numFmtId="0" fontId="31" fillId="3" borderId="10" xfId="0" applyFont="1" applyFill="1" applyBorder="1" applyAlignment="1" applyProtection="1">
      <alignment horizontal="center" vertical="top" wrapText="1" readingOrder="2"/>
      <protection hidden="1"/>
    </xf>
    <xf numFmtId="0" fontId="74" fillId="4" borderId="4" xfId="0" applyFont="1" applyFill="1" applyBorder="1" applyAlignment="1" applyProtection="1">
      <alignment horizontal="right" vertical="center"/>
      <protection hidden="1"/>
    </xf>
    <xf numFmtId="0" fontId="74" fillId="4" borderId="2" xfId="0" applyFont="1" applyFill="1" applyBorder="1" applyAlignment="1" applyProtection="1">
      <alignment horizontal="right" vertical="center"/>
      <protection hidden="1"/>
    </xf>
    <xf numFmtId="0" fontId="48" fillId="5" borderId="12" xfId="0" applyFont="1" applyFill="1" applyBorder="1" applyAlignment="1" applyProtection="1">
      <alignment horizontal="right" vertical="top" wrapText="1" readingOrder="2"/>
      <protection hidden="1"/>
    </xf>
    <xf numFmtId="0" fontId="48" fillId="5" borderId="11" xfId="0" applyFont="1" applyFill="1" applyBorder="1" applyAlignment="1" applyProtection="1">
      <alignment horizontal="right" vertical="top" wrapText="1" readingOrder="2"/>
      <protection hidden="1"/>
    </xf>
    <xf numFmtId="0" fontId="48" fillId="5" borderId="10" xfId="0" applyFont="1" applyFill="1" applyBorder="1" applyAlignment="1" applyProtection="1">
      <alignment horizontal="right" vertical="top" wrapText="1" readingOrder="2"/>
      <protection hidden="1"/>
    </xf>
    <xf numFmtId="9" fontId="46" fillId="2" borderId="17" xfId="1" applyFont="1" applyFill="1" applyBorder="1" applyAlignment="1" applyProtection="1">
      <alignment horizontal="center" vertical="center" wrapText="1" readingOrder="2"/>
      <protection locked="0"/>
    </xf>
    <xf numFmtId="9" fontId="46" fillId="2" borderId="13" xfId="1" applyFont="1" applyFill="1" applyBorder="1" applyAlignment="1" applyProtection="1">
      <alignment horizontal="center" vertical="center" wrapText="1" readingOrder="2"/>
      <protection locked="0"/>
    </xf>
    <xf numFmtId="9" fontId="46" fillId="2" borderId="8" xfId="1" applyFont="1" applyFill="1" applyBorder="1" applyAlignment="1" applyProtection="1">
      <alignment horizontal="center" vertical="center" wrapText="1" readingOrder="2"/>
      <protection locked="0"/>
    </xf>
    <xf numFmtId="0" fontId="29" fillId="3" borderId="27" xfId="0" applyFont="1" applyFill="1" applyBorder="1" applyAlignment="1" applyProtection="1">
      <alignment horizontal="center" vertical="center"/>
      <protection hidden="1"/>
    </xf>
    <xf numFmtId="0" fontId="29" fillId="3" borderId="1" xfId="0" applyFont="1" applyFill="1" applyBorder="1" applyAlignment="1" applyProtection="1">
      <alignment horizontal="center" vertical="center"/>
      <protection hidden="1"/>
    </xf>
    <xf numFmtId="0" fontId="29" fillId="3" borderId="28" xfId="0" applyFont="1" applyFill="1" applyBorder="1" applyAlignment="1" applyProtection="1">
      <alignment horizontal="center" vertical="center"/>
      <protection hidden="1"/>
    </xf>
    <xf numFmtId="0" fontId="45" fillId="3" borderId="27" xfId="0" applyFont="1" applyFill="1" applyBorder="1" applyAlignment="1" applyProtection="1">
      <alignment horizontal="center" vertical="center" wrapText="1" readingOrder="1"/>
      <protection hidden="1"/>
    </xf>
    <xf numFmtId="0" fontId="45" fillId="3" borderId="26" xfId="0" applyFont="1" applyFill="1" applyBorder="1" applyAlignment="1" applyProtection="1">
      <alignment horizontal="center" vertical="center" wrapText="1" readingOrder="1"/>
      <protection hidden="1"/>
    </xf>
    <xf numFmtId="0" fontId="45" fillId="3" borderId="7" xfId="0" applyFont="1" applyFill="1" applyBorder="1" applyAlignment="1" applyProtection="1">
      <alignment horizontal="center" vertical="center" wrapText="1" readingOrder="1"/>
      <protection hidden="1"/>
    </xf>
    <xf numFmtId="0" fontId="3" fillId="3" borderId="3" xfId="0" applyFont="1" applyFill="1" applyBorder="1" applyAlignment="1" applyProtection="1">
      <alignment horizontal="right" vertical="top" wrapText="1"/>
      <protection hidden="1"/>
    </xf>
    <xf numFmtId="0" fontId="3" fillId="3" borderId="2" xfId="0" applyFont="1" applyFill="1" applyBorder="1" applyAlignment="1" applyProtection="1">
      <alignment horizontal="right" vertical="top" wrapText="1"/>
      <protection hidden="1"/>
    </xf>
    <xf numFmtId="0" fontId="28" fillId="2" borderId="1" xfId="0" applyFont="1" applyFill="1" applyBorder="1" applyAlignment="1" applyProtection="1">
      <alignment horizontal="right" vertical="top" readingOrder="2"/>
      <protection hidden="1"/>
    </xf>
    <xf numFmtId="0" fontId="37" fillId="3" borderId="12" xfId="0" applyFont="1" applyFill="1" applyBorder="1" applyAlignment="1" applyProtection="1">
      <alignment horizontal="center" vertical="top" wrapText="1" readingOrder="2"/>
      <protection hidden="1"/>
    </xf>
    <xf numFmtId="0" fontId="37" fillId="3" borderId="11" xfId="0" applyFont="1" applyFill="1" applyBorder="1" applyAlignment="1" applyProtection="1">
      <alignment horizontal="center" vertical="top" wrapText="1" readingOrder="2"/>
      <protection hidden="1"/>
    </xf>
    <xf numFmtId="0" fontId="37" fillId="3" borderId="10" xfId="0" applyFont="1" applyFill="1" applyBorder="1" applyAlignment="1" applyProtection="1">
      <alignment horizontal="center" vertical="top" wrapText="1" readingOrder="2"/>
      <protection hidden="1"/>
    </xf>
    <xf numFmtId="0" fontId="37" fillId="3" borderId="16" xfId="0" applyFont="1" applyFill="1" applyBorder="1" applyAlignment="1" applyProtection="1">
      <alignment horizontal="center" vertical="top" wrapText="1" readingOrder="2"/>
      <protection hidden="1"/>
    </xf>
    <xf numFmtId="0" fontId="37" fillId="3" borderId="15" xfId="0" applyFont="1" applyFill="1" applyBorder="1" applyAlignment="1" applyProtection="1">
      <alignment horizontal="center" vertical="top" wrapText="1" readingOrder="2"/>
      <protection hidden="1"/>
    </xf>
    <xf numFmtId="0" fontId="37" fillId="3" borderId="14" xfId="0" applyFont="1" applyFill="1" applyBorder="1" applyAlignment="1" applyProtection="1">
      <alignment horizontal="center" vertical="top" wrapText="1" readingOrder="2"/>
      <protection hidden="1"/>
    </xf>
    <xf numFmtId="0" fontId="47" fillId="3" borderId="21" xfId="0" applyFont="1" applyFill="1" applyBorder="1" applyAlignment="1" applyProtection="1">
      <alignment horizontal="center" wrapText="1" readingOrder="2"/>
      <protection hidden="1"/>
    </xf>
    <xf numFmtId="0" fontId="47" fillId="3" borderId="20" xfId="0" applyFont="1" applyFill="1" applyBorder="1" applyAlignment="1" applyProtection="1">
      <alignment horizontal="center" wrapText="1" readingOrder="2"/>
      <protection hidden="1"/>
    </xf>
    <xf numFmtId="0" fontId="47" fillId="3" borderId="19" xfId="0" applyFont="1" applyFill="1" applyBorder="1" applyAlignment="1" applyProtection="1">
      <alignment horizontal="center" wrapText="1" readingOrder="2"/>
      <protection hidden="1"/>
    </xf>
    <xf numFmtId="0" fontId="51" fillId="3" borderId="4" xfId="0" applyFont="1" applyFill="1" applyBorder="1" applyAlignment="1" applyProtection="1">
      <alignment horizontal="center" vertical="top"/>
      <protection hidden="1"/>
    </xf>
    <xf numFmtId="0" fontId="51" fillId="3" borderId="3" xfId="0" applyFont="1" applyFill="1" applyBorder="1" applyAlignment="1" applyProtection="1">
      <alignment horizontal="center" vertical="top"/>
      <protection hidden="1"/>
    </xf>
    <xf numFmtId="0" fontId="51" fillId="3" borderId="2" xfId="0" applyFont="1" applyFill="1" applyBorder="1" applyAlignment="1" applyProtection="1">
      <alignment horizontal="center" vertical="top"/>
      <protection hidden="1"/>
    </xf>
    <xf numFmtId="0" fontId="49" fillId="3" borderId="21" xfId="0" applyFont="1" applyFill="1" applyBorder="1" applyAlignment="1" applyProtection="1">
      <alignment horizontal="center" vertical="top" wrapText="1" readingOrder="2"/>
      <protection hidden="1"/>
    </xf>
    <xf numFmtId="0" fontId="49" fillId="3" borderId="20" xfId="0" applyFont="1" applyFill="1" applyBorder="1" applyAlignment="1" applyProtection="1">
      <alignment horizontal="center" vertical="top" wrapText="1" readingOrder="2"/>
      <protection hidden="1"/>
    </xf>
    <xf numFmtId="0" fontId="49" fillId="3" borderId="19" xfId="0" applyFont="1" applyFill="1" applyBorder="1" applyAlignment="1" applyProtection="1">
      <alignment horizontal="center" vertical="top" wrapText="1" readingOrder="2"/>
      <protection hidden="1"/>
    </xf>
    <xf numFmtId="0" fontId="31" fillId="3" borderId="16" xfId="0" applyFont="1" applyFill="1" applyBorder="1" applyAlignment="1" applyProtection="1">
      <alignment horizontal="center" vertical="top" wrapText="1" readingOrder="2"/>
      <protection hidden="1"/>
    </xf>
    <xf numFmtId="0" fontId="31" fillId="3" borderId="15" xfId="0" applyFont="1" applyFill="1" applyBorder="1" applyAlignment="1" applyProtection="1">
      <alignment horizontal="center" vertical="top" wrapText="1" readingOrder="2"/>
      <protection hidden="1"/>
    </xf>
    <xf numFmtId="0" fontId="31" fillId="3" borderId="14" xfId="0" applyFont="1" applyFill="1" applyBorder="1" applyAlignment="1" applyProtection="1">
      <alignment horizontal="center" vertical="top" wrapText="1" readingOrder="2"/>
      <protection hidden="1"/>
    </xf>
    <xf numFmtId="0" fontId="37" fillId="3" borderId="21" xfId="0" applyFont="1" applyFill="1" applyBorder="1" applyAlignment="1" applyProtection="1">
      <alignment horizontal="right" vertical="center" wrapText="1" readingOrder="2"/>
      <protection hidden="1"/>
    </xf>
    <xf numFmtId="0" fontId="37" fillId="3" borderId="20" xfId="0" applyFont="1" applyFill="1" applyBorder="1" applyAlignment="1" applyProtection="1">
      <alignment horizontal="right" vertical="center" wrapText="1" readingOrder="2"/>
      <protection hidden="1"/>
    </xf>
    <xf numFmtId="0" fontId="37" fillId="3" borderId="19" xfId="0" applyFont="1" applyFill="1" applyBorder="1" applyAlignment="1" applyProtection="1">
      <alignment horizontal="right" vertical="center" wrapText="1" readingOrder="2"/>
      <protection hidden="1"/>
    </xf>
    <xf numFmtId="0" fontId="25" fillId="2" borderId="1" xfId="0" applyFont="1" applyFill="1" applyBorder="1" applyAlignment="1" applyProtection="1">
      <alignment horizontal="left"/>
      <protection hidden="1"/>
    </xf>
    <xf numFmtId="0" fontId="45" fillId="3" borderId="27" xfId="0" applyFont="1" applyFill="1" applyBorder="1" applyAlignment="1" applyProtection="1">
      <alignment horizontal="right" vertical="center" wrapText="1" readingOrder="1"/>
      <protection hidden="1"/>
    </xf>
    <xf numFmtId="0" fontId="45" fillId="3" borderId="7" xfId="0" applyFont="1" applyFill="1" applyBorder="1" applyAlignment="1" applyProtection="1">
      <alignment horizontal="right" vertical="center" wrapText="1" readingOrder="1"/>
      <protection hidden="1"/>
    </xf>
    <xf numFmtId="9" fontId="35" fillId="2" borderId="17" xfId="1" applyFont="1" applyFill="1" applyBorder="1" applyAlignment="1" applyProtection="1">
      <alignment horizontal="center" vertical="center" wrapText="1" readingOrder="2"/>
      <protection locked="0"/>
    </xf>
    <xf numFmtId="9" fontId="35" fillId="2" borderId="13" xfId="1" applyFont="1" applyFill="1" applyBorder="1" applyAlignment="1" applyProtection="1">
      <alignment horizontal="center" vertical="center" wrapText="1" readingOrder="2"/>
      <protection locked="0"/>
    </xf>
    <xf numFmtId="9" fontId="35" fillId="2" borderId="8" xfId="1" applyFont="1" applyFill="1" applyBorder="1" applyAlignment="1" applyProtection="1">
      <alignment horizontal="center" vertical="center" wrapText="1" readingOrder="2"/>
      <protection locked="0"/>
    </xf>
    <xf numFmtId="0" fontId="35" fillId="3" borderId="17" xfId="0" applyFont="1" applyFill="1" applyBorder="1" applyAlignment="1" applyProtection="1">
      <alignment horizontal="center" vertical="center"/>
      <protection hidden="1"/>
    </xf>
    <xf numFmtId="0" fontId="35" fillId="3" borderId="13" xfId="0" applyFont="1" applyFill="1" applyBorder="1" applyAlignment="1" applyProtection="1">
      <alignment horizontal="center" vertical="center"/>
      <protection hidden="1"/>
    </xf>
    <xf numFmtId="0" fontId="35" fillId="3" borderId="8" xfId="0" applyFont="1" applyFill="1" applyBorder="1" applyAlignment="1" applyProtection="1">
      <alignment horizontal="center" vertical="center"/>
      <protection hidden="1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16" fillId="3" borderId="17" xfId="0" applyFont="1" applyFill="1" applyBorder="1" applyAlignment="1" applyProtection="1">
      <alignment horizontal="center" vertical="center" wrapText="1" readingOrder="1"/>
      <protection locked="0"/>
    </xf>
    <xf numFmtId="0" fontId="16" fillId="3" borderId="8" xfId="0" applyFont="1" applyFill="1" applyBorder="1" applyAlignment="1" applyProtection="1">
      <alignment horizontal="center" vertical="center" wrapText="1" readingOrder="1"/>
      <protection locked="0"/>
    </xf>
    <xf numFmtId="0" fontId="14" fillId="5" borderId="17" xfId="0" applyFont="1" applyFill="1" applyBorder="1" applyAlignment="1" applyProtection="1">
      <alignment horizontal="center" vertical="center" wrapText="1"/>
      <protection locked="0"/>
    </xf>
    <xf numFmtId="0" fontId="14" fillId="5" borderId="8" xfId="0" applyFont="1" applyFill="1" applyBorder="1" applyAlignment="1" applyProtection="1">
      <alignment horizontal="center" vertical="center" wrapText="1"/>
      <protection locked="0"/>
    </xf>
    <xf numFmtId="0" fontId="19" fillId="3" borderId="4" xfId="0" applyFont="1" applyFill="1" applyBorder="1" applyAlignment="1" applyProtection="1">
      <alignment horizontal="center" vertical="center" wrapText="1" readingOrder="1"/>
      <protection locked="0"/>
    </xf>
    <xf numFmtId="0" fontId="19" fillId="3" borderId="3" xfId="0" applyFont="1" applyFill="1" applyBorder="1" applyAlignment="1" applyProtection="1">
      <alignment horizontal="center" vertical="center" wrapText="1" readingOrder="1"/>
      <protection locked="0"/>
    </xf>
    <xf numFmtId="0" fontId="19" fillId="3" borderId="2" xfId="0" applyFont="1" applyFill="1" applyBorder="1" applyAlignment="1" applyProtection="1">
      <alignment horizontal="center" vertical="center" wrapText="1" readingOrder="1"/>
      <protection locked="0"/>
    </xf>
    <xf numFmtId="0" fontId="37" fillId="3" borderId="21" xfId="0" applyFont="1" applyFill="1" applyBorder="1" applyAlignment="1" applyProtection="1">
      <alignment horizontal="center" vertical="top" wrapText="1" readingOrder="2"/>
      <protection hidden="1"/>
    </xf>
    <xf numFmtId="0" fontId="37" fillId="3" borderId="20" xfId="0" applyFont="1" applyFill="1" applyBorder="1" applyAlignment="1" applyProtection="1">
      <alignment horizontal="center" vertical="top" wrapText="1" readingOrder="2"/>
      <protection hidden="1"/>
    </xf>
    <xf numFmtId="0" fontId="37" fillId="3" borderId="19" xfId="0" applyFont="1" applyFill="1" applyBorder="1" applyAlignment="1" applyProtection="1">
      <alignment horizontal="center" vertical="top" wrapText="1" readingOrder="2"/>
      <protection hidden="1"/>
    </xf>
    <xf numFmtId="0" fontId="44" fillId="3" borderId="7" xfId="0" applyFont="1" applyFill="1" applyBorder="1" applyAlignment="1" applyProtection="1">
      <alignment horizontal="center" vertical="center" wrapText="1" readingOrder="1"/>
      <protection hidden="1"/>
    </xf>
    <xf numFmtId="0" fontId="44" fillId="3" borderId="6" xfId="0" applyFont="1" applyFill="1" applyBorder="1" applyAlignment="1" applyProtection="1">
      <alignment horizontal="center" vertical="center" wrapText="1" readingOrder="1"/>
      <protection hidden="1"/>
    </xf>
    <xf numFmtId="0" fontId="44" fillId="3" borderId="5" xfId="0" applyFont="1" applyFill="1" applyBorder="1" applyAlignment="1" applyProtection="1">
      <alignment horizontal="center" vertical="center" wrapText="1" readingOrder="1"/>
      <protection hidden="1"/>
    </xf>
    <xf numFmtId="0" fontId="29" fillId="3" borderId="7" xfId="0" applyFont="1" applyFill="1" applyBorder="1" applyAlignment="1" applyProtection="1">
      <alignment horizontal="center" vertical="top"/>
      <protection hidden="1"/>
    </xf>
    <xf numFmtId="0" fontId="29" fillId="3" borderId="5" xfId="0" applyFont="1" applyFill="1" applyBorder="1" applyAlignment="1" applyProtection="1">
      <alignment horizontal="center" vertical="top"/>
      <protection hidden="1"/>
    </xf>
    <xf numFmtId="0" fontId="8" fillId="2" borderId="6" xfId="0" applyFont="1" applyFill="1" applyBorder="1" applyAlignment="1" applyProtection="1">
      <alignment horizontal="center" vertical="center" wrapText="1" readingOrder="2"/>
      <protection hidden="1"/>
    </xf>
    <xf numFmtId="0" fontId="8" fillId="2" borderId="5" xfId="0" applyFont="1" applyFill="1" applyBorder="1" applyAlignment="1" applyProtection="1">
      <alignment horizontal="center" vertical="center" wrapText="1" readingOrder="2"/>
      <protection hidden="1"/>
    </xf>
    <xf numFmtId="0" fontId="0" fillId="2" borderId="26" xfId="0" applyFill="1" applyBorder="1" applyAlignment="1" applyProtection="1">
      <alignment horizontal="center" vertical="center"/>
      <protection hidden="1"/>
    </xf>
    <xf numFmtId="2" fontId="79" fillId="4" borderId="4" xfId="0" applyNumberFormat="1" applyFont="1" applyFill="1" applyBorder="1" applyAlignment="1" applyProtection="1">
      <alignment horizontal="center" vertical="center"/>
      <protection hidden="1"/>
    </xf>
    <xf numFmtId="2" fontId="79" fillId="4" borderId="2" xfId="0" applyNumberFormat="1" applyFont="1" applyFill="1" applyBorder="1" applyAlignment="1" applyProtection="1">
      <alignment horizontal="center" vertical="center"/>
      <protection hidden="1"/>
    </xf>
    <xf numFmtId="0" fontId="71" fillId="5" borderId="21" xfId="0" applyFont="1" applyFill="1" applyBorder="1" applyAlignment="1" applyProtection="1">
      <alignment horizontal="right" vertical="center" wrapText="1" readingOrder="2"/>
      <protection hidden="1"/>
    </xf>
    <xf numFmtId="0" fontId="71" fillId="5" borderId="20" xfId="0" applyFont="1" applyFill="1" applyBorder="1" applyAlignment="1" applyProtection="1">
      <alignment horizontal="right" vertical="center" wrapText="1" readingOrder="2"/>
      <protection hidden="1"/>
    </xf>
    <xf numFmtId="0" fontId="71" fillId="5" borderId="19" xfId="0" applyFont="1" applyFill="1" applyBorder="1" applyAlignment="1" applyProtection="1">
      <alignment horizontal="right" vertical="center" wrapText="1" readingOrder="2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26" fillId="16" borderId="27" xfId="0" applyFont="1" applyFill="1" applyBorder="1" applyAlignment="1" applyProtection="1">
      <alignment horizontal="center" vertical="center" wrapText="1"/>
      <protection hidden="1"/>
    </xf>
    <xf numFmtId="0" fontId="26" fillId="16" borderId="28" xfId="0" applyFont="1" applyFill="1" applyBorder="1" applyAlignment="1" applyProtection="1">
      <alignment horizontal="center" vertical="center" wrapText="1"/>
      <protection hidden="1"/>
    </xf>
    <xf numFmtId="0" fontId="41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3" xfId="0" applyFont="1" applyFill="1" applyBorder="1" applyAlignment="1" applyProtection="1">
      <alignment horizontal="center" vertical="center" wrapText="1"/>
      <protection hidden="1"/>
    </xf>
    <xf numFmtId="0" fontId="26" fillId="16" borderId="4" xfId="0" applyFont="1" applyFill="1" applyBorder="1" applyAlignment="1" applyProtection="1">
      <alignment horizontal="center" vertical="center" wrapText="1"/>
      <protection hidden="1"/>
    </xf>
    <xf numFmtId="0" fontId="26" fillId="16" borderId="2" xfId="0" applyFont="1" applyFill="1" applyBorder="1" applyAlignment="1" applyProtection="1">
      <alignment horizontal="center" vertical="center" wrapText="1"/>
      <protection hidden="1"/>
    </xf>
    <xf numFmtId="0" fontId="36" fillId="3" borderId="7" xfId="0" applyFont="1" applyFill="1" applyBorder="1" applyAlignment="1" applyProtection="1">
      <alignment horizontal="center" vertical="top"/>
      <protection hidden="1"/>
    </xf>
    <xf numFmtId="0" fontId="36" fillId="3" borderId="6" xfId="0" applyFont="1" applyFill="1" applyBorder="1" applyAlignment="1" applyProtection="1">
      <alignment horizontal="center" vertical="top"/>
      <protection hidden="1"/>
    </xf>
    <xf numFmtId="0" fontId="36" fillId="3" borderId="5" xfId="0" applyFont="1" applyFill="1" applyBorder="1" applyAlignment="1" applyProtection="1">
      <alignment horizontal="center" vertical="top"/>
      <protection hidden="1"/>
    </xf>
    <xf numFmtId="168" fontId="70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70" fillId="2" borderId="2" xfId="0" applyNumberFormat="1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1164165</xdr:colOff>
      <xdr:row>49</xdr:row>
      <xdr:rowOff>58420</xdr:rowOff>
    </xdr:from>
    <xdr:to>
      <xdr:col>8</xdr:col>
      <xdr:colOff>1677243</xdr:colOff>
      <xdr:row>49</xdr:row>
      <xdr:rowOff>923926</xdr:rowOff>
    </xdr:to>
    <xdr:sp macro="" textlink="">
      <xdr:nvSpPr>
        <xdr:cNvPr id="2" name="مربع نص 1"/>
        <xdr:cNvSpPr txBox="1"/>
      </xdr:nvSpPr>
      <xdr:spPr>
        <a:xfrm>
          <a:off x="9985213291" y="28946687"/>
          <a:ext cx="1986278" cy="865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640080</xdr:colOff>
      <xdr:row>0</xdr:row>
      <xdr:rowOff>168594</xdr:rowOff>
    </xdr:from>
    <xdr:to>
      <xdr:col>8</xdr:col>
      <xdr:colOff>1564639</xdr:colOff>
      <xdr:row>0</xdr:row>
      <xdr:rowOff>1003936</xdr:rowOff>
    </xdr:to>
    <xdr:sp macro="" textlink="">
      <xdr:nvSpPr>
        <xdr:cNvPr id="3" name="مربع نص 2"/>
        <xdr:cNvSpPr txBox="1"/>
      </xdr:nvSpPr>
      <xdr:spPr>
        <a:xfrm>
          <a:off x="10234808081" y="168594"/>
          <a:ext cx="2402839" cy="8353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1782234</xdr:colOff>
      <xdr:row>64</xdr:row>
      <xdr:rowOff>146291</xdr:rowOff>
    </xdr:from>
    <xdr:to>
      <xdr:col>3</xdr:col>
      <xdr:colOff>448995</xdr:colOff>
      <xdr:row>64</xdr:row>
      <xdr:rowOff>592666</xdr:rowOff>
    </xdr:to>
    <xdr:sp macro="" textlink="">
      <xdr:nvSpPr>
        <xdr:cNvPr id="4" name="سهم إلى اليمين 3"/>
        <xdr:cNvSpPr/>
      </xdr:nvSpPr>
      <xdr:spPr>
        <a:xfrm rot="10800000">
          <a:off x="9996279805" y="39973491"/>
          <a:ext cx="580228" cy="446375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</xdr:colOff>
      <xdr:row>0</xdr:row>
      <xdr:rowOff>23814</xdr:rowOff>
    </xdr:from>
    <xdr:ext cx="3166533" cy="1534053"/>
    <xdr:pic>
      <xdr:nvPicPr>
        <xdr:cNvPr id="6" name="صورة 5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2333733" y="23814"/>
          <a:ext cx="3166533" cy="15340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8466</xdr:colOff>
      <xdr:row>49</xdr:row>
      <xdr:rowOff>7938</xdr:rowOff>
    </xdr:from>
    <xdr:ext cx="2514601" cy="1143528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2977200" y="31487005"/>
          <a:ext cx="2514601" cy="11435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6</xdr:col>
      <xdr:colOff>2353733</xdr:colOff>
      <xdr:row>0</xdr:row>
      <xdr:rowOff>15239</xdr:rowOff>
    </xdr:from>
    <xdr:to>
      <xdr:col>9</xdr:col>
      <xdr:colOff>0</xdr:colOff>
      <xdr:row>0</xdr:row>
      <xdr:rowOff>1540932</xdr:rowOff>
    </xdr:to>
    <xdr:pic>
      <xdr:nvPicPr>
        <xdr:cNvPr id="10" name="Picture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110887" y="15239"/>
          <a:ext cx="3625380" cy="1525693"/>
        </a:xfrm>
        <a:prstGeom prst="rect">
          <a:avLst/>
        </a:prstGeom>
      </xdr:spPr>
    </xdr:pic>
    <xdr:clientData/>
  </xdr:twoCellAnchor>
  <xdr:twoCellAnchor editAs="oneCell">
    <xdr:from>
      <xdr:col>7</xdr:col>
      <xdr:colOff>270935</xdr:colOff>
      <xdr:row>49</xdr:row>
      <xdr:rowOff>1</xdr:rowOff>
    </xdr:from>
    <xdr:to>
      <xdr:col>8</xdr:col>
      <xdr:colOff>1744134</xdr:colOff>
      <xdr:row>49</xdr:row>
      <xdr:rowOff>1134533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146400" y="31479068"/>
          <a:ext cx="2946399" cy="1134532"/>
        </a:xfrm>
        <a:prstGeom prst="rect">
          <a:avLst/>
        </a:prstGeom>
      </xdr:spPr>
    </xdr:pic>
    <xdr:clientData/>
  </xdr:twoCellAnchor>
  <xdr:twoCellAnchor>
    <xdr:from>
      <xdr:col>6</xdr:col>
      <xdr:colOff>1002716</xdr:colOff>
      <xdr:row>15</xdr:row>
      <xdr:rowOff>34878</xdr:rowOff>
    </xdr:from>
    <xdr:to>
      <xdr:col>6</xdr:col>
      <xdr:colOff>2239353</xdr:colOff>
      <xdr:row>15</xdr:row>
      <xdr:rowOff>487680</xdr:rowOff>
    </xdr:to>
    <xdr:sp macro="" textlink="">
      <xdr:nvSpPr>
        <xdr:cNvPr id="13" name="سهم إلى اليمين 12"/>
        <xdr:cNvSpPr/>
      </xdr:nvSpPr>
      <xdr:spPr>
        <a:xfrm rot="10800000">
          <a:off x="10237958607" y="7350078"/>
          <a:ext cx="1236637" cy="45280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221436</xdr:colOff>
      <xdr:row>54</xdr:row>
      <xdr:rowOff>100298</xdr:rowOff>
    </xdr:from>
    <xdr:to>
      <xdr:col>7</xdr:col>
      <xdr:colOff>1388533</xdr:colOff>
      <xdr:row>54</xdr:row>
      <xdr:rowOff>474133</xdr:rowOff>
    </xdr:to>
    <xdr:sp macro="" textlink="">
      <xdr:nvSpPr>
        <xdr:cNvPr id="7" name="TextBox 6"/>
        <xdr:cNvSpPr txBox="1"/>
      </xdr:nvSpPr>
      <xdr:spPr>
        <a:xfrm>
          <a:off x="9986975201" y="33577498"/>
          <a:ext cx="1167097" cy="373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0"/>
            <a:t>التقدير   </a:t>
          </a:r>
          <a:endParaRPr lang="en-US" sz="2400" b="0"/>
        </a:p>
      </xdr:txBody>
    </xdr:sp>
    <xdr:clientData/>
  </xdr:twoCellAnchor>
  <xdr:twoCellAnchor>
    <xdr:from>
      <xdr:col>0</xdr:col>
      <xdr:colOff>101600</xdr:colOff>
      <xdr:row>137</xdr:row>
      <xdr:rowOff>50800</xdr:rowOff>
    </xdr:from>
    <xdr:to>
      <xdr:col>8</xdr:col>
      <xdr:colOff>279400</xdr:colOff>
      <xdr:row>150</xdr:row>
      <xdr:rowOff>165100</xdr:rowOff>
    </xdr:to>
    <xdr:sp macro="" textlink="">
      <xdr:nvSpPr>
        <xdr:cNvPr id="17" name="TextBox 16" title="ملاحظة هامة"/>
        <xdr:cNvSpPr txBox="1"/>
      </xdr:nvSpPr>
      <xdr:spPr>
        <a:xfrm>
          <a:off x="10193832800" y="60934600"/>
          <a:ext cx="14046200" cy="242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algn="ctr" rtl="1"/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صحيح؛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من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ال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kumimoji="0" lang="ar-SA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X.5</a:t>
          </a:r>
          <a:r>
            <a:rPr kumimoji="0" lang="ar-SA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مع</a:t>
          </a:r>
          <a:r>
            <a:rPr lang="ar-SA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كتابة النتيجة قبل وبعد التقريب</a:t>
          </a:r>
          <a:r>
            <a:rPr lang="ar-SA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 rtl="1"/>
          <a:endParaRPr lang="ar-SA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4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4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4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4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100</xdr:row>
      <xdr:rowOff>7937</xdr:rowOff>
    </xdr:from>
    <xdr:ext cx="2929467" cy="1448329"/>
    <xdr:pic>
      <xdr:nvPicPr>
        <xdr:cNvPr id="20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2570800" y="66928470"/>
          <a:ext cx="2929467" cy="1448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389468</xdr:colOff>
      <xdr:row>100</xdr:row>
      <xdr:rowOff>45720</xdr:rowOff>
    </xdr:from>
    <xdr:to>
      <xdr:col>9</xdr:col>
      <xdr:colOff>0</xdr:colOff>
      <xdr:row>100</xdr:row>
      <xdr:rowOff>1439334</xdr:rowOff>
    </xdr:to>
    <xdr:pic>
      <xdr:nvPicPr>
        <xdr:cNvPr id="21" name="Picture 2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122693" y="66966253"/>
          <a:ext cx="2851573" cy="1393614"/>
        </a:xfrm>
        <a:prstGeom prst="rect">
          <a:avLst/>
        </a:prstGeom>
      </xdr:spPr>
    </xdr:pic>
    <xdr:clientData/>
  </xdr:twoCellAnchor>
  <xdr:twoCellAnchor>
    <xdr:from>
      <xdr:col>2</xdr:col>
      <xdr:colOff>1867747</xdr:colOff>
      <xdr:row>0</xdr:row>
      <xdr:rowOff>1012906</xdr:rowOff>
    </xdr:from>
    <xdr:to>
      <xdr:col>4</xdr:col>
      <xdr:colOff>778933</xdr:colOff>
      <xdr:row>1</xdr:row>
      <xdr:rowOff>84667</xdr:rowOff>
    </xdr:to>
    <xdr:sp macro="" textlink="">
      <xdr:nvSpPr>
        <xdr:cNvPr id="15" name="TextBox 14"/>
        <xdr:cNvSpPr txBox="1"/>
      </xdr:nvSpPr>
      <xdr:spPr>
        <a:xfrm>
          <a:off x="9993748534" y="1012906"/>
          <a:ext cx="3025986" cy="64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3200"/>
            <a:t>نموذج (1) </a:t>
          </a:r>
          <a:r>
            <a:rPr lang="en-US" sz="3200"/>
            <a:t>Form</a:t>
          </a:r>
        </a:p>
      </xdr:txBody>
    </xdr:sp>
    <xdr:clientData/>
  </xdr:twoCellAnchor>
  <xdr:twoCellAnchor>
    <xdr:from>
      <xdr:col>3</xdr:col>
      <xdr:colOff>415715</xdr:colOff>
      <xdr:row>100</xdr:row>
      <xdr:rowOff>971762</xdr:rowOff>
    </xdr:from>
    <xdr:to>
      <xdr:col>4</xdr:col>
      <xdr:colOff>590975</xdr:colOff>
      <xdr:row>101</xdr:row>
      <xdr:rowOff>33866</xdr:rowOff>
    </xdr:to>
    <xdr:sp macro="" textlink="">
      <xdr:nvSpPr>
        <xdr:cNvPr id="18" name="TextBox 17"/>
        <xdr:cNvSpPr txBox="1"/>
      </xdr:nvSpPr>
      <xdr:spPr>
        <a:xfrm>
          <a:off x="9993936492" y="67892295"/>
          <a:ext cx="2376593" cy="552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/>
            <a:t>نموذج (3) </a:t>
          </a:r>
          <a:r>
            <a:rPr lang="en-US" sz="2400"/>
            <a:t> Form</a:t>
          </a:r>
        </a:p>
      </xdr:txBody>
    </xdr:sp>
    <xdr:clientData/>
  </xdr:twoCellAnchor>
  <xdr:twoCellAnchor>
    <xdr:from>
      <xdr:col>4</xdr:col>
      <xdr:colOff>120227</xdr:colOff>
      <xdr:row>17</xdr:row>
      <xdr:rowOff>1047889</xdr:rowOff>
    </xdr:from>
    <xdr:to>
      <xdr:col>7</xdr:col>
      <xdr:colOff>1361440</xdr:colOff>
      <xdr:row>17</xdr:row>
      <xdr:rowOff>1513840</xdr:rowOff>
    </xdr:to>
    <xdr:sp macro="" textlink="">
      <xdr:nvSpPr>
        <xdr:cNvPr id="9" name="TextBox 8"/>
        <xdr:cNvSpPr txBox="1"/>
      </xdr:nvSpPr>
      <xdr:spPr>
        <a:xfrm>
          <a:off x="9987002294" y="12274689"/>
          <a:ext cx="7404946" cy="465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Behavioral Description of Competencies</a:t>
          </a:r>
        </a:p>
      </xdr:txBody>
    </xdr:sp>
    <xdr:clientData/>
  </xdr:twoCellAnchor>
  <xdr:twoCellAnchor>
    <xdr:from>
      <xdr:col>3</xdr:col>
      <xdr:colOff>1361439</xdr:colOff>
      <xdr:row>18</xdr:row>
      <xdr:rowOff>280248</xdr:rowOff>
    </xdr:from>
    <xdr:to>
      <xdr:col>8</xdr:col>
      <xdr:colOff>553719</xdr:colOff>
      <xdr:row>19</xdr:row>
      <xdr:rowOff>242147</xdr:rowOff>
    </xdr:to>
    <xdr:sp macro="" textlink="">
      <xdr:nvSpPr>
        <xdr:cNvPr id="19" name="TextBox 18"/>
        <xdr:cNvSpPr txBox="1"/>
      </xdr:nvSpPr>
      <xdr:spPr>
        <a:xfrm>
          <a:off x="9986336815" y="10982115"/>
          <a:ext cx="9030546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1312333</xdr:colOff>
      <xdr:row>19</xdr:row>
      <xdr:rowOff>277175</xdr:rowOff>
    </xdr:from>
    <xdr:to>
      <xdr:col>8</xdr:col>
      <xdr:colOff>509694</xdr:colOff>
      <xdr:row>20</xdr:row>
      <xdr:rowOff>208281</xdr:rowOff>
    </xdr:to>
    <xdr:sp macro="" textlink="">
      <xdr:nvSpPr>
        <xdr:cNvPr id="22" name="TextBox 21"/>
        <xdr:cNvSpPr txBox="1"/>
      </xdr:nvSpPr>
      <xdr:spPr>
        <a:xfrm>
          <a:off x="9986380840" y="11588642"/>
          <a:ext cx="9035627" cy="574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2032000</xdr:colOff>
      <xdr:row>20</xdr:row>
      <xdr:rowOff>310206</xdr:rowOff>
    </xdr:from>
    <xdr:to>
      <xdr:col>8</xdr:col>
      <xdr:colOff>177801</xdr:colOff>
      <xdr:row>21</xdr:row>
      <xdr:rowOff>244687</xdr:rowOff>
    </xdr:to>
    <xdr:sp macro="" textlink="">
      <xdr:nvSpPr>
        <xdr:cNvPr id="23" name="TextBox 22"/>
        <xdr:cNvSpPr txBox="1"/>
      </xdr:nvSpPr>
      <xdr:spPr>
        <a:xfrm>
          <a:off x="9986712733" y="12265139"/>
          <a:ext cx="7984067" cy="628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1</xdr:col>
      <xdr:colOff>3945468</xdr:colOff>
      <xdr:row>0</xdr:row>
      <xdr:rowOff>567509</xdr:rowOff>
    </xdr:from>
    <xdr:to>
      <xdr:col>7</xdr:col>
      <xdr:colOff>1284760</xdr:colOff>
      <xdr:row>0</xdr:row>
      <xdr:rowOff>1158240</xdr:rowOff>
    </xdr:to>
    <xdr:sp macro="" textlink="">
      <xdr:nvSpPr>
        <xdr:cNvPr id="30" name="TextBox 29"/>
        <xdr:cNvSpPr txBox="1"/>
      </xdr:nvSpPr>
      <xdr:spPr>
        <a:xfrm>
          <a:off x="9987078974" y="567509"/>
          <a:ext cx="13002625" cy="59073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3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 </a:t>
          </a:r>
          <a:r>
            <a:rPr kumimoji="0" lang="en-US" sz="3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Employee Performance Covenant- Supervisory Position</a:t>
          </a:r>
        </a:p>
      </xdr:txBody>
    </xdr:sp>
    <xdr:clientData/>
  </xdr:twoCellAnchor>
  <xdr:twoCellAnchor>
    <xdr:from>
      <xdr:col>7</xdr:col>
      <xdr:colOff>1328656</xdr:colOff>
      <xdr:row>5</xdr:row>
      <xdr:rowOff>598101</xdr:rowOff>
    </xdr:from>
    <xdr:to>
      <xdr:col>11</xdr:col>
      <xdr:colOff>84666</xdr:colOff>
      <xdr:row>5</xdr:row>
      <xdr:rowOff>1151466</xdr:rowOff>
    </xdr:to>
    <xdr:sp macro="" textlink="">
      <xdr:nvSpPr>
        <xdr:cNvPr id="31" name="TextBox 36"/>
        <xdr:cNvSpPr txBox="1"/>
      </xdr:nvSpPr>
      <xdr:spPr>
        <a:xfrm>
          <a:off x="9984994001" y="4797568"/>
          <a:ext cx="2041077" cy="55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Targeted</a:t>
          </a:r>
          <a:r>
            <a:rPr lang="en-US" sz="2000" b="1" baseline="0"/>
            <a:t> output</a:t>
          </a:r>
          <a:endParaRPr lang="en-US" sz="2000" b="1"/>
        </a:p>
      </xdr:txBody>
    </xdr:sp>
    <xdr:clientData/>
  </xdr:twoCellAnchor>
  <xdr:twoCellAnchor>
    <xdr:from>
      <xdr:col>6</xdr:col>
      <xdr:colOff>538481</xdr:colOff>
      <xdr:row>5</xdr:row>
      <xdr:rowOff>392463</xdr:rowOff>
    </xdr:from>
    <xdr:to>
      <xdr:col>6</xdr:col>
      <xdr:colOff>2128130</xdr:colOff>
      <xdr:row>6</xdr:row>
      <xdr:rowOff>159173</xdr:rowOff>
    </xdr:to>
    <xdr:sp macro="" textlink="">
      <xdr:nvSpPr>
        <xdr:cNvPr id="32" name="TextBox 37"/>
        <xdr:cNvSpPr txBox="1"/>
      </xdr:nvSpPr>
      <xdr:spPr>
        <a:xfrm>
          <a:off x="9988961870" y="3321930"/>
          <a:ext cx="1589649" cy="93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2303765</xdr:colOff>
      <xdr:row>5</xdr:row>
      <xdr:rowOff>311501</xdr:rowOff>
    </xdr:from>
    <xdr:to>
      <xdr:col>8</xdr:col>
      <xdr:colOff>128461</xdr:colOff>
      <xdr:row>6</xdr:row>
      <xdr:rowOff>101691</xdr:rowOff>
    </xdr:to>
    <xdr:sp macro="" textlink="">
      <xdr:nvSpPr>
        <xdr:cNvPr id="33" name="TextBox 36"/>
        <xdr:cNvSpPr txBox="1"/>
      </xdr:nvSpPr>
      <xdr:spPr>
        <a:xfrm>
          <a:off x="10235573699" y="2978501"/>
          <a:ext cx="1649936" cy="796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8</xdr:col>
      <xdr:colOff>32174</xdr:colOff>
      <xdr:row>17</xdr:row>
      <xdr:rowOff>508922</xdr:rowOff>
    </xdr:from>
    <xdr:to>
      <xdr:col>8</xdr:col>
      <xdr:colOff>1806686</xdr:colOff>
      <xdr:row>18</xdr:row>
      <xdr:rowOff>238760</xdr:rowOff>
    </xdr:to>
    <xdr:sp macro="" textlink="">
      <xdr:nvSpPr>
        <xdr:cNvPr id="34" name="TextBox 33"/>
        <xdr:cNvSpPr txBox="1"/>
      </xdr:nvSpPr>
      <xdr:spPr>
        <a:xfrm>
          <a:off x="9985083848" y="9619055"/>
          <a:ext cx="1774512" cy="1321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/>
            <a:t>Choose required level</a:t>
          </a:r>
        </a:p>
        <a:p>
          <a:pPr algn="ctr" rtl="1"/>
          <a:r>
            <a:rPr lang="en-US" sz="2000" b="1"/>
            <a:t>(4-1)</a:t>
          </a:r>
        </a:p>
        <a:p>
          <a:pPr algn="ctr" rtl="1"/>
          <a:endParaRPr lang="en-US" sz="2000" b="1"/>
        </a:p>
      </xdr:txBody>
    </xdr:sp>
    <xdr:clientData/>
  </xdr:twoCellAnchor>
  <xdr:twoCellAnchor>
    <xdr:from>
      <xdr:col>2</xdr:col>
      <xdr:colOff>751840</xdr:colOff>
      <xdr:row>21</xdr:row>
      <xdr:rowOff>209127</xdr:rowOff>
    </xdr:from>
    <xdr:to>
      <xdr:col>7</xdr:col>
      <xdr:colOff>580482</xdr:colOff>
      <xdr:row>22</xdr:row>
      <xdr:rowOff>171027</xdr:rowOff>
    </xdr:to>
    <xdr:sp macro="" textlink="">
      <xdr:nvSpPr>
        <xdr:cNvPr id="35" name="TextBox 34"/>
        <xdr:cNvSpPr txBox="1"/>
      </xdr:nvSpPr>
      <xdr:spPr>
        <a:xfrm>
          <a:off x="9987783252" y="12858327"/>
          <a:ext cx="10107175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2</xdr:col>
      <xdr:colOff>1490134</xdr:colOff>
      <xdr:row>23</xdr:row>
      <xdr:rowOff>276406</xdr:rowOff>
    </xdr:from>
    <xdr:to>
      <xdr:col>8</xdr:col>
      <xdr:colOff>122253</xdr:colOff>
      <xdr:row>23</xdr:row>
      <xdr:rowOff>812800</xdr:rowOff>
    </xdr:to>
    <xdr:sp macro="" textlink="">
      <xdr:nvSpPr>
        <xdr:cNvPr id="36" name="TextBox 35"/>
        <xdr:cNvSpPr txBox="1"/>
      </xdr:nvSpPr>
      <xdr:spPr>
        <a:xfrm>
          <a:off x="9986768281" y="14534273"/>
          <a:ext cx="10383852" cy="536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2</xdr:col>
      <xdr:colOff>1727201</xdr:colOff>
      <xdr:row>22</xdr:row>
      <xdr:rowOff>654472</xdr:rowOff>
    </xdr:from>
    <xdr:to>
      <xdr:col>8</xdr:col>
      <xdr:colOff>444440</xdr:colOff>
      <xdr:row>23</xdr:row>
      <xdr:rowOff>16933</xdr:rowOff>
    </xdr:to>
    <xdr:sp macro="" textlink="">
      <xdr:nvSpPr>
        <xdr:cNvPr id="37" name="TextBox 36"/>
        <xdr:cNvSpPr txBox="1"/>
      </xdr:nvSpPr>
      <xdr:spPr>
        <a:xfrm>
          <a:off x="9986446094" y="13862472"/>
          <a:ext cx="10468972" cy="6155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2</xdr:col>
      <xdr:colOff>259080</xdr:colOff>
      <xdr:row>17</xdr:row>
      <xdr:rowOff>881381</xdr:rowOff>
    </xdr:from>
    <xdr:to>
      <xdr:col>2</xdr:col>
      <xdr:colOff>1823720</xdr:colOff>
      <xdr:row>18</xdr:row>
      <xdr:rowOff>30480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244546440" y="9370061"/>
          <a:ext cx="1564640" cy="749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1264921</xdr:colOff>
      <xdr:row>24</xdr:row>
      <xdr:rowOff>84666</xdr:rowOff>
    </xdr:from>
    <xdr:to>
      <xdr:col>7</xdr:col>
      <xdr:colOff>213360</xdr:colOff>
      <xdr:row>24</xdr:row>
      <xdr:rowOff>518160</xdr:rowOff>
    </xdr:to>
    <xdr:sp macro="" textlink="">
      <xdr:nvSpPr>
        <xdr:cNvPr id="40" name="TextBox 39"/>
        <xdr:cNvSpPr txBox="1"/>
      </xdr:nvSpPr>
      <xdr:spPr>
        <a:xfrm>
          <a:off x="9988150373" y="15460133"/>
          <a:ext cx="6653106" cy="43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ar-SA" sz="2000" b="0">
              <a:cs typeface="+mn-cs"/>
            </a:rPr>
            <a:t>يستخدم التواصل المكتوب الواضح والفعال</a:t>
          </a:r>
          <a:endParaRPr lang="en-US" sz="2000" b="0">
            <a:cs typeface="+mn-cs"/>
          </a:endParaRPr>
        </a:p>
      </xdr:txBody>
    </xdr:sp>
    <xdr:clientData/>
  </xdr:twoCellAnchor>
  <xdr:twoCellAnchor>
    <xdr:from>
      <xdr:col>4</xdr:col>
      <xdr:colOff>348795</xdr:colOff>
      <xdr:row>25</xdr:row>
      <xdr:rowOff>207886</xdr:rowOff>
    </xdr:from>
    <xdr:to>
      <xdr:col>7</xdr:col>
      <xdr:colOff>1045633</xdr:colOff>
      <xdr:row>25</xdr:row>
      <xdr:rowOff>499533</xdr:rowOff>
    </xdr:to>
    <xdr:sp macro="" textlink="">
      <xdr:nvSpPr>
        <xdr:cNvPr id="39" name="TextBox 38"/>
        <xdr:cNvSpPr txBox="1"/>
      </xdr:nvSpPr>
      <xdr:spPr>
        <a:xfrm>
          <a:off x="9987318101" y="16277619"/>
          <a:ext cx="6860571" cy="291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4</xdr:col>
      <xdr:colOff>1190414</xdr:colOff>
      <xdr:row>26</xdr:row>
      <xdr:rowOff>184150</xdr:rowOff>
    </xdr:from>
    <xdr:to>
      <xdr:col>6</xdr:col>
      <xdr:colOff>1927013</xdr:colOff>
      <xdr:row>27</xdr:row>
      <xdr:rowOff>76200</xdr:rowOff>
    </xdr:to>
    <xdr:sp macro="" textlink="">
      <xdr:nvSpPr>
        <xdr:cNvPr id="41" name="TextBox 40"/>
        <xdr:cNvSpPr txBox="1"/>
      </xdr:nvSpPr>
      <xdr:spPr>
        <a:xfrm>
          <a:off x="9989162987" y="16812683"/>
          <a:ext cx="4174066" cy="433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662095</xdr:colOff>
      <xdr:row>27</xdr:row>
      <xdr:rowOff>224123</xdr:rowOff>
    </xdr:from>
    <xdr:to>
      <xdr:col>8</xdr:col>
      <xdr:colOff>922022</xdr:colOff>
      <xdr:row>28</xdr:row>
      <xdr:rowOff>123613</xdr:rowOff>
    </xdr:to>
    <xdr:sp macro="" textlink="">
      <xdr:nvSpPr>
        <xdr:cNvPr id="42" name="TextBox 41"/>
        <xdr:cNvSpPr txBox="1"/>
      </xdr:nvSpPr>
      <xdr:spPr>
        <a:xfrm>
          <a:off x="9985968512" y="17394523"/>
          <a:ext cx="10098193" cy="475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2</xdr:col>
      <xdr:colOff>1625601</xdr:colOff>
      <xdr:row>28</xdr:row>
      <xdr:rowOff>305978</xdr:rowOff>
    </xdr:from>
    <xdr:to>
      <xdr:col>7</xdr:col>
      <xdr:colOff>1129454</xdr:colOff>
      <xdr:row>29</xdr:row>
      <xdr:rowOff>101600</xdr:rowOff>
    </xdr:to>
    <xdr:sp macro="" textlink="">
      <xdr:nvSpPr>
        <xdr:cNvPr id="43" name="TextBox 42"/>
        <xdr:cNvSpPr txBox="1"/>
      </xdr:nvSpPr>
      <xdr:spPr>
        <a:xfrm>
          <a:off x="9987234280" y="18052111"/>
          <a:ext cx="9782386" cy="642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1073574</xdr:colOff>
      <xdr:row>29</xdr:row>
      <xdr:rowOff>277708</xdr:rowOff>
    </xdr:from>
    <xdr:to>
      <xdr:col>8</xdr:col>
      <xdr:colOff>1040554</xdr:colOff>
      <xdr:row>30</xdr:row>
      <xdr:rowOff>27095</xdr:rowOff>
    </xdr:to>
    <xdr:sp macro="" textlink="">
      <xdr:nvSpPr>
        <xdr:cNvPr id="44" name="TextBox 43"/>
        <xdr:cNvSpPr txBox="1"/>
      </xdr:nvSpPr>
      <xdr:spPr>
        <a:xfrm>
          <a:off x="9985849979" y="18802775"/>
          <a:ext cx="9144847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Initiative to accomplish tasks without  guidance from supervisor </a:t>
          </a:r>
        </a:p>
      </xdr:txBody>
    </xdr:sp>
    <xdr:clientData/>
  </xdr:twoCellAnchor>
  <xdr:twoCellAnchor>
    <xdr:from>
      <xdr:col>5</xdr:col>
      <xdr:colOff>381000</xdr:colOff>
      <xdr:row>29</xdr:row>
      <xdr:rowOff>598442</xdr:rowOff>
    </xdr:from>
    <xdr:to>
      <xdr:col>8</xdr:col>
      <xdr:colOff>213360</xdr:colOff>
      <xdr:row>31</xdr:row>
      <xdr:rowOff>137160</xdr:rowOff>
    </xdr:to>
    <xdr:sp macro="" textlink="">
      <xdr:nvSpPr>
        <xdr:cNvPr id="45" name="TextBox 44"/>
        <xdr:cNvSpPr txBox="1"/>
      </xdr:nvSpPr>
      <xdr:spPr>
        <a:xfrm>
          <a:off x="10236159360" y="18215882"/>
          <a:ext cx="4815840" cy="498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1833880</xdr:colOff>
      <xdr:row>31</xdr:row>
      <xdr:rowOff>234496</xdr:rowOff>
    </xdr:from>
    <xdr:to>
      <xdr:col>7</xdr:col>
      <xdr:colOff>1257300</xdr:colOff>
      <xdr:row>31</xdr:row>
      <xdr:rowOff>548639</xdr:rowOff>
    </xdr:to>
    <xdr:sp macro="" textlink="">
      <xdr:nvSpPr>
        <xdr:cNvPr id="46" name="TextBox 45"/>
        <xdr:cNvSpPr txBox="1"/>
      </xdr:nvSpPr>
      <xdr:spPr>
        <a:xfrm>
          <a:off x="9987106433" y="19724763"/>
          <a:ext cx="7128087" cy="314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6</xdr:col>
      <xdr:colOff>121920</xdr:colOff>
      <xdr:row>31</xdr:row>
      <xdr:rowOff>609600</xdr:rowOff>
    </xdr:from>
    <xdr:to>
      <xdr:col>8</xdr:col>
      <xdr:colOff>515620</xdr:colOff>
      <xdr:row>33</xdr:row>
      <xdr:rowOff>152400</xdr:rowOff>
    </xdr:to>
    <xdr:sp macro="" textlink="">
      <xdr:nvSpPr>
        <xdr:cNvPr id="47" name="TextBox 46"/>
        <xdr:cNvSpPr txBox="1"/>
      </xdr:nvSpPr>
      <xdr:spPr>
        <a:xfrm>
          <a:off x="10235857100" y="19187160"/>
          <a:ext cx="421894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501227</xdr:colOff>
      <xdr:row>33</xdr:row>
      <xdr:rowOff>295488</xdr:rowOff>
    </xdr:from>
    <xdr:to>
      <xdr:col>8</xdr:col>
      <xdr:colOff>1060027</xdr:colOff>
      <xdr:row>34</xdr:row>
      <xdr:rowOff>231987</xdr:rowOff>
    </xdr:to>
    <xdr:sp macro="" textlink="">
      <xdr:nvSpPr>
        <xdr:cNvPr id="48" name="TextBox 47"/>
        <xdr:cNvSpPr txBox="1"/>
      </xdr:nvSpPr>
      <xdr:spPr>
        <a:xfrm>
          <a:off x="9985830506" y="20801755"/>
          <a:ext cx="9736667" cy="579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1236133</xdr:colOff>
      <xdr:row>34</xdr:row>
      <xdr:rowOff>236008</xdr:rowOff>
    </xdr:from>
    <xdr:to>
      <xdr:col>8</xdr:col>
      <xdr:colOff>60658</xdr:colOff>
      <xdr:row>35</xdr:row>
      <xdr:rowOff>47413</xdr:rowOff>
    </xdr:to>
    <xdr:sp macro="" textlink="">
      <xdr:nvSpPr>
        <xdr:cNvPr id="49" name="TextBox 48"/>
        <xdr:cNvSpPr txBox="1"/>
      </xdr:nvSpPr>
      <xdr:spPr>
        <a:xfrm>
          <a:off x="9986829875" y="21385741"/>
          <a:ext cx="8002392" cy="404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1241213</xdr:colOff>
      <xdr:row>35</xdr:row>
      <xdr:rowOff>215900</xdr:rowOff>
    </xdr:from>
    <xdr:to>
      <xdr:col>8</xdr:col>
      <xdr:colOff>232833</xdr:colOff>
      <xdr:row>36</xdr:row>
      <xdr:rowOff>127000</xdr:rowOff>
    </xdr:to>
    <xdr:sp macro="" textlink="">
      <xdr:nvSpPr>
        <xdr:cNvPr id="50" name="TextBox 49"/>
        <xdr:cNvSpPr txBox="1"/>
      </xdr:nvSpPr>
      <xdr:spPr>
        <a:xfrm>
          <a:off x="9986657700" y="21958300"/>
          <a:ext cx="8169487" cy="503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3</xdr:col>
      <xdr:colOff>325120</xdr:colOff>
      <xdr:row>36</xdr:row>
      <xdr:rowOff>283634</xdr:rowOff>
    </xdr:from>
    <xdr:to>
      <xdr:col>7</xdr:col>
      <xdr:colOff>850900</xdr:colOff>
      <xdr:row>37</xdr:row>
      <xdr:rowOff>169334</xdr:rowOff>
    </xdr:to>
    <xdr:sp macro="" textlink="">
      <xdr:nvSpPr>
        <xdr:cNvPr id="51" name="TextBox 50"/>
        <xdr:cNvSpPr txBox="1"/>
      </xdr:nvSpPr>
      <xdr:spPr>
        <a:xfrm>
          <a:off x="9987512833" y="22618701"/>
          <a:ext cx="8230447" cy="833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Flexible and able to work on important tasks that involves a high risk and uncertainty</a:t>
          </a:r>
        </a:p>
      </xdr:txBody>
    </xdr:sp>
    <xdr:clientData/>
  </xdr:twoCellAnchor>
  <xdr:twoCellAnchor>
    <xdr:from>
      <xdr:col>2</xdr:col>
      <xdr:colOff>1845735</xdr:colOff>
      <xdr:row>37</xdr:row>
      <xdr:rowOff>328509</xdr:rowOff>
    </xdr:from>
    <xdr:to>
      <xdr:col>8</xdr:col>
      <xdr:colOff>77895</xdr:colOff>
      <xdr:row>37</xdr:row>
      <xdr:rowOff>914400</xdr:rowOff>
    </xdr:to>
    <xdr:sp macro="" textlink="">
      <xdr:nvSpPr>
        <xdr:cNvPr id="52" name="TextBox 51"/>
        <xdr:cNvSpPr txBox="1"/>
      </xdr:nvSpPr>
      <xdr:spPr>
        <a:xfrm>
          <a:off x="9986812639" y="23561042"/>
          <a:ext cx="9983893" cy="585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Support and encourage the teamwork to achieve goals even under difficult circumstances</a:t>
          </a:r>
        </a:p>
      </xdr:txBody>
    </xdr:sp>
    <xdr:clientData/>
  </xdr:twoCellAnchor>
  <xdr:twoCellAnchor>
    <xdr:from>
      <xdr:col>3</xdr:col>
      <xdr:colOff>795868</xdr:colOff>
      <xdr:row>38</xdr:row>
      <xdr:rowOff>303954</xdr:rowOff>
    </xdr:from>
    <xdr:to>
      <xdr:col>7</xdr:col>
      <xdr:colOff>865295</xdr:colOff>
      <xdr:row>38</xdr:row>
      <xdr:rowOff>914401</xdr:rowOff>
    </xdr:to>
    <xdr:sp macro="" textlink="">
      <xdr:nvSpPr>
        <xdr:cNvPr id="53" name="TextBox 52"/>
        <xdr:cNvSpPr txBox="1"/>
      </xdr:nvSpPr>
      <xdr:spPr>
        <a:xfrm>
          <a:off x="9987498439" y="24603287"/>
          <a:ext cx="8434493" cy="610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Thinking logically and creatively without being influenced by personal bias</a:t>
          </a:r>
        </a:p>
      </xdr:txBody>
    </xdr:sp>
    <xdr:clientData/>
  </xdr:twoCellAnchor>
  <xdr:twoCellAnchor>
    <xdr:from>
      <xdr:col>3</xdr:col>
      <xdr:colOff>1898228</xdr:colOff>
      <xdr:row>39</xdr:row>
      <xdr:rowOff>264795</xdr:rowOff>
    </xdr:from>
    <xdr:to>
      <xdr:col>7</xdr:col>
      <xdr:colOff>1100669</xdr:colOff>
      <xdr:row>40</xdr:row>
      <xdr:rowOff>18627</xdr:rowOff>
    </xdr:to>
    <xdr:sp macro="" textlink="">
      <xdr:nvSpPr>
        <xdr:cNvPr id="54" name="TextBox 53"/>
        <xdr:cNvSpPr txBox="1"/>
      </xdr:nvSpPr>
      <xdr:spPr>
        <a:xfrm>
          <a:off x="9987263064" y="25326128"/>
          <a:ext cx="6907108" cy="363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Delegate authority and follow up the results.</a:t>
          </a:r>
        </a:p>
      </xdr:txBody>
    </xdr:sp>
    <xdr:clientData/>
  </xdr:twoCellAnchor>
  <xdr:twoCellAnchor>
    <xdr:from>
      <xdr:col>3</xdr:col>
      <xdr:colOff>1371600</xdr:colOff>
      <xdr:row>40</xdr:row>
      <xdr:rowOff>227992</xdr:rowOff>
    </xdr:from>
    <xdr:to>
      <xdr:col>7</xdr:col>
      <xdr:colOff>1273024</xdr:colOff>
      <xdr:row>41</xdr:row>
      <xdr:rowOff>253999</xdr:rowOff>
    </xdr:to>
    <xdr:sp macro="" textlink="">
      <xdr:nvSpPr>
        <xdr:cNvPr id="55" name="TextBox 54"/>
        <xdr:cNvSpPr txBox="1"/>
      </xdr:nvSpPr>
      <xdr:spPr>
        <a:xfrm>
          <a:off x="9987090709" y="25898925"/>
          <a:ext cx="7606091" cy="60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Provide and support employee development opportunities</a:t>
          </a:r>
        </a:p>
      </xdr:txBody>
    </xdr:sp>
    <xdr:clientData/>
  </xdr:twoCellAnchor>
  <xdr:twoCellAnchor>
    <xdr:from>
      <xdr:col>1</xdr:col>
      <xdr:colOff>1486746</xdr:colOff>
      <xdr:row>19</xdr:row>
      <xdr:rowOff>615527</xdr:rowOff>
    </xdr:from>
    <xdr:to>
      <xdr:col>1</xdr:col>
      <xdr:colOff>4445652</xdr:colOff>
      <xdr:row>20</xdr:row>
      <xdr:rowOff>596477</xdr:rowOff>
    </xdr:to>
    <xdr:sp macro="" textlink="">
      <xdr:nvSpPr>
        <xdr:cNvPr id="56" name="TextBox 55"/>
        <xdr:cNvSpPr txBox="1"/>
      </xdr:nvSpPr>
      <xdr:spPr>
        <a:xfrm>
          <a:off x="9999581415" y="11926994"/>
          <a:ext cx="2958906" cy="624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Responsibility</a:t>
          </a:r>
        </a:p>
      </xdr:txBody>
    </xdr:sp>
    <xdr:clientData/>
  </xdr:twoCellAnchor>
  <xdr:twoCellAnchor>
    <xdr:from>
      <xdr:col>1</xdr:col>
      <xdr:colOff>1670779</xdr:colOff>
      <xdr:row>22</xdr:row>
      <xdr:rowOff>744871</xdr:rowOff>
    </xdr:from>
    <xdr:to>
      <xdr:col>1</xdr:col>
      <xdr:colOff>3861194</xdr:colOff>
      <xdr:row>23</xdr:row>
      <xdr:rowOff>304799</xdr:rowOff>
    </xdr:to>
    <xdr:sp macro="" textlink="">
      <xdr:nvSpPr>
        <xdr:cNvPr id="57" name="TextBox 56"/>
        <xdr:cNvSpPr txBox="1"/>
      </xdr:nvSpPr>
      <xdr:spPr>
        <a:xfrm>
          <a:off x="10000165873" y="13952871"/>
          <a:ext cx="2190415" cy="609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400"/>
        </a:p>
      </xdr:txBody>
    </xdr:sp>
    <xdr:clientData/>
  </xdr:twoCellAnchor>
  <xdr:twoCellAnchor>
    <xdr:from>
      <xdr:col>1</xdr:col>
      <xdr:colOff>1522307</xdr:colOff>
      <xdr:row>25</xdr:row>
      <xdr:rowOff>427908</xdr:rowOff>
    </xdr:from>
    <xdr:to>
      <xdr:col>1</xdr:col>
      <xdr:colOff>4525760</xdr:colOff>
      <xdr:row>27</xdr:row>
      <xdr:rowOff>33866</xdr:rowOff>
    </xdr:to>
    <xdr:sp macro="" textlink="">
      <xdr:nvSpPr>
        <xdr:cNvPr id="58" name="TextBox 57"/>
        <xdr:cNvSpPr txBox="1"/>
      </xdr:nvSpPr>
      <xdr:spPr>
        <a:xfrm>
          <a:off x="9999501307" y="16497641"/>
          <a:ext cx="3003453" cy="706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Communication</a:t>
          </a:r>
        </a:p>
      </xdr:txBody>
    </xdr:sp>
    <xdr:clientData/>
  </xdr:twoCellAnchor>
  <xdr:twoCellAnchor>
    <xdr:from>
      <xdr:col>1</xdr:col>
      <xdr:colOff>1628987</xdr:colOff>
      <xdr:row>28</xdr:row>
      <xdr:rowOff>750439</xdr:rowOff>
    </xdr:from>
    <xdr:to>
      <xdr:col>1</xdr:col>
      <xdr:colOff>4937093</xdr:colOff>
      <xdr:row>29</xdr:row>
      <xdr:rowOff>665447</xdr:rowOff>
    </xdr:to>
    <xdr:sp macro="" textlink="">
      <xdr:nvSpPr>
        <xdr:cNvPr id="59" name="TextBox 58"/>
        <xdr:cNvSpPr txBox="1"/>
      </xdr:nvSpPr>
      <xdr:spPr>
        <a:xfrm>
          <a:off x="9999089974" y="18496572"/>
          <a:ext cx="3308106" cy="761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Achievement</a:t>
          </a:r>
        </a:p>
      </xdr:txBody>
    </xdr:sp>
    <xdr:clientData/>
  </xdr:twoCellAnchor>
  <xdr:twoCellAnchor>
    <xdr:from>
      <xdr:col>1</xdr:col>
      <xdr:colOff>1739144</xdr:colOff>
      <xdr:row>30</xdr:row>
      <xdr:rowOff>233290</xdr:rowOff>
    </xdr:from>
    <xdr:to>
      <xdr:col>2</xdr:col>
      <xdr:colOff>365761</xdr:colOff>
      <xdr:row>31</xdr:row>
      <xdr:rowOff>381000</xdr:rowOff>
    </xdr:to>
    <xdr:sp macro="" textlink="">
      <xdr:nvSpPr>
        <xdr:cNvPr id="60" name="TextBox 59"/>
        <xdr:cNvSpPr txBox="1"/>
      </xdr:nvSpPr>
      <xdr:spPr>
        <a:xfrm>
          <a:off x="10245836759" y="18521290"/>
          <a:ext cx="3488177" cy="437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1000760</xdr:colOff>
      <xdr:row>34</xdr:row>
      <xdr:rowOff>299508</xdr:rowOff>
    </xdr:from>
    <xdr:to>
      <xdr:col>1</xdr:col>
      <xdr:colOff>4851937</xdr:colOff>
      <xdr:row>36</xdr:row>
      <xdr:rowOff>51858</xdr:rowOff>
    </xdr:to>
    <xdr:sp macro="" textlink="">
      <xdr:nvSpPr>
        <xdr:cNvPr id="61" name="TextBox 60"/>
        <xdr:cNvSpPr txBox="1"/>
      </xdr:nvSpPr>
      <xdr:spPr>
        <a:xfrm>
          <a:off x="9999175130" y="21516975"/>
          <a:ext cx="3851177" cy="937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3</xdr:col>
      <xdr:colOff>1044111</xdr:colOff>
      <xdr:row>42</xdr:row>
      <xdr:rowOff>157329</xdr:rowOff>
    </xdr:from>
    <xdr:to>
      <xdr:col>3</xdr:col>
      <xdr:colOff>1852374</xdr:colOff>
      <xdr:row>42</xdr:row>
      <xdr:rowOff>546946</xdr:rowOff>
    </xdr:to>
    <xdr:sp macro="" textlink="">
      <xdr:nvSpPr>
        <xdr:cNvPr id="62" name="TextBox 61"/>
        <xdr:cNvSpPr txBox="1"/>
      </xdr:nvSpPr>
      <xdr:spPr>
        <a:xfrm>
          <a:off x="9994876426" y="27098262"/>
          <a:ext cx="808263" cy="389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0</xdr:col>
      <xdr:colOff>929640</xdr:colOff>
      <xdr:row>41</xdr:row>
      <xdr:rowOff>306704</xdr:rowOff>
    </xdr:from>
    <xdr:to>
      <xdr:col>1</xdr:col>
      <xdr:colOff>3616236</xdr:colOff>
      <xdr:row>42</xdr:row>
      <xdr:rowOff>182880</xdr:rowOff>
    </xdr:to>
    <xdr:sp macro="" textlink="">
      <xdr:nvSpPr>
        <xdr:cNvPr id="63" name="TextBox 62"/>
        <xdr:cNvSpPr txBox="1"/>
      </xdr:nvSpPr>
      <xdr:spPr>
        <a:xfrm>
          <a:off x="10247447844" y="25666064"/>
          <a:ext cx="4164876" cy="5162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3</xdr:col>
      <xdr:colOff>516466</xdr:colOff>
      <xdr:row>67</xdr:row>
      <xdr:rowOff>183986</xdr:rowOff>
    </xdr:from>
    <xdr:to>
      <xdr:col>6</xdr:col>
      <xdr:colOff>2336800</xdr:colOff>
      <xdr:row>68</xdr:row>
      <xdr:rowOff>33866</xdr:rowOff>
    </xdr:to>
    <xdr:sp macro="" textlink="">
      <xdr:nvSpPr>
        <xdr:cNvPr id="70" name="TextBox 69"/>
        <xdr:cNvSpPr txBox="1"/>
      </xdr:nvSpPr>
      <xdr:spPr>
        <a:xfrm>
          <a:off x="9988753200" y="44464653"/>
          <a:ext cx="7459134" cy="37481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482954</xdr:colOff>
      <xdr:row>68</xdr:row>
      <xdr:rowOff>152504</xdr:rowOff>
    </xdr:from>
    <xdr:to>
      <xdr:col>6</xdr:col>
      <xdr:colOff>2692400</xdr:colOff>
      <xdr:row>69</xdr:row>
      <xdr:rowOff>67734</xdr:rowOff>
    </xdr:to>
    <xdr:sp macro="" textlink="">
      <xdr:nvSpPr>
        <xdr:cNvPr id="71" name="TextBox 70"/>
        <xdr:cNvSpPr txBox="1"/>
      </xdr:nvSpPr>
      <xdr:spPr>
        <a:xfrm>
          <a:off x="9988397600" y="44958104"/>
          <a:ext cx="7848246" cy="44016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842953</xdr:colOff>
      <xdr:row>69</xdr:row>
      <xdr:rowOff>158195</xdr:rowOff>
    </xdr:from>
    <xdr:to>
      <xdr:col>7</xdr:col>
      <xdr:colOff>1321062</xdr:colOff>
      <xdr:row>70</xdr:row>
      <xdr:rowOff>128890</xdr:rowOff>
    </xdr:to>
    <xdr:sp macro="" textlink="">
      <xdr:nvSpPr>
        <xdr:cNvPr id="72" name="TextBox 71"/>
        <xdr:cNvSpPr txBox="1"/>
      </xdr:nvSpPr>
      <xdr:spPr>
        <a:xfrm>
          <a:off x="9987042672" y="43456728"/>
          <a:ext cx="8843175" cy="512562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1</xdr:col>
      <xdr:colOff>4790019</xdr:colOff>
      <xdr:row>0</xdr:row>
      <xdr:rowOff>47171</xdr:rowOff>
    </xdr:from>
    <xdr:to>
      <xdr:col>6</xdr:col>
      <xdr:colOff>717127</xdr:colOff>
      <xdr:row>0</xdr:row>
      <xdr:rowOff>778933</xdr:rowOff>
    </xdr:to>
    <xdr:sp macro="" textlink="">
      <xdr:nvSpPr>
        <xdr:cNvPr id="64" name="TextBox 63"/>
        <xdr:cNvSpPr txBox="1"/>
      </xdr:nvSpPr>
      <xdr:spPr>
        <a:xfrm>
          <a:off x="9990372873" y="47171"/>
          <a:ext cx="8864175" cy="731762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3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ميثاق الأداء للموظف على الوظيفة الإشرافية</a:t>
          </a:r>
          <a:endParaRPr kumimoji="0" lang="en-US" sz="3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1711960</xdr:colOff>
      <xdr:row>38</xdr:row>
      <xdr:rowOff>478155</xdr:rowOff>
    </xdr:from>
    <xdr:to>
      <xdr:col>1</xdr:col>
      <xdr:colOff>4102296</xdr:colOff>
      <xdr:row>39</xdr:row>
      <xdr:rowOff>274320</xdr:rowOff>
    </xdr:to>
    <xdr:sp macro="" textlink="">
      <xdr:nvSpPr>
        <xdr:cNvPr id="65" name="TextBox 64"/>
        <xdr:cNvSpPr txBox="1"/>
      </xdr:nvSpPr>
      <xdr:spPr>
        <a:xfrm>
          <a:off x="9999924771" y="24777488"/>
          <a:ext cx="2390336" cy="72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Leadership</a:t>
          </a:r>
        </a:p>
      </xdr:txBody>
    </xdr:sp>
    <xdr:clientData/>
  </xdr:twoCellAnchor>
  <xdr:twoCellAnchor>
    <xdr:from>
      <xdr:col>7</xdr:col>
      <xdr:colOff>186267</xdr:colOff>
      <xdr:row>42</xdr:row>
      <xdr:rowOff>40185</xdr:rowOff>
    </xdr:from>
    <xdr:to>
      <xdr:col>11</xdr:col>
      <xdr:colOff>289560</xdr:colOff>
      <xdr:row>42</xdr:row>
      <xdr:rowOff>541867</xdr:rowOff>
    </xdr:to>
    <xdr:sp macro="" textlink="">
      <xdr:nvSpPr>
        <xdr:cNvPr id="66" name="TextBox 65"/>
        <xdr:cNvSpPr txBox="1"/>
      </xdr:nvSpPr>
      <xdr:spPr>
        <a:xfrm>
          <a:off x="9984789107" y="26981118"/>
          <a:ext cx="3388360" cy="501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Employee's Signature:</a:t>
          </a:r>
        </a:p>
      </xdr:txBody>
    </xdr:sp>
    <xdr:clientData/>
  </xdr:twoCellAnchor>
  <xdr:twoCellAnchor>
    <xdr:from>
      <xdr:col>7</xdr:col>
      <xdr:colOff>152401</xdr:colOff>
      <xdr:row>43</xdr:row>
      <xdr:rowOff>13333</xdr:rowOff>
    </xdr:from>
    <xdr:to>
      <xdr:col>11</xdr:col>
      <xdr:colOff>243840</xdr:colOff>
      <xdr:row>43</xdr:row>
      <xdr:rowOff>626532</xdr:rowOff>
    </xdr:to>
    <xdr:sp macro="" textlink="">
      <xdr:nvSpPr>
        <xdr:cNvPr id="67" name="TextBox 66"/>
        <xdr:cNvSpPr txBox="1"/>
      </xdr:nvSpPr>
      <xdr:spPr>
        <a:xfrm>
          <a:off x="9984834827" y="27631600"/>
          <a:ext cx="3376506" cy="613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HR Manger signature:</a:t>
          </a:r>
        </a:p>
      </xdr:txBody>
    </xdr:sp>
    <xdr:clientData/>
  </xdr:twoCellAnchor>
  <xdr:twoCellAnchor>
    <xdr:from>
      <xdr:col>1</xdr:col>
      <xdr:colOff>4651586</xdr:colOff>
      <xdr:row>43</xdr:row>
      <xdr:rowOff>12605</xdr:rowOff>
    </xdr:from>
    <xdr:to>
      <xdr:col>4</xdr:col>
      <xdr:colOff>536786</xdr:colOff>
      <xdr:row>43</xdr:row>
      <xdr:rowOff>605707</xdr:rowOff>
    </xdr:to>
    <xdr:sp macro="" textlink="">
      <xdr:nvSpPr>
        <xdr:cNvPr id="68" name="TextBox 67"/>
        <xdr:cNvSpPr txBox="1"/>
      </xdr:nvSpPr>
      <xdr:spPr>
        <a:xfrm>
          <a:off x="9993990681" y="27630872"/>
          <a:ext cx="5384800" cy="5931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Signature:</a:t>
          </a:r>
          <a:endParaRPr lang="en-US" sz="2400" b="1"/>
        </a:p>
      </xdr:txBody>
    </xdr:sp>
    <xdr:clientData/>
  </xdr:twoCellAnchor>
  <xdr:twoCellAnchor>
    <xdr:from>
      <xdr:col>0</xdr:col>
      <xdr:colOff>0</xdr:colOff>
      <xdr:row>43</xdr:row>
      <xdr:rowOff>626533</xdr:rowOff>
    </xdr:from>
    <xdr:to>
      <xdr:col>1</xdr:col>
      <xdr:colOff>931334</xdr:colOff>
      <xdr:row>43</xdr:row>
      <xdr:rowOff>1202266</xdr:rowOff>
    </xdr:to>
    <xdr:sp macro="" textlink="">
      <xdr:nvSpPr>
        <xdr:cNvPr id="69" name="TextBox 68"/>
        <xdr:cNvSpPr txBox="1"/>
      </xdr:nvSpPr>
      <xdr:spPr>
        <a:xfrm>
          <a:off x="10003095733" y="28244800"/>
          <a:ext cx="2404534" cy="575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توقيع المعتمد :</a:t>
          </a:r>
          <a:endParaRPr lang="en-US" sz="2800"/>
        </a:p>
      </xdr:txBody>
    </xdr:sp>
    <xdr:clientData/>
  </xdr:twoCellAnchor>
  <xdr:twoCellAnchor>
    <xdr:from>
      <xdr:col>2</xdr:col>
      <xdr:colOff>1239519</xdr:colOff>
      <xdr:row>43</xdr:row>
      <xdr:rowOff>772160</xdr:rowOff>
    </xdr:from>
    <xdr:to>
      <xdr:col>4</xdr:col>
      <xdr:colOff>33019</xdr:colOff>
      <xdr:row>43</xdr:row>
      <xdr:rowOff>1183640</xdr:rowOff>
    </xdr:to>
    <xdr:sp macro="" textlink="">
      <xdr:nvSpPr>
        <xdr:cNvPr id="73" name="TextBox 72"/>
        <xdr:cNvSpPr txBox="1"/>
      </xdr:nvSpPr>
      <xdr:spPr>
        <a:xfrm>
          <a:off x="9994494448" y="28390427"/>
          <a:ext cx="290830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Signature:</a:t>
          </a:r>
          <a:endParaRPr lang="en-US" sz="2400" b="1">
            <a:effectLst/>
          </a:endParaRPr>
        </a:p>
        <a:p>
          <a:pPr algn="r" rtl="1"/>
          <a:endParaRPr lang="en-US" sz="2400" b="1"/>
        </a:p>
      </xdr:txBody>
    </xdr:sp>
    <xdr:clientData/>
  </xdr:twoCellAnchor>
  <xdr:twoCellAnchor>
    <xdr:from>
      <xdr:col>6</xdr:col>
      <xdr:colOff>2495973</xdr:colOff>
      <xdr:row>1</xdr:row>
      <xdr:rowOff>57371</xdr:rowOff>
    </xdr:from>
    <xdr:to>
      <xdr:col>11</xdr:col>
      <xdr:colOff>249134</xdr:colOff>
      <xdr:row>2</xdr:row>
      <xdr:rowOff>132926</xdr:rowOff>
    </xdr:to>
    <xdr:sp macro="" textlink="">
      <xdr:nvSpPr>
        <xdr:cNvPr id="74" name="TextBox 37"/>
        <xdr:cNvSpPr txBox="1"/>
      </xdr:nvSpPr>
      <xdr:spPr>
        <a:xfrm>
          <a:off x="9984829533" y="1259638"/>
          <a:ext cx="3764494" cy="634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600" b="1"/>
        </a:p>
      </xdr:txBody>
    </xdr:sp>
    <xdr:clientData/>
  </xdr:twoCellAnchor>
  <xdr:twoCellAnchor>
    <xdr:from>
      <xdr:col>7</xdr:col>
      <xdr:colOff>121920</xdr:colOff>
      <xdr:row>2</xdr:row>
      <xdr:rowOff>32824</xdr:rowOff>
    </xdr:from>
    <xdr:to>
      <xdr:col>8</xdr:col>
      <xdr:colOff>1746737</xdr:colOff>
      <xdr:row>3</xdr:row>
      <xdr:rowOff>0</xdr:rowOff>
    </xdr:to>
    <xdr:sp macro="" textlink="">
      <xdr:nvSpPr>
        <xdr:cNvPr id="75" name="TextBox 37"/>
        <xdr:cNvSpPr txBox="1"/>
      </xdr:nvSpPr>
      <xdr:spPr>
        <a:xfrm>
          <a:off x="10234625983" y="1495864"/>
          <a:ext cx="2935457" cy="409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335280</xdr:colOff>
      <xdr:row>3</xdr:row>
      <xdr:rowOff>19928</xdr:rowOff>
    </xdr:from>
    <xdr:to>
      <xdr:col>8</xdr:col>
      <xdr:colOff>1658145</xdr:colOff>
      <xdr:row>4</xdr:row>
      <xdr:rowOff>76479</xdr:rowOff>
    </xdr:to>
    <xdr:sp macro="" textlink="">
      <xdr:nvSpPr>
        <xdr:cNvPr id="76" name="TextBox 37"/>
        <xdr:cNvSpPr txBox="1"/>
      </xdr:nvSpPr>
      <xdr:spPr>
        <a:xfrm>
          <a:off x="10234714575" y="1924928"/>
          <a:ext cx="2633505" cy="4985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</a:t>
          </a:r>
          <a:endParaRPr lang="en-US" sz="1800" b="1"/>
        </a:p>
      </xdr:txBody>
    </xdr:sp>
    <xdr:clientData/>
  </xdr:twoCellAnchor>
  <xdr:twoCellAnchor>
    <xdr:from>
      <xdr:col>2</xdr:col>
      <xdr:colOff>23447</xdr:colOff>
      <xdr:row>1</xdr:row>
      <xdr:rowOff>92529</xdr:rowOff>
    </xdr:from>
    <xdr:to>
      <xdr:col>3</xdr:col>
      <xdr:colOff>1814</xdr:colOff>
      <xdr:row>2</xdr:row>
      <xdr:rowOff>82061</xdr:rowOff>
    </xdr:to>
    <xdr:sp macro="" textlink="">
      <xdr:nvSpPr>
        <xdr:cNvPr id="77" name="TextBox 37"/>
        <xdr:cNvSpPr txBox="1"/>
      </xdr:nvSpPr>
      <xdr:spPr>
        <a:xfrm>
          <a:off x="10184315755" y="1006929"/>
          <a:ext cx="1396860" cy="435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93786</xdr:colOff>
      <xdr:row>2</xdr:row>
      <xdr:rowOff>46892</xdr:rowOff>
    </xdr:from>
    <xdr:to>
      <xdr:col>3</xdr:col>
      <xdr:colOff>2</xdr:colOff>
      <xdr:row>2</xdr:row>
      <xdr:rowOff>435429</xdr:rowOff>
    </xdr:to>
    <xdr:sp macro="" textlink="">
      <xdr:nvSpPr>
        <xdr:cNvPr id="78" name="TextBox 37"/>
        <xdr:cNvSpPr txBox="1"/>
      </xdr:nvSpPr>
      <xdr:spPr>
        <a:xfrm>
          <a:off x="10184317567" y="1406769"/>
          <a:ext cx="1324709" cy="388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35170</xdr:colOff>
      <xdr:row>3</xdr:row>
      <xdr:rowOff>46893</xdr:rowOff>
    </xdr:from>
    <xdr:to>
      <xdr:col>3</xdr:col>
      <xdr:colOff>0</xdr:colOff>
      <xdr:row>4</xdr:row>
      <xdr:rowOff>19539</xdr:rowOff>
    </xdr:to>
    <xdr:sp macro="" textlink="">
      <xdr:nvSpPr>
        <xdr:cNvPr id="79" name="TextBox 37"/>
        <xdr:cNvSpPr txBox="1"/>
      </xdr:nvSpPr>
      <xdr:spPr>
        <a:xfrm>
          <a:off x="10184317569" y="1852247"/>
          <a:ext cx="1383323" cy="41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3</xdr:col>
      <xdr:colOff>1205523</xdr:colOff>
      <xdr:row>94</xdr:row>
      <xdr:rowOff>148166</xdr:rowOff>
    </xdr:from>
    <xdr:to>
      <xdr:col>4</xdr:col>
      <xdr:colOff>0</xdr:colOff>
      <xdr:row>95</xdr:row>
      <xdr:rowOff>135466</xdr:rowOff>
    </xdr:to>
    <xdr:sp macro="" textlink="">
      <xdr:nvSpPr>
        <xdr:cNvPr id="81" name="TextBox 80"/>
        <xdr:cNvSpPr txBox="1"/>
      </xdr:nvSpPr>
      <xdr:spPr>
        <a:xfrm>
          <a:off x="9994527467" y="60430833"/>
          <a:ext cx="995810" cy="61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3847253</xdr:colOff>
      <xdr:row>49</xdr:row>
      <xdr:rowOff>305061</xdr:rowOff>
    </xdr:from>
    <xdr:to>
      <xdr:col>7</xdr:col>
      <xdr:colOff>684108</xdr:colOff>
      <xdr:row>49</xdr:row>
      <xdr:rowOff>826346</xdr:rowOff>
    </xdr:to>
    <xdr:sp macro="" textlink="">
      <xdr:nvSpPr>
        <xdr:cNvPr id="82" name="TextBox 81"/>
        <xdr:cNvSpPr txBox="1"/>
      </xdr:nvSpPr>
      <xdr:spPr>
        <a:xfrm>
          <a:off x="9987679626" y="31784128"/>
          <a:ext cx="12500188" cy="5212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8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 - </a:t>
          </a:r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Supervisory Position</a:t>
          </a:r>
          <a:endParaRPr lang="en-US" sz="2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491067</xdr:colOff>
      <xdr:row>49</xdr:row>
      <xdr:rowOff>716670</xdr:rowOff>
    </xdr:from>
    <xdr:to>
      <xdr:col>4</xdr:col>
      <xdr:colOff>660401</xdr:colOff>
      <xdr:row>50</xdr:row>
      <xdr:rowOff>238759</xdr:rowOff>
    </xdr:to>
    <xdr:sp macro="" textlink="">
      <xdr:nvSpPr>
        <xdr:cNvPr id="83" name="TextBox 82"/>
        <xdr:cNvSpPr txBox="1"/>
      </xdr:nvSpPr>
      <xdr:spPr>
        <a:xfrm>
          <a:off x="9993867066" y="32195737"/>
          <a:ext cx="2370667" cy="707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/>
            <a:t>نموذج (2) </a:t>
          </a:r>
          <a:r>
            <a:rPr lang="en-US" sz="2400"/>
            <a:t>Form</a:t>
          </a:r>
        </a:p>
      </xdr:txBody>
    </xdr:sp>
    <xdr:clientData/>
  </xdr:twoCellAnchor>
  <xdr:twoCellAnchor>
    <xdr:from>
      <xdr:col>6</xdr:col>
      <xdr:colOff>2624667</xdr:colOff>
      <xdr:row>50</xdr:row>
      <xdr:rowOff>75027</xdr:rowOff>
    </xdr:from>
    <xdr:to>
      <xdr:col>11</xdr:col>
      <xdr:colOff>37597</xdr:colOff>
      <xdr:row>51</xdr:row>
      <xdr:rowOff>101599</xdr:rowOff>
    </xdr:to>
    <xdr:sp macro="" textlink="">
      <xdr:nvSpPr>
        <xdr:cNvPr id="84" name="TextBox 37"/>
        <xdr:cNvSpPr txBox="1"/>
      </xdr:nvSpPr>
      <xdr:spPr>
        <a:xfrm>
          <a:off x="9985041070" y="30825960"/>
          <a:ext cx="3424263" cy="517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600" b="1"/>
        </a:p>
      </xdr:txBody>
    </xdr:sp>
    <xdr:clientData/>
  </xdr:twoCellAnchor>
  <xdr:twoCellAnchor>
    <xdr:from>
      <xdr:col>6</xdr:col>
      <xdr:colOff>1951110</xdr:colOff>
      <xdr:row>51</xdr:row>
      <xdr:rowOff>73212</xdr:rowOff>
    </xdr:from>
    <xdr:to>
      <xdr:col>12</xdr:col>
      <xdr:colOff>30869</xdr:colOff>
      <xdr:row>52</xdr:row>
      <xdr:rowOff>26320</xdr:rowOff>
    </xdr:to>
    <xdr:sp macro="" textlink="">
      <xdr:nvSpPr>
        <xdr:cNvPr id="85" name="TextBox 37"/>
        <xdr:cNvSpPr txBox="1"/>
      </xdr:nvSpPr>
      <xdr:spPr>
        <a:xfrm>
          <a:off x="10233979651" y="24685812"/>
          <a:ext cx="3596639" cy="3950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592668</xdr:colOff>
      <xdr:row>52</xdr:row>
      <xdr:rowOff>48788</xdr:rowOff>
    </xdr:from>
    <xdr:to>
      <xdr:col>8</xdr:col>
      <xdr:colOff>1679851</xdr:colOff>
      <xdr:row>53</xdr:row>
      <xdr:rowOff>105339</xdr:rowOff>
    </xdr:to>
    <xdr:sp macro="" textlink="">
      <xdr:nvSpPr>
        <xdr:cNvPr id="86" name="TextBox 37"/>
        <xdr:cNvSpPr txBox="1"/>
      </xdr:nvSpPr>
      <xdr:spPr>
        <a:xfrm>
          <a:off x="9985210683" y="33729188"/>
          <a:ext cx="2560383" cy="6322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1</xdr:col>
      <xdr:colOff>5117253</xdr:colOff>
      <xdr:row>101</xdr:row>
      <xdr:rowOff>78990</xdr:rowOff>
    </xdr:from>
    <xdr:to>
      <xdr:col>3</xdr:col>
      <xdr:colOff>170300</xdr:colOff>
      <xdr:row>102</xdr:row>
      <xdr:rowOff>119322</xdr:rowOff>
    </xdr:to>
    <xdr:sp macro="" textlink="">
      <xdr:nvSpPr>
        <xdr:cNvPr id="87" name="TextBox 37"/>
        <xdr:cNvSpPr txBox="1"/>
      </xdr:nvSpPr>
      <xdr:spPr>
        <a:xfrm>
          <a:off x="9996558500" y="64493390"/>
          <a:ext cx="2351314" cy="5483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288193</xdr:colOff>
      <xdr:row>102</xdr:row>
      <xdr:rowOff>84153</xdr:rowOff>
    </xdr:from>
    <xdr:to>
      <xdr:col>2</xdr:col>
      <xdr:colOff>1612902</xdr:colOff>
      <xdr:row>103</xdr:row>
      <xdr:rowOff>2790</xdr:rowOff>
    </xdr:to>
    <xdr:sp macro="" textlink="">
      <xdr:nvSpPr>
        <xdr:cNvPr id="88" name="TextBox 37"/>
        <xdr:cNvSpPr txBox="1"/>
      </xdr:nvSpPr>
      <xdr:spPr>
        <a:xfrm>
          <a:off x="10201592498" y="47074153"/>
          <a:ext cx="1324709" cy="388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103</xdr:row>
      <xdr:rowOff>13034</xdr:rowOff>
    </xdr:from>
    <xdr:to>
      <xdr:col>2</xdr:col>
      <xdr:colOff>1750060</xdr:colOff>
      <xdr:row>104</xdr:row>
      <xdr:rowOff>36480</xdr:rowOff>
    </xdr:to>
    <xdr:sp macro="" textlink="">
      <xdr:nvSpPr>
        <xdr:cNvPr id="89" name="TextBox 37"/>
        <xdr:cNvSpPr txBox="1"/>
      </xdr:nvSpPr>
      <xdr:spPr>
        <a:xfrm>
          <a:off x="10245244940" y="64066754"/>
          <a:ext cx="1643380" cy="495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30481</xdr:colOff>
      <xdr:row>54</xdr:row>
      <xdr:rowOff>419100</xdr:rowOff>
    </xdr:from>
    <xdr:to>
      <xdr:col>2</xdr:col>
      <xdr:colOff>1826066</xdr:colOff>
      <xdr:row>55</xdr:row>
      <xdr:rowOff>243840</xdr:rowOff>
    </xdr:to>
    <xdr:sp macro="" textlink="">
      <xdr:nvSpPr>
        <xdr:cNvPr id="90" name="TextBox 37"/>
        <xdr:cNvSpPr txBox="1"/>
      </xdr:nvSpPr>
      <xdr:spPr>
        <a:xfrm>
          <a:off x="10244955574" y="31981140"/>
          <a:ext cx="1795585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1</xdr:col>
      <xdr:colOff>1381760</xdr:colOff>
      <xdr:row>23</xdr:row>
      <xdr:rowOff>71186</xdr:rowOff>
    </xdr:from>
    <xdr:to>
      <xdr:col>1</xdr:col>
      <xdr:colOff>4521200</xdr:colOff>
      <xdr:row>23</xdr:row>
      <xdr:rowOff>663788</xdr:rowOff>
    </xdr:to>
    <xdr:sp macro="" textlink="">
      <xdr:nvSpPr>
        <xdr:cNvPr id="91" name="TextBox 90"/>
        <xdr:cNvSpPr txBox="1"/>
      </xdr:nvSpPr>
      <xdr:spPr>
        <a:xfrm>
          <a:off x="9999505867" y="14329053"/>
          <a:ext cx="3139440" cy="592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4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400"/>
        </a:p>
      </xdr:txBody>
    </xdr:sp>
    <xdr:clientData/>
  </xdr:twoCellAnchor>
  <xdr:twoCellAnchor>
    <xdr:from>
      <xdr:col>3</xdr:col>
      <xdr:colOff>372534</xdr:colOff>
      <xdr:row>54</xdr:row>
      <xdr:rowOff>424693</xdr:rowOff>
    </xdr:from>
    <xdr:to>
      <xdr:col>3</xdr:col>
      <xdr:colOff>1768261</xdr:colOff>
      <xdr:row>55</xdr:row>
      <xdr:rowOff>135466</xdr:rowOff>
    </xdr:to>
    <xdr:sp macro="" textlink="">
      <xdr:nvSpPr>
        <xdr:cNvPr id="92" name="TextBox 36"/>
        <xdr:cNvSpPr txBox="1"/>
      </xdr:nvSpPr>
      <xdr:spPr>
        <a:xfrm>
          <a:off x="9994960539" y="33901893"/>
          <a:ext cx="1395727" cy="913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33867</xdr:colOff>
      <xdr:row>54</xdr:row>
      <xdr:rowOff>622720</xdr:rowOff>
    </xdr:from>
    <xdr:to>
      <xdr:col>4</xdr:col>
      <xdr:colOff>1545885</xdr:colOff>
      <xdr:row>55</xdr:row>
      <xdr:rowOff>172719</xdr:rowOff>
    </xdr:to>
    <xdr:sp macro="" textlink="">
      <xdr:nvSpPr>
        <xdr:cNvPr id="93" name="TextBox 36"/>
        <xdr:cNvSpPr txBox="1"/>
      </xdr:nvSpPr>
      <xdr:spPr>
        <a:xfrm>
          <a:off x="9992981582" y="34099920"/>
          <a:ext cx="1512018" cy="752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1557867</xdr:colOff>
      <xdr:row>54</xdr:row>
      <xdr:rowOff>502920</xdr:rowOff>
    </xdr:from>
    <xdr:to>
      <xdr:col>6</xdr:col>
      <xdr:colOff>67734</xdr:colOff>
      <xdr:row>54</xdr:row>
      <xdr:rowOff>1117600</xdr:rowOff>
    </xdr:to>
    <xdr:sp macro="" textlink="">
      <xdr:nvSpPr>
        <xdr:cNvPr id="94" name="TextBox 36"/>
        <xdr:cNvSpPr txBox="1"/>
      </xdr:nvSpPr>
      <xdr:spPr>
        <a:xfrm>
          <a:off x="9991022266" y="33133453"/>
          <a:ext cx="1761067" cy="614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211666</xdr:colOff>
      <xdr:row>54</xdr:row>
      <xdr:rowOff>291906</xdr:rowOff>
    </xdr:from>
    <xdr:to>
      <xdr:col>6</xdr:col>
      <xdr:colOff>2539999</xdr:colOff>
      <xdr:row>55</xdr:row>
      <xdr:rowOff>182881</xdr:rowOff>
    </xdr:to>
    <xdr:sp macro="" textlink="">
      <xdr:nvSpPr>
        <xdr:cNvPr id="95" name="TextBox 36"/>
        <xdr:cNvSpPr txBox="1"/>
      </xdr:nvSpPr>
      <xdr:spPr>
        <a:xfrm>
          <a:off x="9988550001" y="33769106"/>
          <a:ext cx="2328333" cy="1093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The difference between the</a:t>
          </a:r>
          <a:r>
            <a:rPr lang="en-US" sz="1800" b="1" baseline="0"/>
            <a:t> two </a:t>
          </a:r>
          <a:r>
            <a:rPr lang="en-US" sz="1800" b="1"/>
            <a:t>outputs</a:t>
          </a:r>
        </a:p>
      </xdr:txBody>
    </xdr:sp>
    <xdr:clientData/>
  </xdr:twoCellAnchor>
  <xdr:twoCellAnchor>
    <xdr:from>
      <xdr:col>7</xdr:col>
      <xdr:colOff>1</xdr:colOff>
      <xdr:row>54</xdr:row>
      <xdr:rowOff>479308</xdr:rowOff>
    </xdr:from>
    <xdr:to>
      <xdr:col>7</xdr:col>
      <xdr:colOff>1295402</xdr:colOff>
      <xdr:row>55</xdr:row>
      <xdr:rowOff>77371</xdr:rowOff>
    </xdr:to>
    <xdr:sp macro="" textlink="">
      <xdr:nvSpPr>
        <xdr:cNvPr id="96" name="TextBox 36"/>
        <xdr:cNvSpPr txBox="1"/>
      </xdr:nvSpPr>
      <xdr:spPr>
        <a:xfrm>
          <a:off x="10236555598" y="32041348"/>
          <a:ext cx="1295401" cy="710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8</xdr:col>
      <xdr:colOff>15239</xdr:colOff>
      <xdr:row>54</xdr:row>
      <xdr:rowOff>454856</xdr:rowOff>
    </xdr:from>
    <xdr:to>
      <xdr:col>9</xdr:col>
      <xdr:colOff>12897</xdr:colOff>
      <xdr:row>54</xdr:row>
      <xdr:rowOff>1029288</xdr:rowOff>
    </xdr:to>
    <xdr:sp macro="" textlink="">
      <xdr:nvSpPr>
        <xdr:cNvPr id="97" name="TextBox 37"/>
        <xdr:cNvSpPr txBox="1"/>
      </xdr:nvSpPr>
      <xdr:spPr>
        <a:xfrm>
          <a:off x="10234546263" y="32016896"/>
          <a:ext cx="181121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3</xdr:col>
      <xdr:colOff>1515534</xdr:colOff>
      <xdr:row>66</xdr:row>
      <xdr:rowOff>472219</xdr:rowOff>
    </xdr:from>
    <xdr:to>
      <xdr:col>7</xdr:col>
      <xdr:colOff>280444</xdr:colOff>
      <xdr:row>66</xdr:row>
      <xdr:rowOff>1053253</xdr:rowOff>
    </xdr:to>
    <xdr:sp macro="" textlink="">
      <xdr:nvSpPr>
        <xdr:cNvPr id="98" name="TextBox 97"/>
        <xdr:cNvSpPr txBox="1"/>
      </xdr:nvSpPr>
      <xdr:spPr>
        <a:xfrm>
          <a:off x="9988083290" y="40925952"/>
          <a:ext cx="7129976" cy="5810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Behavioral Description of Competencies</a:t>
          </a:r>
        </a:p>
      </xdr:txBody>
    </xdr:sp>
    <xdr:clientData/>
  </xdr:twoCellAnchor>
  <xdr:twoCellAnchor>
    <xdr:from>
      <xdr:col>2</xdr:col>
      <xdr:colOff>243840</xdr:colOff>
      <xdr:row>66</xdr:row>
      <xdr:rowOff>368300</xdr:rowOff>
    </xdr:from>
    <xdr:to>
      <xdr:col>2</xdr:col>
      <xdr:colOff>1859280</xdr:colOff>
      <xdr:row>66</xdr:row>
      <xdr:rowOff>1264920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10245135720" y="40190420"/>
          <a:ext cx="1615440" cy="896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7</xdr:col>
      <xdr:colOff>1</xdr:colOff>
      <xdr:row>66</xdr:row>
      <xdr:rowOff>365760</xdr:rowOff>
    </xdr:from>
    <xdr:to>
      <xdr:col>8</xdr:col>
      <xdr:colOff>42988</xdr:colOff>
      <xdr:row>67</xdr:row>
      <xdr:rowOff>143021</xdr:rowOff>
    </xdr:to>
    <xdr:sp macro="" textlink="">
      <xdr:nvSpPr>
        <xdr:cNvPr id="100" name="TextBox 98"/>
        <xdr:cNvSpPr txBox="1"/>
      </xdr:nvSpPr>
      <xdr:spPr>
        <a:xfrm>
          <a:off x="10236329732" y="40187880"/>
          <a:ext cx="1521267" cy="1209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 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8</xdr:col>
      <xdr:colOff>137161</xdr:colOff>
      <xdr:row>66</xdr:row>
      <xdr:rowOff>500576</xdr:rowOff>
    </xdr:from>
    <xdr:to>
      <xdr:col>8</xdr:col>
      <xdr:colOff>1597858</xdr:colOff>
      <xdr:row>67</xdr:row>
      <xdr:rowOff>0</xdr:rowOff>
    </xdr:to>
    <xdr:sp macro="" textlink="">
      <xdr:nvSpPr>
        <xdr:cNvPr id="101" name="TextBox 36"/>
        <xdr:cNvSpPr txBox="1"/>
      </xdr:nvSpPr>
      <xdr:spPr>
        <a:xfrm>
          <a:off x="10234774862" y="40322696"/>
          <a:ext cx="1460697" cy="931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2</xdr:col>
      <xdr:colOff>1371601</xdr:colOff>
      <xdr:row>70</xdr:row>
      <xdr:rowOff>233942</xdr:rowOff>
    </xdr:from>
    <xdr:to>
      <xdr:col>7</xdr:col>
      <xdr:colOff>436882</xdr:colOff>
      <xdr:row>71</xdr:row>
      <xdr:rowOff>316003</xdr:rowOff>
    </xdr:to>
    <xdr:sp macro="" textlink="">
      <xdr:nvSpPr>
        <xdr:cNvPr id="102" name="TextBox 101"/>
        <xdr:cNvSpPr txBox="1"/>
      </xdr:nvSpPr>
      <xdr:spPr>
        <a:xfrm>
          <a:off x="9987926852" y="43718742"/>
          <a:ext cx="9343814" cy="945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64477</xdr:colOff>
      <xdr:row>72</xdr:row>
      <xdr:rowOff>266833</xdr:rowOff>
    </xdr:from>
    <xdr:to>
      <xdr:col>7</xdr:col>
      <xdr:colOff>28909</xdr:colOff>
      <xdr:row>73</xdr:row>
      <xdr:rowOff>139309</xdr:rowOff>
    </xdr:to>
    <xdr:sp macro="" textlink="">
      <xdr:nvSpPr>
        <xdr:cNvPr id="103" name="TextBox 102"/>
        <xdr:cNvSpPr txBox="1"/>
      </xdr:nvSpPr>
      <xdr:spPr>
        <a:xfrm>
          <a:off x="10237822091" y="45163873"/>
          <a:ext cx="7188192" cy="817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389466</xdr:colOff>
      <xdr:row>71</xdr:row>
      <xdr:rowOff>507153</xdr:rowOff>
    </xdr:from>
    <xdr:to>
      <xdr:col>6</xdr:col>
      <xdr:colOff>2426082</xdr:colOff>
      <xdr:row>72</xdr:row>
      <xdr:rowOff>240453</xdr:rowOff>
    </xdr:to>
    <xdr:sp macro="" textlink="">
      <xdr:nvSpPr>
        <xdr:cNvPr id="104" name="TextBox 103"/>
        <xdr:cNvSpPr txBox="1"/>
      </xdr:nvSpPr>
      <xdr:spPr>
        <a:xfrm>
          <a:off x="9988663918" y="44737020"/>
          <a:ext cx="7675416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350520</xdr:colOff>
      <xdr:row>73</xdr:row>
      <xdr:rowOff>236220</xdr:rowOff>
    </xdr:from>
    <xdr:to>
      <xdr:col>6</xdr:col>
      <xdr:colOff>2308860</xdr:colOff>
      <xdr:row>74</xdr:row>
      <xdr:rowOff>60960</xdr:rowOff>
    </xdr:to>
    <xdr:sp macro="" textlink="">
      <xdr:nvSpPr>
        <xdr:cNvPr id="105" name="TextBox 104"/>
        <xdr:cNvSpPr txBox="1"/>
      </xdr:nvSpPr>
      <xdr:spPr>
        <a:xfrm>
          <a:off x="10238270100" y="46078140"/>
          <a:ext cx="645414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Use clear &amp; effective written communication</a:t>
          </a:r>
        </a:p>
      </xdr:txBody>
    </xdr:sp>
    <xdr:clientData/>
  </xdr:twoCellAnchor>
  <xdr:twoCellAnchor>
    <xdr:from>
      <xdr:col>5</xdr:col>
      <xdr:colOff>1407748</xdr:colOff>
      <xdr:row>74</xdr:row>
      <xdr:rowOff>682123</xdr:rowOff>
    </xdr:from>
    <xdr:to>
      <xdr:col>7</xdr:col>
      <xdr:colOff>45721</xdr:colOff>
      <xdr:row>76</xdr:row>
      <xdr:rowOff>30027</xdr:rowOff>
    </xdr:to>
    <xdr:sp macro="" textlink="">
      <xdr:nvSpPr>
        <xdr:cNvPr id="106" name="TextBox 105"/>
        <xdr:cNvSpPr txBox="1"/>
      </xdr:nvSpPr>
      <xdr:spPr>
        <a:xfrm>
          <a:off x="10237805279" y="47148883"/>
          <a:ext cx="2935653" cy="49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579121</xdr:colOff>
      <xdr:row>74</xdr:row>
      <xdr:rowOff>280768</xdr:rowOff>
    </xdr:from>
    <xdr:to>
      <xdr:col>6</xdr:col>
      <xdr:colOff>2209410</xdr:colOff>
      <xdr:row>75</xdr:row>
      <xdr:rowOff>106680</xdr:rowOff>
    </xdr:to>
    <xdr:sp macro="" textlink="">
      <xdr:nvSpPr>
        <xdr:cNvPr id="107" name="TextBox 106"/>
        <xdr:cNvSpPr txBox="1"/>
      </xdr:nvSpPr>
      <xdr:spPr>
        <a:xfrm>
          <a:off x="10238369550" y="46747528"/>
          <a:ext cx="6126089" cy="511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2</xdr:col>
      <xdr:colOff>1693333</xdr:colOff>
      <xdr:row>76</xdr:row>
      <xdr:rowOff>322580</xdr:rowOff>
    </xdr:from>
    <xdr:to>
      <xdr:col>7</xdr:col>
      <xdr:colOff>54882</xdr:colOff>
      <xdr:row>77</xdr:row>
      <xdr:rowOff>101600</xdr:rowOff>
    </xdr:to>
    <xdr:sp macro="" textlink="">
      <xdr:nvSpPr>
        <xdr:cNvPr id="108" name="TextBox 107"/>
        <xdr:cNvSpPr txBox="1"/>
      </xdr:nvSpPr>
      <xdr:spPr>
        <a:xfrm>
          <a:off x="9988308852" y="48396313"/>
          <a:ext cx="8640082" cy="710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982133</xdr:colOff>
      <xdr:row>77</xdr:row>
      <xdr:rowOff>270086</xdr:rowOff>
    </xdr:from>
    <xdr:to>
      <xdr:col>6</xdr:col>
      <xdr:colOff>2160694</xdr:colOff>
      <xdr:row>78</xdr:row>
      <xdr:rowOff>216746</xdr:rowOff>
    </xdr:to>
    <xdr:sp macro="" textlink="">
      <xdr:nvSpPr>
        <xdr:cNvPr id="109" name="TextBox 108"/>
        <xdr:cNvSpPr txBox="1"/>
      </xdr:nvSpPr>
      <xdr:spPr>
        <a:xfrm>
          <a:off x="9988929306" y="49122753"/>
          <a:ext cx="6817361" cy="877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728134</xdr:colOff>
      <xdr:row>78</xdr:row>
      <xdr:rowOff>245534</xdr:rowOff>
    </xdr:from>
    <xdr:to>
      <xdr:col>6</xdr:col>
      <xdr:colOff>2014221</xdr:colOff>
      <xdr:row>79</xdr:row>
      <xdr:rowOff>118534</xdr:rowOff>
    </xdr:to>
    <xdr:sp macro="" textlink="">
      <xdr:nvSpPr>
        <xdr:cNvPr id="110" name="TextBox 109"/>
        <xdr:cNvSpPr txBox="1"/>
      </xdr:nvSpPr>
      <xdr:spPr>
        <a:xfrm>
          <a:off x="9989075779" y="49944867"/>
          <a:ext cx="6924887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1752600</xdr:colOff>
      <xdr:row>79</xdr:row>
      <xdr:rowOff>208281</xdr:rowOff>
    </xdr:from>
    <xdr:to>
      <xdr:col>6</xdr:col>
      <xdr:colOff>2255520</xdr:colOff>
      <xdr:row>79</xdr:row>
      <xdr:rowOff>635000</xdr:rowOff>
    </xdr:to>
    <xdr:sp macro="" textlink="">
      <xdr:nvSpPr>
        <xdr:cNvPr id="111" name="TextBox 110"/>
        <xdr:cNvSpPr txBox="1"/>
      </xdr:nvSpPr>
      <xdr:spPr>
        <a:xfrm>
          <a:off x="9988834480" y="50872814"/>
          <a:ext cx="6141720" cy="426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1485197</xdr:colOff>
      <xdr:row>80</xdr:row>
      <xdr:rowOff>213482</xdr:rowOff>
    </xdr:from>
    <xdr:to>
      <xdr:col>7</xdr:col>
      <xdr:colOff>801793</xdr:colOff>
      <xdr:row>81</xdr:row>
      <xdr:rowOff>59267</xdr:rowOff>
    </xdr:to>
    <xdr:sp macro="" textlink="">
      <xdr:nvSpPr>
        <xdr:cNvPr id="112" name="TextBox 111"/>
        <xdr:cNvSpPr txBox="1"/>
      </xdr:nvSpPr>
      <xdr:spPr>
        <a:xfrm>
          <a:off x="9987561941" y="51572282"/>
          <a:ext cx="7681662" cy="472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632460</xdr:colOff>
      <xdr:row>80</xdr:row>
      <xdr:rowOff>574039</xdr:rowOff>
    </xdr:from>
    <xdr:to>
      <xdr:col>7</xdr:col>
      <xdr:colOff>200660</xdr:colOff>
      <xdr:row>82</xdr:row>
      <xdr:rowOff>96520</xdr:rowOff>
    </xdr:to>
    <xdr:sp macro="" textlink="">
      <xdr:nvSpPr>
        <xdr:cNvPr id="113" name="TextBox 112"/>
        <xdr:cNvSpPr txBox="1"/>
      </xdr:nvSpPr>
      <xdr:spPr>
        <a:xfrm>
          <a:off x="10237650340" y="51628039"/>
          <a:ext cx="3865880" cy="467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2</xdr:col>
      <xdr:colOff>1786466</xdr:colOff>
      <xdr:row>82</xdr:row>
      <xdr:rowOff>256541</xdr:rowOff>
    </xdr:from>
    <xdr:to>
      <xdr:col>7</xdr:col>
      <xdr:colOff>135466</xdr:colOff>
      <xdr:row>83</xdr:row>
      <xdr:rowOff>205741</xdr:rowOff>
    </xdr:to>
    <xdr:sp macro="" textlink="">
      <xdr:nvSpPr>
        <xdr:cNvPr id="114" name="TextBox 113"/>
        <xdr:cNvSpPr txBox="1"/>
      </xdr:nvSpPr>
      <xdr:spPr>
        <a:xfrm>
          <a:off x="9988228268" y="52563608"/>
          <a:ext cx="8627533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2</xdr:col>
      <xdr:colOff>1911773</xdr:colOff>
      <xdr:row>83</xdr:row>
      <xdr:rowOff>287866</xdr:rowOff>
    </xdr:from>
    <xdr:to>
      <xdr:col>7</xdr:col>
      <xdr:colOff>85513</xdr:colOff>
      <xdr:row>84</xdr:row>
      <xdr:rowOff>206586</xdr:rowOff>
    </xdr:to>
    <xdr:sp macro="" textlink="">
      <xdr:nvSpPr>
        <xdr:cNvPr id="115" name="TextBox 114"/>
        <xdr:cNvSpPr txBox="1"/>
      </xdr:nvSpPr>
      <xdr:spPr>
        <a:xfrm>
          <a:off x="9988278221" y="53204533"/>
          <a:ext cx="8452273" cy="59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328506</xdr:colOff>
      <xdr:row>84</xdr:row>
      <xdr:rowOff>296334</xdr:rowOff>
    </xdr:from>
    <xdr:to>
      <xdr:col>7</xdr:col>
      <xdr:colOff>25400</xdr:colOff>
      <xdr:row>85</xdr:row>
      <xdr:rowOff>133774</xdr:rowOff>
    </xdr:to>
    <xdr:sp macro="" textlink="">
      <xdr:nvSpPr>
        <xdr:cNvPr id="116" name="TextBox 115"/>
        <xdr:cNvSpPr txBox="1"/>
      </xdr:nvSpPr>
      <xdr:spPr>
        <a:xfrm>
          <a:off x="9988338334" y="53890334"/>
          <a:ext cx="8061960" cy="514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3</xdr:col>
      <xdr:colOff>1008380</xdr:colOff>
      <xdr:row>88</xdr:row>
      <xdr:rowOff>243841</xdr:rowOff>
    </xdr:from>
    <xdr:to>
      <xdr:col>6</xdr:col>
      <xdr:colOff>1607820</xdr:colOff>
      <xdr:row>89</xdr:row>
      <xdr:rowOff>121921</xdr:rowOff>
    </xdr:to>
    <xdr:sp macro="" textlink="">
      <xdr:nvSpPr>
        <xdr:cNvPr id="117" name="TextBox 116"/>
        <xdr:cNvSpPr txBox="1"/>
      </xdr:nvSpPr>
      <xdr:spPr>
        <a:xfrm>
          <a:off x="10238971140" y="56159401"/>
          <a:ext cx="509524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Delegate authority and follow up the results.</a:t>
          </a:r>
        </a:p>
      </xdr:txBody>
    </xdr:sp>
    <xdr:clientData/>
  </xdr:twoCellAnchor>
  <xdr:twoCellAnchor>
    <xdr:from>
      <xdr:col>3</xdr:col>
      <xdr:colOff>426720</xdr:colOff>
      <xdr:row>89</xdr:row>
      <xdr:rowOff>236220</xdr:rowOff>
    </xdr:from>
    <xdr:to>
      <xdr:col>6</xdr:col>
      <xdr:colOff>2468880</xdr:colOff>
      <xdr:row>89</xdr:row>
      <xdr:rowOff>553720</xdr:rowOff>
    </xdr:to>
    <xdr:sp macro="" textlink="">
      <xdr:nvSpPr>
        <xdr:cNvPr id="119" name="TextBox 118"/>
        <xdr:cNvSpPr txBox="1"/>
      </xdr:nvSpPr>
      <xdr:spPr>
        <a:xfrm>
          <a:off x="10238110080" y="56669940"/>
          <a:ext cx="653796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Provide and support employee development opportunities</a:t>
          </a:r>
        </a:p>
      </xdr:txBody>
    </xdr:sp>
    <xdr:clientData/>
  </xdr:twoCellAnchor>
  <xdr:twoCellAnchor>
    <xdr:from>
      <xdr:col>3</xdr:col>
      <xdr:colOff>96520</xdr:colOff>
      <xdr:row>85</xdr:row>
      <xdr:rowOff>599440</xdr:rowOff>
    </xdr:from>
    <xdr:to>
      <xdr:col>7</xdr:col>
      <xdr:colOff>22014</xdr:colOff>
      <xdr:row>86</xdr:row>
      <xdr:rowOff>584200</xdr:rowOff>
    </xdr:to>
    <xdr:sp macro="" textlink="">
      <xdr:nvSpPr>
        <xdr:cNvPr id="120" name="TextBox 119"/>
        <xdr:cNvSpPr txBox="1"/>
      </xdr:nvSpPr>
      <xdr:spPr>
        <a:xfrm>
          <a:off x="9988341720" y="54955440"/>
          <a:ext cx="8290560" cy="1237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Flexible and able to work on important tasks that involves a high risk and uncertainty</a:t>
          </a:r>
        </a:p>
      </xdr:txBody>
    </xdr:sp>
    <xdr:clientData/>
  </xdr:twoCellAnchor>
  <xdr:twoCellAnchor>
    <xdr:from>
      <xdr:col>3</xdr:col>
      <xdr:colOff>594360</xdr:colOff>
      <xdr:row>86</xdr:row>
      <xdr:rowOff>282787</xdr:rowOff>
    </xdr:from>
    <xdr:to>
      <xdr:col>6</xdr:col>
      <xdr:colOff>2115820</xdr:colOff>
      <xdr:row>87</xdr:row>
      <xdr:rowOff>118533</xdr:rowOff>
    </xdr:to>
    <xdr:sp macro="" textlink="">
      <xdr:nvSpPr>
        <xdr:cNvPr id="121" name="TextBox 120"/>
        <xdr:cNvSpPr txBox="1"/>
      </xdr:nvSpPr>
      <xdr:spPr>
        <a:xfrm>
          <a:off x="9988974180" y="55891854"/>
          <a:ext cx="7160260" cy="800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Support and encourage the teamwork to achieve goals even under difficult circumstances</a:t>
          </a:r>
        </a:p>
      </xdr:txBody>
    </xdr:sp>
    <xdr:clientData/>
  </xdr:twoCellAnchor>
  <xdr:twoCellAnchor>
    <xdr:from>
      <xdr:col>3</xdr:col>
      <xdr:colOff>123614</xdr:colOff>
      <xdr:row>87</xdr:row>
      <xdr:rowOff>313267</xdr:rowOff>
    </xdr:from>
    <xdr:to>
      <xdr:col>7</xdr:col>
      <xdr:colOff>121074</xdr:colOff>
      <xdr:row>88</xdr:row>
      <xdr:rowOff>191347</xdr:rowOff>
    </xdr:to>
    <xdr:sp macro="" textlink="">
      <xdr:nvSpPr>
        <xdr:cNvPr id="122" name="TextBox 121"/>
        <xdr:cNvSpPr txBox="1"/>
      </xdr:nvSpPr>
      <xdr:spPr>
        <a:xfrm>
          <a:off x="9988242660" y="56887534"/>
          <a:ext cx="8362526" cy="572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Thinking logically and creatively without being influenced by personal bias</a:t>
          </a:r>
        </a:p>
      </xdr:txBody>
    </xdr:sp>
    <xdr:clientData/>
  </xdr:twoCellAnchor>
  <xdr:twoCellAnchor>
    <xdr:from>
      <xdr:col>0</xdr:col>
      <xdr:colOff>1432561</xdr:colOff>
      <xdr:row>90</xdr:row>
      <xdr:rowOff>294640</xdr:rowOff>
    </xdr:from>
    <xdr:to>
      <xdr:col>1</xdr:col>
      <xdr:colOff>4404360</xdr:colOff>
      <xdr:row>91</xdr:row>
      <xdr:rowOff>106680</xdr:rowOff>
    </xdr:to>
    <xdr:sp macro="" textlink="">
      <xdr:nvSpPr>
        <xdr:cNvPr id="125" name="TextBox 124"/>
        <xdr:cNvSpPr txBox="1"/>
      </xdr:nvSpPr>
      <xdr:spPr>
        <a:xfrm>
          <a:off x="10247452200" y="58282840"/>
          <a:ext cx="4450079" cy="452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/>
            <a:t>Percentage weight total must be 100%</a:t>
          </a:r>
        </a:p>
      </xdr:txBody>
    </xdr:sp>
    <xdr:clientData/>
  </xdr:twoCellAnchor>
  <xdr:twoCellAnchor>
    <xdr:from>
      <xdr:col>1</xdr:col>
      <xdr:colOff>3132667</xdr:colOff>
      <xdr:row>92</xdr:row>
      <xdr:rowOff>66040</xdr:rowOff>
    </xdr:from>
    <xdr:to>
      <xdr:col>3</xdr:col>
      <xdr:colOff>259080</xdr:colOff>
      <xdr:row>93</xdr:row>
      <xdr:rowOff>16933</xdr:rowOff>
    </xdr:to>
    <xdr:sp macro="" textlink="">
      <xdr:nvSpPr>
        <xdr:cNvPr id="126" name="TextBox 125"/>
        <xdr:cNvSpPr txBox="1"/>
      </xdr:nvSpPr>
      <xdr:spPr>
        <a:xfrm>
          <a:off x="9996469720" y="63345907"/>
          <a:ext cx="4424680" cy="628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/>
            <a:t>The employee's final result</a:t>
          </a:r>
        </a:p>
      </xdr:txBody>
    </xdr:sp>
    <xdr:clientData/>
  </xdr:twoCellAnchor>
  <xdr:twoCellAnchor>
    <xdr:from>
      <xdr:col>1</xdr:col>
      <xdr:colOff>3962400</xdr:colOff>
      <xdr:row>41</xdr:row>
      <xdr:rowOff>60960</xdr:rowOff>
    </xdr:from>
    <xdr:to>
      <xdr:col>2</xdr:col>
      <xdr:colOff>361860</xdr:colOff>
      <xdr:row>41</xdr:row>
      <xdr:rowOff>457200</xdr:rowOff>
    </xdr:to>
    <xdr:sp macro="" textlink="">
      <xdr:nvSpPr>
        <xdr:cNvPr id="127" name="سهم إلى اليمين 4"/>
        <xdr:cNvSpPr/>
      </xdr:nvSpPr>
      <xdr:spPr>
        <a:xfrm rot="10800000">
          <a:off x="10244819580" y="20284440"/>
          <a:ext cx="1261020" cy="39624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1758104</xdr:colOff>
      <xdr:row>68</xdr:row>
      <xdr:rowOff>425873</xdr:rowOff>
    </xdr:from>
    <xdr:to>
      <xdr:col>1</xdr:col>
      <xdr:colOff>3786196</xdr:colOff>
      <xdr:row>69</xdr:row>
      <xdr:rowOff>457623</xdr:rowOff>
    </xdr:to>
    <xdr:sp macro="" textlink="">
      <xdr:nvSpPr>
        <xdr:cNvPr id="128" name="TextBox 127"/>
        <xdr:cNvSpPr txBox="1"/>
      </xdr:nvSpPr>
      <xdr:spPr>
        <a:xfrm>
          <a:off x="10000240871" y="42843873"/>
          <a:ext cx="2028092" cy="556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1722120</xdr:colOff>
      <xdr:row>71</xdr:row>
      <xdr:rowOff>892192</xdr:rowOff>
    </xdr:from>
    <xdr:to>
      <xdr:col>1</xdr:col>
      <xdr:colOff>3957810</xdr:colOff>
      <xdr:row>72</xdr:row>
      <xdr:rowOff>384387</xdr:rowOff>
    </xdr:to>
    <xdr:sp macro="" textlink="">
      <xdr:nvSpPr>
        <xdr:cNvPr id="129" name="TextBox 128"/>
        <xdr:cNvSpPr txBox="1"/>
      </xdr:nvSpPr>
      <xdr:spPr>
        <a:xfrm>
          <a:off x="10000069257" y="45596192"/>
          <a:ext cx="2235690" cy="660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400"/>
        </a:p>
      </xdr:txBody>
    </xdr:sp>
    <xdr:clientData/>
  </xdr:twoCellAnchor>
  <xdr:twoCellAnchor>
    <xdr:from>
      <xdr:col>1</xdr:col>
      <xdr:colOff>1547706</xdr:colOff>
      <xdr:row>74</xdr:row>
      <xdr:rowOff>504955</xdr:rowOff>
    </xdr:from>
    <xdr:to>
      <xdr:col>1</xdr:col>
      <xdr:colOff>4604597</xdr:colOff>
      <xdr:row>75</xdr:row>
      <xdr:rowOff>416055</xdr:rowOff>
    </xdr:to>
    <xdr:sp macro="" textlink="">
      <xdr:nvSpPr>
        <xdr:cNvPr id="130" name="TextBox 129"/>
        <xdr:cNvSpPr txBox="1"/>
      </xdr:nvSpPr>
      <xdr:spPr>
        <a:xfrm>
          <a:off x="9999422470" y="47918288"/>
          <a:ext cx="3056891" cy="58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Communication</a:t>
          </a:r>
        </a:p>
      </xdr:txBody>
    </xdr:sp>
    <xdr:clientData/>
  </xdr:twoCellAnchor>
  <xdr:twoCellAnchor>
    <xdr:from>
      <xdr:col>1</xdr:col>
      <xdr:colOff>1784773</xdr:colOff>
      <xdr:row>77</xdr:row>
      <xdr:rowOff>715726</xdr:rowOff>
    </xdr:from>
    <xdr:to>
      <xdr:col>1</xdr:col>
      <xdr:colOff>4229377</xdr:colOff>
      <xdr:row>78</xdr:row>
      <xdr:rowOff>694234</xdr:rowOff>
    </xdr:to>
    <xdr:sp macro="" textlink="">
      <xdr:nvSpPr>
        <xdr:cNvPr id="131" name="TextBox 130"/>
        <xdr:cNvSpPr txBox="1"/>
      </xdr:nvSpPr>
      <xdr:spPr>
        <a:xfrm>
          <a:off x="9999797690" y="50194926"/>
          <a:ext cx="2444604" cy="825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1354667</xdr:colOff>
      <xdr:row>80</xdr:row>
      <xdr:rowOff>146930</xdr:rowOff>
    </xdr:from>
    <xdr:to>
      <xdr:col>1</xdr:col>
      <xdr:colOff>4989896</xdr:colOff>
      <xdr:row>80</xdr:row>
      <xdr:rowOff>548640</xdr:rowOff>
    </xdr:to>
    <xdr:sp macro="" textlink="">
      <xdr:nvSpPr>
        <xdr:cNvPr id="132" name="TextBox 131"/>
        <xdr:cNvSpPr txBox="1"/>
      </xdr:nvSpPr>
      <xdr:spPr>
        <a:xfrm>
          <a:off x="9999037171" y="52132263"/>
          <a:ext cx="3635229" cy="401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1022773</xdr:colOff>
      <xdr:row>83</xdr:row>
      <xdr:rowOff>363009</xdr:rowOff>
    </xdr:from>
    <xdr:to>
      <xdr:col>1</xdr:col>
      <xdr:colOff>4665768</xdr:colOff>
      <xdr:row>85</xdr:row>
      <xdr:rowOff>191559</xdr:rowOff>
    </xdr:to>
    <xdr:sp macro="" textlink="">
      <xdr:nvSpPr>
        <xdr:cNvPr id="133" name="TextBox 132"/>
        <xdr:cNvSpPr txBox="1"/>
      </xdr:nvSpPr>
      <xdr:spPr>
        <a:xfrm>
          <a:off x="9999361299" y="53855409"/>
          <a:ext cx="3642995" cy="946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1754293</xdr:colOff>
      <xdr:row>87</xdr:row>
      <xdr:rowOff>462915</xdr:rowOff>
    </xdr:from>
    <xdr:to>
      <xdr:col>1</xdr:col>
      <xdr:colOff>3979333</xdr:colOff>
      <xdr:row>88</xdr:row>
      <xdr:rowOff>274321</xdr:rowOff>
    </xdr:to>
    <xdr:sp macro="" textlink="">
      <xdr:nvSpPr>
        <xdr:cNvPr id="134" name="TextBox 133"/>
        <xdr:cNvSpPr txBox="1"/>
      </xdr:nvSpPr>
      <xdr:spPr>
        <a:xfrm>
          <a:off x="10000047734" y="57172648"/>
          <a:ext cx="2225040" cy="708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Leadership</a:t>
          </a:r>
        </a:p>
      </xdr:txBody>
    </xdr:sp>
    <xdr:clientData/>
  </xdr:twoCellAnchor>
  <xdr:twoCellAnchor>
    <xdr:from>
      <xdr:col>1</xdr:col>
      <xdr:colOff>1402080</xdr:colOff>
      <xdr:row>72</xdr:row>
      <xdr:rowOff>144845</xdr:rowOff>
    </xdr:from>
    <xdr:to>
      <xdr:col>1</xdr:col>
      <xdr:colOff>4419600</xdr:colOff>
      <xdr:row>72</xdr:row>
      <xdr:rowOff>780627</xdr:rowOff>
    </xdr:to>
    <xdr:sp macro="" textlink="">
      <xdr:nvSpPr>
        <xdr:cNvPr id="135" name="TextBox 134"/>
        <xdr:cNvSpPr txBox="1"/>
      </xdr:nvSpPr>
      <xdr:spPr>
        <a:xfrm>
          <a:off x="9999607467" y="46017245"/>
          <a:ext cx="3017520" cy="635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4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400"/>
        </a:p>
      </xdr:txBody>
    </xdr:sp>
    <xdr:clientData/>
  </xdr:twoCellAnchor>
  <xdr:twoCellAnchor>
    <xdr:from>
      <xdr:col>1</xdr:col>
      <xdr:colOff>612987</xdr:colOff>
      <xdr:row>94</xdr:row>
      <xdr:rowOff>601133</xdr:rowOff>
    </xdr:from>
    <xdr:to>
      <xdr:col>2</xdr:col>
      <xdr:colOff>152400</xdr:colOff>
      <xdr:row>95</xdr:row>
      <xdr:rowOff>592667</xdr:rowOff>
    </xdr:to>
    <xdr:sp macro="" textlink="">
      <xdr:nvSpPr>
        <xdr:cNvPr id="137" name="TextBox 136"/>
        <xdr:cNvSpPr txBox="1"/>
      </xdr:nvSpPr>
      <xdr:spPr>
        <a:xfrm>
          <a:off x="9998489867" y="60883800"/>
          <a:ext cx="4924213" cy="618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400" b="1"/>
        </a:p>
      </xdr:txBody>
    </xdr:sp>
    <xdr:clientData/>
  </xdr:twoCellAnchor>
  <xdr:twoCellAnchor>
    <xdr:from>
      <xdr:col>2</xdr:col>
      <xdr:colOff>1378373</xdr:colOff>
      <xdr:row>94</xdr:row>
      <xdr:rowOff>605368</xdr:rowOff>
    </xdr:from>
    <xdr:to>
      <xdr:col>4</xdr:col>
      <xdr:colOff>67734</xdr:colOff>
      <xdr:row>95</xdr:row>
      <xdr:rowOff>541867</xdr:rowOff>
    </xdr:to>
    <xdr:sp macro="" textlink="">
      <xdr:nvSpPr>
        <xdr:cNvPr id="138" name="TextBox 137"/>
        <xdr:cNvSpPr txBox="1"/>
      </xdr:nvSpPr>
      <xdr:spPr>
        <a:xfrm>
          <a:off x="9994459733" y="60888035"/>
          <a:ext cx="2804161" cy="563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400" b="1"/>
        </a:p>
      </xdr:txBody>
    </xdr:sp>
    <xdr:clientData/>
  </xdr:twoCellAnchor>
  <xdr:twoCellAnchor>
    <xdr:from>
      <xdr:col>7</xdr:col>
      <xdr:colOff>635515</xdr:colOff>
      <xdr:row>94</xdr:row>
      <xdr:rowOff>43960</xdr:rowOff>
    </xdr:from>
    <xdr:to>
      <xdr:col>11</xdr:col>
      <xdr:colOff>473287</xdr:colOff>
      <xdr:row>95</xdr:row>
      <xdr:rowOff>1907</xdr:rowOff>
    </xdr:to>
    <xdr:sp macro="" textlink="">
      <xdr:nvSpPr>
        <xdr:cNvPr id="139" name="TextBox 138"/>
        <xdr:cNvSpPr txBox="1"/>
      </xdr:nvSpPr>
      <xdr:spPr>
        <a:xfrm>
          <a:off x="9984605380" y="60326627"/>
          <a:ext cx="3122839" cy="584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Employee's Signature:</a:t>
          </a:r>
        </a:p>
      </xdr:txBody>
    </xdr:sp>
    <xdr:clientData/>
  </xdr:twoCellAnchor>
  <xdr:twoCellAnchor>
    <xdr:from>
      <xdr:col>7</xdr:col>
      <xdr:colOff>677335</xdr:colOff>
      <xdr:row>94</xdr:row>
      <xdr:rowOff>558799</xdr:rowOff>
    </xdr:from>
    <xdr:to>
      <xdr:col>11</xdr:col>
      <xdr:colOff>67734</xdr:colOff>
      <xdr:row>95</xdr:row>
      <xdr:rowOff>389467</xdr:rowOff>
    </xdr:to>
    <xdr:sp macro="" textlink="">
      <xdr:nvSpPr>
        <xdr:cNvPr id="140" name="TextBox 139"/>
        <xdr:cNvSpPr txBox="1"/>
      </xdr:nvSpPr>
      <xdr:spPr>
        <a:xfrm>
          <a:off x="9985010933" y="60841466"/>
          <a:ext cx="26754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HR Manger signature:</a:t>
          </a:r>
        </a:p>
      </xdr:txBody>
    </xdr:sp>
    <xdr:clientData/>
  </xdr:twoCellAnchor>
  <xdr:twoCellAnchor>
    <xdr:from>
      <xdr:col>2</xdr:col>
      <xdr:colOff>15240</xdr:colOff>
      <xdr:row>50</xdr:row>
      <xdr:rowOff>30480</xdr:rowOff>
    </xdr:from>
    <xdr:to>
      <xdr:col>2</xdr:col>
      <xdr:colOff>1891574</xdr:colOff>
      <xdr:row>51</xdr:row>
      <xdr:rowOff>22802</xdr:rowOff>
    </xdr:to>
    <xdr:sp macro="" textlink="">
      <xdr:nvSpPr>
        <xdr:cNvPr id="136" name="TextBox 37"/>
        <xdr:cNvSpPr txBox="1"/>
      </xdr:nvSpPr>
      <xdr:spPr>
        <a:xfrm>
          <a:off x="10245103426" y="29855160"/>
          <a:ext cx="1876334" cy="434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336453</xdr:colOff>
      <xdr:row>51</xdr:row>
      <xdr:rowOff>102779</xdr:rowOff>
    </xdr:from>
    <xdr:to>
      <xdr:col>2</xdr:col>
      <xdr:colOff>1661162</xdr:colOff>
      <xdr:row>51</xdr:row>
      <xdr:rowOff>491316</xdr:rowOff>
    </xdr:to>
    <xdr:sp macro="" textlink="">
      <xdr:nvSpPr>
        <xdr:cNvPr id="141" name="TextBox 37"/>
        <xdr:cNvSpPr txBox="1"/>
      </xdr:nvSpPr>
      <xdr:spPr>
        <a:xfrm>
          <a:off x="9996981105" y="33207446"/>
          <a:ext cx="1324709" cy="388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135466</xdr:colOff>
      <xdr:row>52</xdr:row>
      <xdr:rowOff>33355</xdr:rowOff>
    </xdr:from>
    <xdr:to>
      <xdr:col>2</xdr:col>
      <xdr:colOff>1727199</xdr:colOff>
      <xdr:row>52</xdr:row>
      <xdr:rowOff>423334</xdr:rowOff>
    </xdr:to>
    <xdr:sp macro="" textlink="">
      <xdr:nvSpPr>
        <xdr:cNvPr id="142" name="TextBox 37"/>
        <xdr:cNvSpPr txBox="1"/>
      </xdr:nvSpPr>
      <xdr:spPr>
        <a:xfrm>
          <a:off x="9996915068" y="33713755"/>
          <a:ext cx="1591733" cy="389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6</xdr:col>
      <xdr:colOff>2575560</xdr:colOff>
      <xdr:row>101</xdr:row>
      <xdr:rowOff>36928</xdr:rowOff>
    </xdr:from>
    <xdr:to>
      <xdr:col>11</xdr:col>
      <xdr:colOff>93477</xdr:colOff>
      <xdr:row>102</xdr:row>
      <xdr:rowOff>137160</xdr:rowOff>
    </xdr:to>
    <xdr:sp macro="" textlink="">
      <xdr:nvSpPr>
        <xdr:cNvPr id="143" name="TextBox 37"/>
        <xdr:cNvSpPr txBox="1"/>
      </xdr:nvSpPr>
      <xdr:spPr>
        <a:xfrm>
          <a:off x="10234465683" y="63115288"/>
          <a:ext cx="3537717" cy="5726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/General Deparetment</a:t>
          </a:r>
          <a:endParaRPr lang="en-US" sz="1700" b="1"/>
        </a:p>
      </xdr:txBody>
    </xdr:sp>
    <xdr:clientData/>
  </xdr:twoCellAnchor>
  <xdr:twoCellAnchor>
    <xdr:from>
      <xdr:col>7</xdr:col>
      <xdr:colOff>220134</xdr:colOff>
      <xdr:row>102</xdr:row>
      <xdr:rowOff>106680</xdr:rowOff>
    </xdr:from>
    <xdr:to>
      <xdr:col>8</xdr:col>
      <xdr:colOff>1606127</xdr:colOff>
      <xdr:row>102</xdr:row>
      <xdr:rowOff>609600</xdr:rowOff>
    </xdr:to>
    <xdr:sp macro="" textlink="">
      <xdr:nvSpPr>
        <xdr:cNvPr id="144" name="TextBox 37"/>
        <xdr:cNvSpPr txBox="1"/>
      </xdr:nvSpPr>
      <xdr:spPr>
        <a:xfrm>
          <a:off x="9985284407" y="69160813"/>
          <a:ext cx="2859193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2000" b="1"/>
        </a:p>
      </xdr:txBody>
    </xdr:sp>
    <xdr:clientData/>
  </xdr:twoCellAnchor>
  <xdr:twoCellAnchor>
    <xdr:from>
      <xdr:col>7</xdr:col>
      <xdr:colOff>235373</xdr:colOff>
      <xdr:row>103</xdr:row>
      <xdr:rowOff>108902</xdr:rowOff>
    </xdr:from>
    <xdr:to>
      <xdr:col>8</xdr:col>
      <xdr:colOff>1698413</xdr:colOff>
      <xdr:row>104</xdr:row>
      <xdr:rowOff>98213</xdr:rowOff>
    </xdr:to>
    <xdr:sp macro="" textlink="">
      <xdr:nvSpPr>
        <xdr:cNvPr id="145" name="TextBox 37"/>
        <xdr:cNvSpPr txBox="1"/>
      </xdr:nvSpPr>
      <xdr:spPr>
        <a:xfrm>
          <a:off x="9985192121" y="69806502"/>
          <a:ext cx="2936240" cy="63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ar-SA" sz="18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800" b="1"/>
        </a:p>
      </xdr:txBody>
    </xdr:sp>
    <xdr:clientData/>
  </xdr:twoCellAnchor>
  <xdr:twoCellAnchor>
    <xdr:from>
      <xdr:col>6</xdr:col>
      <xdr:colOff>2133600</xdr:colOff>
      <xdr:row>104</xdr:row>
      <xdr:rowOff>5079</xdr:rowOff>
    </xdr:from>
    <xdr:to>
      <xdr:col>8</xdr:col>
      <xdr:colOff>1694180</xdr:colOff>
      <xdr:row>105</xdr:row>
      <xdr:rowOff>186266</xdr:rowOff>
    </xdr:to>
    <xdr:sp macro="" textlink="">
      <xdr:nvSpPr>
        <xdr:cNvPr id="147" name="TextBox 12"/>
        <xdr:cNvSpPr txBox="1"/>
      </xdr:nvSpPr>
      <xdr:spPr>
        <a:xfrm>
          <a:off x="9985196354" y="70295346"/>
          <a:ext cx="3760046" cy="587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8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4</xdr:col>
      <xdr:colOff>99060</xdr:colOff>
      <xdr:row>105</xdr:row>
      <xdr:rowOff>367453</xdr:rowOff>
    </xdr:from>
    <xdr:to>
      <xdr:col>8</xdr:col>
      <xdr:colOff>1692910</xdr:colOff>
      <xdr:row>106</xdr:row>
      <xdr:rowOff>68368</xdr:rowOff>
    </xdr:to>
    <xdr:sp macro="" textlink="">
      <xdr:nvSpPr>
        <xdr:cNvPr id="148" name="مربع نص 51"/>
        <xdr:cNvSpPr txBox="1"/>
      </xdr:nvSpPr>
      <xdr:spPr>
        <a:xfrm>
          <a:off x="9985197624" y="71064120"/>
          <a:ext cx="9230783" cy="61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800"/>
            <a:t> </a:t>
          </a:r>
          <a:r>
            <a:rPr lang="en-US" sz="2800"/>
            <a:t>Deserve (      )   Not deserve (    )     On probation (     )</a:t>
          </a:r>
          <a:endParaRPr lang="ar-SA" sz="2800"/>
        </a:p>
      </xdr:txBody>
    </xdr:sp>
    <xdr:clientData/>
  </xdr:twoCellAnchor>
  <xdr:twoCellAnchor>
    <xdr:from>
      <xdr:col>3</xdr:col>
      <xdr:colOff>71966</xdr:colOff>
      <xdr:row>104</xdr:row>
      <xdr:rowOff>309034</xdr:rowOff>
    </xdr:from>
    <xdr:to>
      <xdr:col>6</xdr:col>
      <xdr:colOff>795866</xdr:colOff>
      <xdr:row>105</xdr:row>
      <xdr:rowOff>359834</xdr:rowOff>
    </xdr:to>
    <xdr:sp macro="" textlink="">
      <xdr:nvSpPr>
        <xdr:cNvPr id="149" name="مربع نص 51"/>
        <xdr:cNvSpPr txBox="1"/>
      </xdr:nvSpPr>
      <xdr:spPr>
        <a:xfrm>
          <a:off x="9990294134" y="70599301"/>
          <a:ext cx="63627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4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0</xdr:col>
      <xdr:colOff>118534</xdr:colOff>
      <xdr:row>105</xdr:row>
      <xdr:rowOff>376766</xdr:rowOff>
    </xdr:from>
    <xdr:to>
      <xdr:col>3</xdr:col>
      <xdr:colOff>129963</xdr:colOff>
      <xdr:row>105</xdr:row>
      <xdr:rowOff>810047</xdr:rowOff>
    </xdr:to>
    <xdr:sp macro="" textlink="">
      <xdr:nvSpPr>
        <xdr:cNvPr id="150" name="مربع نص 50"/>
        <xdr:cNvSpPr txBox="1"/>
      </xdr:nvSpPr>
      <xdr:spPr>
        <a:xfrm>
          <a:off x="9996598837" y="71124233"/>
          <a:ext cx="8782896" cy="433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Annually (       )        Semiannual revision (      )</a:t>
          </a:r>
          <a:r>
            <a:rPr lang="ar-SA" sz="2300" b="1" baseline="0"/>
            <a:t> </a:t>
          </a:r>
          <a:r>
            <a:rPr lang="en-US" sz="2300" b="1" baseline="0"/>
            <a:t> </a:t>
          </a:r>
          <a:endParaRPr lang="ar-SA" sz="2300" b="1"/>
        </a:p>
      </xdr:txBody>
    </xdr:sp>
    <xdr:clientData/>
  </xdr:twoCellAnchor>
  <xdr:twoCellAnchor>
    <xdr:from>
      <xdr:col>1</xdr:col>
      <xdr:colOff>5114289</xdr:colOff>
      <xdr:row>106</xdr:row>
      <xdr:rowOff>372533</xdr:rowOff>
    </xdr:from>
    <xdr:to>
      <xdr:col>3</xdr:col>
      <xdr:colOff>626532</xdr:colOff>
      <xdr:row>107</xdr:row>
      <xdr:rowOff>174413</xdr:rowOff>
    </xdr:to>
    <xdr:sp macro="" textlink="">
      <xdr:nvSpPr>
        <xdr:cNvPr id="151" name="TextBox 17"/>
        <xdr:cNvSpPr txBox="1"/>
      </xdr:nvSpPr>
      <xdr:spPr>
        <a:xfrm>
          <a:off x="9996102268" y="72034400"/>
          <a:ext cx="2810510" cy="597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0"/>
            <a:t>Performance Period: </a:t>
          </a:r>
        </a:p>
      </xdr:txBody>
    </xdr:sp>
    <xdr:clientData/>
  </xdr:twoCellAnchor>
  <xdr:twoCellAnchor>
    <xdr:from>
      <xdr:col>1</xdr:col>
      <xdr:colOff>4400550</xdr:colOff>
      <xdr:row>106</xdr:row>
      <xdr:rowOff>455084</xdr:rowOff>
    </xdr:from>
    <xdr:to>
      <xdr:col>2</xdr:col>
      <xdr:colOff>284480</xdr:colOff>
      <xdr:row>106</xdr:row>
      <xdr:rowOff>764964</xdr:rowOff>
    </xdr:to>
    <xdr:sp macro="" textlink="">
      <xdr:nvSpPr>
        <xdr:cNvPr id="152" name="TextBox 17"/>
        <xdr:cNvSpPr txBox="1"/>
      </xdr:nvSpPr>
      <xdr:spPr>
        <a:xfrm>
          <a:off x="9998357787" y="71896817"/>
          <a:ext cx="1268730" cy="309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1671320</xdr:colOff>
      <xdr:row>106</xdr:row>
      <xdr:rowOff>486833</xdr:rowOff>
    </xdr:from>
    <xdr:to>
      <xdr:col>1</xdr:col>
      <xdr:colOff>2197100</xdr:colOff>
      <xdr:row>108</xdr:row>
      <xdr:rowOff>186267</xdr:rowOff>
    </xdr:to>
    <xdr:sp macro="" textlink="">
      <xdr:nvSpPr>
        <xdr:cNvPr id="153" name="TextBox 17"/>
        <xdr:cNvSpPr txBox="1"/>
      </xdr:nvSpPr>
      <xdr:spPr>
        <a:xfrm>
          <a:off x="10001829967" y="71928566"/>
          <a:ext cx="525780" cy="732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5</xdr:col>
      <xdr:colOff>1456268</xdr:colOff>
      <xdr:row>109</xdr:row>
      <xdr:rowOff>5080</xdr:rowOff>
    </xdr:from>
    <xdr:to>
      <xdr:col>8</xdr:col>
      <xdr:colOff>1677036</xdr:colOff>
      <xdr:row>110</xdr:row>
      <xdr:rowOff>81280</xdr:rowOff>
    </xdr:to>
    <xdr:sp macro="" textlink="">
      <xdr:nvSpPr>
        <xdr:cNvPr id="154" name="مربع نص 52"/>
        <xdr:cNvSpPr txBox="1"/>
      </xdr:nvSpPr>
      <xdr:spPr>
        <a:xfrm>
          <a:off x="9985213497" y="66908680"/>
          <a:ext cx="5995035" cy="651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2000" b="1"/>
        </a:p>
      </xdr:txBody>
    </xdr:sp>
    <xdr:clientData/>
  </xdr:twoCellAnchor>
  <xdr:twoCellAnchor>
    <xdr:from>
      <xdr:col>2</xdr:col>
      <xdr:colOff>591820</xdr:colOff>
      <xdr:row>111</xdr:row>
      <xdr:rowOff>335280</xdr:rowOff>
    </xdr:from>
    <xdr:to>
      <xdr:col>8</xdr:col>
      <xdr:colOff>1714500</xdr:colOff>
      <xdr:row>112</xdr:row>
      <xdr:rowOff>119380</xdr:rowOff>
    </xdr:to>
    <xdr:sp macro="" textlink="">
      <xdr:nvSpPr>
        <xdr:cNvPr id="157" name="مربع نص 53"/>
        <xdr:cNvSpPr txBox="1"/>
      </xdr:nvSpPr>
      <xdr:spPr>
        <a:xfrm>
          <a:off x="10234658220" y="67711320"/>
          <a:ext cx="1174496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total result in both fraction value (before approximate) and as integral value (after approximate) </a:t>
          </a:r>
          <a:endParaRPr lang="ar-SA" sz="2000" b="1"/>
        </a:p>
      </xdr:txBody>
    </xdr:sp>
    <xdr:clientData/>
  </xdr:twoCellAnchor>
  <xdr:twoCellAnchor>
    <xdr:from>
      <xdr:col>2</xdr:col>
      <xdr:colOff>805180</xdr:colOff>
      <xdr:row>112</xdr:row>
      <xdr:rowOff>370841</xdr:rowOff>
    </xdr:from>
    <xdr:to>
      <xdr:col>8</xdr:col>
      <xdr:colOff>1780540</xdr:colOff>
      <xdr:row>113</xdr:row>
      <xdr:rowOff>320041</xdr:rowOff>
    </xdr:to>
    <xdr:sp macro="" textlink="">
      <xdr:nvSpPr>
        <xdr:cNvPr id="158" name="مربع نص 54"/>
        <xdr:cNvSpPr txBox="1"/>
      </xdr:nvSpPr>
      <xdr:spPr>
        <a:xfrm>
          <a:off x="9985109993" y="69204841"/>
          <a:ext cx="12066693" cy="745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2000" b="1" baseline="0"/>
            <a:t> </a:t>
          </a:r>
          <a:endParaRPr lang="ar-SA" sz="2000" b="1"/>
        </a:p>
      </xdr:txBody>
    </xdr:sp>
    <xdr:clientData/>
  </xdr:twoCellAnchor>
  <xdr:twoCellAnchor>
    <xdr:from>
      <xdr:col>2</xdr:col>
      <xdr:colOff>1604011</xdr:colOff>
      <xdr:row>114</xdr:row>
      <xdr:rowOff>323851</xdr:rowOff>
    </xdr:from>
    <xdr:to>
      <xdr:col>3</xdr:col>
      <xdr:colOff>1847850</xdr:colOff>
      <xdr:row>115</xdr:row>
      <xdr:rowOff>361951</xdr:rowOff>
    </xdr:to>
    <xdr:sp macro="" textlink="">
      <xdr:nvSpPr>
        <xdr:cNvPr id="167" name="مربع نص 55"/>
        <xdr:cNvSpPr txBox="1"/>
      </xdr:nvSpPr>
      <xdr:spPr>
        <a:xfrm>
          <a:off x="9994182450" y="70218301"/>
          <a:ext cx="2148839" cy="1219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945727</xdr:colOff>
      <xdr:row>114</xdr:row>
      <xdr:rowOff>492761</xdr:rowOff>
    </xdr:from>
    <xdr:to>
      <xdr:col>5</xdr:col>
      <xdr:colOff>1354032</xdr:colOff>
      <xdr:row>114</xdr:row>
      <xdr:rowOff>911860</xdr:rowOff>
    </xdr:to>
    <xdr:sp macro="" textlink="">
      <xdr:nvSpPr>
        <xdr:cNvPr id="168" name="مربع نص 56"/>
        <xdr:cNvSpPr txBox="1"/>
      </xdr:nvSpPr>
      <xdr:spPr>
        <a:xfrm>
          <a:off x="9991497035" y="74423694"/>
          <a:ext cx="2084705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Justification*</a:t>
          </a:r>
          <a:endParaRPr lang="ar-SA" sz="2000" b="1"/>
        </a:p>
      </xdr:txBody>
    </xdr:sp>
    <xdr:clientData/>
  </xdr:twoCellAnchor>
  <xdr:twoCellAnchor>
    <xdr:from>
      <xdr:col>6</xdr:col>
      <xdr:colOff>1049020</xdr:colOff>
      <xdr:row>114</xdr:row>
      <xdr:rowOff>375920</xdr:rowOff>
    </xdr:from>
    <xdr:to>
      <xdr:col>8</xdr:col>
      <xdr:colOff>182245</xdr:colOff>
      <xdr:row>114</xdr:row>
      <xdr:rowOff>777239</xdr:rowOff>
    </xdr:to>
    <xdr:sp macro="" textlink="">
      <xdr:nvSpPr>
        <xdr:cNvPr id="169" name="مربع نص 57"/>
        <xdr:cNvSpPr txBox="1"/>
      </xdr:nvSpPr>
      <xdr:spPr>
        <a:xfrm>
          <a:off x="10236190475" y="69656960"/>
          <a:ext cx="3339465" cy="401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1791546</xdr:colOff>
      <xdr:row>114</xdr:row>
      <xdr:rowOff>498687</xdr:rowOff>
    </xdr:from>
    <xdr:to>
      <xdr:col>1</xdr:col>
      <xdr:colOff>3808941</xdr:colOff>
      <xdr:row>114</xdr:row>
      <xdr:rowOff>940647</xdr:rowOff>
    </xdr:to>
    <xdr:sp macro="" textlink="">
      <xdr:nvSpPr>
        <xdr:cNvPr id="170" name="مربع نص 59"/>
        <xdr:cNvSpPr txBox="1"/>
      </xdr:nvSpPr>
      <xdr:spPr>
        <a:xfrm>
          <a:off x="10000218126" y="74429620"/>
          <a:ext cx="2017395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/>
          <a:r>
            <a:rPr lang="en-US" sz="2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Final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result</a:t>
          </a:r>
          <a:endParaRPr lang="en-US" sz="2400">
            <a:solidFill>
              <a:schemeClr val="accent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182880</xdr:colOff>
      <xdr:row>114</xdr:row>
      <xdr:rowOff>337819</xdr:rowOff>
    </xdr:from>
    <xdr:to>
      <xdr:col>0</xdr:col>
      <xdr:colOff>1135380</xdr:colOff>
      <xdr:row>114</xdr:row>
      <xdr:rowOff>695256</xdr:rowOff>
    </xdr:to>
    <xdr:sp macro="" textlink="">
      <xdr:nvSpPr>
        <xdr:cNvPr id="171" name="مربع نص 60"/>
        <xdr:cNvSpPr txBox="1"/>
      </xdr:nvSpPr>
      <xdr:spPr>
        <a:xfrm>
          <a:off x="10252199460" y="69618859"/>
          <a:ext cx="952500" cy="357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5096933</xdr:colOff>
      <xdr:row>114</xdr:row>
      <xdr:rowOff>402802</xdr:rowOff>
    </xdr:from>
    <xdr:to>
      <xdr:col>3</xdr:col>
      <xdr:colOff>179493</xdr:colOff>
      <xdr:row>115</xdr:row>
      <xdr:rowOff>191347</xdr:rowOff>
    </xdr:to>
    <xdr:sp macro="" textlink="">
      <xdr:nvSpPr>
        <xdr:cNvPr id="172" name="مربع نص 55"/>
        <xdr:cNvSpPr txBox="1"/>
      </xdr:nvSpPr>
      <xdr:spPr>
        <a:xfrm>
          <a:off x="9996549307" y="74333735"/>
          <a:ext cx="2380827" cy="973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317500</xdr:colOff>
      <xdr:row>132</xdr:row>
      <xdr:rowOff>38100</xdr:rowOff>
    </xdr:from>
    <xdr:to>
      <xdr:col>4</xdr:col>
      <xdr:colOff>1524000</xdr:colOff>
      <xdr:row>136</xdr:row>
      <xdr:rowOff>67734</xdr:rowOff>
    </xdr:to>
    <xdr:sp macro="" textlink="">
      <xdr:nvSpPr>
        <xdr:cNvPr id="5" name="TextBox 4"/>
        <xdr:cNvSpPr txBox="1"/>
      </xdr:nvSpPr>
      <xdr:spPr>
        <a:xfrm>
          <a:off x="9993003467" y="88006767"/>
          <a:ext cx="12179300" cy="774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/>
            <a:t>* ترفق ورقة خارجية </a:t>
          </a:r>
          <a:r>
            <a:rPr lang="ar-SA" sz="3200"/>
            <a:t>إضافية</a:t>
          </a:r>
          <a:r>
            <a:rPr lang="ar-SA" sz="2400" baseline="0"/>
            <a:t> </a:t>
          </a:r>
          <a:r>
            <a:rPr lang="ar-SA" sz="2400"/>
            <a:t>عند الإحتياج إلى ذلك                 </a:t>
          </a:r>
          <a:r>
            <a:rPr lang="en-US" sz="2400"/>
            <a:t>* Attach extra</a:t>
          </a:r>
          <a:r>
            <a:rPr lang="en-US" sz="2400" baseline="0"/>
            <a:t> paper if needed</a:t>
          </a:r>
          <a:endParaRPr lang="en-US" sz="2400"/>
        </a:p>
      </xdr:txBody>
    </xdr:sp>
    <xdr:clientData/>
  </xdr:twoCellAnchor>
  <xdr:twoCellAnchor>
    <xdr:from>
      <xdr:col>1</xdr:col>
      <xdr:colOff>1896535</xdr:colOff>
      <xdr:row>128</xdr:row>
      <xdr:rowOff>35560</xdr:rowOff>
    </xdr:from>
    <xdr:to>
      <xdr:col>1</xdr:col>
      <xdr:colOff>5225628</xdr:colOff>
      <xdr:row>129</xdr:row>
      <xdr:rowOff>372533</xdr:rowOff>
    </xdr:to>
    <xdr:sp macro="" textlink="">
      <xdr:nvSpPr>
        <xdr:cNvPr id="173" name="مربع نص 61"/>
        <xdr:cNvSpPr txBox="1"/>
      </xdr:nvSpPr>
      <xdr:spPr>
        <a:xfrm>
          <a:off x="9998801439" y="86615693"/>
          <a:ext cx="3329093" cy="574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400"/>
            <a:t>Employee's Signature</a:t>
          </a:r>
          <a:endParaRPr lang="ar-SA" sz="2400"/>
        </a:p>
      </xdr:txBody>
    </xdr:sp>
    <xdr:clientData/>
  </xdr:twoCellAnchor>
  <xdr:twoCellAnchor>
    <xdr:from>
      <xdr:col>2</xdr:col>
      <xdr:colOff>1127298</xdr:colOff>
      <xdr:row>129</xdr:row>
      <xdr:rowOff>83820</xdr:rowOff>
    </xdr:from>
    <xdr:to>
      <xdr:col>5</xdr:col>
      <xdr:colOff>965201</xdr:colOff>
      <xdr:row>129</xdr:row>
      <xdr:rowOff>523220</xdr:rowOff>
    </xdr:to>
    <xdr:sp macro="" textlink="">
      <xdr:nvSpPr>
        <xdr:cNvPr id="174" name="مربع نص 62"/>
        <xdr:cNvSpPr txBox="1"/>
      </xdr:nvSpPr>
      <xdr:spPr>
        <a:xfrm>
          <a:off x="9991885866" y="86901020"/>
          <a:ext cx="5629103" cy="43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400"/>
            <a:t> Manager(The Evaluator)'s Signature:</a:t>
          </a:r>
          <a:endParaRPr lang="ar-SA" sz="2400"/>
        </a:p>
      </xdr:txBody>
    </xdr:sp>
    <xdr:clientData/>
  </xdr:twoCellAnchor>
  <xdr:twoCellAnchor>
    <xdr:from>
      <xdr:col>6</xdr:col>
      <xdr:colOff>2444104</xdr:colOff>
      <xdr:row>128</xdr:row>
      <xdr:rowOff>21166</xdr:rowOff>
    </xdr:from>
    <xdr:to>
      <xdr:col>8</xdr:col>
      <xdr:colOff>1649308</xdr:colOff>
      <xdr:row>129</xdr:row>
      <xdr:rowOff>311172</xdr:rowOff>
    </xdr:to>
    <xdr:sp macro="" textlink="">
      <xdr:nvSpPr>
        <xdr:cNvPr id="175" name="مربع نص 63"/>
        <xdr:cNvSpPr txBox="1"/>
      </xdr:nvSpPr>
      <xdr:spPr>
        <a:xfrm>
          <a:off x="9985241226" y="86601299"/>
          <a:ext cx="3404670" cy="527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400"/>
            <a:t> </a:t>
          </a:r>
          <a:r>
            <a:rPr lang="en-US" sz="2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2400" baseline="0"/>
            <a:t> 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2400"/>
        </a:p>
      </xdr:txBody>
    </xdr:sp>
    <xdr:clientData/>
  </xdr:twoCellAnchor>
  <xdr:twoCellAnchor>
    <xdr:from>
      <xdr:col>7</xdr:col>
      <xdr:colOff>33868</xdr:colOff>
      <xdr:row>106</xdr:row>
      <xdr:rowOff>84666</xdr:rowOff>
    </xdr:from>
    <xdr:to>
      <xdr:col>8</xdr:col>
      <xdr:colOff>1275080</xdr:colOff>
      <xdr:row>106</xdr:row>
      <xdr:rowOff>568960</xdr:rowOff>
    </xdr:to>
    <xdr:sp macro="" textlink="">
      <xdr:nvSpPr>
        <xdr:cNvPr id="155" name="TextBox 12"/>
        <xdr:cNvSpPr txBox="1"/>
      </xdr:nvSpPr>
      <xdr:spPr>
        <a:xfrm>
          <a:off x="9985615454" y="69308133"/>
          <a:ext cx="2714412" cy="484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0">
              <a:solidFill>
                <a:schemeClr val="dk1"/>
              </a:solidFill>
              <a:latin typeface="+mn-lt"/>
              <a:ea typeface="+mn-ea"/>
              <a:cs typeface="+mn-cs"/>
            </a:rPr>
            <a:t>Evaluation Date:</a:t>
          </a:r>
        </a:p>
      </xdr:txBody>
    </xdr:sp>
    <xdr:clientData/>
  </xdr:twoCellAnchor>
  <xdr:twoCellAnchor>
    <xdr:from>
      <xdr:col>1</xdr:col>
      <xdr:colOff>2353731</xdr:colOff>
      <xdr:row>100</xdr:row>
      <xdr:rowOff>508000</xdr:rowOff>
    </xdr:from>
    <xdr:to>
      <xdr:col>6</xdr:col>
      <xdr:colOff>1253064</xdr:colOff>
      <xdr:row>100</xdr:row>
      <xdr:rowOff>1236134</xdr:rowOff>
    </xdr:to>
    <xdr:sp macro="" textlink="">
      <xdr:nvSpPr>
        <xdr:cNvPr id="160" name="مربع نص 53"/>
        <xdr:cNvSpPr txBox="1"/>
      </xdr:nvSpPr>
      <xdr:spPr>
        <a:xfrm>
          <a:off x="9989836936" y="67428533"/>
          <a:ext cx="11836400" cy="728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3200" b="1"/>
            <a:t>Final result of  Employee's performance form- supervisory Position</a:t>
          </a:r>
          <a:endParaRPr lang="ar-SA" sz="3200" b="1"/>
        </a:p>
      </xdr:txBody>
    </xdr:sp>
    <xdr:clientData/>
  </xdr:twoCellAnchor>
  <xdr:twoCellAnchor>
    <xdr:from>
      <xdr:col>5</xdr:col>
      <xdr:colOff>135468</xdr:colOff>
      <xdr:row>110</xdr:row>
      <xdr:rowOff>101600</xdr:rowOff>
    </xdr:from>
    <xdr:to>
      <xdr:col>11</xdr:col>
      <xdr:colOff>30481</xdr:colOff>
      <xdr:row>111</xdr:row>
      <xdr:rowOff>60960</xdr:rowOff>
    </xdr:to>
    <xdr:sp macro="" textlink="">
      <xdr:nvSpPr>
        <xdr:cNvPr id="162" name="مربع نص 53"/>
        <xdr:cNvSpPr txBox="1"/>
      </xdr:nvSpPr>
      <xdr:spPr>
        <a:xfrm>
          <a:off x="9985048185" y="67580933"/>
          <a:ext cx="7481147" cy="535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0</xdr:col>
      <xdr:colOff>406400</xdr:colOff>
      <xdr:row>152</xdr:row>
      <xdr:rowOff>25400</xdr:rowOff>
    </xdr:from>
    <xdr:to>
      <xdr:col>8</xdr:col>
      <xdr:colOff>540871</xdr:colOff>
      <xdr:row>170</xdr:row>
      <xdr:rowOff>76200</xdr:rowOff>
    </xdr:to>
    <xdr:sp macro="" textlink="">
      <xdr:nvSpPr>
        <xdr:cNvPr id="156" name="TextBox 155" title="ملاحظة هامة"/>
        <xdr:cNvSpPr txBox="1"/>
      </xdr:nvSpPr>
      <xdr:spPr>
        <a:xfrm>
          <a:off x="10193571329" y="63576200"/>
          <a:ext cx="14002871" cy="325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rightToLeft="1" tabSelected="1" view="pageBreakPreview" topLeftCell="A109" zoomScale="45" zoomScaleNormal="110" zoomScaleSheetLayoutView="45" zoomScalePageLayoutView="60" workbookViewId="0">
      <selection activeCell="G116" sqref="G116:I120"/>
    </sheetView>
  </sheetViews>
  <sheetFormatPr defaultColWidth="9" defaultRowHeight="14.25" x14ac:dyDescent="0.2"/>
  <cols>
    <col min="1" max="1" width="21.375" style="1" customWidth="1"/>
    <col min="2" max="2" width="78.625" style="13" customWidth="1"/>
    <col min="3" max="3" width="27.875" style="13" customWidth="1"/>
    <col min="4" max="4" width="32" style="13" customWidth="1"/>
    <col min="5" max="5" width="24.375" style="13" customWidth="1"/>
    <col min="6" max="6" width="25.625" style="1" customWidth="1"/>
    <col min="7" max="7" width="39.75" style="1" customWidth="1"/>
    <col min="8" max="8" width="21.625" style="1" customWidth="1"/>
    <col min="9" max="9" width="26.375" style="1" customWidth="1"/>
    <col min="10" max="10" width="7.375" style="1" hidden="1" customWidth="1"/>
    <col min="11" max="11" width="8.75" style="1" hidden="1" customWidth="1"/>
    <col min="12" max="12" width="7.875" style="1" customWidth="1"/>
    <col min="13" max="13" width="8.25" style="1" bestFit="1" customWidth="1"/>
    <col min="14" max="14" width="70" style="1" customWidth="1"/>
    <col min="15" max="16384" width="9" style="1"/>
  </cols>
  <sheetData>
    <row r="1" spans="1:14" ht="123.6" customHeight="1" thickBot="1" x14ac:dyDescent="0.25">
      <c r="A1" s="289" t="s">
        <v>119</v>
      </c>
      <c r="B1" s="290"/>
      <c r="C1" s="290"/>
      <c r="D1" s="290"/>
      <c r="E1" s="290"/>
      <c r="F1" s="290"/>
      <c r="G1" s="290"/>
      <c r="H1" s="290"/>
      <c r="I1" s="291"/>
    </row>
    <row r="2" spans="1:14" ht="51" customHeight="1" thickBot="1" x14ac:dyDescent="0.25">
      <c r="A2" s="131" t="s">
        <v>41</v>
      </c>
      <c r="B2" s="63" t="s">
        <v>152</v>
      </c>
      <c r="C2" s="45"/>
      <c r="D2" s="133" t="s">
        <v>40</v>
      </c>
      <c r="E2" s="201" t="s">
        <v>153</v>
      </c>
      <c r="F2" s="201"/>
      <c r="G2" s="201"/>
      <c r="H2" s="202"/>
      <c r="I2" s="203"/>
    </row>
    <row r="3" spans="1:14" ht="51" customHeight="1" thickBot="1" x14ac:dyDescent="0.25">
      <c r="A3" s="131" t="s">
        <v>39</v>
      </c>
      <c r="B3" s="63" t="s">
        <v>154</v>
      </c>
      <c r="C3" s="45"/>
      <c r="D3" s="134" t="s">
        <v>98</v>
      </c>
      <c r="E3" s="201" t="s">
        <v>155</v>
      </c>
      <c r="F3" s="201"/>
      <c r="G3" s="201"/>
      <c r="H3" s="202"/>
      <c r="I3" s="203"/>
    </row>
    <row r="4" spans="1:14" ht="51" customHeight="1" thickBot="1" x14ac:dyDescent="0.25">
      <c r="A4" s="132" t="s">
        <v>38</v>
      </c>
      <c r="B4" s="64">
        <v>3820920</v>
      </c>
      <c r="C4" s="50"/>
      <c r="D4" s="135" t="s">
        <v>99</v>
      </c>
      <c r="E4" s="204" t="s">
        <v>156</v>
      </c>
      <c r="F4" s="204"/>
      <c r="G4" s="204"/>
      <c r="H4" s="205"/>
      <c r="I4" s="206"/>
    </row>
    <row r="5" spans="1:14" ht="54" customHeight="1" thickTop="1" thickBot="1" x14ac:dyDescent="0.25">
      <c r="A5" s="216" t="s">
        <v>107</v>
      </c>
      <c r="B5" s="217"/>
      <c r="C5" s="217"/>
      <c r="D5" s="217"/>
      <c r="E5" s="217"/>
      <c r="F5" s="217"/>
      <c r="G5" s="217"/>
      <c r="H5" s="217"/>
      <c r="I5" s="218"/>
    </row>
    <row r="6" spans="1:14" ht="91.9" customHeight="1" thickTop="1" thickBot="1" x14ac:dyDescent="0.25">
      <c r="A6" s="126" t="s">
        <v>109</v>
      </c>
      <c r="B6" s="302" t="s">
        <v>108</v>
      </c>
      <c r="C6" s="303"/>
      <c r="D6" s="303"/>
      <c r="E6" s="303"/>
      <c r="F6" s="303"/>
      <c r="G6" s="130" t="s">
        <v>37</v>
      </c>
      <c r="H6" s="130" t="s">
        <v>36</v>
      </c>
      <c r="I6" s="130" t="s">
        <v>35</v>
      </c>
      <c r="K6" s="1">
        <v>0</v>
      </c>
    </row>
    <row r="7" spans="1:14" ht="60" customHeight="1" thickBot="1" x14ac:dyDescent="0.25">
      <c r="A7" s="127">
        <v>1</v>
      </c>
      <c r="B7" s="222" t="s">
        <v>157</v>
      </c>
      <c r="C7" s="222"/>
      <c r="D7" s="222"/>
      <c r="E7" s="222"/>
      <c r="F7" s="223"/>
      <c r="G7" s="48" t="s">
        <v>158</v>
      </c>
      <c r="H7" s="54">
        <v>0.25</v>
      </c>
      <c r="I7" s="53">
        <v>95</v>
      </c>
      <c r="K7" s="1">
        <v>0.15</v>
      </c>
    </row>
    <row r="8" spans="1:14" ht="60" customHeight="1" thickBot="1" x14ac:dyDescent="0.25">
      <c r="A8" s="128">
        <v>2</v>
      </c>
      <c r="B8" s="222" t="s">
        <v>159</v>
      </c>
      <c r="C8" s="222"/>
      <c r="D8" s="222"/>
      <c r="E8" s="222"/>
      <c r="F8" s="223"/>
      <c r="G8" s="49" t="s">
        <v>158</v>
      </c>
      <c r="H8" s="55">
        <v>0.25</v>
      </c>
      <c r="I8" s="53">
        <v>80</v>
      </c>
      <c r="K8" s="1">
        <v>0.2</v>
      </c>
    </row>
    <row r="9" spans="1:14" ht="60" customHeight="1" thickBot="1" x14ac:dyDescent="0.25">
      <c r="A9" s="127">
        <v>3</v>
      </c>
      <c r="B9" s="222" t="s">
        <v>160</v>
      </c>
      <c r="C9" s="222"/>
      <c r="D9" s="222"/>
      <c r="E9" s="222"/>
      <c r="F9" s="223"/>
      <c r="G9" s="48" t="s">
        <v>158</v>
      </c>
      <c r="H9" s="54">
        <v>0.25</v>
      </c>
      <c r="I9" s="53">
        <v>95</v>
      </c>
      <c r="K9" s="1">
        <v>0.25</v>
      </c>
    </row>
    <row r="10" spans="1:14" ht="60" customHeight="1" thickBot="1" x14ac:dyDescent="0.25">
      <c r="A10" s="128">
        <v>4</v>
      </c>
      <c r="B10" s="222" t="s">
        <v>161</v>
      </c>
      <c r="C10" s="222"/>
      <c r="D10" s="222"/>
      <c r="E10" s="222"/>
      <c r="F10" s="223"/>
      <c r="G10" s="49" t="s">
        <v>158</v>
      </c>
      <c r="H10" s="55">
        <v>0.25</v>
      </c>
      <c r="I10" s="53">
        <v>75</v>
      </c>
      <c r="K10" s="1">
        <v>0.3</v>
      </c>
    </row>
    <row r="11" spans="1:14" ht="60" customHeight="1" thickBot="1" x14ac:dyDescent="0.25">
      <c r="A11" s="129">
        <v>5</v>
      </c>
      <c r="B11" s="222" t="s">
        <v>133</v>
      </c>
      <c r="C11" s="222"/>
      <c r="D11" s="222"/>
      <c r="E11" s="222"/>
      <c r="F11" s="223"/>
      <c r="G11" s="48"/>
      <c r="H11" s="55">
        <v>0</v>
      </c>
      <c r="I11" s="53">
        <v>1</v>
      </c>
      <c r="K11" s="1">
        <v>0.35</v>
      </c>
    </row>
    <row r="12" spans="1:14" ht="60" customHeight="1" thickBot="1" x14ac:dyDescent="0.25">
      <c r="A12" s="128">
        <v>6</v>
      </c>
      <c r="B12" s="222" t="s">
        <v>134</v>
      </c>
      <c r="C12" s="222"/>
      <c r="D12" s="222"/>
      <c r="E12" s="222"/>
      <c r="F12" s="223"/>
      <c r="G12" s="49"/>
      <c r="H12" s="55">
        <v>0</v>
      </c>
      <c r="I12" s="53">
        <v>1</v>
      </c>
      <c r="K12" s="1">
        <v>0.4</v>
      </c>
    </row>
    <row r="13" spans="1:14" ht="16.5" hidden="1" thickBot="1" x14ac:dyDescent="0.25">
      <c r="A13" s="2">
        <v>5</v>
      </c>
      <c r="B13" s="221"/>
      <c r="C13" s="219"/>
      <c r="D13" s="219"/>
      <c r="E13" s="219"/>
      <c r="F13" s="220"/>
      <c r="G13" s="5"/>
      <c r="H13" s="4"/>
      <c r="I13" s="3"/>
    </row>
    <row r="14" spans="1:14" ht="18.75" hidden="1" customHeight="1" thickBot="1" x14ac:dyDescent="0.25">
      <c r="A14" s="31">
        <v>6</v>
      </c>
      <c r="B14" s="221"/>
      <c r="C14" s="219"/>
      <c r="D14" s="219"/>
      <c r="E14" s="219"/>
      <c r="F14" s="220"/>
      <c r="G14" s="6"/>
      <c r="H14" s="4"/>
      <c r="I14" s="3"/>
    </row>
    <row r="15" spans="1:14" ht="21" hidden="1" thickBot="1" x14ac:dyDescent="0.25">
      <c r="A15" s="31">
        <v>7</v>
      </c>
      <c r="B15" s="219"/>
      <c r="C15" s="219"/>
      <c r="D15" s="219"/>
      <c r="E15" s="219"/>
      <c r="F15" s="220"/>
      <c r="G15" s="7"/>
      <c r="H15" s="4"/>
      <c r="I15" s="8"/>
    </row>
    <row r="16" spans="1:14" ht="45" customHeight="1" thickBot="1" x14ac:dyDescent="0.25">
      <c r="A16" s="322" t="s">
        <v>110</v>
      </c>
      <c r="B16" s="323"/>
      <c r="C16" s="323"/>
      <c r="D16" s="323"/>
      <c r="E16" s="323"/>
      <c r="F16" s="323"/>
      <c r="G16" s="324"/>
      <c r="H16" s="136">
        <f>SUM(H7:H15)</f>
        <v>1</v>
      </c>
      <c r="I16" s="51"/>
      <c r="L16" s="361" t="s">
        <v>77</v>
      </c>
      <c r="M16" s="361"/>
      <c r="N16" s="361"/>
    </row>
    <row r="17" spans="1:14" ht="55.9" customHeight="1" thickTop="1" thickBot="1" x14ac:dyDescent="0.25">
      <c r="A17" s="216" t="s">
        <v>126</v>
      </c>
      <c r="B17" s="217"/>
      <c r="C17" s="217"/>
      <c r="D17" s="217"/>
      <c r="E17" s="217"/>
      <c r="F17" s="217"/>
      <c r="G17" s="217"/>
      <c r="H17" s="217"/>
      <c r="I17" s="218"/>
      <c r="L17" s="366" t="s">
        <v>76</v>
      </c>
      <c r="M17" s="367"/>
      <c r="N17" s="368"/>
    </row>
    <row r="18" spans="1:14" ht="125.45" customHeight="1" thickTop="1" thickBot="1" x14ac:dyDescent="0.25">
      <c r="A18" s="123" t="s">
        <v>109</v>
      </c>
      <c r="B18" s="124" t="s">
        <v>112</v>
      </c>
      <c r="C18" s="125" t="s">
        <v>32</v>
      </c>
      <c r="D18" s="372" t="s">
        <v>106</v>
      </c>
      <c r="E18" s="373"/>
      <c r="F18" s="373"/>
      <c r="G18" s="373"/>
      <c r="H18" s="374"/>
      <c r="I18" s="101" t="s">
        <v>124</v>
      </c>
      <c r="K18" s="1">
        <v>0</v>
      </c>
      <c r="L18" s="9" t="s">
        <v>79</v>
      </c>
      <c r="M18" s="10" t="s">
        <v>80</v>
      </c>
      <c r="N18" s="11" t="s">
        <v>75</v>
      </c>
    </row>
    <row r="19" spans="1:14" ht="47.45" customHeight="1" thickBot="1" x14ac:dyDescent="0.25">
      <c r="A19" s="224">
        <v>1</v>
      </c>
      <c r="B19" s="325" t="s">
        <v>30</v>
      </c>
      <c r="C19" s="319">
        <v>0.15</v>
      </c>
      <c r="D19" s="369" t="s">
        <v>74</v>
      </c>
      <c r="E19" s="370"/>
      <c r="F19" s="370"/>
      <c r="G19" s="370"/>
      <c r="H19" s="371"/>
      <c r="I19" s="56">
        <v>4</v>
      </c>
      <c r="K19" s="1">
        <v>0.1</v>
      </c>
      <c r="L19" s="362">
        <v>5</v>
      </c>
      <c r="M19" s="364" t="s">
        <v>73</v>
      </c>
      <c r="N19" s="12" t="s">
        <v>72</v>
      </c>
    </row>
    <row r="20" spans="1:14" ht="50.45" customHeight="1" thickBot="1" x14ac:dyDescent="0.25">
      <c r="A20" s="225"/>
      <c r="B20" s="326"/>
      <c r="C20" s="320"/>
      <c r="D20" s="334" t="s">
        <v>71</v>
      </c>
      <c r="E20" s="335"/>
      <c r="F20" s="335"/>
      <c r="G20" s="335"/>
      <c r="H20" s="336"/>
      <c r="I20" s="57">
        <v>4</v>
      </c>
      <c r="K20" s="1">
        <v>0.15</v>
      </c>
      <c r="L20" s="363"/>
      <c r="M20" s="365"/>
      <c r="N20" s="12" t="s">
        <v>70</v>
      </c>
    </row>
    <row r="21" spans="1:14" ht="54.6" customHeight="1" thickBot="1" x14ac:dyDescent="0.25">
      <c r="A21" s="226"/>
      <c r="B21" s="327"/>
      <c r="C21" s="321"/>
      <c r="D21" s="331" t="s">
        <v>69</v>
      </c>
      <c r="E21" s="332"/>
      <c r="F21" s="332"/>
      <c r="G21" s="332"/>
      <c r="H21" s="333"/>
      <c r="I21" s="58">
        <v>4</v>
      </c>
      <c r="K21" s="1">
        <v>0.2</v>
      </c>
      <c r="L21" s="362">
        <v>4</v>
      </c>
      <c r="M21" s="364" t="s">
        <v>68</v>
      </c>
      <c r="N21" s="12" t="s">
        <v>67</v>
      </c>
    </row>
    <row r="22" spans="1:14" ht="44.45" customHeight="1" thickBot="1" x14ac:dyDescent="0.25">
      <c r="A22" s="224">
        <v>2</v>
      </c>
      <c r="B22" s="325" t="s">
        <v>26</v>
      </c>
      <c r="C22" s="319">
        <v>0.1</v>
      </c>
      <c r="D22" s="369" t="s">
        <v>111</v>
      </c>
      <c r="E22" s="370"/>
      <c r="F22" s="370"/>
      <c r="G22" s="370"/>
      <c r="H22" s="371"/>
      <c r="I22" s="59">
        <v>4</v>
      </c>
      <c r="L22" s="363"/>
      <c r="M22" s="365"/>
      <c r="N22" s="12" t="s">
        <v>66</v>
      </c>
    </row>
    <row r="23" spans="1:14" ht="82.9" customHeight="1" thickBot="1" x14ac:dyDescent="0.25">
      <c r="A23" s="225"/>
      <c r="B23" s="326"/>
      <c r="C23" s="320"/>
      <c r="D23" s="334" t="s">
        <v>65</v>
      </c>
      <c r="E23" s="335"/>
      <c r="F23" s="335"/>
      <c r="G23" s="335"/>
      <c r="H23" s="336"/>
      <c r="I23" s="57">
        <v>4</v>
      </c>
      <c r="L23" s="362">
        <v>3</v>
      </c>
      <c r="M23" s="364" t="s">
        <v>64</v>
      </c>
      <c r="N23" s="12" t="s">
        <v>63</v>
      </c>
    </row>
    <row r="24" spans="1:14" ht="57.6" customHeight="1" thickBot="1" x14ac:dyDescent="0.25">
      <c r="A24" s="226"/>
      <c r="B24" s="327"/>
      <c r="C24" s="321"/>
      <c r="D24" s="331" t="s">
        <v>62</v>
      </c>
      <c r="E24" s="332"/>
      <c r="F24" s="332"/>
      <c r="G24" s="332"/>
      <c r="H24" s="333"/>
      <c r="I24" s="59">
        <v>4</v>
      </c>
      <c r="L24" s="363"/>
      <c r="M24" s="365"/>
      <c r="N24" s="12" t="s">
        <v>61</v>
      </c>
    </row>
    <row r="25" spans="1:14" ht="54" customHeight="1" thickBot="1" x14ac:dyDescent="0.45">
      <c r="A25" s="224">
        <v>3</v>
      </c>
      <c r="B25" s="325" t="s">
        <v>22</v>
      </c>
      <c r="C25" s="319">
        <v>0.15</v>
      </c>
      <c r="D25" s="337" t="s">
        <v>113</v>
      </c>
      <c r="E25" s="338"/>
      <c r="F25" s="338"/>
      <c r="G25" s="338"/>
      <c r="H25" s="339"/>
      <c r="I25" s="56">
        <v>4</v>
      </c>
      <c r="L25" s="362">
        <v>2</v>
      </c>
      <c r="M25" s="364" t="s">
        <v>60</v>
      </c>
      <c r="N25" s="12" t="s">
        <v>59</v>
      </c>
    </row>
    <row r="26" spans="1:14" ht="44.45" customHeight="1" thickBot="1" x14ac:dyDescent="0.25">
      <c r="A26" s="225"/>
      <c r="B26" s="326"/>
      <c r="C26" s="320"/>
      <c r="D26" s="334" t="s">
        <v>115</v>
      </c>
      <c r="E26" s="335"/>
      <c r="F26" s="335"/>
      <c r="G26" s="335"/>
      <c r="H26" s="336"/>
      <c r="I26" s="57">
        <v>4</v>
      </c>
      <c r="L26" s="363"/>
      <c r="M26" s="365"/>
      <c r="N26" s="12" t="s">
        <v>58</v>
      </c>
    </row>
    <row r="27" spans="1:14" ht="42.6" customHeight="1" thickBot="1" x14ac:dyDescent="0.25">
      <c r="A27" s="226"/>
      <c r="B27" s="327"/>
      <c r="C27" s="321"/>
      <c r="D27" s="331" t="s">
        <v>114</v>
      </c>
      <c r="E27" s="332"/>
      <c r="F27" s="332"/>
      <c r="G27" s="332"/>
      <c r="H27" s="333"/>
      <c r="I27" s="60">
        <v>4</v>
      </c>
      <c r="L27" s="362">
        <v>1</v>
      </c>
      <c r="M27" s="364" t="s">
        <v>57</v>
      </c>
      <c r="N27" s="12" t="s">
        <v>56</v>
      </c>
    </row>
    <row r="28" spans="1:14" ht="45.6" customHeight="1" thickBot="1" x14ac:dyDescent="0.25">
      <c r="A28" s="224">
        <v>4</v>
      </c>
      <c r="B28" s="325" t="s">
        <v>19</v>
      </c>
      <c r="C28" s="319">
        <v>0.15</v>
      </c>
      <c r="D28" s="369" t="s">
        <v>55</v>
      </c>
      <c r="E28" s="370"/>
      <c r="F28" s="370"/>
      <c r="G28" s="370"/>
      <c r="H28" s="371"/>
      <c r="I28" s="61">
        <v>4</v>
      </c>
      <c r="L28" s="363"/>
      <c r="M28" s="365"/>
      <c r="N28" s="12" t="s">
        <v>54</v>
      </c>
    </row>
    <row r="29" spans="1:14" ht="57.6" customHeight="1" x14ac:dyDescent="0.2">
      <c r="A29" s="225"/>
      <c r="B29" s="326"/>
      <c r="C29" s="320"/>
      <c r="D29" s="334" t="s">
        <v>53</v>
      </c>
      <c r="E29" s="335"/>
      <c r="F29" s="335"/>
      <c r="G29" s="335"/>
      <c r="H29" s="336"/>
      <c r="I29" s="57">
        <v>4</v>
      </c>
    </row>
    <row r="30" spans="1:14" ht="52.9" customHeight="1" thickBot="1" x14ac:dyDescent="0.25">
      <c r="A30" s="226"/>
      <c r="B30" s="327"/>
      <c r="C30" s="321"/>
      <c r="D30" s="331" t="s">
        <v>52</v>
      </c>
      <c r="E30" s="332"/>
      <c r="F30" s="332"/>
      <c r="G30" s="332"/>
      <c r="H30" s="333"/>
      <c r="I30" s="62">
        <v>4</v>
      </c>
    </row>
    <row r="31" spans="1:14" ht="36" customHeight="1" x14ac:dyDescent="0.2">
      <c r="A31" s="224">
        <v>5</v>
      </c>
      <c r="B31" s="353" t="s">
        <v>17</v>
      </c>
      <c r="C31" s="319">
        <v>0.1</v>
      </c>
      <c r="D31" s="349" t="s">
        <v>51</v>
      </c>
      <c r="E31" s="350"/>
      <c r="F31" s="350"/>
      <c r="G31" s="350"/>
      <c r="H31" s="351"/>
      <c r="I31" s="56">
        <v>4</v>
      </c>
    </row>
    <row r="32" spans="1:14" ht="49.15" customHeight="1" thickBot="1" x14ac:dyDescent="0.25">
      <c r="A32" s="226"/>
      <c r="B32" s="354"/>
      <c r="C32" s="321"/>
      <c r="D32" s="331" t="s">
        <v>116</v>
      </c>
      <c r="E32" s="332"/>
      <c r="F32" s="332"/>
      <c r="G32" s="332"/>
      <c r="H32" s="333"/>
      <c r="I32" s="58">
        <v>4</v>
      </c>
    </row>
    <row r="33" spans="1:11" ht="42" customHeight="1" x14ac:dyDescent="0.2">
      <c r="A33" s="224">
        <v>6</v>
      </c>
      <c r="B33" s="325" t="s">
        <v>50</v>
      </c>
      <c r="C33" s="319">
        <v>0.15</v>
      </c>
      <c r="D33" s="349" t="s">
        <v>49</v>
      </c>
      <c r="E33" s="350"/>
      <c r="F33" s="350"/>
      <c r="G33" s="350"/>
      <c r="H33" s="351"/>
      <c r="I33" s="56">
        <v>4</v>
      </c>
    </row>
    <row r="34" spans="1:11" ht="50.45" customHeight="1" x14ac:dyDescent="0.2">
      <c r="A34" s="225"/>
      <c r="B34" s="326"/>
      <c r="C34" s="320"/>
      <c r="D34" s="334" t="s">
        <v>48</v>
      </c>
      <c r="E34" s="335"/>
      <c r="F34" s="335"/>
      <c r="G34" s="335"/>
      <c r="H34" s="336"/>
      <c r="I34" s="57">
        <v>4</v>
      </c>
    </row>
    <row r="35" spans="1:11" ht="46.9" customHeight="1" x14ac:dyDescent="0.2">
      <c r="A35" s="225"/>
      <c r="B35" s="326"/>
      <c r="C35" s="320"/>
      <c r="D35" s="334" t="s">
        <v>47</v>
      </c>
      <c r="E35" s="335"/>
      <c r="F35" s="335"/>
      <c r="G35" s="335"/>
      <c r="H35" s="336"/>
      <c r="I35" s="57">
        <v>4</v>
      </c>
    </row>
    <row r="36" spans="1:11" ht="46.15" customHeight="1" thickBot="1" x14ac:dyDescent="0.25">
      <c r="A36" s="226"/>
      <c r="B36" s="327"/>
      <c r="C36" s="321"/>
      <c r="D36" s="331" t="s">
        <v>46</v>
      </c>
      <c r="E36" s="332"/>
      <c r="F36" s="332"/>
      <c r="G36" s="332"/>
      <c r="H36" s="333"/>
      <c r="I36" s="57">
        <v>4</v>
      </c>
      <c r="K36" s="1">
        <v>0</v>
      </c>
    </row>
    <row r="37" spans="1:11" ht="74.45" customHeight="1" x14ac:dyDescent="0.2">
      <c r="A37" s="224">
        <v>7</v>
      </c>
      <c r="B37" s="358" t="s">
        <v>9</v>
      </c>
      <c r="C37" s="355">
        <v>0.2</v>
      </c>
      <c r="D37" s="343" t="s">
        <v>146</v>
      </c>
      <c r="E37" s="344"/>
      <c r="F37" s="344"/>
      <c r="G37" s="344"/>
      <c r="H37" s="345"/>
      <c r="I37" s="56">
        <v>4</v>
      </c>
      <c r="K37" s="1">
        <v>0.1</v>
      </c>
    </row>
    <row r="38" spans="1:11" ht="67.150000000000006" customHeight="1" x14ac:dyDescent="0.2">
      <c r="A38" s="225"/>
      <c r="B38" s="359"/>
      <c r="C38" s="356"/>
      <c r="D38" s="346" t="s">
        <v>45</v>
      </c>
      <c r="E38" s="347"/>
      <c r="F38" s="347"/>
      <c r="G38" s="347"/>
      <c r="H38" s="348"/>
      <c r="I38" s="57">
        <v>4</v>
      </c>
      <c r="K38" s="1">
        <v>0.15</v>
      </c>
    </row>
    <row r="39" spans="1:11" ht="57.6" customHeight="1" x14ac:dyDescent="0.2">
      <c r="A39" s="225"/>
      <c r="B39" s="359"/>
      <c r="C39" s="356"/>
      <c r="D39" s="346" t="s">
        <v>44</v>
      </c>
      <c r="E39" s="347"/>
      <c r="F39" s="347"/>
      <c r="G39" s="347"/>
      <c r="H39" s="348"/>
      <c r="I39" s="57">
        <v>4</v>
      </c>
      <c r="K39" s="1">
        <v>0.2</v>
      </c>
    </row>
    <row r="40" spans="1:11" ht="48" customHeight="1" x14ac:dyDescent="0.2">
      <c r="A40" s="225"/>
      <c r="B40" s="359"/>
      <c r="C40" s="356"/>
      <c r="D40" s="346" t="s">
        <v>43</v>
      </c>
      <c r="E40" s="347"/>
      <c r="F40" s="347"/>
      <c r="G40" s="347"/>
      <c r="H40" s="348"/>
      <c r="I40" s="57">
        <v>4</v>
      </c>
      <c r="K40" s="1">
        <v>0.25</v>
      </c>
    </row>
    <row r="41" spans="1:11" ht="45.6" customHeight="1" thickBot="1" x14ac:dyDescent="0.25">
      <c r="A41" s="226"/>
      <c r="B41" s="360"/>
      <c r="C41" s="357"/>
      <c r="D41" s="311" t="s">
        <v>117</v>
      </c>
      <c r="E41" s="312"/>
      <c r="F41" s="312"/>
      <c r="G41" s="312"/>
      <c r="H41" s="313"/>
      <c r="I41" s="58">
        <v>4</v>
      </c>
      <c r="K41" s="1">
        <v>0.3</v>
      </c>
    </row>
    <row r="42" spans="1:11" ht="57" customHeight="1" thickBot="1" x14ac:dyDescent="0.25">
      <c r="A42" s="375" t="s">
        <v>100</v>
      </c>
      <c r="B42" s="376"/>
      <c r="C42" s="137">
        <f>SUM(C19:C41)</f>
        <v>1</v>
      </c>
      <c r="D42" s="377"/>
      <c r="E42" s="377"/>
      <c r="F42" s="377"/>
      <c r="G42" s="377"/>
      <c r="H42" s="377"/>
      <c r="I42" s="378"/>
      <c r="K42" s="1">
        <v>0.35</v>
      </c>
    </row>
    <row r="43" spans="1:11" ht="53.45" customHeight="1" thickBot="1" x14ac:dyDescent="0.25">
      <c r="A43" s="119" t="s">
        <v>103</v>
      </c>
      <c r="B43" s="120">
        <f ca="1">TODAY()</f>
        <v>43307</v>
      </c>
      <c r="C43" s="395">
        <f ca="1">TODAY()</f>
        <v>43307</v>
      </c>
      <c r="D43" s="396"/>
      <c r="E43" s="258" t="s">
        <v>1</v>
      </c>
      <c r="F43" s="259"/>
      <c r="G43" s="259"/>
      <c r="H43" s="259"/>
      <c r="I43" s="260"/>
      <c r="K43" s="1">
        <v>0.4</v>
      </c>
    </row>
    <row r="44" spans="1:11" ht="95.45" customHeight="1" thickBot="1" x14ac:dyDescent="0.25">
      <c r="A44" s="227" t="s">
        <v>0</v>
      </c>
      <c r="B44" s="228"/>
      <c r="C44" s="328"/>
      <c r="D44" s="329"/>
      <c r="E44" s="258" t="s">
        <v>97</v>
      </c>
      <c r="F44" s="259"/>
      <c r="G44" s="259"/>
      <c r="H44" s="259"/>
      <c r="I44" s="260"/>
    </row>
    <row r="45" spans="1:11" ht="31.15" customHeight="1" thickBot="1" x14ac:dyDescent="0.3">
      <c r="A45" s="330" t="s">
        <v>42</v>
      </c>
      <c r="B45" s="330"/>
      <c r="C45" s="121"/>
      <c r="D45" s="121"/>
      <c r="E45" s="122"/>
      <c r="F45" s="352" t="s">
        <v>118</v>
      </c>
      <c r="G45" s="352"/>
      <c r="H45" s="352"/>
      <c r="I45" s="352"/>
    </row>
    <row r="46" spans="1:11" ht="0.6" customHeight="1" thickBot="1" x14ac:dyDescent="0.25"/>
    <row r="47" spans="1:11" ht="19.5" customHeight="1" x14ac:dyDescent="0.2">
      <c r="A47" s="36"/>
      <c r="B47" s="37"/>
      <c r="C47" s="37"/>
      <c r="D47" s="37"/>
      <c r="E47" s="37"/>
      <c r="F47" s="38"/>
      <c r="G47" s="38"/>
      <c r="H47" s="38"/>
      <c r="I47" s="39"/>
    </row>
    <row r="48" spans="1:11" ht="1.9" customHeight="1" thickBot="1" x14ac:dyDescent="0.25">
      <c r="A48" s="40"/>
      <c r="B48" s="41"/>
      <c r="C48" s="41"/>
      <c r="D48" s="41"/>
      <c r="E48" s="41"/>
      <c r="F48" s="42"/>
      <c r="G48" s="42"/>
      <c r="H48" s="42"/>
      <c r="I48" s="43"/>
    </row>
    <row r="49" spans="1:11" ht="13.5" customHeight="1" thickBot="1" x14ac:dyDescent="0.25"/>
    <row r="50" spans="1:11" ht="93" customHeight="1" thickBot="1" x14ac:dyDescent="0.25">
      <c r="A50" s="340" t="s">
        <v>102</v>
      </c>
      <c r="B50" s="341"/>
      <c r="C50" s="341"/>
      <c r="D50" s="341"/>
      <c r="E50" s="341"/>
      <c r="F50" s="341"/>
      <c r="G50" s="341"/>
      <c r="H50" s="341"/>
      <c r="I50" s="342"/>
    </row>
    <row r="51" spans="1:11" ht="45" customHeight="1" thickBot="1" x14ac:dyDescent="0.25">
      <c r="A51" s="112" t="str">
        <f t="shared" ref="A51:B53" si="0">A2</f>
        <v>اسم الموظف:</v>
      </c>
      <c r="B51" s="138" t="str">
        <f t="shared" si="0"/>
        <v>محمد احمد حسن داحش</v>
      </c>
      <c r="C51" s="114"/>
      <c r="D51" s="116" t="str">
        <f t="shared" ref="D51:E53" si="1">D2</f>
        <v>الوكالة / الادارة العامة:</v>
      </c>
      <c r="E51" s="389" t="str">
        <f t="shared" si="1"/>
        <v>ادراة المراكز الصحية بالخبر</v>
      </c>
      <c r="F51" s="389"/>
      <c r="G51" s="389"/>
      <c r="H51" s="390"/>
      <c r="I51" s="391"/>
    </row>
    <row r="52" spans="1:11" ht="45" customHeight="1" thickBot="1" x14ac:dyDescent="0.25">
      <c r="A52" s="112" t="str">
        <f t="shared" si="0"/>
        <v>المسمى الوظيفي:</v>
      </c>
      <c r="B52" s="138" t="str">
        <f t="shared" si="0"/>
        <v>فني تمريض</v>
      </c>
      <c r="C52" s="114"/>
      <c r="D52" s="117" t="str">
        <f t="shared" si="1"/>
        <v xml:space="preserve">الإدارة /القسم: </v>
      </c>
      <c r="E52" s="385" t="str">
        <f t="shared" si="1"/>
        <v>الفحص الشامل</v>
      </c>
      <c r="F52" s="385"/>
      <c r="G52" s="385"/>
      <c r="H52" s="390"/>
      <c r="I52" s="391"/>
    </row>
    <row r="53" spans="1:11" ht="45" customHeight="1" thickBot="1" x14ac:dyDescent="0.25">
      <c r="A53" s="113" t="str">
        <f t="shared" si="0"/>
        <v>الرقم الوظيفي:</v>
      </c>
      <c r="B53" s="139">
        <f t="shared" si="0"/>
        <v>3820920</v>
      </c>
      <c r="C53" s="115"/>
      <c r="D53" s="118" t="str">
        <f t="shared" si="1"/>
        <v>المدير (المقيم):</v>
      </c>
      <c r="E53" s="388" t="str">
        <f t="shared" si="1"/>
        <v>عثمان عبدالله الشهري</v>
      </c>
      <c r="F53" s="388"/>
      <c r="G53" s="388"/>
      <c r="H53" s="386"/>
      <c r="I53" s="387"/>
    </row>
    <row r="54" spans="1:11" ht="46.15" customHeight="1" thickTop="1" thickBot="1" x14ac:dyDescent="0.25">
      <c r="A54" s="308" t="s">
        <v>125</v>
      </c>
      <c r="B54" s="309"/>
      <c r="C54" s="309"/>
      <c r="D54" s="309"/>
      <c r="E54" s="309"/>
      <c r="F54" s="309"/>
      <c r="G54" s="309"/>
      <c r="H54" s="309"/>
      <c r="I54" s="310"/>
    </row>
    <row r="55" spans="1:11" ht="94.9" customHeight="1" thickTop="1" thickBot="1" x14ac:dyDescent="0.25">
      <c r="A55" s="103" t="s">
        <v>109</v>
      </c>
      <c r="B55" s="106" t="s">
        <v>120</v>
      </c>
      <c r="C55" s="107" t="s">
        <v>37</v>
      </c>
      <c r="D55" s="108" t="s">
        <v>36</v>
      </c>
      <c r="E55" s="109" t="s">
        <v>35</v>
      </c>
      <c r="F55" s="109" t="s">
        <v>34</v>
      </c>
      <c r="G55" s="109" t="s">
        <v>33</v>
      </c>
      <c r="H55" s="110"/>
      <c r="I55" s="111" t="s">
        <v>31</v>
      </c>
    </row>
    <row r="56" spans="1:11" ht="91.15" customHeight="1" thickBot="1" x14ac:dyDescent="0.25">
      <c r="A56" s="104">
        <v>1</v>
      </c>
      <c r="B56" s="140" t="str">
        <f t="shared" ref="B56:B61" si="2">B7</f>
        <v>متابعة توفير المستلزمات ومتطلبات برنامج الفحص الشامل</v>
      </c>
      <c r="C56" s="141" t="str">
        <f t="shared" ref="C56:E61" si="3">G7</f>
        <v>نسبي</v>
      </c>
      <c r="D56" s="142">
        <f t="shared" si="3"/>
        <v>0.25</v>
      </c>
      <c r="E56" s="143">
        <f t="shared" si="3"/>
        <v>95</v>
      </c>
      <c r="F56" s="65">
        <v>100</v>
      </c>
      <c r="G56" s="143">
        <f>F56-E56</f>
        <v>5</v>
      </c>
      <c r="H56" s="145">
        <f>IF(NOT(ISBLANK(E56)),IF(F56/E56&gt;1,5,IF(F56/E56&gt;=0.9,4,IF(F56/E56&gt;=0.8,3,IF(F56/E56&gt;=0.6,2,1)))),"")</f>
        <v>5</v>
      </c>
      <c r="I56" s="147">
        <f t="shared" ref="I56:I64" si="4">IF(NOT(ISBLANK(D56)), H56*D56,"")</f>
        <v>1.25</v>
      </c>
      <c r="J56" s="19"/>
      <c r="K56" s="19"/>
    </row>
    <row r="57" spans="1:11" ht="91.15" customHeight="1" thickBot="1" x14ac:dyDescent="0.25">
      <c r="A57" s="104">
        <v>2</v>
      </c>
      <c r="B57" s="144" t="str">
        <f t="shared" si="2"/>
        <v>استيفاء خطة التدريب على رأس العمل لممرضي الفحص الشامل</v>
      </c>
      <c r="C57" s="141" t="str">
        <f t="shared" si="3"/>
        <v>نسبي</v>
      </c>
      <c r="D57" s="142">
        <f t="shared" si="3"/>
        <v>0.25</v>
      </c>
      <c r="E57" s="143">
        <f t="shared" si="3"/>
        <v>80</v>
      </c>
      <c r="F57" s="65">
        <v>100</v>
      </c>
      <c r="G57" s="143">
        <f t="shared" ref="G57:G64" si="5">F57-E57</f>
        <v>20</v>
      </c>
      <c r="H57" s="145">
        <f t="shared" ref="H57:H64" si="6">IF(NOT(ISBLANK(E57)),IF(F57/E57&gt;1,5,IF(F57/E57&gt;=0.9,4,IF(F57/E57&gt;=0.8,3,IF(F57/E57&gt;=0.6,2,1)))),"")</f>
        <v>5</v>
      </c>
      <c r="I57" s="147">
        <f t="shared" si="4"/>
        <v>1.25</v>
      </c>
      <c r="J57" s="19">
        <v>1</v>
      </c>
      <c r="K57" s="19"/>
    </row>
    <row r="58" spans="1:11" ht="91.15" customHeight="1" thickBot="1" x14ac:dyDescent="0.25">
      <c r="A58" s="104">
        <v>3</v>
      </c>
      <c r="B58" s="140" t="str">
        <f t="shared" si="2"/>
        <v>استيفاء الهدف الخامس من الاهداف العالمية لسلامة المريض (التحكم في انتشار العدوى)</v>
      </c>
      <c r="C58" s="141" t="str">
        <f t="shared" si="3"/>
        <v>نسبي</v>
      </c>
      <c r="D58" s="142">
        <f t="shared" si="3"/>
        <v>0.25</v>
      </c>
      <c r="E58" s="143">
        <f t="shared" si="3"/>
        <v>95</v>
      </c>
      <c r="F58" s="65">
        <v>95</v>
      </c>
      <c r="G58" s="143">
        <f>F58-E58</f>
        <v>0</v>
      </c>
      <c r="H58" s="145">
        <f>IF(NOT(ISBLANK(E58)),IF(F58/E58&gt;1,5,IF(F58/E58&gt;=0.9,4,IF(F58/E58&gt;=0.8,3,IF(F58/E58&gt;=0.6,2,1)))),"")</f>
        <v>4</v>
      </c>
      <c r="I58" s="147">
        <f>IF(NOT(ISBLANK(D58)), H58*D58,"")</f>
        <v>1</v>
      </c>
      <c r="J58" s="19"/>
      <c r="K58" s="19"/>
    </row>
    <row r="59" spans="1:11" ht="91.15" customHeight="1" thickBot="1" x14ac:dyDescent="0.25">
      <c r="A59" s="104">
        <v>4</v>
      </c>
      <c r="B59" s="144" t="str">
        <f t="shared" si="2"/>
        <v>تحقيق اهداف قسم التمريض بالفحص الشامل</v>
      </c>
      <c r="C59" s="141" t="str">
        <f t="shared" si="3"/>
        <v>نسبي</v>
      </c>
      <c r="D59" s="142">
        <f t="shared" si="3"/>
        <v>0.25</v>
      </c>
      <c r="E59" s="143">
        <f t="shared" si="3"/>
        <v>75</v>
      </c>
      <c r="F59" s="65">
        <v>100</v>
      </c>
      <c r="G59" s="143">
        <f>F59-E59</f>
        <v>25</v>
      </c>
      <c r="H59" s="145">
        <f>IF(NOT(ISBLANK(E59)),IF(F59/E59&gt;1,5,IF(F59/E59&gt;=0.9,4,IF(F59/E59&gt;=0.8,3,IF(F59/E59&gt;=0.6,2,1)))),"")</f>
        <v>5</v>
      </c>
      <c r="I59" s="147">
        <f>IF(NOT(ISBLANK(D59)), H59*D59,"")</f>
        <v>1.25</v>
      </c>
      <c r="J59" s="19">
        <v>1</v>
      </c>
      <c r="K59" s="19"/>
    </row>
    <row r="60" spans="1:11" ht="91.15" customHeight="1" thickBot="1" x14ac:dyDescent="0.25">
      <c r="A60" s="104">
        <v>5</v>
      </c>
      <c r="B60" s="140" t="str">
        <f t="shared" si="2"/>
        <v>الهدف 5 Goal</v>
      </c>
      <c r="C60" s="141">
        <f t="shared" si="3"/>
        <v>0</v>
      </c>
      <c r="D60" s="142">
        <f t="shared" si="3"/>
        <v>0</v>
      </c>
      <c r="E60" s="143">
        <f t="shared" si="3"/>
        <v>1</v>
      </c>
      <c r="F60" s="65">
        <v>0</v>
      </c>
      <c r="G60" s="143">
        <f t="shared" si="5"/>
        <v>-1</v>
      </c>
      <c r="H60" s="145">
        <f t="shared" si="6"/>
        <v>1</v>
      </c>
      <c r="I60" s="147">
        <f t="shared" si="4"/>
        <v>0</v>
      </c>
      <c r="J60" s="19">
        <v>2</v>
      </c>
      <c r="K60" s="19"/>
    </row>
    <row r="61" spans="1:11" ht="91.15" customHeight="1" thickBot="1" x14ac:dyDescent="0.25">
      <c r="A61" s="104">
        <v>6</v>
      </c>
      <c r="B61" s="144" t="str">
        <f t="shared" si="2"/>
        <v>الهدف 6 Goal</v>
      </c>
      <c r="C61" s="141">
        <f t="shared" si="3"/>
        <v>0</v>
      </c>
      <c r="D61" s="142">
        <f t="shared" si="3"/>
        <v>0</v>
      </c>
      <c r="E61" s="143">
        <f t="shared" si="3"/>
        <v>1</v>
      </c>
      <c r="F61" s="65">
        <v>0</v>
      </c>
      <c r="G61" s="143">
        <f t="shared" si="5"/>
        <v>-1</v>
      </c>
      <c r="H61" s="145">
        <f t="shared" si="6"/>
        <v>1</v>
      </c>
      <c r="I61" s="148">
        <f t="shared" si="4"/>
        <v>0</v>
      </c>
      <c r="J61" s="19">
        <v>3</v>
      </c>
      <c r="K61" s="19"/>
    </row>
    <row r="62" spans="1:11" ht="27" hidden="1" customHeight="1" thickBot="1" x14ac:dyDescent="0.25">
      <c r="A62" s="105">
        <v>5</v>
      </c>
      <c r="B62" s="14"/>
      <c r="C62" s="15"/>
      <c r="D62" s="16"/>
      <c r="E62" s="15"/>
      <c r="F62" s="17"/>
      <c r="G62" s="15"/>
      <c r="H62" s="18"/>
      <c r="I62" s="149" t="str">
        <f t="shared" si="4"/>
        <v/>
      </c>
      <c r="J62" s="19">
        <v>4</v>
      </c>
      <c r="K62" s="19"/>
    </row>
    <row r="63" spans="1:11" ht="26.25" hidden="1" customHeight="1" thickBot="1" x14ac:dyDescent="0.25">
      <c r="A63" s="105">
        <v>6</v>
      </c>
      <c r="B63" s="14"/>
      <c r="C63" s="15"/>
      <c r="D63" s="16"/>
      <c r="E63" s="15"/>
      <c r="F63" s="17"/>
      <c r="G63" s="15"/>
      <c r="H63" s="18"/>
      <c r="I63" s="149" t="str">
        <f t="shared" si="4"/>
        <v/>
      </c>
      <c r="J63" s="19">
        <v>5</v>
      </c>
      <c r="K63" s="19"/>
    </row>
    <row r="64" spans="1:11" ht="27" hidden="1" customHeight="1" thickBot="1" x14ac:dyDescent="0.25">
      <c r="A64" s="105">
        <v>7</v>
      </c>
      <c r="B64" s="14"/>
      <c r="C64" s="15"/>
      <c r="D64" s="16"/>
      <c r="E64" s="15"/>
      <c r="F64" s="17"/>
      <c r="G64" s="146">
        <f t="shared" si="5"/>
        <v>0</v>
      </c>
      <c r="H64" s="151" t="str">
        <f t="shared" si="6"/>
        <v/>
      </c>
      <c r="I64" s="149" t="str">
        <f t="shared" si="4"/>
        <v/>
      </c>
    </row>
    <row r="65" spans="1:12" s="20" customFormat="1" ht="58.9" customHeight="1" thickBot="1" x14ac:dyDescent="0.25">
      <c r="A65" s="105"/>
      <c r="B65" s="304" t="s">
        <v>121</v>
      </c>
      <c r="C65" s="305"/>
      <c r="D65" s="150">
        <f>SUM(D56:D64)</f>
        <v>1</v>
      </c>
      <c r="E65" s="306" t="s">
        <v>122</v>
      </c>
      <c r="F65" s="307"/>
      <c r="G65" s="307"/>
      <c r="H65" s="152">
        <f>IF(D65=100%,SUM(I56:I64),"")</f>
        <v>4.75</v>
      </c>
      <c r="I65" s="44"/>
    </row>
    <row r="66" spans="1:12" ht="40.15" customHeight="1" thickTop="1" thickBot="1" x14ac:dyDescent="0.25">
      <c r="A66" s="21"/>
      <c r="B66" s="308" t="s">
        <v>127</v>
      </c>
      <c r="C66" s="309"/>
      <c r="D66" s="309"/>
      <c r="E66" s="309"/>
      <c r="F66" s="309"/>
      <c r="G66" s="309"/>
      <c r="H66" s="309"/>
      <c r="I66" s="310"/>
    </row>
    <row r="67" spans="1:12" ht="112.9" customHeight="1" thickTop="1" thickBot="1" x14ac:dyDescent="0.25">
      <c r="A67" s="96"/>
      <c r="B67" s="99" t="s">
        <v>141</v>
      </c>
      <c r="C67" s="100" t="s">
        <v>32</v>
      </c>
      <c r="D67" s="392" t="s">
        <v>123</v>
      </c>
      <c r="E67" s="393"/>
      <c r="F67" s="393"/>
      <c r="G67" s="394"/>
      <c r="H67" s="101" t="s">
        <v>145</v>
      </c>
      <c r="I67" s="102" t="s">
        <v>85</v>
      </c>
      <c r="J67" s="22"/>
    </row>
    <row r="68" spans="1:12" ht="41.45" customHeight="1" x14ac:dyDescent="0.2">
      <c r="A68" s="96"/>
      <c r="B68" s="210" t="s">
        <v>30</v>
      </c>
      <c r="C68" s="213">
        <f>C19</f>
        <v>0.15</v>
      </c>
      <c r="D68" s="261" t="s">
        <v>29</v>
      </c>
      <c r="E68" s="262"/>
      <c r="F68" s="262"/>
      <c r="G68" s="263"/>
      <c r="H68" s="56">
        <v>5</v>
      </c>
      <c r="I68" s="153">
        <f t="shared" ref="I68:I90" si="7">IF(NOT(ISBLANK(I19)),IF(H68/I19&gt;1,5,IF(H68/I19&gt;=0.9,4,IF(H68/I19&gt;=0.8,3,IF(H68/I19&gt;=0.6,2,1)))),"")</f>
        <v>5</v>
      </c>
      <c r="J68" s="379">
        <f>C68*(I68+I69+I70)/3</f>
        <v>0.65</v>
      </c>
    </row>
    <row r="69" spans="1:12" ht="40.9" customHeight="1" x14ac:dyDescent="0.2">
      <c r="A69" s="96"/>
      <c r="B69" s="211"/>
      <c r="C69" s="214"/>
      <c r="D69" s="272" t="s">
        <v>28</v>
      </c>
      <c r="E69" s="273"/>
      <c r="F69" s="273"/>
      <c r="G69" s="274"/>
      <c r="H69" s="57">
        <v>4</v>
      </c>
      <c r="I69" s="154">
        <f t="shared" si="7"/>
        <v>4</v>
      </c>
      <c r="J69" s="379"/>
    </row>
    <row r="70" spans="1:12" ht="42.6" customHeight="1" thickBot="1" x14ac:dyDescent="0.25">
      <c r="A70" s="96"/>
      <c r="B70" s="212"/>
      <c r="C70" s="215"/>
      <c r="D70" s="264" t="s">
        <v>27</v>
      </c>
      <c r="E70" s="265"/>
      <c r="F70" s="265"/>
      <c r="G70" s="266"/>
      <c r="H70" s="58">
        <v>4</v>
      </c>
      <c r="I70" s="155">
        <f t="shared" si="7"/>
        <v>4</v>
      </c>
      <c r="J70" s="379"/>
    </row>
    <row r="71" spans="1:12" ht="58.15" customHeight="1" x14ac:dyDescent="0.2">
      <c r="A71" s="96"/>
      <c r="B71" s="211" t="s">
        <v>26</v>
      </c>
      <c r="C71" s="213">
        <f>C22</f>
        <v>0.1</v>
      </c>
      <c r="D71" s="261" t="s">
        <v>25</v>
      </c>
      <c r="E71" s="262"/>
      <c r="F71" s="262"/>
      <c r="G71" s="263"/>
      <c r="H71" s="56">
        <v>5</v>
      </c>
      <c r="I71" s="153">
        <f t="shared" si="7"/>
        <v>5</v>
      </c>
      <c r="J71" s="379">
        <f>C71*(I71+I72+I73)/3</f>
        <v>0.46666666666666673</v>
      </c>
    </row>
    <row r="72" spans="1:12" ht="91.9" customHeight="1" x14ac:dyDescent="0.2">
      <c r="A72" s="96"/>
      <c r="B72" s="211"/>
      <c r="C72" s="214"/>
      <c r="D72" s="272" t="s">
        <v>24</v>
      </c>
      <c r="E72" s="273"/>
      <c r="F72" s="273"/>
      <c r="G72" s="274"/>
      <c r="H72" s="57">
        <v>4</v>
      </c>
      <c r="I72" s="154">
        <f t="shared" si="7"/>
        <v>4</v>
      </c>
      <c r="J72" s="379"/>
    </row>
    <row r="73" spans="1:12" ht="73.900000000000006" customHeight="1" thickBot="1" x14ac:dyDescent="0.25">
      <c r="A73" s="96"/>
      <c r="B73" s="211"/>
      <c r="C73" s="215"/>
      <c r="D73" s="264" t="s">
        <v>23</v>
      </c>
      <c r="E73" s="265"/>
      <c r="F73" s="265"/>
      <c r="G73" s="266"/>
      <c r="H73" s="58">
        <v>5</v>
      </c>
      <c r="I73" s="155">
        <f t="shared" si="7"/>
        <v>5</v>
      </c>
      <c r="J73" s="379"/>
    </row>
    <row r="74" spans="1:12" ht="48.6" customHeight="1" x14ac:dyDescent="0.2">
      <c r="A74" s="96"/>
      <c r="B74" s="210" t="s">
        <v>22</v>
      </c>
      <c r="C74" s="213">
        <f>C25</f>
        <v>0.15</v>
      </c>
      <c r="D74" s="261" t="s">
        <v>128</v>
      </c>
      <c r="E74" s="262"/>
      <c r="F74" s="262"/>
      <c r="G74" s="263"/>
      <c r="H74" s="56">
        <v>5</v>
      </c>
      <c r="I74" s="153">
        <f t="shared" si="7"/>
        <v>5</v>
      </c>
      <c r="J74" s="379">
        <f>C74*(I74+I75+I76)/3</f>
        <v>0.75</v>
      </c>
    </row>
    <row r="75" spans="1:12" ht="53.45" customHeight="1" x14ac:dyDescent="0.2">
      <c r="A75" s="96"/>
      <c r="B75" s="211"/>
      <c r="C75" s="214"/>
      <c r="D75" s="272" t="s">
        <v>21</v>
      </c>
      <c r="E75" s="273"/>
      <c r="F75" s="273"/>
      <c r="G75" s="274"/>
      <c r="H75" s="57">
        <v>5</v>
      </c>
      <c r="I75" s="154">
        <f t="shared" si="7"/>
        <v>5</v>
      </c>
      <c r="J75" s="379"/>
      <c r="K75" s="23"/>
      <c r="L75" s="23"/>
    </row>
    <row r="76" spans="1:12" ht="36" customHeight="1" thickBot="1" x14ac:dyDescent="0.25">
      <c r="A76" s="96"/>
      <c r="B76" s="212"/>
      <c r="C76" s="215"/>
      <c r="D76" s="316" t="s">
        <v>20</v>
      </c>
      <c r="E76" s="317"/>
      <c r="F76" s="317"/>
      <c r="G76" s="318"/>
      <c r="H76" s="58">
        <v>5</v>
      </c>
      <c r="I76" s="155">
        <f t="shared" si="7"/>
        <v>5</v>
      </c>
      <c r="J76" s="379"/>
    </row>
    <row r="77" spans="1:12" ht="61.15" customHeight="1" x14ac:dyDescent="0.2">
      <c r="A77" s="96"/>
      <c r="B77" s="211" t="s">
        <v>19</v>
      </c>
      <c r="C77" s="213">
        <f>C28</f>
        <v>0.15</v>
      </c>
      <c r="D77" s="299" t="s">
        <v>18</v>
      </c>
      <c r="E77" s="300"/>
      <c r="F77" s="300"/>
      <c r="G77" s="301"/>
      <c r="H77" s="56">
        <v>5</v>
      </c>
      <c r="I77" s="153">
        <f t="shared" si="7"/>
        <v>5</v>
      </c>
      <c r="J77" s="379">
        <f>C77*(I77+I78+I79)/3</f>
        <v>0.70000000000000007</v>
      </c>
    </row>
    <row r="78" spans="1:12" ht="73.900000000000006" customHeight="1" x14ac:dyDescent="0.2">
      <c r="A78" s="96"/>
      <c r="B78" s="211"/>
      <c r="C78" s="214"/>
      <c r="D78" s="207" t="s">
        <v>147</v>
      </c>
      <c r="E78" s="208"/>
      <c r="F78" s="208"/>
      <c r="G78" s="209"/>
      <c r="H78" s="57">
        <v>4</v>
      </c>
      <c r="I78" s="154">
        <f t="shared" si="7"/>
        <v>4</v>
      </c>
      <c r="J78" s="379"/>
    </row>
    <row r="79" spans="1:12" ht="76.150000000000006" customHeight="1" thickBot="1" x14ac:dyDescent="0.25">
      <c r="A79" s="96"/>
      <c r="B79" s="211"/>
      <c r="C79" s="215"/>
      <c r="D79" s="281" t="s">
        <v>129</v>
      </c>
      <c r="E79" s="282"/>
      <c r="F79" s="282"/>
      <c r="G79" s="283"/>
      <c r="H79" s="58">
        <v>5</v>
      </c>
      <c r="I79" s="155">
        <f t="shared" si="7"/>
        <v>5</v>
      </c>
      <c r="J79" s="379"/>
    </row>
    <row r="80" spans="1:12" ht="54" customHeight="1" x14ac:dyDescent="0.2">
      <c r="A80" s="96"/>
      <c r="B80" s="210" t="s">
        <v>17</v>
      </c>
      <c r="C80" s="213">
        <f>C31</f>
        <v>0.1</v>
      </c>
      <c r="D80" s="261" t="s">
        <v>16</v>
      </c>
      <c r="E80" s="262"/>
      <c r="F80" s="262"/>
      <c r="G80" s="263"/>
      <c r="H80" s="56">
        <v>5</v>
      </c>
      <c r="I80" s="153">
        <f t="shared" si="7"/>
        <v>5</v>
      </c>
      <c r="J80" s="379">
        <f>C80*(I80+I81)/2</f>
        <v>0.5</v>
      </c>
    </row>
    <row r="81" spans="1:10" ht="49.15" customHeight="1" thickBot="1" x14ac:dyDescent="0.25">
      <c r="A81" s="96"/>
      <c r="B81" s="211"/>
      <c r="C81" s="215"/>
      <c r="D81" s="264" t="s">
        <v>15</v>
      </c>
      <c r="E81" s="265"/>
      <c r="F81" s="265"/>
      <c r="G81" s="266"/>
      <c r="H81" s="58">
        <v>5</v>
      </c>
      <c r="I81" s="155">
        <f t="shared" si="7"/>
        <v>5</v>
      </c>
      <c r="J81" s="379"/>
    </row>
    <row r="82" spans="1:10" ht="25.15" customHeight="1" x14ac:dyDescent="0.2">
      <c r="A82" s="96"/>
      <c r="B82" s="210" t="s">
        <v>14</v>
      </c>
      <c r="C82" s="213">
        <f>C33</f>
        <v>0.15</v>
      </c>
      <c r="D82" s="382" t="s">
        <v>13</v>
      </c>
      <c r="E82" s="383"/>
      <c r="F82" s="383"/>
      <c r="G82" s="384"/>
      <c r="H82" s="56">
        <v>5</v>
      </c>
      <c r="I82" s="153">
        <f t="shared" si="7"/>
        <v>5</v>
      </c>
      <c r="J82" s="379">
        <f>C82*(I83+I84+I82+I85)/4</f>
        <v>0.71250000000000002</v>
      </c>
    </row>
    <row r="83" spans="1:10" ht="48" customHeight="1" x14ac:dyDescent="0.2">
      <c r="A83" s="96"/>
      <c r="B83" s="211"/>
      <c r="C83" s="214"/>
      <c r="D83" s="207" t="s">
        <v>12</v>
      </c>
      <c r="E83" s="208"/>
      <c r="F83" s="208"/>
      <c r="G83" s="209"/>
      <c r="H83" s="57">
        <v>5</v>
      </c>
      <c r="I83" s="154">
        <f t="shared" si="7"/>
        <v>5</v>
      </c>
      <c r="J83" s="379"/>
    </row>
    <row r="84" spans="1:10" ht="52.9" customHeight="1" x14ac:dyDescent="0.2">
      <c r="A84" s="96"/>
      <c r="B84" s="211"/>
      <c r="C84" s="214"/>
      <c r="D84" s="207" t="s">
        <v>11</v>
      </c>
      <c r="E84" s="208"/>
      <c r="F84" s="208"/>
      <c r="G84" s="209"/>
      <c r="H84" s="57">
        <v>4</v>
      </c>
      <c r="I84" s="154">
        <f t="shared" si="7"/>
        <v>4</v>
      </c>
      <c r="J84" s="379"/>
    </row>
    <row r="85" spans="1:10" ht="52.9" customHeight="1" thickBot="1" x14ac:dyDescent="0.25">
      <c r="A85" s="96"/>
      <c r="B85" s="212"/>
      <c r="C85" s="215"/>
      <c r="D85" s="281" t="s">
        <v>10</v>
      </c>
      <c r="E85" s="282"/>
      <c r="F85" s="282"/>
      <c r="G85" s="283"/>
      <c r="H85" s="58">
        <v>5</v>
      </c>
      <c r="I85" s="155">
        <f t="shared" si="7"/>
        <v>5</v>
      </c>
      <c r="J85" s="379"/>
    </row>
    <row r="86" spans="1:10" ht="98.45" customHeight="1" x14ac:dyDescent="0.2">
      <c r="A86" s="96"/>
      <c r="B86" s="296" t="s">
        <v>9</v>
      </c>
      <c r="C86" s="213">
        <f>C37</f>
        <v>0.2</v>
      </c>
      <c r="D86" s="299" t="s">
        <v>8</v>
      </c>
      <c r="E86" s="300"/>
      <c r="F86" s="300"/>
      <c r="G86" s="301"/>
      <c r="H86" s="56">
        <v>5</v>
      </c>
      <c r="I86" s="153">
        <f t="shared" si="7"/>
        <v>5</v>
      </c>
      <c r="J86" s="379">
        <f>C86*(I87+I88+I86+I89+I90)/5</f>
        <v>0.96000000000000019</v>
      </c>
    </row>
    <row r="87" spans="1:10" ht="76.150000000000006" customHeight="1" x14ac:dyDescent="0.2">
      <c r="A87" s="96"/>
      <c r="B87" s="297"/>
      <c r="C87" s="214"/>
      <c r="D87" s="207" t="s">
        <v>7</v>
      </c>
      <c r="E87" s="208"/>
      <c r="F87" s="208"/>
      <c r="G87" s="209"/>
      <c r="H87" s="57">
        <v>5</v>
      </c>
      <c r="I87" s="154">
        <f t="shared" si="7"/>
        <v>5</v>
      </c>
      <c r="J87" s="379"/>
    </row>
    <row r="88" spans="1:10" ht="54" customHeight="1" x14ac:dyDescent="0.2">
      <c r="A88" s="96"/>
      <c r="B88" s="297"/>
      <c r="C88" s="214"/>
      <c r="D88" s="207" t="s">
        <v>6</v>
      </c>
      <c r="E88" s="208"/>
      <c r="F88" s="208"/>
      <c r="G88" s="209"/>
      <c r="H88" s="57">
        <v>5</v>
      </c>
      <c r="I88" s="154">
        <f t="shared" si="7"/>
        <v>5</v>
      </c>
      <c r="J88" s="379"/>
    </row>
    <row r="89" spans="1:10" ht="50.45" customHeight="1" x14ac:dyDescent="0.2">
      <c r="A89" s="96"/>
      <c r="B89" s="297"/>
      <c r="C89" s="214"/>
      <c r="D89" s="207" t="s">
        <v>5</v>
      </c>
      <c r="E89" s="208"/>
      <c r="F89" s="208"/>
      <c r="G89" s="209"/>
      <c r="H89" s="57">
        <v>4</v>
      </c>
      <c r="I89" s="154">
        <f t="shared" si="7"/>
        <v>4</v>
      </c>
      <c r="J89" s="379"/>
    </row>
    <row r="90" spans="1:10" ht="51.6" customHeight="1" thickBot="1" x14ac:dyDescent="0.25">
      <c r="A90" s="96"/>
      <c r="B90" s="298"/>
      <c r="C90" s="215"/>
      <c r="D90" s="281" t="s">
        <v>4</v>
      </c>
      <c r="E90" s="282"/>
      <c r="F90" s="282"/>
      <c r="G90" s="283"/>
      <c r="H90" s="58">
        <v>5</v>
      </c>
      <c r="I90" s="155">
        <f t="shared" si="7"/>
        <v>5</v>
      </c>
      <c r="J90" s="379"/>
    </row>
    <row r="91" spans="1:10" ht="49.9" customHeight="1" thickBot="1" x14ac:dyDescent="0.25">
      <c r="A91" s="96"/>
      <c r="B91" s="98" t="s">
        <v>101</v>
      </c>
      <c r="C91" s="156">
        <f>SUM(C68:C90)</f>
        <v>1</v>
      </c>
      <c r="D91" s="292" t="s">
        <v>130</v>
      </c>
      <c r="E91" s="293"/>
      <c r="F91" s="293"/>
      <c r="G91" s="294"/>
      <c r="H91" s="380">
        <f>J91</f>
        <v>4.7391666666666667</v>
      </c>
      <c r="I91" s="381"/>
      <c r="J91" s="157">
        <f>SUM(J68:J90)</f>
        <v>4.7391666666666667</v>
      </c>
    </row>
    <row r="92" spans="1:10" ht="15" thickBot="1" x14ac:dyDescent="0.25">
      <c r="A92" s="96"/>
      <c r="B92" s="97"/>
      <c r="C92" s="97"/>
      <c r="D92" s="97"/>
      <c r="E92" s="97"/>
      <c r="F92" s="96"/>
      <c r="G92" s="96"/>
      <c r="H92" s="96"/>
      <c r="I92" s="96"/>
    </row>
    <row r="93" spans="1:10" ht="53.45" customHeight="1" thickBot="1" x14ac:dyDescent="0.25">
      <c r="A93" s="96"/>
      <c r="B93" s="314" t="s">
        <v>3</v>
      </c>
      <c r="C93" s="315"/>
      <c r="D93" s="278">
        <f>(0.3*H65)+(0.7*H91)</f>
        <v>4.7424166666666663</v>
      </c>
      <c r="E93" s="279"/>
      <c r="F93" s="279"/>
      <c r="G93" s="279"/>
      <c r="H93" s="280"/>
      <c r="I93" s="96"/>
    </row>
    <row r="94" spans="1:10" ht="18.75" thickBot="1" x14ac:dyDescent="0.25">
      <c r="A94" s="93"/>
      <c r="B94" s="295" t="s">
        <v>2</v>
      </c>
      <c r="C94" s="295"/>
      <c r="D94" s="295"/>
      <c r="E94" s="295"/>
      <c r="F94" s="295"/>
      <c r="G94" s="295"/>
      <c r="H94" s="295"/>
      <c r="I94" s="295"/>
    </row>
    <row r="95" spans="1:10" ht="49.15" customHeight="1" thickBot="1" x14ac:dyDescent="0.25">
      <c r="A95" s="94" t="s">
        <v>104</v>
      </c>
      <c r="B95" s="95">
        <f ca="1">TODAY()</f>
        <v>43307</v>
      </c>
      <c r="C95" s="267">
        <f ca="1">TODAY()</f>
        <v>43307</v>
      </c>
      <c r="D95" s="268"/>
      <c r="E95" s="275" t="s">
        <v>1</v>
      </c>
      <c r="F95" s="276"/>
      <c r="G95" s="276"/>
      <c r="H95" s="276"/>
      <c r="I95" s="277"/>
    </row>
    <row r="96" spans="1:10" ht="96.6" customHeight="1" thickBot="1" x14ac:dyDescent="0.25">
      <c r="A96" s="269" t="s">
        <v>131</v>
      </c>
      <c r="B96" s="270"/>
      <c r="C96" s="269" t="s">
        <v>132</v>
      </c>
      <c r="D96" s="271"/>
      <c r="E96" s="284" t="s">
        <v>97</v>
      </c>
      <c r="F96" s="285"/>
      <c r="G96" s="285"/>
      <c r="H96" s="285"/>
      <c r="I96" s="286"/>
    </row>
    <row r="97" spans="1:11" ht="18" x14ac:dyDescent="0.25">
      <c r="A97" s="251" t="s">
        <v>78</v>
      </c>
      <c r="B97" s="251"/>
      <c r="C97" s="251"/>
      <c r="D97" s="251"/>
      <c r="E97" s="251"/>
      <c r="F97" s="251"/>
      <c r="G97" s="251"/>
      <c r="H97" s="251"/>
      <c r="I97" s="251"/>
    </row>
    <row r="98" spans="1:11" ht="15" thickBot="1" x14ac:dyDescent="0.25"/>
    <row r="99" spans="1:11" s="30" customFormat="1" ht="21.6" customHeight="1" thickBot="1" x14ac:dyDescent="0.25">
      <c r="A99" s="32"/>
      <c r="B99" s="33"/>
      <c r="C99" s="33"/>
      <c r="D99" s="33"/>
      <c r="E99" s="33"/>
      <c r="F99" s="34"/>
      <c r="G99" s="34"/>
      <c r="H99" s="34"/>
      <c r="I99" s="35"/>
    </row>
    <row r="100" spans="1:11" ht="15" thickBot="1" x14ac:dyDescent="0.25"/>
    <row r="101" spans="1:11" s="26" customFormat="1" ht="117.6" customHeight="1" thickBot="1" x14ac:dyDescent="0.25">
      <c r="A101" s="242" t="s">
        <v>92</v>
      </c>
      <c r="B101" s="243"/>
      <c r="C101" s="243"/>
      <c r="D101" s="243"/>
      <c r="E101" s="243"/>
      <c r="F101" s="243"/>
      <c r="G101" s="243"/>
      <c r="H101" s="243"/>
      <c r="I101" s="244"/>
      <c r="J101" s="24"/>
      <c r="K101" s="25"/>
    </row>
    <row r="102" spans="1:11" s="26" customFormat="1" ht="51" customHeight="1" x14ac:dyDescent="0.35">
      <c r="A102" s="87" t="str">
        <f>A2</f>
        <v>اسم الموظف:</v>
      </c>
      <c r="B102" s="158" t="str">
        <f>B51</f>
        <v>محمد احمد حسن داحش</v>
      </c>
      <c r="C102" s="52"/>
      <c r="D102" s="90" t="str">
        <f>D2</f>
        <v>الوكالة / الادارة العامة:</v>
      </c>
      <c r="E102" s="173" t="str">
        <f>E51</f>
        <v>ادراة المراكز الصحية بالخبر</v>
      </c>
      <c r="F102" s="174"/>
      <c r="G102" s="174"/>
      <c r="H102" s="167"/>
      <c r="I102" s="168"/>
      <c r="J102" s="24"/>
      <c r="K102" s="25"/>
    </row>
    <row r="103" spans="1:11" s="26" customFormat="1" ht="51" customHeight="1" x14ac:dyDescent="0.35">
      <c r="A103" s="88" t="str">
        <f>A3</f>
        <v>المسمى الوظيفي:</v>
      </c>
      <c r="B103" s="66" t="str">
        <f>B52</f>
        <v>فني تمريض</v>
      </c>
      <c r="C103" s="46"/>
      <c r="D103" s="91" t="str">
        <f>D3</f>
        <v xml:space="preserve">الإدارة /القسم: </v>
      </c>
      <c r="E103" s="175" t="str">
        <f>E52</f>
        <v>الفحص الشامل</v>
      </c>
      <c r="F103" s="176"/>
      <c r="G103" s="176"/>
      <c r="H103" s="169"/>
      <c r="I103" s="170"/>
      <c r="J103" s="24"/>
      <c r="K103" s="25"/>
    </row>
    <row r="104" spans="1:11" s="26" customFormat="1" ht="51" customHeight="1" thickBot="1" x14ac:dyDescent="0.4">
      <c r="A104" s="89" t="str">
        <f>A4</f>
        <v>الرقم الوظيفي:</v>
      </c>
      <c r="B104" s="159">
        <f>B53</f>
        <v>3820920</v>
      </c>
      <c r="C104" s="47"/>
      <c r="D104" s="92" t="str">
        <f>D53</f>
        <v>المدير (المقيم):</v>
      </c>
      <c r="E104" s="177" t="str">
        <f>E53</f>
        <v>عثمان عبدالله الشهري</v>
      </c>
      <c r="F104" s="178"/>
      <c r="G104" s="178"/>
      <c r="H104" s="171"/>
      <c r="I104" s="172"/>
      <c r="J104" s="24"/>
      <c r="K104" s="25"/>
    </row>
    <row r="105" spans="1:11" s="26" customFormat="1" ht="32.450000000000003" customHeight="1" x14ac:dyDescent="0.2">
      <c r="A105" s="245" t="s">
        <v>93</v>
      </c>
      <c r="B105" s="245"/>
      <c r="C105" s="245"/>
      <c r="D105" s="82" t="s">
        <v>81</v>
      </c>
      <c r="E105" s="83"/>
      <c r="F105" s="83"/>
      <c r="G105" s="83"/>
      <c r="H105" s="83"/>
      <c r="I105" s="84"/>
      <c r="J105" s="24"/>
      <c r="K105" s="25"/>
    </row>
    <row r="106" spans="1:11" s="26" customFormat="1" ht="71.45" customHeight="1" x14ac:dyDescent="0.2">
      <c r="A106" s="246"/>
      <c r="B106" s="246"/>
      <c r="C106" s="246"/>
      <c r="D106" s="248"/>
      <c r="E106" s="249"/>
      <c r="F106" s="249"/>
      <c r="G106" s="249"/>
      <c r="H106" s="249"/>
      <c r="I106" s="250"/>
      <c r="J106" s="24"/>
      <c r="K106" s="25"/>
    </row>
    <row r="107" spans="1:11" s="26" customFormat="1" ht="63" customHeight="1" thickBot="1" x14ac:dyDescent="0.4">
      <c r="A107" s="247" t="s">
        <v>150</v>
      </c>
      <c r="B107" s="247"/>
      <c r="C107" s="247"/>
      <c r="D107" s="85" t="s">
        <v>105</v>
      </c>
      <c r="E107" s="179">
        <f ca="1">TODAY()</f>
        <v>43307</v>
      </c>
      <c r="F107" s="179"/>
      <c r="G107" s="86">
        <f ca="1">TODAY()</f>
        <v>43307</v>
      </c>
      <c r="H107" s="256" t="s">
        <v>142</v>
      </c>
      <c r="I107" s="257"/>
      <c r="J107" s="24"/>
    </row>
    <row r="108" spans="1:11" s="26" customFormat="1" ht="18" customHeight="1" thickTop="1" x14ac:dyDescent="0.2">
      <c r="A108" s="193" t="s">
        <v>143</v>
      </c>
      <c r="B108" s="194"/>
      <c r="C108" s="194"/>
      <c r="D108" s="194"/>
      <c r="E108" s="194"/>
      <c r="F108" s="194"/>
      <c r="G108" s="194"/>
      <c r="H108" s="194"/>
      <c r="I108" s="195"/>
      <c r="J108" s="24"/>
    </row>
    <row r="109" spans="1:11" s="26" customFormat="1" ht="30" customHeight="1" thickBot="1" x14ac:dyDescent="0.25">
      <c r="A109" s="196"/>
      <c r="B109" s="197"/>
      <c r="C109" s="197"/>
      <c r="D109" s="197"/>
      <c r="E109" s="197"/>
      <c r="F109" s="197"/>
      <c r="G109" s="197"/>
      <c r="H109" s="197"/>
      <c r="I109" s="198"/>
      <c r="J109" s="24"/>
    </row>
    <row r="110" spans="1:11" s="26" customFormat="1" ht="45" customHeight="1" thickTop="1" x14ac:dyDescent="0.2">
      <c r="A110" s="77">
        <v>1</v>
      </c>
      <c r="B110" s="199" t="s">
        <v>94</v>
      </c>
      <c r="C110" s="199"/>
      <c r="D110" s="199"/>
      <c r="E110" s="287"/>
      <c r="F110" s="287"/>
      <c r="G110" s="287"/>
      <c r="H110" s="287"/>
      <c r="I110" s="288"/>
      <c r="J110" s="24"/>
    </row>
    <row r="111" spans="1:11" s="26" customFormat="1" ht="45" customHeight="1" x14ac:dyDescent="0.45">
      <c r="A111" s="77">
        <v>2</v>
      </c>
      <c r="B111" s="180" t="s">
        <v>82</v>
      </c>
      <c r="C111" s="180"/>
      <c r="D111" s="180"/>
      <c r="E111" s="78"/>
      <c r="F111" s="79"/>
      <c r="G111" s="79"/>
      <c r="H111" s="79"/>
      <c r="I111" s="80"/>
      <c r="J111" s="24"/>
    </row>
    <row r="112" spans="1:11" s="26" customFormat="1" ht="61.9" customHeight="1" x14ac:dyDescent="0.2">
      <c r="A112" s="77">
        <v>3</v>
      </c>
      <c r="B112" s="181" t="s">
        <v>95</v>
      </c>
      <c r="C112" s="182"/>
      <c r="D112" s="182"/>
      <c r="E112" s="182"/>
      <c r="F112" s="182"/>
      <c r="G112" s="182"/>
      <c r="H112" s="182"/>
      <c r="I112" s="183"/>
      <c r="J112" s="24"/>
    </row>
    <row r="113" spans="1:10" s="26" customFormat="1" ht="63" customHeight="1" thickBot="1" x14ac:dyDescent="0.25">
      <c r="A113" s="81">
        <v>4</v>
      </c>
      <c r="B113" s="252" t="s">
        <v>83</v>
      </c>
      <c r="C113" s="252"/>
      <c r="D113" s="252"/>
      <c r="E113" s="252"/>
      <c r="F113" s="252"/>
      <c r="G113" s="252"/>
      <c r="H113" s="252"/>
      <c r="I113" s="252"/>
      <c r="J113" s="24"/>
    </row>
    <row r="114" spans="1:10" s="26" customFormat="1" ht="59.45" customHeight="1" thickTop="1" thickBot="1" x14ac:dyDescent="0.25">
      <c r="A114" s="253" t="s">
        <v>144</v>
      </c>
      <c r="B114" s="254"/>
      <c r="C114" s="254"/>
      <c r="D114" s="254"/>
      <c r="E114" s="254"/>
      <c r="F114" s="254"/>
      <c r="G114" s="254"/>
      <c r="H114" s="254"/>
      <c r="I114" s="255"/>
      <c r="J114" s="24"/>
    </row>
    <row r="115" spans="1:10" s="26" customFormat="1" ht="93" customHeight="1" thickTop="1" x14ac:dyDescent="0.2">
      <c r="A115" s="69" t="s">
        <v>84</v>
      </c>
      <c r="B115" s="70" t="s">
        <v>151</v>
      </c>
      <c r="C115" s="71" t="s">
        <v>91</v>
      </c>
      <c r="D115" s="71" t="s">
        <v>90</v>
      </c>
      <c r="E115" s="184" t="s">
        <v>89</v>
      </c>
      <c r="F115" s="185"/>
      <c r="G115" s="184" t="s">
        <v>86</v>
      </c>
      <c r="H115" s="200"/>
      <c r="I115" s="185"/>
      <c r="J115" s="27"/>
    </row>
    <row r="116" spans="1:10" s="26" customFormat="1" ht="46.15" customHeight="1" x14ac:dyDescent="0.55000000000000004">
      <c r="A116" s="72">
        <v>5</v>
      </c>
      <c r="B116" s="73" t="s">
        <v>135</v>
      </c>
      <c r="C116" s="160">
        <f>IF(D93&gt;=4.5,D93,"")</f>
        <v>4.7424166666666663</v>
      </c>
      <c r="D116" s="161">
        <f>IF(D93&gt;=4.5,D93,"")</f>
        <v>4.7424166666666663</v>
      </c>
      <c r="E116" s="186"/>
      <c r="F116" s="187"/>
      <c r="G116" s="186"/>
      <c r="H116" s="190"/>
      <c r="I116" s="187"/>
      <c r="J116" s="28"/>
    </row>
    <row r="117" spans="1:10" s="26" customFormat="1" ht="46.15" customHeight="1" x14ac:dyDescent="0.55000000000000004">
      <c r="A117" s="72">
        <v>4</v>
      </c>
      <c r="B117" s="73" t="s">
        <v>136</v>
      </c>
      <c r="C117" s="160" t="str">
        <f>IF(D93&gt;=4.5,"",IF(D93&gt;=3.5,D93,""))</f>
        <v/>
      </c>
      <c r="D117" s="161" t="str">
        <f>IF(D93&gt;4.5,"",IF(D93&gt;=3.5,D93,""))</f>
        <v/>
      </c>
      <c r="E117" s="188"/>
      <c r="F117" s="189"/>
      <c r="G117" s="188"/>
      <c r="H117" s="191"/>
      <c r="I117" s="189"/>
      <c r="J117" s="28"/>
    </row>
    <row r="118" spans="1:10" s="26" customFormat="1" ht="46.15" customHeight="1" x14ac:dyDescent="0.55000000000000004">
      <c r="A118" s="72">
        <v>3</v>
      </c>
      <c r="B118" s="73" t="s">
        <v>137</v>
      </c>
      <c r="C118" s="160" t="str">
        <f>IF(D93&gt;=3.5,"",IF(D93&gt;=2.5,D93,""))</f>
        <v/>
      </c>
      <c r="D118" s="161" t="str">
        <f>IF(D93&gt;3.5,"",IF(D93&gt;=2.5,D93,""))</f>
        <v/>
      </c>
      <c r="E118" s="188"/>
      <c r="F118" s="189"/>
      <c r="G118" s="188"/>
      <c r="H118" s="191"/>
      <c r="I118" s="189"/>
      <c r="J118" s="28"/>
    </row>
    <row r="119" spans="1:10" s="26" customFormat="1" ht="46.15" customHeight="1" x14ac:dyDescent="0.55000000000000004">
      <c r="A119" s="74">
        <v>2</v>
      </c>
      <c r="B119" s="75" t="s">
        <v>148</v>
      </c>
      <c r="C119" s="162" t="str">
        <f>IF(D93&gt;=2.5,"",IF(D93&gt;=1.5,D93,""))</f>
        <v/>
      </c>
      <c r="D119" s="161" t="str">
        <f>IF(D93&gt;2.5,"",IF(D93&gt;=1.5,D93,""))</f>
        <v/>
      </c>
      <c r="E119" s="188"/>
      <c r="F119" s="189"/>
      <c r="G119" s="188"/>
      <c r="H119" s="191"/>
      <c r="I119" s="189"/>
      <c r="J119" s="28"/>
    </row>
    <row r="120" spans="1:10" s="26" customFormat="1" ht="46.15" customHeight="1" thickBot="1" x14ac:dyDescent="0.6">
      <c r="A120" s="76">
        <v>1</v>
      </c>
      <c r="B120" s="75" t="s">
        <v>149</v>
      </c>
      <c r="C120" s="162" t="str">
        <f>IF(D93&gt;=1.5,"",IF(D93&gt;=0,D93,""))</f>
        <v/>
      </c>
      <c r="D120" s="163" t="str">
        <f>IF(D93&gt;1.5,"",IF(D93&gt;=0,D93,""))</f>
        <v/>
      </c>
      <c r="E120" s="188"/>
      <c r="F120" s="189"/>
      <c r="G120" s="188"/>
      <c r="H120" s="192"/>
      <c r="I120" s="189"/>
      <c r="J120" s="29"/>
    </row>
    <row r="121" spans="1:10" s="26" customFormat="1" ht="62.45" customHeight="1" x14ac:dyDescent="0.2">
      <c r="A121" s="164" t="s">
        <v>138</v>
      </c>
      <c r="B121" s="165"/>
      <c r="C121" s="166"/>
      <c r="D121" s="164" t="s">
        <v>139</v>
      </c>
      <c r="E121" s="165"/>
      <c r="F121" s="165"/>
      <c r="G121" s="165"/>
      <c r="H121" s="165"/>
      <c r="I121" s="166"/>
      <c r="J121" s="24"/>
    </row>
    <row r="122" spans="1:10" s="26" customFormat="1" ht="45" customHeight="1" x14ac:dyDescent="0.2">
      <c r="A122" s="235"/>
      <c r="B122" s="236"/>
      <c r="C122" s="237"/>
      <c r="D122" s="235"/>
      <c r="E122" s="236"/>
      <c r="F122" s="236"/>
      <c r="G122" s="236"/>
      <c r="H122" s="236"/>
      <c r="I122" s="237"/>
      <c r="J122" s="24"/>
    </row>
    <row r="123" spans="1:10" s="26" customFormat="1" ht="45" customHeight="1" x14ac:dyDescent="0.2">
      <c r="A123" s="235"/>
      <c r="B123" s="236"/>
      <c r="C123" s="237"/>
      <c r="D123" s="235"/>
      <c r="E123" s="236"/>
      <c r="F123" s="236"/>
      <c r="G123" s="236"/>
      <c r="H123" s="236"/>
      <c r="I123" s="237"/>
      <c r="J123" s="24"/>
    </row>
    <row r="124" spans="1:10" s="26" customFormat="1" ht="45" customHeight="1" x14ac:dyDescent="0.2">
      <c r="A124" s="235"/>
      <c r="B124" s="236"/>
      <c r="C124" s="237"/>
      <c r="D124" s="235"/>
      <c r="E124" s="236"/>
      <c r="F124" s="236"/>
      <c r="G124" s="236"/>
      <c r="H124" s="236"/>
      <c r="I124" s="237"/>
      <c r="J124" s="24"/>
    </row>
    <row r="125" spans="1:10" s="26" customFormat="1" ht="45" customHeight="1" x14ac:dyDescent="0.2">
      <c r="A125" s="235"/>
      <c r="B125" s="236"/>
      <c r="C125" s="237"/>
      <c r="D125" s="235"/>
      <c r="E125" s="236"/>
      <c r="F125" s="236"/>
      <c r="G125" s="236"/>
      <c r="H125" s="236"/>
      <c r="I125" s="237"/>
      <c r="J125" s="24"/>
    </row>
    <row r="126" spans="1:10" s="26" customFormat="1" ht="34.9" customHeight="1" x14ac:dyDescent="0.2">
      <c r="A126" s="238" t="s">
        <v>140</v>
      </c>
      <c r="B126" s="239"/>
      <c r="C126" s="239"/>
      <c r="D126" s="239"/>
      <c r="E126" s="239"/>
      <c r="F126" s="239"/>
      <c r="G126" s="239"/>
      <c r="H126" s="239"/>
      <c r="I126" s="240"/>
      <c r="J126" s="24"/>
    </row>
    <row r="127" spans="1:10" s="26" customFormat="1" ht="18" customHeight="1" x14ac:dyDescent="0.2">
      <c r="A127" s="241"/>
      <c r="B127" s="241"/>
      <c r="C127" s="241"/>
      <c r="D127" s="241"/>
      <c r="E127" s="241"/>
      <c r="F127" s="241"/>
      <c r="G127" s="241"/>
      <c r="H127" s="241"/>
      <c r="I127" s="241"/>
      <c r="J127" s="27"/>
    </row>
    <row r="128" spans="1:10" s="26" customFormat="1" ht="171" customHeight="1" x14ac:dyDescent="0.2">
      <c r="A128" s="241"/>
      <c r="B128" s="241"/>
      <c r="C128" s="241"/>
      <c r="D128" s="241"/>
      <c r="E128" s="241"/>
      <c r="F128" s="241"/>
      <c r="G128" s="241"/>
      <c r="H128" s="241"/>
      <c r="I128" s="241"/>
      <c r="J128" s="29"/>
    </row>
    <row r="129" spans="1:10" s="26" customFormat="1" ht="18" customHeight="1" x14ac:dyDescent="0.2">
      <c r="A129" s="229" t="s">
        <v>87</v>
      </c>
      <c r="B129" s="230"/>
      <c r="C129" s="229" t="s">
        <v>96</v>
      </c>
      <c r="D129" s="233"/>
      <c r="E129" s="230"/>
      <c r="F129" s="229" t="s">
        <v>88</v>
      </c>
      <c r="G129" s="233"/>
      <c r="H129" s="233"/>
      <c r="I129" s="230"/>
      <c r="J129" s="24"/>
    </row>
    <row r="130" spans="1:10" s="26" customFormat="1" ht="91.15" customHeight="1" x14ac:dyDescent="0.2">
      <c r="A130" s="231"/>
      <c r="B130" s="232"/>
      <c r="C130" s="231"/>
      <c r="D130" s="234"/>
      <c r="E130" s="232"/>
      <c r="F130" s="231"/>
      <c r="G130" s="234"/>
      <c r="H130" s="234"/>
      <c r="I130" s="232"/>
      <c r="J130" s="24"/>
    </row>
    <row r="131" spans="1:10" hidden="1" x14ac:dyDescent="0.2">
      <c r="A131" s="67"/>
      <c r="B131" s="68"/>
      <c r="C131" s="68"/>
      <c r="D131" s="68"/>
      <c r="E131" s="68"/>
      <c r="F131" s="67"/>
      <c r="G131" s="67"/>
      <c r="H131" s="67"/>
      <c r="I131" s="67"/>
    </row>
    <row r="132" spans="1:10" hidden="1" x14ac:dyDescent="0.2">
      <c r="A132" s="67"/>
      <c r="B132" s="68"/>
      <c r="C132" s="68"/>
      <c r="D132" s="68"/>
      <c r="E132" s="68"/>
      <c r="F132" s="67"/>
      <c r="G132" s="67"/>
      <c r="H132" s="67"/>
      <c r="I132" s="67"/>
    </row>
    <row r="133" spans="1:10" x14ac:dyDescent="0.2">
      <c r="A133" s="67"/>
      <c r="B133" s="68"/>
      <c r="C133" s="68"/>
      <c r="D133" s="68"/>
      <c r="E133" s="68"/>
      <c r="F133" s="67"/>
      <c r="G133" s="67"/>
      <c r="H133" s="67"/>
      <c r="I133" s="67"/>
    </row>
    <row r="134" spans="1:10" x14ac:dyDescent="0.2">
      <c r="A134" s="67"/>
      <c r="B134" s="68"/>
      <c r="C134" s="68"/>
      <c r="D134" s="68"/>
      <c r="E134" s="68"/>
      <c r="F134" s="67"/>
      <c r="G134" s="67"/>
      <c r="H134" s="67"/>
      <c r="I134" s="67"/>
    </row>
    <row r="135" spans="1:10" x14ac:dyDescent="0.2">
      <c r="A135" s="67"/>
      <c r="B135" s="68"/>
      <c r="C135" s="68"/>
      <c r="D135" s="68"/>
      <c r="E135" s="68"/>
      <c r="F135" s="67"/>
      <c r="G135" s="67"/>
      <c r="H135" s="67"/>
      <c r="I135" s="67"/>
    </row>
    <row r="136" spans="1:10" x14ac:dyDescent="0.2">
      <c r="A136" s="67"/>
      <c r="B136" s="68"/>
      <c r="C136" s="68"/>
      <c r="D136" s="68"/>
      <c r="E136" s="68"/>
      <c r="F136" s="67"/>
      <c r="G136" s="67"/>
      <c r="H136" s="67"/>
      <c r="I136" s="67"/>
    </row>
    <row r="137" spans="1:10" x14ac:dyDescent="0.2">
      <c r="A137" s="67"/>
      <c r="B137" s="68"/>
      <c r="C137" s="68"/>
      <c r="D137" s="68"/>
      <c r="E137" s="68"/>
      <c r="F137" s="67"/>
      <c r="G137" s="67"/>
      <c r="H137" s="67"/>
      <c r="I137" s="67"/>
    </row>
    <row r="138" spans="1:10" x14ac:dyDescent="0.2">
      <c r="A138" s="67"/>
      <c r="B138" s="68"/>
      <c r="C138" s="68"/>
      <c r="D138" s="68"/>
      <c r="E138" s="68"/>
      <c r="F138" s="67"/>
      <c r="G138" s="67"/>
      <c r="H138" s="67"/>
      <c r="I138" s="67"/>
    </row>
    <row r="139" spans="1:10" x14ac:dyDescent="0.2">
      <c r="A139" s="67"/>
      <c r="B139" s="68"/>
      <c r="C139" s="68"/>
      <c r="D139" s="68"/>
      <c r="E139" s="68"/>
      <c r="F139" s="67"/>
      <c r="G139" s="67"/>
      <c r="H139" s="67"/>
      <c r="I139" s="67"/>
    </row>
    <row r="140" spans="1:10" x14ac:dyDescent="0.2">
      <c r="A140" s="67"/>
      <c r="B140" s="68"/>
      <c r="C140" s="68"/>
      <c r="D140" s="68"/>
      <c r="E140" s="68"/>
      <c r="F140" s="67"/>
      <c r="G140" s="67"/>
      <c r="H140" s="67"/>
      <c r="I140" s="67"/>
    </row>
    <row r="141" spans="1:10" x14ac:dyDescent="0.2">
      <c r="A141" s="67"/>
      <c r="B141" s="68"/>
      <c r="C141" s="68"/>
      <c r="D141" s="68"/>
      <c r="E141" s="68"/>
      <c r="F141" s="67"/>
      <c r="G141" s="67"/>
      <c r="H141" s="67"/>
      <c r="I141" s="67"/>
    </row>
    <row r="142" spans="1:10" x14ac:dyDescent="0.2">
      <c r="A142" s="67"/>
      <c r="B142" s="68"/>
      <c r="C142" s="68"/>
      <c r="D142" s="68"/>
      <c r="E142" s="68"/>
      <c r="F142" s="67"/>
      <c r="G142" s="67"/>
      <c r="H142" s="67"/>
      <c r="I142" s="67"/>
    </row>
    <row r="143" spans="1:10" x14ac:dyDescent="0.2">
      <c r="A143" s="67"/>
      <c r="B143" s="68"/>
      <c r="C143" s="68"/>
      <c r="D143" s="68"/>
      <c r="E143" s="68"/>
      <c r="F143" s="67"/>
      <c r="G143" s="67"/>
      <c r="H143" s="67"/>
      <c r="I143" s="67"/>
    </row>
    <row r="144" spans="1:10" x14ac:dyDescent="0.2">
      <c r="A144" s="67"/>
      <c r="B144" s="68"/>
      <c r="C144" s="68"/>
      <c r="D144" s="68"/>
      <c r="E144" s="68"/>
      <c r="F144" s="67"/>
      <c r="G144" s="67"/>
      <c r="H144" s="67"/>
      <c r="I144" s="67"/>
    </row>
    <row r="145" spans="1:9" x14ac:dyDescent="0.2">
      <c r="A145" s="67"/>
      <c r="B145" s="68"/>
      <c r="C145" s="68"/>
      <c r="D145" s="68"/>
      <c r="E145" s="68"/>
      <c r="F145" s="67"/>
      <c r="G145" s="67"/>
      <c r="H145" s="67"/>
      <c r="I145" s="67"/>
    </row>
    <row r="146" spans="1:9" x14ac:dyDescent="0.2">
      <c r="A146" s="67"/>
      <c r="B146" s="68"/>
      <c r="C146" s="68"/>
      <c r="D146" s="68"/>
      <c r="E146" s="68"/>
      <c r="F146" s="67"/>
      <c r="G146" s="67"/>
      <c r="H146" s="67"/>
      <c r="I146" s="67"/>
    </row>
    <row r="147" spans="1:9" x14ac:dyDescent="0.2">
      <c r="A147" s="67"/>
      <c r="B147" s="68"/>
      <c r="C147" s="68"/>
      <c r="D147" s="68"/>
      <c r="E147" s="68"/>
      <c r="F147" s="67"/>
      <c r="G147" s="67"/>
      <c r="H147" s="67"/>
      <c r="I147" s="67"/>
    </row>
    <row r="148" spans="1:9" x14ac:dyDescent="0.2">
      <c r="A148" s="67"/>
      <c r="B148" s="68"/>
      <c r="C148" s="68"/>
      <c r="D148" s="68"/>
      <c r="E148" s="68"/>
      <c r="F148" s="67"/>
      <c r="G148" s="67"/>
      <c r="H148" s="67"/>
      <c r="I148" s="67"/>
    </row>
    <row r="149" spans="1:9" x14ac:dyDescent="0.2">
      <c r="A149" s="67"/>
      <c r="B149" s="68"/>
      <c r="C149" s="68"/>
      <c r="D149" s="68"/>
      <c r="E149" s="68"/>
      <c r="F149" s="67"/>
      <c r="G149" s="67"/>
      <c r="H149" s="67"/>
      <c r="I149" s="67"/>
    </row>
    <row r="150" spans="1:9" x14ac:dyDescent="0.2">
      <c r="A150" s="67"/>
      <c r="B150" s="68"/>
      <c r="C150" s="68"/>
      <c r="D150" s="68"/>
      <c r="E150" s="68"/>
      <c r="F150" s="67"/>
      <c r="G150" s="67"/>
      <c r="H150" s="67"/>
      <c r="I150" s="67"/>
    </row>
    <row r="151" spans="1:9" x14ac:dyDescent="0.2">
      <c r="A151" s="67"/>
      <c r="B151" s="68"/>
      <c r="C151" s="68"/>
      <c r="D151" s="68"/>
      <c r="E151" s="68"/>
      <c r="F151" s="67"/>
      <c r="G151" s="67"/>
      <c r="H151" s="67"/>
      <c r="I151" s="67"/>
    </row>
    <row r="152" spans="1:9" x14ac:dyDescent="0.2">
      <c r="A152" s="67"/>
      <c r="B152" s="68"/>
      <c r="C152" s="68"/>
      <c r="D152" s="68"/>
      <c r="E152" s="68"/>
      <c r="F152" s="67"/>
      <c r="G152" s="67"/>
      <c r="H152" s="67"/>
      <c r="I152" s="67"/>
    </row>
    <row r="153" spans="1:9" x14ac:dyDescent="0.2">
      <c r="A153" s="67"/>
      <c r="B153" s="68"/>
      <c r="C153" s="68"/>
      <c r="D153" s="68"/>
      <c r="E153" s="68"/>
      <c r="F153" s="67"/>
      <c r="G153" s="67"/>
      <c r="H153" s="67"/>
      <c r="I153" s="67"/>
    </row>
    <row r="154" spans="1:9" x14ac:dyDescent="0.2">
      <c r="A154" s="67"/>
      <c r="B154" s="68"/>
      <c r="C154" s="68"/>
      <c r="D154" s="68"/>
      <c r="E154" s="68"/>
      <c r="F154" s="67"/>
      <c r="G154" s="67"/>
      <c r="H154" s="67"/>
      <c r="I154" s="67"/>
    </row>
    <row r="155" spans="1:9" x14ac:dyDescent="0.2">
      <c r="A155" s="67"/>
      <c r="B155" s="68"/>
      <c r="C155" s="68"/>
      <c r="D155" s="68"/>
      <c r="E155" s="68"/>
      <c r="F155" s="67"/>
      <c r="G155" s="67"/>
      <c r="H155" s="67"/>
      <c r="I155" s="67"/>
    </row>
    <row r="156" spans="1:9" x14ac:dyDescent="0.2">
      <c r="A156" s="67"/>
      <c r="B156" s="68"/>
      <c r="C156" s="68"/>
      <c r="D156" s="68"/>
      <c r="E156" s="68"/>
      <c r="F156" s="67"/>
      <c r="G156" s="67"/>
      <c r="H156" s="67"/>
      <c r="I156" s="67"/>
    </row>
    <row r="157" spans="1:9" x14ac:dyDescent="0.2">
      <c r="A157" s="67"/>
      <c r="B157" s="68"/>
      <c r="C157" s="68"/>
      <c r="D157" s="68"/>
      <c r="E157" s="68"/>
      <c r="F157" s="67"/>
      <c r="G157" s="67"/>
      <c r="H157" s="67"/>
      <c r="I157" s="67"/>
    </row>
    <row r="158" spans="1:9" x14ac:dyDescent="0.2">
      <c r="A158" s="67"/>
      <c r="B158" s="68"/>
      <c r="C158" s="68"/>
      <c r="D158" s="68"/>
      <c r="E158" s="68"/>
      <c r="F158" s="67"/>
      <c r="G158" s="67"/>
      <c r="H158" s="67"/>
      <c r="I158" s="67"/>
    </row>
    <row r="159" spans="1:9" x14ac:dyDescent="0.2">
      <c r="A159" s="67"/>
      <c r="B159" s="68"/>
      <c r="C159" s="68"/>
      <c r="D159" s="68"/>
      <c r="E159" s="68"/>
      <c r="F159" s="67"/>
      <c r="G159" s="67"/>
      <c r="H159" s="67"/>
      <c r="I159" s="67"/>
    </row>
    <row r="160" spans="1:9" x14ac:dyDescent="0.2">
      <c r="A160" s="67"/>
      <c r="B160" s="68"/>
      <c r="C160" s="68"/>
      <c r="D160" s="68"/>
      <c r="E160" s="68"/>
      <c r="F160" s="67"/>
      <c r="G160" s="67"/>
      <c r="H160" s="67"/>
      <c r="I160" s="67"/>
    </row>
    <row r="161" spans="1:9" x14ac:dyDescent="0.2">
      <c r="A161" s="67"/>
      <c r="B161" s="68"/>
      <c r="C161" s="68"/>
      <c r="D161" s="68"/>
      <c r="E161" s="68"/>
      <c r="F161" s="67"/>
      <c r="G161" s="67"/>
      <c r="H161" s="67"/>
      <c r="I161" s="67"/>
    </row>
    <row r="162" spans="1:9" x14ac:dyDescent="0.2">
      <c r="A162" s="67"/>
      <c r="B162" s="68"/>
      <c r="C162" s="68"/>
      <c r="D162" s="68"/>
      <c r="E162" s="68"/>
      <c r="F162" s="67"/>
      <c r="G162" s="67"/>
      <c r="H162" s="67"/>
      <c r="I162" s="67"/>
    </row>
    <row r="163" spans="1:9" x14ac:dyDescent="0.2">
      <c r="A163" s="67"/>
      <c r="B163" s="68"/>
      <c r="C163" s="68"/>
      <c r="D163" s="68"/>
      <c r="E163" s="68"/>
      <c r="F163" s="67"/>
      <c r="G163" s="67"/>
      <c r="H163" s="67"/>
      <c r="I163" s="67"/>
    </row>
    <row r="164" spans="1:9" x14ac:dyDescent="0.2">
      <c r="A164" s="67"/>
      <c r="B164" s="68"/>
      <c r="C164" s="68"/>
      <c r="D164" s="68"/>
      <c r="E164" s="68"/>
      <c r="F164" s="67"/>
      <c r="G164" s="67"/>
      <c r="H164" s="67"/>
      <c r="I164" s="67"/>
    </row>
    <row r="165" spans="1:9" x14ac:dyDescent="0.2">
      <c r="A165" s="67"/>
      <c r="B165" s="68"/>
      <c r="C165" s="68"/>
      <c r="D165" s="68"/>
      <c r="E165" s="68"/>
      <c r="F165" s="67"/>
      <c r="G165" s="67"/>
      <c r="H165" s="67"/>
      <c r="I165" s="67"/>
    </row>
    <row r="166" spans="1:9" x14ac:dyDescent="0.2">
      <c r="A166" s="67"/>
      <c r="B166" s="68"/>
      <c r="C166" s="68"/>
      <c r="D166" s="68"/>
      <c r="E166" s="68"/>
      <c r="F166" s="67"/>
      <c r="G166" s="67"/>
      <c r="H166" s="67"/>
      <c r="I166" s="67"/>
    </row>
    <row r="167" spans="1:9" x14ac:dyDescent="0.2">
      <c r="A167" s="67"/>
      <c r="B167" s="68"/>
      <c r="C167" s="68"/>
      <c r="D167" s="68"/>
      <c r="E167" s="68"/>
      <c r="F167" s="67"/>
      <c r="G167" s="67"/>
      <c r="H167" s="67"/>
      <c r="I167" s="67"/>
    </row>
    <row r="168" spans="1:9" x14ac:dyDescent="0.2">
      <c r="A168" s="67"/>
      <c r="B168" s="68"/>
      <c r="C168" s="68"/>
      <c r="D168" s="68"/>
      <c r="E168" s="68"/>
      <c r="F168" s="67"/>
      <c r="G168" s="67"/>
      <c r="H168" s="67"/>
      <c r="I168" s="67"/>
    </row>
    <row r="169" spans="1:9" x14ac:dyDescent="0.2">
      <c r="A169" s="67"/>
      <c r="B169" s="68"/>
      <c r="C169" s="68"/>
      <c r="D169" s="68"/>
      <c r="E169" s="68"/>
      <c r="F169" s="67"/>
      <c r="G169" s="67"/>
      <c r="H169" s="67"/>
      <c r="I169" s="67"/>
    </row>
    <row r="170" spans="1:9" x14ac:dyDescent="0.2">
      <c r="A170" s="67"/>
      <c r="B170" s="68"/>
      <c r="C170" s="68"/>
      <c r="D170" s="68"/>
      <c r="E170" s="68"/>
      <c r="F170" s="67"/>
      <c r="G170" s="67"/>
      <c r="H170" s="67"/>
      <c r="I170" s="67"/>
    </row>
    <row r="171" spans="1:9" x14ac:dyDescent="0.2">
      <c r="A171" s="67"/>
      <c r="B171" s="68"/>
      <c r="C171" s="68"/>
      <c r="D171" s="68"/>
      <c r="E171" s="68"/>
      <c r="F171" s="67"/>
      <c r="G171" s="67"/>
      <c r="H171" s="67"/>
      <c r="I171" s="67"/>
    </row>
    <row r="172" spans="1:9" x14ac:dyDescent="0.2">
      <c r="A172" s="67"/>
      <c r="B172" s="68"/>
      <c r="C172" s="68"/>
      <c r="D172" s="68"/>
      <c r="E172" s="68"/>
      <c r="F172" s="67"/>
      <c r="G172" s="67"/>
      <c r="H172" s="67"/>
      <c r="I172" s="67"/>
    </row>
  </sheetData>
  <sheetProtection algorithmName="SHA-512" hashValue="zqiNCvK5z9Jq9PbcyIpm21DH8AzDkpQC9fqtOvA4XL3xEnAY22AeDV6J0aSP7ykZ0kz9RXmNXSeT3YDBw7dKuw==" saltValue="+Hik8/wUSrtPPAzSEJ1/Yw==" spinCount="100000" sheet="1" objects="1" scenarios="1"/>
  <mergeCells count="191">
    <mergeCell ref="J68:J70"/>
    <mergeCell ref="J71:J73"/>
    <mergeCell ref="E43:I43"/>
    <mergeCell ref="D39:H39"/>
    <mergeCell ref="E52:G52"/>
    <mergeCell ref="H53:I53"/>
    <mergeCell ref="E53:G53"/>
    <mergeCell ref="D35:H35"/>
    <mergeCell ref="J74:J76"/>
    <mergeCell ref="D69:G69"/>
    <mergeCell ref="E51:G51"/>
    <mergeCell ref="H52:I52"/>
    <mergeCell ref="D67:G67"/>
    <mergeCell ref="C43:D43"/>
    <mergeCell ref="H51:I51"/>
    <mergeCell ref="J77:J79"/>
    <mergeCell ref="J80:J81"/>
    <mergeCell ref="J82:J85"/>
    <mergeCell ref="J86:J90"/>
    <mergeCell ref="H91:I91"/>
    <mergeCell ref="D83:G83"/>
    <mergeCell ref="D82:G82"/>
    <mergeCell ref="D77:G77"/>
    <mergeCell ref="D78:G78"/>
    <mergeCell ref="D79:G79"/>
    <mergeCell ref="D33:H33"/>
    <mergeCell ref="A31:A32"/>
    <mergeCell ref="A33:A36"/>
    <mergeCell ref="D36:H36"/>
    <mergeCell ref="D32:H32"/>
    <mergeCell ref="A19:A21"/>
    <mergeCell ref="B22:B24"/>
    <mergeCell ref="D29:H29"/>
    <mergeCell ref="A42:B42"/>
    <mergeCell ref="C22:C24"/>
    <mergeCell ref="D19:H19"/>
    <mergeCell ref="D20:H20"/>
    <mergeCell ref="D21:H21"/>
    <mergeCell ref="D22:H22"/>
    <mergeCell ref="A25:A27"/>
    <mergeCell ref="D42:I42"/>
    <mergeCell ref="B68:B70"/>
    <mergeCell ref="C68:C70"/>
    <mergeCell ref="B28:B30"/>
    <mergeCell ref="B37:B41"/>
    <mergeCell ref="C31:C32"/>
    <mergeCell ref="D40:H40"/>
    <mergeCell ref="A28:A30"/>
    <mergeCell ref="L16:N16"/>
    <mergeCell ref="L27:L28"/>
    <mergeCell ref="M27:M28"/>
    <mergeCell ref="C28:C30"/>
    <mergeCell ref="L17:N17"/>
    <mergeCell ref="L19:L20"/>
    <mergeCell ref="M19:M20"/>
    <mergeCell ref="L21:L22"/>
    <mergeCell ref="M21:M22"/>
    <mergeCell ref="L23:L24"/>
    <mergeCell ref="M23:M24"/>
    <mergeCell ref="L25:L26"/>
    <mergeCell ref="M25:M26"/>
    <mergeCell ref="D27:H27"/>
    <mergeCell ref="D28:H28"/>
    <mergeCell ref="C19:C21"/>
    <mergeCell ref="D18:H18"/>
    <mergeCell ref="A16:G16"/>
    <mergeCell ref="B19:B21"/>
    <mergeCell ref="B9:F9"/>
    <mergeCell ref="B10:F10"/>
    <mergeCell ref="A54:I54"/>
    <mergeCell ref="C44:D44"/>
    <mergeCell ref="A45:B45"/>
    <mergeCell ref="D24:H24"/>
    <mergeCell ref="D23:H23"/>
    <mergeCell ref="D25:H25"/>
    <mergeCell ref="D26:H26"/>
    <mergeCell ref="A50:I50"/>
    <mergeCell ref="A37:A41"/>
    <mergeCell ref="D37:H37"/>
    <mergeCell ref="D38:H38"/>
    <mergeCell ref="D30:H30"/>
    <mergeCell ref="D31:H31"/>
    <mergeCell ref="F45:I45"/>
    <mergeCell ref="B33:B36"/>
    <mergeCell ref="B31:B32"/>
    <mergeCell ref="D34:H34"/>
    <mergeCell ref="C33:C36"/>
    <mergeCell ref="C37:C41"/>
    <mergeCell ref="B25:B27"/>
    <mergeCell ref="A1:I1"/>
    <mergeCell ref="D91:G91"/>
    <mergeCell ref="B94:I94"/>
    <mergeCell ref="D84:G84"/>
    <mergeCell ref="D85:G85"/>
    <mergeCell ref="B86:B90"/>
    <mergeCell ref="C86:C90"/>
    <mergeCell ref="D86:G86"/>
    <mergeCell ref="D87:G87"/>
    <mergeCell ref="B80:B81"/>
    <mergeCell ref="C80:C81"/>
    <mergeCell ref="D80:G80"/>
    <mergeCell ref="D81:G81"/>
    <mergeCell ref="B6:F6"/>
    <mergeCell ref="B65:C65"/>
    <mergeCell ref="E65:G65"/>
    <mergeCell ref="B66:I66"/>
    <mergeCell ref="D41:H41"/>
    <mergeCell ref="B93:C93"/>
    <mergeCell ref="D74:G74"/>
    <mergeCell ref="D75:G75"/>
    <mergeCell ref="D76:G76"/>
    <mergeCell ref="B71:B73"/>
    <mergeCell ref="C25:C27"/>
    <mergeCell ref="A101:I101"/>
    <mergeCell ref="A105:C106"/>
    <mergeCell ref="A107:C107"/>
    <mergeCell ref="D106:I106"/>
    <mergeCell ref="A97:I97"/>
    <mergeCell ref="B113:I113"/>
    <mergeCell ref="A114:I114"/>
    <mergeCell ref="H107:I107"/>
    <mergeCell ref="E44:I44"/>
    <mergeCell ref="B74:B76"/>
    <mergeCell ref="C71:C73"/>
    <mergeCell ref="D71:G71"/>
    <mergeCell ref="D73:G73"/>
    <mergeCell ref="C95:D95"/>
    <mergeCell ref="D70:G70"/>
    <mergeCell ref="A96:B96"/>
    <mergeCell ref="C96:D96"/>
    <mergeCell ref="D72:G72"/>
    <mergeCell ref="E95:I95"/>
    <mergeCell ref="D93:H93"/>
    <mergeCell ref="D90:G90"/>
    <mergeCell ref="E96:I96"/>
    <mergeCell ref="E110:I110"/>
    <mergeCell ref="D68:G68"/>
    <mergeCell ref="A129:B130"/>
    <mergeCell ref="C129:E130"/>
    <mergeCell ref="F129:I130"/>
    <mergeCell ref="A122:C122"/>
    <mergeCell ref="A123:C123"/>
    <mergeCell ref="A124:C124"/>
    <mergeCell ref="A125:C125"/>
    <mergeCell ref="D122:I122"/>
    <mergeCell ref="D123:I123"/>
    <mergeCell ref="D124:I124"/>
    <mergeCell ref="D125:I125"/>
    <mergeCell ref="A126:I126"/>
    <mergeCell ref="A127:I128"/>
    <mergeCell ref="E2:G2"/>
    <mergeCell ref="H2:I2"/>
    <mergeCell ref="E3:G3"/>
    <mergeCell ref="E4:G4"/>
    <mergeCell ref="H3:I3"/>
    <mergeCell ref="H4:I4"/>
    <mergeCell ref="D89:G89"/>
    <mergeCell ref="B82:B85"/>
    <mergeCell ref="C82:C85"/>
    <mergeCell ref="C77:C79"/>
    <mergeCell ref="D88:G88"/>
    <mergeCell ref="C74:C76"/>
    <mergeCell ref="A5:I5"/>
    <mergeCell ref="B15:F15"/>
    <mergeCell ref="B77:B79"/>
    <mergeCell ref="A17:I17"/>
    <mergeCell ref="B14:F14"/>
    <mergeCell ref="B7:F7"/>
    <mergeCell ref="A22:A24"/>
    <mergeCell ref="B8:F8"/>
    <mergeCell ref="B11:F11"/>
    <mergeCell ref="B12:F12"/>
    <mergeCell ref="A44:B44"/>
    <mergeCell ref="B13:F13"/>
    <mergeCell ref="D121:I121"/>
    <mergeCell ref="H102:I102"/>
    <mergeCell ref="H103:I103"/>
    <mergeCell ref="H104:I104"/>
    <mergeCell ref="E102:G102"/>
    <mergeCell ref="E103:G103"/>
    <mergeCell ref="E104:G104"/>
    <mergeCell ref="E107:F107"/>
    <mergeCell ref="B111:D111"/>
    <mergeCell ref="B112:I112"/>
    <mergeCell ref="E115:F115"/>
    <mergeCell ref="E116:F120"/>
    <mergeCell ref="G116:I120"/>
    <mergeCell ref="A108:I109"/>
    <mergeCell ref="B110:D110"/>
    <mergeCell ref="G115:I115"/>
    <mergeCell ref="A121:C121"/>
  </mergeCells>
  <dataValidations count="6">
    <dataValidation type="list" allowBlank="1" showInputMessage="1" showErrorMessage="1" sqref="H64 I19:I41 H68:H90">
      <formula1>$J$56:$J$63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sqref="C19:C36">
      <formula1>$K$18:$K$21</formula1>
    </dataValidation>
    <dataValidation type="list" allowBlank="1" showInputMessage="1" showErrorMessage="1" sqref="C37:C41">
      <formula1>$K$36:$K$43</formula1>
    </dataValidation>
    <dataValidation allowBlank="1" showInputMessage="1" showErrorMessage="1" promptTitle="  تنبيه:" prompt="في حالة عدم وجود هدف يجب ان تكون القيمة في التاتج المستهدف =1 والوزن النسبي =(0%)_x000a_In case no goal T.O.=1 and P.W. =0%" sqref="I10:I12"/>
    <dataValidation allowBlank="1" showInputMessage="1" showErrorMessage="1" promptTitle="تنبيه:" prompt="يجب أن لا تقل الأهداف عن أربعة اهداف_x000a_:Attention 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0" orientation="portrait" r:id="rId1"/>
  <rowBreaks count="2" manualBreakCount="2">
    <brk id="48" max="8" man="1"/>
    <brk id="99" max="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B6331-4C59-4FE9-B1D8-AE49759370B7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2422DDD4-281F-4897-BA25-815B191063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65F221-8BE1-4B9D-B384-0ECF368B072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$ListId:Lists/DocumentCategories;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BA0647A-FEAB-40A5-BBC4-67CEAD81AC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ميثاق الوظائف الاشرافية</vt:lpstr>
      <vt:lpstr>'ميثاق الوظائف الاشرافية'!Print_Area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الإشرافية بصيغة إلكترونية</dc:title>
  <dc:creator>Raed Alalwan;hmalbishi@moh.gov.sa</dc:creator>
  <cp:lastModifiedBy>داحش</cp:lastModifiedBy>
  <cp:lastPrinted>2018-07-26T05:46:29Z</cp:lastPrinted>
  <dcterms:created xsi:type="dcterms:W3CDTF">2016-11-06T08:58:04Z</dcterms:created>
  <dcterms:modified xsi:type="dcterms:W3CDTF">2018-07-26T05:49:22Z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