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:\Taka_test_plan\"/>
    </mc:Choice>
  </mc:AlternateContent>
  <xr:revisionPtr revIDLastSave="0" documentId="13_ncr:1_{0D431571-D887-4535-B011-76F12F7C52CD}" xr6:coauthVersionLast="47" xr6:coauthVersionMax="47" xr10:uidLastSave="{00000000-0000-0000-0000-000000000000}"/>
  <bookViews>
    <workbookView xWindow="-120" yWindow="-120" windowWidth="20730" windowHeight="11160" tabRatio="818" xr2:uid="{00000000-000D-0000-FFFF-FFFF00000000}"/>
  </bookViews>
  <sheets>
    <sheet name="Cover Page" sheetId="59" r:id="rId1"/>
    <sheet name="Registration" sheetId="47" r:id="rId2"/>
    <sheet name="Cash In" sheetId="61" r:id="rId3"/>
    <sheet name="Cash out" sheetId="62" r:id="rId4"/>
    <sheet name="Pay Bill" sheetId="63" r:id="rId5"/>
    <sheet name="Send Money" sheetId="60" r:id="rId6"/>
  </sheets>
  <definedNames>
    <definedName name="_xlnm._FilterDatabase" localSheetId="1" hidden="1">Registration!$H$1:$H$5</definedName>
    <definedName name="Result" localSheetId="2">#REF!</definedName>
    <definedName name="Result" localSheetId="3">#REF!</definedName>
    <definedName name="Result" localSheetId="0">#REF!</definedName>
    <definedName name="Result" localSheetId="4">#REF!</definedName>
    <definedName name="Result" localSheetId="1">#REF!</definedName>
    <definedName name="Result">#REF!</definedName>
    <definedName name="ResultList" localSheetId="2">#REF!</definedName>
    <definedName name="ResultList" localSheetId="3">#REF!</definedName>
    <definedName name="ResultList" localSheetId="0">#REF!</definedName>
    <definedName name="ResultList" localSheetId="4">#REF!</definedName>
    <definedName name="ResultList" localSheetId="1">#REF!</definedName>
    <definedName name="ResultList">#REF!</definedName>
    <definedName name="TestTypeList" localSheetId="2">#REF!</definedName>
    <definedName name="TestTypeList" localSheetId="3">#REF!</definedName>
    <definedName name="TestTypeList" localSheetId="0">#REF!</definedName>
    <definedName name="TestTypeList" localSheetId="4">#REF!</definedName>
    <definedName name="TestTypeList" localSheetId="1">#REF!</definedName>
    <definedName name="TestTypeList">#REF!</definedName>
    <definedName name="xxxxxxxxxxxx" localSheetId="2">#REF!</definedName>
    <definedName name="xxxxxxxxxxxx" localSheetId="3">#REF!</definedName>
    <definedName name="xxxxxxxxxxxx" localSheetId="4">#REF!</definedName>
    <definedName name="xxxxxxxxxxxx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59" l="1"/>
  <c r="E8" i="59"/>
  <c r="E7" i="59"/>
  <c r="D10" i="59"/>
  <c r="D9" i="59"/>
  <c r="D8" i="59"/>
  <c r="D7" i="59"/>
  <c r="E9" i="59"/>
  <c r="H18" i="59" l="1"/>
  <c r="H17" i="59"/>
  <c r="H16" i="59"/>
  <c r="H15" i="59"/>
  <c r="H14" i="59"/>
  <c r="H13" i="59"/>
  <c r="H11" i="59"/>
  <c r="H10" i="59"/>
  <c r="H8" i="59"/>
  <c r="H9" i="59"/>
  <c r="H7" i="59"/>
  <c r="H5" i="59" l="1"/>
</calcChain>
</file>

<file path=xl/sharedStrings.xml><?xml version="1.0" encoding="utf-8"?>
<sst xmlns="http://schemas.openxmlformats.org/spreadsheetml/2006/main" count="400" uniqueCount="210">
  <si>
    <t>Areas of the Feature</t>
  </si>
  <si>
    <t>TC ID</t>
  </si>
  <si>
    <t>Test Items</t>
  </si>
  <si>
    <t>Pre-Conditions</t>
  </si>
  <si>
    <t>Step Action</t>
  </si>
  <si>
    <t>Expected Result</t>
  </si>
  <si>
    <t>Priority</t>
  </si>
  <si>
    <t>Note/Comments</t>
  </si>
  <si>
    <t>Application Name</t>
  </si>
  <si>
    <t>Verified By</t>
  </si>
  <si>
    <t>Medium</t>
  </si>
  <si>
    <t>Release Topic</t>
  </si>
  <si>
    <t>QA Team</t>
  </si>
  <si>
    <t>Result</t>
  </si>
  <si>
    <t>Test Summary</t>
  </si>
  <si>
    <t>Issues Summary [Reported by BJIT]</t>
  </si>
  <si>
    <t>Test Environment</t>
  </si>
  <si>
    <t>Total Issues Reported</t>
  </si>
  <si>
    <t>Total TestCases</t>
  </si>
  <si>
    <t>Issues Type</t>
  </si>
  <si>
    <t># of Issues</t>
  </si>
  <si>
    <t>Pass</t>
  </si>
  <si>
    <t>`</t>
  </si>
  <si>
    <t>Existing Issues</t>
  </si>
  <si>
    <t>Fail</t>
  </si>
  <si>
    <t>Change Request</t>
  </si>
  <si>
    <t>Not Executed</t>
  </si>
  <si>
    <t>Expected Behaviour</t>
  </si>
  <si>
    <t>Not Applicable</t>
  </si>
  <si>
    <t>Suggestion</t>
  </si>
  <si>
    <t>New Issues</t>
  </si>
  <si>
    <t>Release Info</t>
  </si>
  <si>
    <t>Issues Status</t>
  </si>
  <si>
    <t>Fixed &amp; Verified</t>
  </si>
  <si>
    <t>Release Name</t>
  </si>
  <si>
    <t>Open</t>
  </si>
  <si>
    <t>Reopen</t>
  </si>
  <si>
    <t>Version Name</t>
  </si>
  <si>
    <t>Pending Retest</t>
  </si>
  <si>
    <t>Deferred</t>
  </si>
  <si>
    <t>Start Date</t>
  </si>
  <si>
    <t>Won't Fix</t>
  </si>
  <si>
    <t>End Date</t>
  </si>
  <si>
    <t>QA Release Date</t>
  </si>
  <si>
    <t>Released By</t>
  </si>
  <si>
    <t>Md. Abdullah Al Kaium, Md. Mahbubul Alam, Md. Alman Hossain (Yen)</t>
  </si>
  <si>
    <t>Note</t>
  </si>
  <si>
    <t>Satisfy the expected result</t>
  </si>
  <si>
    <t>Do not satisfy the expected result</t>
  </si>
  <si>
    <t>Considered for Testing but pending execution</t>
  </si>
  <si>
    <t>Similar Issue or Existing Issue or Out of Scope</t>
  </si>
  <si>
    <t>NG</t>
  </si>
  <si>
    <t>NA</t>
  </si>
  <si>
    <t>Taka App</t>
  </si>
  <si>
    <t>Test Report Cover Page for [Taka App]</t>
  </si>
  <si>
    <t>Version 1.03</t>
  </si>
  <si>
    <t>Registration</t>
  </si>
  <si>
    <t>Test Cases for [TAKA]</t>
  </si>
  <si>
    <t>1. Open the "TAKA" Application.
2. Click Register Button.</t>
  </si>
  <si>
    <t>1. Open the "TAKA" Application.
2.Click to the registration button. 3.Provide the necessary information. 4.Click Register Now button.</t>
  </si>
  <si>
    <t>1. Open the "TAKA" Application.
2. Click Register Button.                         3. Input data on password field.</t>
  </si>
  <si>
    <t xml:space="preserve">1. Taka Application should be installed in Mobile.                                                    </t>
  </si>
  <si>
    <t>1. Open the "TAKA" Application.
2. Click Register Button.                         3. Input different country name in the input filed.</t>
  </si>
  <si>
    <t>The system should allow the user to register, but the user's account should be restricted to that country.</t>
  </si>
  <si>
    <t>Check whether user tries to register with an email and mobile number that are already registered in the system.</t>
  </si>
  <si>
    <t xml:space="preserve"> Verify during registration, the server encounters an error.</t>
  </si>
  <si>
    <t>Verify that,the user enters a password that does not contain at least one uppercase letter, one lowercase letter, and one number.</t>
  </si>
  <si>
    <t>Check user tries to register from a different country.</t>
  </si>
  <si>
    <t>Check user tries to register using a VPN</t>
  </si>
  <si>
    <t xml:space="preserve"> Verify user tries to register with an email and mobile number that are not already registered in the system.</t>
  </si>
  <si>
    <t>Verify that user click the register button multiple times to do register</t>
  </si>
  <si>
    <t>Verify user try to register with fake NID</t>
  </si>
  <si>
    <t>1. Open the "TAKA" Application.
2. Click Register Button.                         3. Provide information through NID</t>
  </si>
  <si>
    <t>Cash In</t>
  </si>
  <si>
    <t>Verify a user try to enter wrong pin number not more than three times</t>
  </si>
  <si>
    <t>Android</t>
  </si>
  <si>
    <t>IOS</t>
  </si>
  <si>
    <t>Check the confirmation screen show before the final transaction</t>
  </si>
  <si>
    <t>Verify that Correct Notification message show to user after Cash In</t>
  </si>
  <si>
    <t xml:space="preserve">1. Open the "TAKA" Application.
2. Login                                            3. 3.Click Cash In Button          </t>
  </si>
  <si>
    <t>1. Open the "TAKA" Application.       2. Login
3. Click Cash In Button.</t>
  </si>
  <si>
    <t>1. Open the "TAKA" Application.             2. Login
3. Click Cash In Button.                              4.conduct a successful transaction</t>
  </si>
  <si>
    <t>Verifiy Account status if user inactive long time period during Cash In.</t>
  </si>
  <si>
    <t>Verify there is a time gap of two minutes of each Cash In transaction</t>
  </si>
  <si>
    <t>1. Open the "TAKA" Application.               2. Login
3. Click Cash In Button.</t>
  </si>
  <si>
    <t xml:space="preserve"> Verify user cross the limit of Cash In</t>
  </si>
  <si>
    <t>1. Open the "TAKA" Application.
2. Click Register Button.                         3. Input unique email in the input field.</t>
  </si>
  <si>
    <t>1. Open the "TAKA" Application.               2. Login
3. Click Cash In Button.                           4. Click Submit button Multiple times</t>
  </si>
  <si>
    <t>Android(Emulator), IOS(Emulator)</t>
  </si>
  <si>
    <t>TAKA</t>
  </si>
  <si>
    <t>Taka_version_1.03</t>
  </si>
  <si>
    <t>Cash Out</t>
  </si>
  <si>
    <t>1. Open the "TAKA" Application.       2. Login
3. Click Cash Out Button.</t>
  </si>
  <si>
    <t>Error message indicating an incorrect PIN will be shown.</t>
  </si>
  <si>
    <t>Verify cash out action with valid amount and pin number</t>
  </si>
  <si>
    <t xml:space="preserve">Verify cash out action with exceeding daily limit </t>
  </si>
  <si>
    <t>1. Open the "TAKA" Application.       2. Login
3. Click Cash In Button.                        4. Enter valid amount with exceeding limit.                            5. Enter valid PIN.                        6.Click submit button</t>
  </si>
  <si>
    <t>1. Open the "TAKA" Application.       2. Login
3. Click Cash In Button.                        4.Enter valid amount.                            5. Enter Invalid PIN                               6.Click submit button</t>
  </si>
  <si>
    <t>"Daily transaction limit exceeded" error message will appear.</t>
  </si>
  <si>
    <t xml:space="preserve">1. Taka Application should be installed in Mobile.                       2. User account is not lock                                                 </t>
  </si>
  <si>
    <t>1. Open the "TAKA" Application.       2. Login
3. Click Cash In Button.                        4.Enter valid amount.                            5. Enter Invalid PIN                              6.Click submit button</t>
  </si>
  <si>
    <t>User Account will be locked for providing wrong pin number multiple time.</t>
  </si>
  <si>
    <t>1. Open the "TAKA" Application.
2. Login    .
2. Click Cash In Button.                           3. conduct a successful transaction                                 4.Notification message should appear</t>
  </si>
  <si>
    <t>1."Cash Out successfull" message show for successful transection.</t>
  </si>
  <si>
    <t>Verify that Correct Notification message show after successful Cash out</t>
  </si>
  <si>
    <t>Verifiy Account status if user inactive long time period during Cash Out.</t>
  </si>
  <si>
    <t>1. User should be logged out if user inactive for a long time during Cash Out operation</t>
  </si>
  <si>
    <t>Verify user tries to make withdrawal with poor internet connection</t>
  </si>
  <si>
    <t xml:space="preserve">1."Withdrawal failed due to network issue will be shown"                              </t>
  </si>
  <si>
    <t>Pay Bill</t>
  </si>
  <si>
    <t>Verify Pay Bill action with valid amount and pin number</t>
  </si>
  <si>
    <t>1. Open the "TAKA" Application.       2. Login
3. Click Pay Bill Button.</t>
  </si>
  <si>
    <t>Verify Pay Bill with insufficient balance.</t>
  </si>
  <si>
    <t>Error message indicating an insufficient balance will be shown.</t>
  </si>
  <si>
    <t>Verify Pay Bill with non existing biller name</t>
  </si>
  <si>
    <t>"Biller Name not found" error message will appear.</t>
  </si>
  <si>
    <t>Verify Bill Payment history update after every transaction</t>
  </si>
  <si>
    <t>1. Open the "TAKA" Application.       2. Login
3. Click Pay Bill Button.                        4. Enter institution number/Biller name.                                                     5. Enter amount                                      6. Enter PIN                                             7.Click submit button</t>
  </si>
  <si>
    <t>1. Open the "TAKA" Application.       2. Login
3. Click Pay Bill Button.                        4. Enter invalid institution number/Biller name.                                                     5. Enter amount                                      6. Enter PIN                                             7.Click submit button</t>
  </si>
  <si>
    <t>1. Open the "TAKA" Application.       2. Login
3. Click Cash In Button.                        4.Enter valid amount.                            5. Enter valid PIN                              6.Click submit button                       7.Click Bill Payment history.</t>
  </si>
  <si>
    <t>Verify network issue during Pay Bill</t>
  </si>
  <si>
    <t>1. Open the "TAKA" Application.               2. Login
3. Click Pay Bill Button.</t>
  </si>
  <si>
    <t xml:space="preserve">Taka App should handle network disconnection and allow the user to resume and complete the payment when reconnected.                             </t>
  </si>
  <si>
    <t>Verify that Correct Notification message show after successful Pay Bill</t>
  </si>
  <si>
    <t>1. Open the "TAKA" Application.
2. Login    .
2. Click Pay Bill Button.                           3. conduct Pay Bill                                 4.Notification message should appear.</t>
  </si>
  <si>
    <t>Verify user has initiated a bill payment but decides to cancel it.</t>
  </si>
  <si>
    <t xml:space="preserve">1. Open the "TAKA" Application.
2. Login    .
2. Click Pay Bill Button.                           3. Enter amount                              4. Enter PIN                                  5. Cancel payment    </t>
  </si>
  <si>
    <t>Verify invalid recipient phone number format during seinding money</t>
  </si>
  <si>
    <t>1. Open the "TAKA" Application.       2. Login
3. Click Send Money Button.                        4. Enter phone number.                                                     5. Enter amount                                      6. Enter PIN                                             7.Click submit button</t>
  </si>
  <si>
    <t>"Invalid phone number transaction failed" error message will appear.</t>
  </si>
  <si>
    <t>Verify network issue during sending money</t>
  </si>
  <si>
    <t>1. Open the "TAKA" Application.               2. Login
3. Click Send Money Button.</t>
  </si>
  <si>
    <t xml:space="preserve">Taka App should handle network disconnection and allow the user to resume and complete the transaction when reconnected.                             </t>
  </si>
  <si>
    <t>Verify Sending Money with valid amount and pin number</t>
  </si>
  <si>
    <t xml:space="preserve">1. Open the "TAKA" Application.       2. Login
3. Click Send Money Button.                        4. Enter phone number.                                                     5. Enter amount                                      6. Enter PIN                                              7. Click Submit Button.            </t>
  </si>
  <si>
    <t>1. "Send Money Successful" will appear</t>
  </si>
  <si>
    <t>Verify Send Money with insufficient balance.</t>
  </si>
  <si>
    <t>1. Open the "TAKA" Application.       2. Login
3. Click Pay Bill Button.                        4. Enter reciepant phone Number                                                     5. Enter amount                                      6. Enter PIN                                             7.Click submit button</t>
  </si>
  <si>
    <t>Check money transfer limit during send money</t>
  </si>
  <si>
    <t>"Money Transfer limit crossed please enter valid amount" massege will show.</t>
  </si>
  <si>
    <t xml:space="preserve">Verify the output of multiple click on confiramation button during send money </t>
  </si>
  <si>
    <t>1. Open the "TAKA" Application.       2. Login
3. Click Send Moeny Button.                        4.Enter exceeded amount.                            5. Enter valid PIN                              6.Click submit button                       7.Click Bill Payment history.</t>
  </si>
  <si>
    <t xml:space="preserve">1. Open the "TAKA" Application.
2. Login    .
2. Click Send Money Button.                           3. Enter amount                              4. Enter PIN                                  5.Click submit button multiple time   </t>
  </si>
  <si>
    <t>1.Successful transfer on the first click.                                          2.Error message on the second click indicating that the transfer has already been completed.</t>
  </si>
  <si>
    <t>Verify user tries to register from a different country.</t>
  </si>
  <si>
    <t>Verify  the correct currency are displayed during the cash In process</t>
  </si>
  <si>
    <t>1. Taka Application is installed in Mobile.
2.The user's email and mobile number are already registered in the system.</t>
  </si>
  <si>
    <t>1. Taka Application is installed in Mobile.
2.Register Now button should be clicked after providing information.</t>
  </si>
  <si>
    <t xml:space="preserve">1. Taka Application is installed in Mobile.                                                    </t>
  </si>
  <si>
    <t xml:space="preserve">1. Taka Application should be installed in Mobile.                                                    2. VPN is detected by system                                              </t>
  </si>
  <si>
    <t xml:space="preserve">1. Open VPN and select region/country.                           2.Open Taka App.                                      3. Click Register Button      </t>
  </si>
  <si>
    <t xml:space="preserve"> User is notified that there was an issue with the registration process and advised to try again later.</t>
  </si>
  <si>
    <t xml:space="preserve">1. Taka Application is installed in Mobile.
2.system is detect that user tries to provide wrong pin multiple time </t>
  </si>
  <si>
    <t xml:space="preserve">1. Taka Application is installed in Mobile.                                                    2. user should logged in to the system                                              </t>
  </si>
  <si>
    <t>Verify Duplicate Transaction during Cash In</t>
  </si>
  <si>
    <t>1. Taka Application is installed in Mobile.                                                    2.Double click the submit button.</t>
  </si>
  <si>
    <t>Taka App successfully processes the cash in transaction and calculates the transaction fee.</t>
  </si>
  <si>
    <t>Check user tries to register using a bot software</t>
  </si>
  <si>
    <t xml:space="preserve">1. Taka Application should be installed in Mobile.                                                      </t>
  </si>
  <si>
    <t>1. Taka Application is installed in Mobile.                                                    2. User email is not exist in the database</t>
  </si>
  <si>
    <t xml:space="preserve">1. Taka Application is installed in Mobile.                                                   </t>
  </si>
  <si>
    <t>1. Open the "TAKA" Application.
2. Click Register Button.                         3. Provide information                                    3. Click Register Now button Multiple times</t>
  </si>
  <si>
    <t>High</t>
  </si>
  <si>
    <t>Low</t>
  </si>
  <si>
    <t>1. The system should display an error message indicating that the provided email or mobile number is already in use.</t>
  </si>
  <si>
    <t>Taka App should allow the user to register with the password</t>
  </si>
  <si>
    <t>Taka App should allow the user to register, but the user's account should be restricted to that country.</t>
  </si>
  <si>
    <t>Taka App should detect the VPN and prevent the user from registering</t>
  </si>
  <si>
    <t>Taka App should detect the Bot software and prevent the user from registering.</t>
  </si>
  <si>
    <t>"User is registered successfully." will appear</t>
  </si>
  <si>
    <t>Taka App should allow detect &amp; solved the problem and allow user to register.</t>
  </si>
  <si>
    <t>Taka App should not be allowed the user to register</t>
  </si>
  <si>
    <t>1. The system should disable the Cash In confirmation button and cash in will be failed.</t>
  </si>
  <si>
    <t>1. Taka Application is installed in Mobile.
2.user already registered.                      3.User already logged in</t>
  </si>
  <si>
    <t>1.Taka App should detect correct currency                                                 2. For Correct Currency User's cash in request should be successfully executed.                                               3. For wrong currency transaction should be failed.</t>
  </si>
  <si>
    <t xml:space="preserve">1. Open the "TAKA" Application.            2. Login
3. Click Cash In Button.                          4.input amount.                                        5.click Submit Button </t>
  </si>
  <si>
    <t>Confirmation Screen should be appear.</t>
  </si>
  <si>
    <t>Check adjusted account balance after Cash In</t>
  </si>
  <si>
    <t>1. Taka Application is installed in Mobile.                                                    2.user is already logged in</t>
  </si>
  <si>
    <t xml:space="preserve">1. Taka Application is installed in Mobile.                                                2.user is already logged in                                                </t>
  </si>
  <si>
    <t>Balance should be adjusted with the Cash In amount.</t>
  </si>
  <si>
    <t>1. Open the "TAKA" Application.
2. Login    .
2. Click Cash In Button.                           3. conduct a successful transaction.                      4.Notification message should appear</t>
  </si>
  <si>
    <t>1."Cash In successfull" message should show for successful transection                                  2. "tansaction failed error code Cash In" message will be shown.</t>
  </si>
  <si>
    <t xml:space="preserve">1. Taka Application is installed in Mobile.                                                    2. user is logged in to the system                                              </t>
  </si>
  <si>
    <t>1. User should be logged out if user inactive for a long time during Cash In operation</t>
  </si>
  <si>
    <t xml:space="preserve">1. Successful Transaction happen if the time gap should be two minutes.                              </t>
  </si>
  <si>
    <t>1. Taka Application is installed in Mobile.                                                      2. user is logged in to the system</t>
  </si>
  <si>
    <t xml:space="preserve">1. Taka Application is installed in Mobile.
2. user is logged in to the system                                            </t>
  </si>
  <si>
    <t>Cash In transaction should fail due to cross the limit of transaction</t>
  </si>
  <si>
    <t xml:space="preserve">1. The system should recognize the duplicate transaction attempt and displays an error message.
2. The user's account balance should remain unchanged.
</t>
  </si>
  <si>
    <t>Verifiy Cash In with adding correct  Transaction Fee</t>
  </si>
  <si>
    <t>1. Taka Application is installed in Mobile.                                                    
2.user is logged in.
3.user has a account with sufficient balance</t>
  </si>
  <si>
    <t>1. Open the "TAKA" Application.               2. Login
3. Click Cash In Button.                           4. select amount  
5.Enter PIN                                       6.Click Submit</t>
  </si>
  <si>
    <t>Critical</t>
  </si>
  <si>
    <t>1. Taka Application is already installed in Mobile.
2.User has a valid account with sufficient balance.</t>
  </si>
  <si>
    <t xml:space="preserve">1. Taka Application is installed in Mobile.                             2.user is already logged in                                                       </t>
  </si>
  <si>
    <t>Verify cash out with invalid PIN number.</t>
  </si>
  <si>
    <t>1. Taka Application is installed in Mobile.
2.User has a valid account with sufficient balance.</t>
  </si>
  <si>
    <t>1. Successful withdrawal should happen with a proper notification message.</t>
  </si>
  <si>
    <t>1. Taka Application is installed in Mobile.                                                    2. user has a valid account with a daily transaction limit</t>
  </si>
  <si>
    <t>1. Taka Application is installed in Mobile.                                                      2. User has poor internet connectivity</t>
  </si>
  <si>
    <t>1. Taka Application is installed in Mobile.
2.User has a valid account with insufficient balance.</t>
  </si>
  <si>
    <t>1. Taka Application is installed in Mobile.                                                    2. user has a valid account with sufficient balance</t>
  </si>
  <si>
    <t>1. Successful Pay Bill should happen with a proper notification message.</t>
  </si>
  <si>
    <t xml:space="preserve">1. Taka Application is installed in Mobile. 
2. User has a valid account with sufficient balance                                                </t>
  </si>
  <si>
    <t>Successful transaction should happen and bill payment history will be updated.</t>
  </si>
  <si>
    <t xml:space="preserve">1. Taka Application is installed in Mobile.
2.User should successful transaction                                                 </t>
  </si>
  <si>
    <t>1."Payment Successfull" message should show for successful transection.</t>
  </si>
  <si>
    <t>Transaction should be canceled and no funds deducted.</t>
  </si>
  <si>
    <t xml:space="preserve">1. Taka Application is installed in Mobile.
2. User has a valid account with sufficient balance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</si>
</sst>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1">
    <font>
      <sz val="10"/>
      <color rgb="FF000000"/>
      <name val="Arial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2"/>
      <color rgb="FFFFFFFF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</font>
    <font>
      <b/>
      <sz val="11"/>
      <name val="Calibri"/>
      <family val="2"/>
      <charset val="1"/>
    </font>
    <font>
      <sz val="12"/>
      <name val="Calibri"/>
      <family val="2"/>
      <charset val="1"/>
    </font>
    <font>
      <sz val="10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0"/>
      <color theme="10"/>
      <name val="Arial"/>
      <family val="2"/>
    </font>
    <font>
      <b/>
      <sz val="14"/>
      <color rgb="FFFFFFFF"/>
      <name val="Times New Roman"/>
      <family val="1"/>
    </font>
    <font>
      <u/>
      <sz val="10"/>
      <color theme="10"/>
      <name val="Arial"/>
      <family val="2"/>
    </font>
    <font>
      <sz val="11"/>
      <name val="Times New Roman"/>
      <family val="1"/>
    </font>
    <font>
      <sz val="11"/>
      <color theme="1"/>
      <name val="Arial"/>
      <family val="2"/>
      <charset val="128"/>
      <scheme val="minor"/>
    </font>
    <font>
      <sz val="11"/>
      <color theme="1"/>
      <name val="Arial"/>
      <family val="3"/>
      <charset val="128"/>
      <scheme val="minor"/>
    </font>
    <font>
      <b/>
      <sz val="12"/>
      <color theme="0"/>
      <name val="Times New Roman"/>
      <family val="1"/>
    </font>
    <font>
      <sz val="12"/>
      <name val="Times New Roman"/>
      <family val="1"/>
    </font>
    <font>
      <sz val="11"/>
      <color theme="3"/>
      <name val="Times New Roman"/>
      <family val="1"/>
    </font>
    <font>
      <b/>
      <sz val="15"/>
      <name val="Calibri"/>
      <family val="2"/>
      <charset val="1"/>
    </font>
    <font>
      <b/>
      <sz val="12"/>
      <name val="Calibri"/>
      <family val="2"/>
      <charset val="1"/>
    </font>
    <font>
      <b/>
      <sz val="12"/>
      <color theme="6" tint="-0.499984740745262"/>
      <name val="Times New Roman"/>
      <family val="1"/>
    </font>
    <font>
      <b/>
      <sz val="11"/>
      <color theme="6" tint="-0.499984740745262"/>
      <name val="Times New Roman"/>
      <family val="1"/>
    </font>
    <font>
      <sz val="11"/>
      <color theme="6" tint="-0.499984740745262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2F75B5"/>
        <bgColor rgb="FF2F75B5"/>
      </patternFill>
    </fill>
    <fill>
      <patternFill patternType="solid">
        <fgColor rgb="FFFFFFFF"/>
        <bgColor rgb="FFDEEBF7"/>
      </patternFill>
    </fill>
    <fill>
      <patternFill patternType="solid">
        <fgColor rgb="FF0070C0"/>
        <bgColor indexed="64"/>
      </patternFill>
    </fill>
    <fill>
      <patternFill patternType="solid">
        <fgColor rgb="FF0070C0"/>
        <bgColor rgb="FF5B9BD5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rgb="FF0070C0"/>
        <bgColor rgb="FFD6DCE5"/>
      </patternFill>
    </fill>
    <fill>
      <patternFill patternType="solid">
        <fgColor rgb="FF0070C0"/>
        <bgColor rgb="FFDEEBF7"/>
      </patternFill>
    </fill>
    <fill>
      <patternFill patternType="solid">
        <fgColor theme="7" tint="0.79998168889431442"/>
        <bgColor rgb="FF99CCFF"/>
      </patternFill>
    </fill>
    <fill>
      <patternFill patternType="solid">
        <fgColor theme="4" tint="0.79998168889431442"/>
        <bgColor rgb="FFD6DCE5"/>
      </patternFill>
    </fill>
    <fill>
      <patternFill patternType="solid">
        <fgColor theme="4" tint="0.79998168889431442"/>
        <bgColor rgb="FFDEEBF7"/>
      </patternFill>
    </fill>
    <fill>
      <patternFill patternType="solid">
        <fgColor theme="5" tint="0.79998168889431442"/>
        <bgColor rgb="FFFF3300"/>
      </patternFill>
    </fill>
    <fill>
      <patternFill patternType="solid">
        <fgColor theme="5" tint="0.79998168889431442"/>
        <bgColor rgb="FFD6DCE5"/>
      </patternFill>
    </fill>
    <fill>
      <patternFill patternType="solid">
        <fgColor theme="6" tint="0.79998168889431442"/>
        <bgColor rgb="FFFF33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4.9989318521683403E-2"/>
        <bgColor rgb="FFD6DCE5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0" fontId="7" fillId="0" borderId="0"/>
    <xf numFmtId="0" fontId="8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7" fillId="0" borderId="0">
      <alignment vertical="center"/>
    </xf>
    <xf numFmtId="0" fontId="18" fillId="0" borderId="0">
      <alignment vertical="center"/>
    </xf>
    <xf numFmtId="0" fontId="3" fillId="0" borderId="0"/>
    <xf numFmtId="0" fontId="2" fillId="0" borderId="0"/>
    <xf numFmtId="0" fontId="1" fillId="0" borderId="0"/>
    <xf numFmtId="0" fontId="13" fillId="0" borderId="0" applyNumberFormat="0" applyFill="0" applyBorder="0" applyAlignment="0" applyProtection="0"/>
  </cellStyleXfs>
  <cellXfs count="156">
    <xf numFmtId="0" fontId="0" fillId="0" borderId="0" xfId="0"/>
    <xf numFmtId="0" fontId="7" fillId="0" borderId="0" xfId="1"/>
    <xf numFmtId="0" fontId="7" fillId="0" borderId="0" xfId="1" applyAlignment="1">
      <alignment wrapText="1"/>
    </xf>
    <xf numFmtId="0" fontId="7" fillId="3" borderId="10" xfId="1" applyFill="1" applyBorder="1" applyAlignment="1">
      <alignment vertical="center" wrapText="1"/>
    </xf>
    <xf numFmtId="0" fontId="10" fillId="3" borderId="10" xfId="1" applyFont="1" applyFill="1" applyBorder="1" applyAlignment="1">
      <alignment horizontal="center" vertical="center" wrapText="1"/>
    </xf>
    <xf numFmtId="0" fontId="5" fillId="0" borderId="11" xfId="1" applyFont="1" applyBorder="1" applyAlignment="1">
      <alignment vertical="top"/>
    </xf>
    <xf numFmtId="0" fontId="7" fillId="0" borderId="0" xfId="1" applyAlignment="1">
      <alignment vertical="top" wrapText="1"/>
    </xf>
    <xf numFmtId="0" fontId="9" fillId="3" borderId="10" xfId="1" applyFont="1" applyFill="1" applyBorder="1" applyAlignment="1">
      <alignment horizontal="center" vertical="center" wrapText="1"/>
    </xf>
    <xf numFmtId="0" fontId="11" fillId="3" borderId="10" xfId="1" applyFont="1" applyFill="1" applyBorder="1" applyAlignment="1">
      <alignment horizontal="center" vertical="center" wrapText="1"/>
    </xf>
    <xf numFmtId="0" fontId="7" fillId="3" borderId="10" xfId="1" applyFill="1" applyBorder="1" applyAlignment="1">
      <alignment horizontal="center" vertical="center" wrapText="1"/>
    </xf>
    <xf numFmtId="0" fontId="7" fillId="3" borderId="10" xfId="1" applyFill="1" applyBorder="1" applyAlignment="1">
      <alignment wrapText="1"/>
    </xf>
    <xf numFmtId="0" fontId="7" fillId="0" borderId="10" xfId="1" applyBorder="1" applyAlignment="1">
      <alignment wrapText="1"/>
    </xf>
    <xf numFmtId="0" fontId="7" fillId="0" borderId="12" xfId="1" applyBorder="1" applyAlignment="1">
      <alignment wrapText="1"/>
    </xf>
    <xf numFmtId="0" fontId="7" fillId="0" borderId="13" xfId="1" applyBorder="1" applyAlignment="1">
      <alignment wrapText="1"/>
    </xf>
    <xf numFmtId="0" fontId="0" fillId="0" borderId="0" xfId="0" applyAlignment="1">
      <alignment horizontal="center" wrapText="1"/>
    </xf>
    <xf numFmtId="0" fontId="5" fillId="0" borderId="0" xfId="0" applyFont="1" applyAlignment="1">
      <alignment horizontal="center"/>
    </xf>
    <xf numFmtId="0" fontId="7" fillId="3" borderId="0" xfId="1" applyFill="1" applyAlignment="1">
      <alignment vertical="center" wrapText="1"/>
    </xf>
    <xf numFmtId="0" fontId="7" fillId="0" borderId="0" xfId="1" applyAlignment="1">
      <alignment vertical="center" wrapText="1"/>
    </xf>
    <xf numFmtId="0" fontId="7" fillId="3" borderId="11" xfId="1" applyFill="1" applyBorder="1" applyAlignment="1">
      <alignment vertical="center" wrapText="1"/>
    </xf>
    <xf numFmtId="0" fontId="22" fillId="3" borderId="10" xfId="1" applyFont="1" applyFill="1" applyBorder="1" applyAlignment="1">
      <alignment horizontal="center" vertical="center" wrapText="1"/>
    </xf>
    <xf numFmtId="0" fontId="23" fillId="3" borderId="0" xfId="1" applyFont="1" applyFill="1" applyAlignment="1">
      <alignment horizontal="left" vertical="center" wrapText="1"/>
    </xf>
    <xf numFmtId="0" fontId="19" fillId="4" borderId="18" xfId="1" applyFont="1" applyFill="1" applyBorder="1" applyAlignment="1">
      <alignment horizontal="center" vertical="center" wrapText="1"/>
    </xf>
    <xf numFmtId="0" fontId="19" fillId="8" borderId="19" xfId="1" applyFont="1" applyFill="1" applyBorder="1" applyAlignment="1">
      <alignment horizontal="center" vertical="center" wrapText="1"/>
    </xf>
    <xf numFmtId="0" fontId="19" fillId="8" borderId="20" xfId="1" applyFont="1" applyFill="1" applyBorder="1" applyAlignment="1">
      <alignment horizontal="center" vertical="center" wrapText="1"/>
    </xf>
    <xf numFmtId="0" fontId="24" fillId="6" borderId="28" xfId="1" applyFont="1" applyFill="1" applyBorder="1" applyAlignment="1">
      <alignment horizontal="center" vertical="center" wrapText="1"/>
    </xf>
    <xf numFmtId="0" fontId="25" fillId="6" borderId="29" xfId="1" applyFont="1" applyFill="1" applyBorder="1" applyAlignment="1">
      <alignment horizontal="center" vertical="center" wrapText="1"/>
    </xf>
    <xf numFmtId="0" fontId="9" fillId="3" borderId="10" xfId="1" applyFont="1" applyFill="1" applyBorder="1" applyAlignment="1">
      <alignment vertical="center" wrapText="1"/>
    </xf>
    <xf numFmtId="0" fontId="19" fillId="4" borderId="8" xfId="1" applyFont="1" applyFill="1" applyBorder="1" applyAlignment="1">
      <alignment horizontal="center" vertical="center" wrapText="1"/>
    </xf>
    <xf numFmtId="0" fontId="19" fillId="8" borderId="1" xfId="1" applyFont="1" applyFill="1" applyBorder="1" applyAlignment="1">
      <alignment horizontal="center" vertical="center"/>
    </xf>
    <xf numFmtId="0" fontId="19" fillId="8" borderId="9" xfId="1" applyFont="1" applyFill="1" applyBorder="1" applyAlignment="1">
      <alignment horizontal="center" vertical="center"/>
    </xf>
    <xf numFmtId="0" fontId="10" fillId="3" borderId="0" xfId="1" applyFont="1" applyFill="1" applyAlignment="1">
      <alignment horizontal="left" vertical="center" wrapText="1"/>
    </xf>
    <xf numFmtId="0" fontId="19" fillId="4" borderId="21" xfId="1" applyFont="1" applyFill="1" applyBorder="1" applyAlignment="1">
      <alignment horizontal="center" vertical="center" wrapText="1"/>
    </xf>
    <xf numFmtId="0" fontId="19" fillId="4" borderId="22" xfId="1" applyFont="1" applyFill="1" applyBorder="1" applyAlignment="1">
      <alignment horizontal="center" vertical="center" wrapText="1"/>
    </xf>
    <xf numFmtId="0" fontId="6" fillId="6" borderId="8" xfId="1" applyFont="1" applyFill="1" applyBorder="1" applyAlignment="1">
      <alignment horizontal="left" vertical="center" wrapText="1"/>
    </xf>
    <xf numFmtId="0" fontId="16" fillId="9" borderId="1" xfId="1" applyFont="1" applyFill="1" applyBorder="1" applyAlignment="1">
      <alignment horizontal="center" vertical="center"/>
    </xf>
    <xf numFmtId="0" fontId="16" fillId="9" borderId="9" xfId="1" applyFont="1" applyFill="1" applyBorder="1" applyAlignment="1">
      <alignment horizontal="center" vertical="center"/>
    </xf>
    <xf numFmtId="0" fontId="21" fillId="10" borderId="18" xfId="1" applyFont="1" applyFill="1" applyBorder="1" applyAlignment="1">
      <alignment horizontal="left" vertical="center" wrapText="1"/>
    </xf>
    <xf numFmtId="0" fontId="26" fillId="11" borderId="20" xfId="1" applyFont="1" applyFill="1" applyBorder="1" applyAlignment="1">
      <alignment horizontal="center" vertical="center" wrapText="1"/>
    </xf>
    <xf numFmtId="0" fontId="5" fillId="12" borderId="1" xfId="1" applyFont="1" applyFill="1" applyBorder="1" applyAlignment="1">
      <alignment horizontal="center" vertical="center"/>
    </xf>
    <xf numFmtId="0" fontId="5" fillId="12" borderId="9" xfId="1" applyFont="1" applyFill="1" applyBorder="1" applyAlignment="1">
      <alignment horizontal="center" vertical="center"/>
    </xf>
    <xf numFmtId="0" fontId="21" fillId="13" borderId="8" xfId="1" applyFont="1" applyFill="1" applyBorder="1" applyAlignment="1">
      <alignment horizontal="left" vertical="center" wrapText="1"/>
    </xf>
    <xf numFmtId="0" fontId="26" fillId="13" borderId="9" xfId="1" applyFont="1" applyFill="1" applyBorder="1" applyAlignment="1">
      <alignment horizontal="center" vertical="center" wrapText="1"/>
    </xf>
    <xf numFmtId="0" fontId="5" fillId="14" borderId="1" xfId="1" applyFont="1" applyFill="1" applyBorder="1" applyAlignment="1">
      <alignment horizontal="center" vertical="center"/>
    </xf>
    <xf numFmtId="0" fontId="5" fillId="14" borderId="9" xfId="1" applyFont="1" applyFill="1" applyBorder="1" applyAlignment="1">
      <alignment horizontal="center" vertical="center"/>
    </xf>
    <xf numFmtId="0" fontId="21" fillId="10" borderId="8" xfId="1" applyFont="1" applyFill="1" applyBorder="1" applyAlignment="1">
      <alignment horizontal="left" vertical="center" wrapText="1"/>
    </xf>
    <xf numFmtId="0" fontId="26" fillId="10" borderId="9" xfId="1" applyFont="1" applyFill="1" applyBorder="1" applyAlignment="1">
      <alignment horizontal="center" vertical="center" wrapText="1"/>
    </xf>
    <xf numFmtId="0" fontId="6" fillId="6" borderId="5" xfId="1" applyFont="1" applyFill="1" applyBorder="1" applyAlignment="1">
      <alignment horizontal="left" vertical="center" wrapText="1"/>
    </xf>
    <xf numFmtId="0" fontId="16" fillId="11" borderId="6" xfId="1" applyFont="1" applyFill="1" applyBorder="1" applyAlignment="1">
      <alignment horizontal="center" vertical="center"/>
    </xf>
    <xf numFmtId="0" fontId="16" fillId="11" borderId="7" xfId="1" applyFont="1" applyFill="1" applyBorder="1" applyAlignment="1">
      <alignment horizontal="center" vertical="center"/>
    </xf>
    <xf numFmtId="0" fontId="26" fillId="15" borderId="9" xfId="1" applyFont="1" applyFill="1" applyBorder="1" applyAlignment="1">
      <alignment horizontal="center" vertical="center" wrapText="1"/>
    </xf>
    <xf numFmtId="0" fontId="21" fillId="13" borderId="24" xfId="1" applyFont="1" applyFill="1" applyBorder="1" applyAlignment="1">
      <alignment horizontal="left" vertical="center" wrapText="1"/>
    </xf>
    <xf numFmtId="0" fontId="26" fillId="16" borderId="26" xfId="1" applyFont="1" applyFill="1" applyBorder="1" applyAlignment="1">
      <alignment horizontal="center" vertical="center"/>
    </xf>
    <xf numFmtId="0" fontId="5" fillId="0" borderId="0" xfId="1" applyFont="1" applyAlignment="1">
      <alignment vertical="top" wrapText="1"/>
    </xf>
    <xf numFmtId="0" fontId="6" fillId="17" borderId="18" xfId="1" applyFont="1" applyFill="1" applyBorder="1" applyAlignment="1">
      <alignment horizontal="left" vertical="center" wrapText="1"/>
    </xf>
    <xf numFmtId="0" fontId="21" fillId="13" borderId="18" xfId="1" applyFont="1" applyFill="1" applyBorder="1" applyAlignment="1">
      <alignment horizontal="left" vertical="center" wrapText="1"/>
    </xf>
    <xf numFmtId="0" fontId="26" fillId="16" borderId="20" xfId="1" applyFont="1" applyFill="1" applyBorder="1" applyAlignment="1">
      <alignment horizontal="center" vertical="center" wrapText="1"/>
    </xf>
    <xf numFmtId="0" fontId="6" fillId="17" borderId="8" xfId="1" applyFont="1" applyFill="1" applyBorder="1" applyAlignment="1">
      <alignment horizontal="left" vertical="center" wrapText="1"/>
    </xf>
    <xf numFmtId="0" fontId="26" fillId="16" borderId="9" xfId="1" applyFont="1" applyFill="1" applyBorder="1" applyAlignment="1">
      <alignment horizontal="center" vertical="center" wrapText="1"/>
    </xf>
    <xf numFmtId="0" fontId="21" fillId="10" borderId="5" xfId="1" applyFont="1" applyFill="1" applyBorder="1" applyAlignment="1">
      <alignment horizontal="left" vertical="center" wrapText="1"/>
    </xf>
    <xf numFmtId="0" fontId="26" fillId="15" borderId="7" xfId="1" applyFont="1" applyFill="1" applyBorder="1" applyAlignment="1">
      <alignment horizontal="center" vertical="center"/>
    </xf>
    <xf numFmtId="0" fontId="21" fillId="0" borderId="0" xfId="1" applyFont="1" applyAlignment="1">
      <alignment horizontal="left" vertical="top"/>
    </xf>
    <xf numFmtId="0" fontId="11" fillId="3" borderId="0" xfId="1" applyFont="1" applyFill="1" applyAlignment="1">
      <alignment vertical="center" wrapText="1"/>
    </xf>
    <xf numFmtId="0" fontId="5" fillId="0" borderId="0" xfId="1" applyFont="1" applyAlignment="1">
      <alignment vertical="top"/>
    </xf>
    <xf numFmtId="0" fontId="19" fillId="0" borderId="0" xfId="1" applyFont="1" applyAlignment="1">
      <alignment wrapText="1"/>
    </xf>
    <xf numFmtId="0" fontId="6" fillId="17" borderId="5" xfId="1" applyFont="1" applyFill="1" applyBorder="1" applyAlignment="1">
      <alignment horizontal="left" vertical="center" wrapText="1"/>
    </xf>
    <xf numFmtId="0" fontId="5" fillId="6" borderId="18" xfId="1" applyFont="1" applyFill="1" applyBorder="1" applyAlignment="1">
      <alignment horizontal="left" vertical="center" wrapText="1"/>
    </xf>
    <xf numFmtId="0" fontId="5" fillId="6" borderId="8" xfId="1" applyFont="1" applyFill="1" applyBorder="1" applyAlignment="1">
      <alignment horizontal="left" vertical="center" wrapText="1"/>
    </xf>
    <xf numFmtId="0" fontId="7" fillId="3" borderId="0" xfId="1" applyFill="1" applyAlignment="1">
      <alignment wrapText="1"/>
    </xf>
    <xf numFmtId="0" fontId="5" fillId="6" borderId="5" xfId="1" applyFont="1" applyFill="1" applyBorder="1" applyAlignment="1">
      <alignment horizontal="left" vertical="center" wrapText="1"/>
    </xf>
    <xf numFmtId="0" fontId="5" fillId="0" borderId="13" xfId="1" applyFont="1" applyBorder="1" applyAlignment="1">
      <alignment vertical="top"/>
    </xf>
    <xf numFmtId="0" fontId="5" fillId="0" borderId="14" xfId="1" applyFont="1" applyBorder="1" applyAlignment="1">
      <alignment vertical="top"/>
    </xf>
    <xf numFmtId="0" fontId="4" fillId="2" borderId="25" xfId="0" applyFont="1" applyFill="1" applyBorder="1" applyAlignment="1">
      <alignment horizontal="center" vertical="top" wrapText="1"/>
    </xf>
    <xf numFmtId="0" fontId="20" fillId="0" borderId="30" xfId="0" applyFont="1" applyBorder="1" applyAlignment="1">
      <alignment horizontal="center" vertical="top" wrapText="1"/>
    </xf>
    <xf numFmtId="0" fontId="20" fillId="0" borderId="1" xfId="0" applyFont="1" applyBorder="1" applyAlignment="1">
      <alignment vertical="top" wrapText="1"/>
    </xf>
    <xf numFmtId="0" fontId="28" fillId="0" borderId="1" xfId="0" applyFont="1" applyBorder="1" applyAlignment="1">
      <alignment vertical="top" wrapText="1"/>
    </xf>
    <xf numFmtId="0" fontId="29" fillId="0" borderId="1" xfId="0" applyFont="1" applyBorder="1" applyAlignment="1">
      <alignment horizontal="center" vertical="top" wrapText="1"/>
    </xf>
    <xf numFmtId="0" fontId="28" fillId="0" borderId="1" xfId="0" applyFont="1" applyBorder="1" applyAlignment="1">
      <alignment horizontal="center" vertical="top" wrapText="1"/>
    </xf>
    <xf numFmtId="0" fontId="20" fillId="0" borderId="1" xfId="0" applyFont="1" applyBorder="1" applyAlignment="1">
      <alignment horizontal="left" vertical="top" wrapText="1"/>
    </xf>
    <xf numFmtId="164" fontId="6" fillId="17" borderId="30" xfId="1" applyNumberFormat="1" applyFont="1" applyFill="1" applyBorder="1" applyAlignment="1">
      <alignment horizontal="left" vertical="center" wrapText="1"/>
    </xf>
    <xf numFmtId="164" fontId="6" fillId="17" borderId="31" xfId="1" applyNumberFormat="1" applyFont="1" applyFill="1" applyBorder="1" applyAlignment="1">
      <alignment horizontal="left" vertical="center" wrapText="1"/>
    </xf>
    <xf numFmtId="0" fontId="14" fillId="5" borderId="15" xfId="2" applyFont="1" applyFill="1" applyBorder="1" applyAlignment="1">
      <alignment horizontal="center" vertical="center" wrapText="1"/>
    </xf>
    <xf numFmtId="0" fontId="14" fillId="5" borderId="16" xfId="2" applyFont="1" applyFill="1" applyBorder="1" applyAlignment="1">
      <alignment horizontal="center" vertical="center" wrapText="1"/>
    </xf>
    <xf numFmtId="0" fontId="14" fillId="5" borderId="17" xfId="2" applyFont="1" applyFill="1" applyBorder="1" applyAlignment="1">
      <alignment horizontal="center" vertical="center" wrapText="1"/>
    </xf>
    <xf numFmtId="0" fontId="19" fillId="8" borderId="21" xfId="1" applyFont="1" applyFill="1" applyBorder="1" applyAlignment="1">
      <alignment horizontal="center" vertical="center" wrapText="1"/>
    </xf>
    <xf numFmtId="0" fontId="19" fillId="8" borderId="23" xfId="1" applyFont="1" applyFill="1" applyBorder="1" applyAlignment="1">
      <alignment horizontal="center" vertical="center" wrapText="1"/>
    </xf>
    <xf numFmtId="0" fontId="19" fillId="8" borderId="22" xfId="1" applyFont="1" applyFill="1" applyBorder="1" applyAlignment="1">
      <alignment horizontal="center" vertical="center" wrapText="1"/>
    </xf>
    <xf numFmtId="0" fontId="19" fillId="7" borderId="21" xfId="1" applyFont="1" applyFill="1" applyBorder="1" applyAlignment="1">
      <alignment horizontal="center" vertical="center" wrapText="1"/>
    </xf>
    <xf numFmtId="0" fontId="19" fillId="7" borderId="23" xfId="1" applyFont="1" applyFill="1" applyBorder="1" applyAlignment="1">
      <alignment horizontal="center" vertical="center" wrapText="1"/>
    </xf>
    <xf numFmtId="0" fontId="19" fillId="7" borderId="22" xfId="1" applyFont="1" applyFill="1" applyBorder="1" applyAlignment="1">
      <alignment horizontal="center" vertical="center" wrapText="1"/>
    </xf>
    <xf numFmtId="0" fontId="6" fillId="17" borderId="19" xfId="1" applyFont="1" applyFill="1" applyBorder="1" applyAlignment="1">
      <alignment vertical="center" wrapText="1"/>
    </xf>
    <xf numFmtId="0" fontId="6" fillId="17" borderId="20" xfId="1" applyFont="1" applyFill="1" applyBorder="1" applyAlignment="1">
      <alignment vertical="center" wrapText="1"/>
    </xf>
    <xf numFmtId="0" fontId="6" fillId="17" borderId="30" xfId="1" applyFont="1" applyFill="1" applyBorder="1" applyAlignment="1">
      <alignment vertical="center" wrapText="1"/>
    </xf>
    <xf numFmtId="0" fontId="6" fillId="17" borderId="31" xfId="1" applyFont="1" applyFill="1" applyBorder="1" applyAlignment="1">
      <alignment vertical="center" wrapText="1"/>
    </xf>
    <xf numFmtId="0" fontId="6" fillId="17" borderId="30" xfId="1" applyFont="1" applyFill="1" applyBorder="1" applyAlignment="1">
      <alignment horizontal="left" vertical="center" wrapText="1"/>
    </xf>
    <xf numFmtId="0" fontId="6" fillId="17" borderId="31" xfId="1" applyFont="1" applyFill="1" applyBorder="1" applyAlignment="1">
      <alignment horizontal="left" vertical="center" wrapText="1"/>
    </xf>
    <xf numFmtId="0" fontId="5" fillId="6" borderId="6" xfId="1" applyFont="1" applyFill="1" applyBorder="1" applyAlignment="1">
      <alignment horizontal="left" vertical="center" wrapText="1"/>
    </xf>
    <xf numFmtId="0" fontId="5" fillId="6" borderId="7" xfId="1" applyFont="1" applyFill="1" applyBorder="1" applyAlignment="1">
      <alignment horizontal="left" vertical="center" wrapText="1"/>
    </xf>
    <xf numFmtId="0" fontId="6" fillId="17" borderId="32" xfId="1" applyFont="1" applyFill="1" applyBorder="1" applyAlignment="1">
      <alignment horizontal="left" vertical="center" wrapText="1"/>
    </xf>
    <xf numFmtId="0" fontId="6" fillId="17" borderId="33" xfId="1" applyFont="1" applyFill="1" applyBorder="1" applyAlignment="1">
      <alignment horizontal="left" vertical="center" wrapText="1"/>
    </xf>
    <xf numFmtId="0" fontId="19" fillId="4" borderId="21" xfId="1" applyFont="1" applyFill="1" applyBorder="1" applyAlignment="1">
      <alignment horizontal="center" vertical="center" wrapText="1"/>
    </xf>
    <xf numFmtId="0" fontId="19" fillId="4" borderId="23" xfId="1" applyFont="1" applyFill="1" applyBorder="1" applyAlignment="1">
      <alignment horizontal="center" vertical="center" wrapText="1"/>
    </xf>
    <xf numFmtId="0" fontId="19" fillId="4" borderId="22" xfId="1" applyFont="1" applyFill="1" applyBorder="1" applyAlignment="1">
      <alignment horizontal="center" vertical="center" wrapText="1"/>
    </xf>
    <xf numFmtId="0" fontId="5" fillId="6" borderId="19" xfId="1" applyFont="1" applyFill="1" applyBorder="1" applyAlignment="1">
      <alignment horizontal="left" vertical="center" wrapText="1"/>
    </xf>
    <xf numFmtId="0" fontId="5" fillId="6" borderId="20" xfId="1" applyFont="1" applyFill="1" applyBorder="1" applyAlignment="1">
      <alignment horizontal="left" vertical="center" wrapText="1"/>
    </xf>
    <xf numFmtId="0" fontId="5" fillId="6" borderId="1" xfId="1" applyFont="1" applyFill="1" applyBorder="1" applyAlignment="1">
      <alignment horizontal="left" vertical="center" wrapText="1"/>
    </xf>
    <xf numFmtId="0" fontId="5" fillId="6" borderId="9" xfId="1" applyFont="1" applyFill="1" applyBorder="1" applyAlignment="1">
      <alignment horizontal="left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26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vertical="center"/>
    </xf>
    <xf numFmtId="0" fontId="28" fillId="0" borderId="25" xfId="0" applyFont="1" applyBorder="1" applyAlignment="1">
      <alignment horizontal="center" vertical="top"/>
    </xf>
    <xf numFmtId="0" fontId="28" fillId="0" borderId="27" xfId="0" applyFont="1" applyBorder="1" applyAlignment="1">
      <alignment horizontal="center" vertical="top"/>
    </xf>
    <xf numFmtId="0" fontId="28" fillId="0" borderId="19" xfId="0" applyFont="1" applyBorder="1" applyAlignment="1">
      <alignment horizontal="center" vertical="top"/>
    </xf>
    <xf numFmtId="0" fontId="28" fillId="0" borderId="25" xfId="0" applyFont="1" applyBorder="1" applyAlignment="1">
      <alignment horizontal="center"/>
    </xf>
    <xf numFmtId="0" fontId="28" fillId="0" borderId="27" xfId="0" applyFont="1" applyBorder="1" applyAlignment="1">
      <alignment horizontal="center"/>
    </xf>
    <xf numFmtId="0" fontId="28" fillId="0" borderId="19" xfId="0" applyFont="1" applyBorder="1" applyAlignment="1">
      <alignment horizontal="center"/>
    </xf>
    <xf numFmtId="0" fontId="28" fillId="0" borderId="36" xfId="0" applyFont="1" applyBorder="1" applyAlignment="1">
      <alignment horizontal="center" vertical="top"/>
    </xf>
    <xf numFmtId="0" fontId="28" fillId="0" borderId="38" xfId="0" applyFont="1" applyBorder="1" applyAlignment="1">
      <alignment horizontal="center" vertical="top"/>
    </xf>
    <xf numFmtId="0" fontId="28" fillId="0" borderId="40" xfId="0" applyFont="1" applyBorder="1" applyAlignment="1">
      <alignment horizontal="center" vertical="top"/>
    </xf>
    <xf numFmtId="0" fontId="28" fillId="0" borderId="25" xfId="0" applyFont="1" applyBorder="1" applyAlignment="1">
      <alignment vertical="top" wrapText="1"/>
    </xf>
    <xf numFmtId="0" fontId="28" fillId="0" borderId="27" xfId="0" applyFont="1" applyBorder="1" applyAlignment="1">
      <alignment vertical="top" wrapText="1"/>
    </xf>
    <xf numFmtId="0" fontId="28" fillId="0" borderId="19" xfId="0" applyFont="1" applyBorder="1" applyAlignment="1">
      <alignment vertical="top" wrapText="1"/>
    </xf>
    <xf numFmtId="0" fontId="28" fillId="0" borderId="27" xfId="0" applyFont="1" applyBorder="1" applyAlignment="1">
      <alignment vertical="top"/>
    </xf>
    <xf numFmtId="0" fontId="28" fillId="0" borderId="19" xfId="0" applyFont="1" applyBorder="1" applyAlignment="1">
      <alignment vertical="top"/>
    </xf>
    <xf numFmtId="0" fontId="28" fillId="0" borderId="34" xfId="0" applyFont="1" applyBorder="1" applyAlignment="1">
      <alignment horizontal="center" vertical="top"/>
    </xf>
    <xf numFmtId="0" fontId="28" fillId="0" borderId="0" xfId="0" applyFont="1" applyAlignment="1">
      <alignment horizontal="center" vertical="top"/>
    </xf>
    <xf numFmtId="0" fontId="28" fillId="0" borderId="35" xfId="0" applyFont="1" applyBorder="1" applyAlignment="1">
      <alignment horizontal="center" vertical="top"/>
    </xf>
    <xf numFmtId="0" fontId="27" fillId="0" borderId="25" xfId="0" applyFont="1" applyBorder="1" applyAlignment="1">
      <alignment vertical="top" wrapText="1"/>
    </xf>
    <xf numFmtId="0" fontId="27" fillId="0" borderId="27" xfId="0" applyFont="1" applyBorder="1" applyAlignment="1">
      <alignment vertical="top" wrapText="1"/>
    </xf>
    <xf numFmtId="0" fontId="27" fillId="0" borderId="19" xfId="0" applyFont="1" applyBorder="1" applyAlignment="1">
      <alignment vertical="top" wrapText="1"/>
    </xf>
    <xf numFmtId="0" fontId="28" fillId="0" borderId="37" xfId="0" applyFont="1" applyBorder="1" applyAlignment="1">
      <alignment horizontal="center" vertical="top"/>
    </xf>
    <xf numFmtId="0" fontId="28" fillId="0" borderId="39" xfId="0" applyFont="1" applyBorder="1" applyAlignment="1">
      <alignment horizontal="center" vertical="top"/>
    </xf>
    <xf numFmtId="0" fontId="28" fillId="0" borderId="41" xfId="0" applyFont="1" applyBorder="1" applyAlignment="1">
      <alignment horizontal="center" vertical="top"/>
    </xf>
    <xf numFmtId="0" fontId="30" fillId="0" borderId="37" xfId="0" applyFont="1" applyBorder="1" applyAlignment="1">
      <alignment horizontal="center" vertical="top"/>
    </xf>
    <xf numFmtId="0" fontId="30" fillId="0" borderId="39" xfId="0" applyFont="1" applyBorder="1" applyAlignment="1">
      <alignment horizontal="center" vertical="top"/>
    </xf>
    <xf numFmtId="0" fontId="30" fillId="0" borderId="41" xfId="0" applyFont="1" applyBorder="1" applyAlignment="1">
      <alignment horizontal="center" vertical="top"/>
    </xf>
    <xf numFmtId="0" fontId="30" fillId="0" borderId="25" xfId="0" applyFont="1" applyBorder="1" applyAlignment="1">
      <alignment vertical="top" wrapText="1"/>
    </xf>
    <xf numFmtId="0" fontId="30" fillId="0" borderId="27" xfId="0" applyFont="1" applyBorder="1" applyAlignment="1">
      <alignment vertical="top" wrapText="1"/>
    </xf>
    <xf numFmtId="0" fontId="30" fillId="0" borderId="19" xfId="0" applyFont="1" applyBorder="1" applyAlignment="1">
      <alignment vertical="top" wrapText="1"/>
    </xf>
    <xf numFmtId="0" fontId="30" fillId="0" borderId="27" xfId="0" applyFont="1" applyBorder="1" applyAlignment="1">
      <alignment vertical="top"/>
    </xf>
    <xf numFmtId="0" fontId="30" fillId="0" borderId="19" xfId="0" applyFont="1" applyBorder="1" applyAlignment="1">
      <alignment vertical="top"/>
    </xf>
    <xf numFmtId="0" fontId="30" fillId="0" borderId="25" xfId="0" applyFont="1" applyBorder="1" applyAlignment="1">
      <alignment horizontal="center" vertical="top"/>
    </xf>
    <xf numFmtId="0" fontId="30" fillId="0" borderId="27" xfId="0" applyFont="1" applyBorder="1" applyAlignment="1">
      <alignment horizontal="center" vertical="top"/>
    </xf>
    <xf numFmtId="0" fontId="30" fillId="0" borderId="19" xfId="0" applyFont="1" applyBorder="1" applyAlignment="1">
      <alignment horizontal="center" vertical="top"/>
    </xf>
    <xf numFmtId="0" fontId="30" fillId="0" borderId="34" xfId="0" applyFont="1" applyBorder="1" applyAlignment="1">
      <alignment horizontal="center" vertical="top"/>
    </xf>
    <xf numFmtId="0" fontId="30" fillId="0" borderId="0" xfId="0" applyFont="1" applyAlignment="1">
      <alignment horizontal="center" vertical="top"/>
    </xf>
    <xf numFmtId="0" fontId="30" fillId="0" borderId="35" xfId="0" applyFont="1" applyBorder="1" applyAlignment="1">
      <alignment horizontal="center" vertical="top"/>
    </xf>
    <xf numFmtId="0" fontId="30" fillId="0" borderId="36" xfId="0" applyFont="1" applyBorder="1" applyAlignment="1">
      <alignment horizontal="center" vertical="top"/>
    </xf>
    <xf numFmtId="0" fontId="30" fillId="0" borderId="38" xfId="0" applyFont="1" applyBorder="1" applyAlignment="1">
      <alignment horizontal="center" vertical="top"/>
    </xf>
    <xf numFmtId="0" fontId="30" fillId="0" borderId="40" xfId="0" applyFont="1" applyBorder="1" applyAlignment="1">
      <alignment horizontal="center" vertical="top"/>
    </xf>
  </cellXfs>
  <cellStyles count="12">
    <cellStyle name="Hyperlink 2" xfId="3" xr:uid="{00000000-0005-0000-0000-000000000000}"/>
    <cellStyle name="Hyperlink 3" xfId="4" xr:uid="{00000000-0005-0000-0000-000001000000}"/>
    <cellStyle name="Hyperlink 4" xfId="5" xr:uid="{00000000-0005-0000-0000-000002000000}"/>
    <cellStyle name="Hyperlink 4 2" xfId="11" xr:uid="{00000000-0005-0000-0000-000003000000}"/>
    <cellStyle name="Normal" xfId="0" builtinId="0"/>
    <cellStyle name="Normal 2" xfId="2" xr:uid="{00000000-0005-0000-0000-000005000000}"/>
    <cellStyle name="Normal 3" xfId="1" xr:uid="{00000000-0005-0000-0000-000006000000}"/>
    <cellStyle name="Normal 3 2" xfId="6" xr:uid="{00000000-0005-0000-0000-000007000000}"/>
    <cellStyle name="Normal 4" xfId="8" xr:uid="{00000000-0005-0000-0000-000008000000}"/>
    <cellStyle name="Normal 4 2" xfId="10" xr:uid="{00000000-0005-0000-0000-000009000000}"/>
    <cellStyle name="Normal 4 2 2" xfId="9" xr:uid="{00000000-0005-0000-0000-00000A000000}"/>
    <cellStyle name="標準 2" xfId="7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F37"/>
  <sheetViews>
    <sheetView showGridLines="0" tabSelected="1" zoomScale="85" zoomScaleNormal="85" workbookViewId="0">
      <selection activeCell="I19" sqref="I19"/>
    </sheetView>
  </sheetViews>
  <sheetFormatPr defaultRowHeight="15"/>
  <cols>
    <col min="1" max="2" width="10.7109375" style="2" customWidth="1"/>
    <col min="3" max="3" width="20.7109375" style="2" customWidth="1"/>
    <col min="4" max="5" width="35.7109375" style="2" customWidth="1"/>
    <col min="6" max="6" width="7.28515625" style="2" customWidth="1"/>
    <col min="7" max="8" width="30.7109375" style="2" customWidth="1"/>
    <col min="9" max="9" width="10.7109375" style="2" customWidth="1"/>
    <col min="10" max="1020" width="9.140625" style="2"/>
    <col min="1021" max="16384" width="9.140625" style="1"/>
  </cols>
  <sheetData>
    <row r="1" spans="2:17" ht="15.75" thickBo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2:17" ht="30" customHeight="1" thickBot="1">
      <c r="B2" s="80" t="s">
        <v>54</v>
      </c>
      <c r="C2" s="81"/>
      <c r="D2" s="81"/>
      <c r="E2" s="81"/>
      <c r="F2" s="81"/>
      <c r="G2" s="81"/>
      <c r="H2" s="81"/>
      <c r="I2" s="82"/>
      <c r="J2" s="1"/>
      <c r="K2" s="1"/>
      <c r="L2" s="1"/>
      <c r="M2" s="1"/>
      <c r="N2" s="1"/>
      <c r="O2" s="1"/>
      <c r="P2" s="1"/>
      <c r="Q2" s="1"/>
    </row>
    <row r="3" spans="2:17" ht="16.5" customHeight="1" thickBot="1">
      <c r="B3" s="3"/>
      <c r="C3" s="16"/>
      <c r="D3" s="16"/>
      <c r="E3" s="16"/>
      <c r="F3" s="16"/>
      <c r="G3" s="17"/>
      <c r="H3" s="17"/>
      <c r="I3" s="18"/>
    </row>
    <row r="4" spans="2:17" ht="20.25" thickBot="1">
      <c r="B4" s="19"/>
      <c r="C4" s="83" t="s">
        <v>14</v>
      </c>
      <c r="D4" s="84"/>
      <c r="E4" s="85"/>
      <c r="F4" s="20"/>
      <c r="G4" s="83" t="s">
        <v>15</v>
      </c>
      <c r="H4" s="85"/>
      <c r="I4" s="18"/>
    </row>
    <row r="5" spans="2:17" ht="20.25" thickBot="1">
      <c r="B5" s="19"/>
      <c r="C5" s="21" t="s">
        <v>16</v>
      </c>
      <c r="D5" s="22" t="s">
        <v>75</v>
      </c>
      <c r="E5" s="23" t="s">
        <v>76</v>
      </c>
      <c r="F5" s="20"/>
      <c r="G5" s="24" t="s">
        <v>17</v>
      </c>
      <c r="H5" s="25" t="e">
        <f xml:space="preserve"> SUM(H7:H11)</f>
        <v>#REF!</v>
      </c>
      <c r="I5" s="18"/>
    </row>
    <row r="6" spans="2:17" ht="16.5" thickBot="1">
      <c r="B6" s="26"/>
      <c r="C6" s="27" t="s">
        <v>18</v>
      </c>
      <c r="D6" s="28">
        <v>40</v>
      </c>
      <c r="E6" s="29">
        <v>40</v>
      </c>
      <c r="F6" s="30"/>
      <c r="G6" s="31" t="s">
        <v>19</v>
      </c>
      <c r="H6" s="32" t="s">
        <v>20</v>
      </c>
      <c r="I6" s="18"/>
    </row>
    <row r="7" spans="2:17" ht="15.75">
      <c r="B7" s="26"/>
      <c r="C7" s="33" t="s">
        <v>21</v>
      </c>
      <c r="D7" s="34" t="e">
        <f>(COUNTIF(Registration!G4:G122220,"OK")) + (COUNTIF(#REF!,"OK"))+ (COUNTIF(#REF!,"OK"))+ (COUNTIF(#REF!,"OK"))+ (COUNTIF(#REF!,"OK"))+ (COUNTIF(#REF!,"OK"))+ (COUNTIF(#REF!,"OK"))+ (COUNTIF(#REF!,"OK"))+ (COUNTIF(#REF!,"OK"))+ (COUNTIF(#REF!,"OK"))+ (COUNTIF(#REF!,"OK"))</f>
        <v>#REF!</v>
      </c>
      <c r="E7" s="35" t="e">
        <f>(COUNTIF(Registration!H4:H122220,"OK")) + (COUNTIF(#REF!,"OK"))+ (COUNTIF(#REF!,"OK"))+ (COUNTIF(#REF!,"OK"))+ (COUNTIF(#REF!,"OK"))+ (COUNTIF(#REF!,"OK"))+ (COUNTIF(#REF!,"OK"))+ (COUNTIF(#REF!,"OK"))+ (COUNTIF(#REF!,"OK"))+ (COUNTIF(#REF!,"OK")) + (COUNTIF(#REF!,"OK"))</f>
        <v>#REF!</v>
      </c>
      <c r="F7" s="30" t="s">
        <v>22</v>
      </c>
      <c r="G7" s="36" t="s">
        <v>23</v>
      </c>
      <c r="H7" s="37" t="e">
        <f xml:space="preserve"> COUNTIF(#REF!,"Existing Issue")</f>
        <v>#REF!</v>
      </c>
      <c r="I7" s="18"/>
    </row>
    <row r="8" spans="2:17" ht="15.75">
      <c r="B8" s="4"/>
      <c r="C8" s="33" t="s">
        <v>24</v>
      </c>
      <c r="D8" s="38" t="e">
        <f>(COUNTIF(Registration!G4:G122220,"NG")) + (COUNTIF(#REF!,"NG"))+ (COUNTIF(#REF!,"NG"))+ (COUNTIF(#REF!,"NG"))+ (COUNTIF(#REF!,"NG"))+ (COUNTIF(#REF!,"NG"))+ (COUNTIF(#REF!,"NG"))+ (COUNTIF(#REF!,"NG"))+ (COUNTIF(#REF!,"NG"))+ (COUNTIF(#REF!,"NG"))+ (COUNTIF(#REF!,"NG"))</f>
        <v>#REF!</v>
      </c>
      <c r="E8" s="39" t="e">
        <f>(COUNTIF(Registration!H4:H122220,"NG")) + (COUNTIF(#REF!,"NG"))+ (COUNTIF(#REF!,"NG"))+ (COUNTIF(#REF!,"NG"))+ (COUNTIF(#REF!,"NG"))+ (COUNTIF(#REF!,"NG"))+ (COUNTIF(#REF!,"NG"))+ (COUNTIF(#REF!,"NG"))+ (COUNTIF(#REF!,"NG"))+ (COUNTIF(#REF!,"NG"))+ (COUNTIF(#REF!,"NG"))</f>
        <v>#REF!</v>
      </c>
      <c r="F8" s="30"/>
      <c r="G8" s="40" t="s">
        <v>25</v>
      </c>
      <c r="H8" s="41" t="e">
        <f xml:space="preserve"> COUNTIF(#REF!,"Change Request")</f>
        <v>#REF!</v>
      </c>
      <c r="I8" s="18"/>
    </row>
    <row r="9" spans="2:17" ht="15.75">
      <c r="B9" s="4"/>
      <c r="C9" s="33" t="s">
        <v>26</v>
      </c>
      <c r="D9" s="42" t="e">
        <f>(COUNTIF(Registration!G4:G122220,"NE")) + (COUNTIF(#REF!,"NE"))+ (COUNTIF(#REF!,"NE"))+ (COUNTIF(#REF!,"NE"))+ (COUNTIF(#REF!,"NE"))+ (COUNTIF(#REF!,"NE"))+ (COUNTIF(#REF!,"NE"))+ (COUNTIF(#REF!,"NE"))+ (COUNTIF(#REF!,"NE"))+ (COUNTIF(#REF!,"NE"))+ (COUNTIF(#REF!,"NE"))</f>
        <v>#REF!</v>
      </c>
      <c r="E9" s="43" t="e">
        <f>COUNTIF(Registration!H4:H122220,"NE") + COUNTIF(#REF!,"NE")+ COUNTIF(#REF!,"NE")+ COUNTIF(#REF!,"NE")+ COUNTIF(#REF!,"NE")+ COUNTIF(#REF!,"NE")+ COUNTIF(#REF!,"NE")+ COUNTIF(#REF!,"NE")+ COUNTIF(#REF!,"NE")+ COUNTIF(#REF!,"NE")+ COUNTIF(#REF!,"NE")</f>
        <v>#REF!</v>
      </c>
      <c r="F9" s="30"/>
      <c r="G9" s="44" t="s">
        <v>27</v>
      </c>
      <c r="H9" s="45" t="e">
        <f xml:space="preserve"> COUNTIF(#REF!,"Expected Behaviour")</f>
        <v>#REF!</v>
      </c>
      <c r="I9" s="18"/>
    </row>
    <row r="10" spans="2:17" ht="16.5" thickBot="1">
      <c r="B10" s="4"/>
      <c r="C10" s="46" t="s">
        <v>28</v>
      </c>
      <c r="D10" s="47" t="e">
        <f>(COUNTIF(Registration!G4:G122220,"NA")) + (COUNTIF(#REF!,"NA"))+ (COUNTIF(#REF!,"NA"))+ (COUNTIF(#REF!,"NA"))+ (COUNTIF(#REF!,"NA"))+ (COUNTIF(#REF!,"NA"))+ (COUNTIF(#REF!,"NA"))+ (COUNTIF(#REF!,"NA"))+ (COUNTIF(#REF!,"NA"))+ (COUNTIF(#REF!,"NA"))+ (COUNTIF(#REF!,"NA"))</f>
        <v>#REF!</v>
      </c>
      <c r="E10" s="48" t="e">
        <f>COUNTIF(Registration!H4:H122220,"NA") + (COUNTIF(#REF!,"NA"))+ (COUNTIF(#REF!,"NA"))+ (COUNTIF(#REF!,"NA"))+ (COUNTIF(#REF!,"NA"))+ (COUNTIF(#REF!,"NA"))+ (COUNTIF(#REF!,"NA"))+ (COUNTIF(#REF!,"NA"))+ (COUNTIF(#REF!,"NA"))+ (COUNTIF(#REF!,"NA"))+ (COUNTIF(#REF!,"NA"))</f>
        <v>#REF!</v>
      </c>
      <c r="F10" s="30"/>
      <c r="G10" s="44" t="s">
        <v>29</v>
      </c>
      <c r="H10" s="49" t="e">
        <f xml:space="preserve"> COUNTIF(#REF!,"Suggestion")</f>
        <v>#REF!</v>
      </c>
      <c r="I10" s="18"/>
    </row>
    <row r="11" spans="2:17" ht="15.75" customHeight="1" thickBot="1">
      <c r="B11" s="4"/>
      <c r="C11" s="6"/>
      <c r="D11" s="6"/>
      <c r="E11" s="6"/>
      <c r="F11" s="30"/>
      <c r="G11" s="50" t="s">
        <v>30</v>
      </c>
      <c r="H11" s="51" t="e">
        <f xml:space="preserve"> COUNTIF(#REF!,"New Issue")</f>
        <v>#REF!</v>
      </c>
      <c r="I11" s="18"/>
    </row>
    <row r="12" spans="2:17" ht="15.75" customHeight="1" thickBot="1">
      <c r="B12" s="4"/>
      <c r="C12" s="86" t="s">
        <v>31</v>
      </c>
      <c r="D12" s="87"/>
      <c r="E12" s="88"/>
      <c r="F12" s="52"/>
      <c r="G12" s="31" t="s">
        <v>32</v>
      </c>
      <c r="H12" s="32" t="s">
        <v>20</v>
      </c>
      <c r="I12" s="18"/>
    </row>
    <row r="13" spans="2:17" ht="15.75" customHeight="1">
      <c r="B13" s="4"/>
      <c r="C13" s="53" t="s">
        <v>16</v>
      </c>
      <c r="D13" s="89" t="s">
        <v>88</v>
      </c>
      <c r="E13" s="90"/>
      <c r="F13" s="52"/>
      <c r="G13" s="54" t="s">
        <v>33</v>
      </c>
      <c r="H13" s="55" t="e">
        <f xml:space="preserve"> COUNTIF(#REF!,"Fixed &amp; Verified")</f>
        <v>#REF!</v>
      </c>
      <c r="I13" s="18"/>
    </row>
    <row r="14" spans="2:17" ht="15.75">
      <c r="B14" s="4"/>
      <c r="C14" s="56" t="s">
        <v>34</v>
      </c>
      <c r="D14" s="91" t="s">
        <v>89</v>
      </c>
      <c r="E14" s="92"/>
      <c r="F14" s="52"/>
      <c r="G14" s="40" t="s">
        <v>35</v>
      </c>
      <c r="H14" s="57" t="e">
        <f xml:space="preserve"> COUNTIF(#REF!,"Open")</f>
        <v>#REF!</v>
      </c>
      <c r="I14" s="18"/>
    </row>
    <row r="15" spans="2:17" ht="19.5" customHeight="1">
      <c r="B15" s="4"/>
      <c r="C15" s="56" t="s">
        <v>8</v>
      </c>
      <c r="D15" s="91" t="s">
        <v>53</v>
      </c>
      <c r="E15" s="92"/>
      <c r="F15" s="52"/>
      <c r="G15" s="40" t="s">
        <v>36</v>
      </c>
      <c r="H15" s="57" t="e">
        <f xml:space="preserve"> COUNTIF(#REF!,"Reopen")</f>
        <v>#REF!</v>
      </c>
      <c r="I15" s="5"/>
    </row>
    <row r="16" spans="2:17" ht="15.95" customHeight="1">
      <c r="B16" s="4"/>
      <c r="C16" s="56" t="s">
        <v>37</v>
      </c>
      <c r="D16" s="91" t="s">
        <v>55</v>
      </c>
      <c r="E16" s="92"/>
      <c r="F16" s="30"/>
      <c r="G16" s="40" t="s">
        <v>38</v>
      </c>
      <c r="H16" s="57" t="e">
        <f xml:space="preserve"> COUNTIF(#REF!,"Pending Retest")</f>
        <v>#REF!</v>
      </c>
      <c r="I16" s="5"/>
    </row>
    <row r="17" spans="2:9" ht="15.75">
      <c r="B17" s="4"/>
      <c r="C17" s="56" t="s">
        <v>11</v>
      </c>
      <c r="D17" s="93" t="s">
        <v>90</v>
      </c>
      <c r="E17" s="94"/>
      <c r="F17" s="30"/>
      <c r="G17" s="44" t="s">
        <v>39</v>
      </c>
      <c r="H17" s="49" t="e">
        <f xml:space="preserve"> COUNTIF(#REF!,"Deferred")</f>
        <v>#REF!</v>
      </c>
      <c r="I17" s="5"/>
    </row>
    <row r="18" spans="2:9" ht="15.95" customHeight="1" thickBot="1">
      <c r="B18" s="7"/>
      <c r="C18" s="56" t="s">
        <v>40</v>
      </c>
      <c r="D18" s="78">
        <v>44062</v>
      </c>
      <c r="E18" s="79"/>
      <c r="F18" s="30"/>
      <c r="G18" s="58" t="s">
        <v>41</v>
      </c>
      <c r="H18" s="59" t="e">
        <f xml:space="preserve"> COUNTIF(#REF!,"Won't Fix")</f>
        <v>#REF!</v>
      </c>
      <c r="I18" s="5"/>
    </row>
    <row r="19" spans="2:9" ht="15.75" customHeight="1">
      <c r="B19" s="3"/>
      <c r="C19" s="56" t="s">
        <v>42</v>
      </c>
      <c r="D19" s="78"/>
      <c r="E19" s="79"/>
      <c r="F19" s="16"/>
      <c r="H19" s="60"/>
      <c r="I19" s="5"/>
    </row>
    <row r="20" spans="2:9" ht="15.95" customHeight="1">
      <c r="B20" s="8"/>
      <c r="C20" s="56" t="s">
        <v>43</v>
      </c>
      <c r="D20" s="78"/>
      <c r="E20" s="79"/>
      <c r="F20" s="61"/>
      <c r="G20" s="62"/>
      <c r="H20" s="63"/>
      <c r="I20" s="5"/>
    </row>
    <row r="21" spans="2:9" ht="15.95" customHeight="1">
      <c r="B21" s="9"/>
      <c r="C21" s="56" t="s">
        <v>44</v>
      </c>
      <c r="D21" s="93" t="s">
        <v>12</v>
      </c>
      <c r="E21" s="94"/>
      <c r="F21" s="16"/>
      <c r="G21" s="62"/>
      <c r="H21" s="62"/>
      <c r="I21" s="5"/>
    </row>
    <row r="22" spans="2:9" ht="15.95" customHeight="1" thickBot="1">
      <c r="B22" s="9"/>
      <c r="C22" s="64" t="s">
        <v>9</v>
      </c>
      <c r="D22" s="97" t="s">
        <v>45</v>
      </c>
      <c r="E22" s="98"/>
      <c r="F22" s="16"/>
      <c r="G22" s="62"/>
      <c r="H22" s="62"/>
      <c r="I22" s="5"/>
    </row>
    <row r="23" spans="2:9" ht="15.95" customHeight="1" thickBot="1">
      <c r="B23" s="3"/>
      <c r="F23" s="16"/>
      <c r="G23" s="62"/>
      <c r="H23" s="62"/>
      <c r="I23" s="5"/>
    </row>
    <row r="24" spans="2:9" ht="16.5" thickBot="1">
      <c r="B24" s="3"/>
      <c r="C24" s="99" t="s">
        <v>46</v>
      </c>
      <c r="D24" s="100"/>
      <c r="E24" s="101"/>
      <c r="F24" s="16"/>
      <c r="G24" s="62"/>
      <c r="H24" s="62"/>
      <c r="I24" s="5"/>
    </row>
    <row r="25" spans="2:9" ht="15" customHeight="1">
      <c r="B25" s="3"/>
      <c r="C25" s="65" t="s">
        <v>21</v>
      </c>
      <c r="D25" s="102" t="s">
        <v>47</v>
      </c>
      <c r="E25" s="103"/>
      <c r="F25" s="16"/>
      <c r="G25" s="62"/>
      <c r="H25" s="62"/>
      <c r="I25" s="5"/>
    </row>
    <row r="26" spans="2:9" ht="15" customHeight="1">
      <c r="B26" s="10"/>
      <c r="C26" s="66" t="s">
        <v>24</v>
      </c>
      <c r="D26" s="104" t="s">
        <v>48</v>
      </c>
      <c r="E26" s="105"/>
      <c r="F26" s="67"/>
      <c r="G26" s="62"/>
      <c r="H26" s="62"/>
      <c r="I26" s="5"/>
    </row>
    <row r="27" spans="2:9" ht="15" customHeight="1">
      <c r="B27" s="11"/>
      <c r="C27" s="66" t="s">
        <v>26</v>
      </c>
      <c r="D27" s="104" t="s">
        <v>49</v>
      </c>
      <c r="E27" s="105"/>
      <c r="G27" s="62"/>
      <c r="H27" s="62"/>
      <c r="I27" s="5"/>
    </row>
    <row r="28" spans="2:9" ht="15" customHeight="1" thickBot="1">
      <c r="B28" s="11"/>
      <c r="C28" s="68" t="s">
        <v>28</v>
      </c>
      <c r="D28" s="95" t="s">
        <v>50</v>
      </c>
      <c r="E28" s="96"/>
      <c r="G28" s="62"/>
      <c r="H28" s="62"/>
      <c r="I28" s="5"/>
    </row>
    <row r="29" spans="2:9" ht="15" customHeight="1" thickBot="1">
      <c r="B29" s="12"/>
      <c r="C29" s="13"/>
      <c r="D29" s="13"/>
      <c r="E29" s="13"/>
      <c r="F29" s="13"/>
      <c r="G29" s="69"/>
      <c r="H29" s="69"/>
      <c r="I29" s="70"/>
    </row>
    <row r="30" spans="2:9" ht="30" customHeight="1"/>
    <row r="31" spans="2:9" ht="30" customHeight="1"/>
    <row r="32" spans="2:9" ht="29.25" customHeight="1"/>
    <row r="33" ht="15.75" customHeight="1"/>
    <row r="34" ht="29.25" customHeight="1"/>
    <row r="35" ht="15.75" customHeight="1"/>
    <row r="36" ht="29.25" customHeight="1"/>
    <row r="37" ht="15.75" customHeight="1"/>
  </sheetData>
  <mergeCells count="19">
    <mergeCell ref="D28:E28"/>
    <mergeCell ref="D21:E21"/>
    <mergeCell ref="D22:E22"/>
    <mergeCell ref="C24:E24"/>
    <mergeCell ref="D25:E25"/>
    <mergeCell ref="D26:E26"/>
    <mergeCell ref="D27:E27"/>
    <mergeCell ref="D20:E20"/>
    <mergeCell ref="B2:I2"/>
    <mergeCell ref="C4:E4"/>
    <mergeCell ref="G4:H4"/>
    <mergeCell ref="C12:E12"/>
    <mergeCell ref="D13:E13"/>
    <mergeCell ref="D14:E14"/>
    <mergeCell ref="D15:E15"/>
    <mergeCell ref="D16:E16"/>
    <mergeCell ref="D17:E17"/>
    <mergeCell ref="D18:E18"/>
    <mergeCell ref="D19:E19"/>
  </mergeCells>
  <pageMargins left="0.7" right="0.7" top="0.75" bottom="0.75" header="0.51180555555555496" footer="0.51180555555555496"/>
  <pageSetup firstPageNumber="0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9"/>
  <sheetViews>
    <sheetView zoomScale="80" zoomScaleNormal="80" workbookViewId="0">
      <selection activeCell="F62" sqref="F62:F69"/>
    </sheetView>
  </sheetViews>
  <sheetFormatPr defaultRowHeight="15"/>
  <cols>
    <col min="1" max="1" width="10.7109375" customWidth="1"/>
    <col min="2" max="2" width="25.7109375" style="14" customWidth="1"/>
    <col min="3" max="6" width="35.7109375" customWidth="1"/>
    <col min="7" max="8" width="15.7109375" customWidth="1"/>
    <col min="9" max="9" width="12.7109375" customWidth="1"/>
    <col min="10" max="10" width="25.7109375" style="15" customWidth="1"/>
  </cols>
  <sheetData>
    <row r="1" spans="1:10" ht="30" customHeight="1">
      <c r="A1" s="106" t="s">
        <v>57</v>
      </c>
      <c r="B1" s="107"/>
      <c r="C1" s="107"/>
      <c r="D1" s="107"/>
      <c r="E1" s="107"/>
      <c r="F1" s="107"/>
      <c r="G1" s="107"/>
      <c r="H1" s="107"/>
      <c r="I1" s="107"/>
      <c r="J1" s="108"/>
    </row>
    <row r="2" spans="1:10" ht="15" customHeight="1">
      <c r="A2" s="109" t="s">
        <v>1</v>
      </c>
      <c r="B2" s="111" t="s">
        <v>0</v>
      </c>
      <c r="C2" s="111" t="s">
        <v>2</v>
      </c>
      <c r="D2" s="111" t="s">
        <v>3</v>
      </c>
      <c r="E2" s="111" t="s">
        <v>4</v>
      </c>
      <c r="F2" s="111" t="s">
        <v>5</v>
      </c>
      <c r="G2" s="111" t="s">
        <v>13</v>
      </c>
      <c r="H2" s="115"/>
      <c r="I2" s="111" t="s">
        <v>6</v>
      </c>
      <c r="J2" s="113" t="s">
        <v>7</v>
      </c>
    </row>
    <row r="3" spans="1:10" ht="15" customHeight="1">
      <c r="A3" s="110"/>
      <c r="B3" s="112"/>
      <c r="C3" s="112"/>
      <c r="D3" s="112"/>
      <c r="E3" s="112"/>
      <c r="F3" s="112"/>
      <c r="G3" s="71" t="s">
        <v>75</v>
      </c>
      <c r="H3" s="71" t="s">
        <v>76</v>
      </c>
      <c r="I3" s="112"/>
      <c r="J3" s="114"/>
    </row>
    <row r="4" spans="1:10" ht="63">
      <c r="A4" s="72">
        <v>1</v>
      </c>
      <c r="B4" s="133" t="s">
        <v>56</v>
      </c>
      <c r="C4" s="73" t="s">
        <v>64</v>
      </c>
      <c r="D4" s="74" t="s">
        <v>146</v>
      </c>
      <c r="E4" s="73" t="s">
        <v>58</v>
      </c>
      <c r="F4" s="74" t="s">
        <v>164</v>
      </c>
      <c r="G4" s="75" t="s">
        <v>51</v>
      </c>
      <c r="H4" s="75" t="s">
        <v>51</v>
      </c>
      <c r="I4" s="76" t="s">
        <v>162</v>
      </c>
      <c r="J4" s="77"/>
    </row>
    <row r="5" spans="1:10" ht="110.25" customHeight="1">
      <c r="A5" s="72">
        <v>2</v>
      </c>
      <c r="B5" s="134"/>
      <c r="C5" s="73" t="s">
        <v>65</v>
      </c>
      <c r="D5" s="74" t="s">
        <v>147</v>
      </c>
      <c r="E5" s="73" t="s">
        <v>59</v>
      </c>
      <c r="F5" s="74" t="s">
        <v>151</v>
      </c>
      <c r="G5" s="75" t="s">
        <v>52</v>
      </c>
      <c r="H5" s="75" t="s">
        <v>52</v>
      </c>
      <c r="I5" s="76" t="s">
        <v>10</v>
      </c>
      <c r="J5" s="77"/>
    </row>
    <row r="6" spans="1:10" ht="12.75" customHeight="1">
      <c r="A6" s="122">
        <v>3</v>
      </c>
      <c r="B6" s="134"/>
      <c r="C6" s="125" t="s">
        <v>66</v>
      </c>
      <c r="D6" s="125" t="s">
        <v>148</v>
      </c>
      <c r="E6" s="125" t="s">
        <v>60</v>
      </c>
      <c r="F6" s="125" t="s">
        <v>165</v>
      </c>
      <c r="G6" s="116" t="s">
        <v>52</v>
      </c>
      <c r="H6" s="116" t="s">
        <v>52</v>
      </c>
      <c r="I6" s="116" t="s">
        <v>163</v>
      </c>
      <c r="J6" s="119"/>
    </row>
    <row r="7" spans="1:10" ht="12.75" customHeight="1">
      <c r="A7" s="123"/>
      <c r="B7" s="134"/>
      <c r="C7" s="126"/>
      <c r="D7" s="126"/>
      <c r="E7" s="128"/>
      <c r="F7" s="126"/>
      <c r="G7" s="117"/>
      <c r="H7" s="117"/>
      <c r="I7" s="117"/>
      <c r="J7" s="120"/>
    </row>
    <row r="8" spans="1:10" ht="12.75" customHeight="1">
      <c r="A8" s="123"/>
      <c r="B8" s="134"/>
      <c r="C8" s="126"/>
      <c r="D8" s="126"/>
      <c r="E8" s="128"/>
      <c r="F8" s="126"/>
      <c r="G8" s="117"/>
      <c r="H8" s="117"/>
      <c r="I8" s="117"/>
      <c r="J8" s="120"/>
    </row>
    <row r="9" spans="1:10" ht="12.75" customHeight="1">
      <c r="A9" s="123"/>
      <c r="B9" s="134"/>
      <c r="C9" s="126"/>
      <c r="D9" s="126"/>
      <c r="E9" s="128"/>
      <c r="F9" s="126"/>
      <c r="G9" s="117"/>
      <c r="H9" s="117"/>
      <c r="I9" s="117"/>
      <c r="J9" s="120"/>
    </row>
    <row r="10" spans="1:10" ht="12.75" customHeight="1">
      <c r="A10" s="123"/>
      <c r="B10" s="134"/>
      <c r="C10" s="126"/>
      <c r="D10" s="126"/>
      <c r="E10" s="128"/>
      <c r="F10" s="126"/>
      <c r="G10" s="117"/>
      <c r="H10" s="117"/>
      <c r="I10" s="117"/>
      <c r="J10" s="120"/>
    </row>
    <row r="11" spans="1:10" ht="12.75" customHeight="1">
      <c r="A11" s="123"/>
      <c r="B11" s="134"/>
      <c r="C11" s="126"/>
      <c r="D11" s="126"/>
      <c r="E11" s="128"/>
      <c r="F11" s="126"/>
      <c r="G11" s="117"/>
      <c r="H11" s="117"/>
      <c r="I11" s="117"/>
      <c r="J11" s="120"/>
    </row>
    <row r="12" spans="1:10" ht="12.75" customHeight="1">
      <c r="A12" s="123"/>
      <c r="B12" s="134"/>
      <c r="C12" s="126"/>
      <c r="D12" s="126"/>
      <c r="E12" s="128"/>
      <c r="F12" s="126"/>
      <c r="G12" s="117"/>
      <c r="H12" s="117"/>
      <c r="I12" s="117"/>
      <c r="J12" s="120"/>
    </row>
    <row r="13" spans="1:10" ht="12.75" customHeight="1">
      <c r="A13" s="124"/>
      <c r="B13" s="134"/>
      <c r="C13" s="127"/>
      <c r="D13" s="127"/>
      <c r="E13" s="129"/>
      <c r="F13" s="127"/>
      <c r="G13" s="118"/>
      <c r="H13" s="118"/>
      <c r="I13" s="118"/>
      <c r="J13" s="121"/>
    </row>
    <row r="14" spans="1:10" ht="12.75" customHeight="1">
      <c r="A14" s="130">
        <v>4</v>
      </c>
      <c r="B14" s="134"/>
      <c r="C14" s="125" t="s">
        <v>144</v>
      </c>
      <c r="D14" s="125" t="s">
        <v>61</v>
      </c>
      <c r="E14" s="125" t="s">
        <v>62</v>
      </c>
      <c r="F14" s="125" t="s">
        <v>63</v>
      </c>
      <c r="G14" s="116" t="s">
        <v>52</v>
      </c>
      <c r="H14" s="116" t="s">
        <v>52</v>
      </c>
      <c r="I14" s="116" t="s">
        <v>162</v>
      </c>
      <c r="J14" s="119"/>
    </row>
    <row r="15" spans="1:10" ht="12.75" customHeight="1">
      <c r="A15" s="131"/>
      <c r="B15" s="134"/>
      <c r="C15" s="126"/>
      <c r="D15" s="126"/>
      <c r="E15" s="128"/>
      <c r="F15" s="126"/>
      <c r="G15" s="117"/>
      <c r="H15" s="117"/>
      <c r="I15" s="117"/>
      <c r="J15" s="120"/>
    </row>
    <row r="16" spans="1:10" ht="12.75" customHeight="1">
      <c r="A16" s="131"/>
      <c r="B16" s="134"/>
      <c r="C16" s="126"/>
      <c r="D16" s="126"/>
      <c r="E16" s="128"/>
      <c r="F16" s="126"/>
      <c r="G16" s="117"/>
      <c r="H16" s="117"/>
      <c r="I16" s="117"/>
      <c r="J16" s="120"/>
    </row>
    <row r="17" spans="1:10" ht="12.75" customHeight="1">
      <c r="A17" s="131"/>
      <c r="B17" s="134"/>
      <c r="C17" s="126"/>
      <c r="D17" s="126"/>
      <c r="E17" s="128"/>
      <c r="F17" s="126"/>
      <c r="G17" s="117"/>
      <c r="H17" s="117"/>
      <c r="I17" s="117"/>
      <c r="J17" s="120"/>
    </row>
    <row r="18" spans="1:10" ht="12.75" customHeight="1">
      <c r="A18" s="131"/>
      <c r="B18" s="134"/>
      <c r="C18" s="126"/>
      <c r="D18" s="126"/>
      <c r="E18" s="128"/>
      <c r="F18" s="126"/>
      <c r="G18" s="117"/>
      <c r="H18" s="117"/>
      <c r="I18" s="117"/>
      <c r="J18" s="120"/>
    </row>
    <row r="19" spans="1:10" ht="12.75" customHeight="1">
      <c r="A19" s="131"/>
      <c r="B19" s="134"/>
      <c r="C19" s="126"/>
      <c r="D19" s="126"/>
      <c r="E19" s="128"/>
      <c r="F19" s="126"/>
      <c r="G19" s="117"/>
      <c r="H19" s="117"/>
      <c r="I19" s="117"/>
      <c r="J19" s="120"/>
    </row>
    <row r="20" spans="1:10" ht="12.75" customHeight="1">
      <c r="A20" s="131"/>
      <c r="B20" s="134"/>
      <c r="C20" s="126"/>
      <c r="D20" s="126"/>
      <c r="E20" s="128"/>
      <c r="F20" s="126"/>
      <c r="G20" s="117"/>
      <c r="H20" s="117"/>
      <c r="I20" s="117"/>
      <c r="J20" s="120"/>
    </row>
    <row r="21" spans="1:10" ht="12.75" customHeight="1">
      <c r="A21" s="132"/>
      <c r="B21" s="134"/>
      <c r="C21" s="127"/>
      <c r="D21" s="127"/>
      <c r="E21" s="129"/>
      <c r="F21" s="127"/>
      <c r="G21" s="118"/>
      <c r="H21" s="118"/>
      <c r="I21" s="118"/>
      <c r="J21" s="121"/>
    </row>
    <row r="22" spans="1:10" ht="15" customHeight="1">
      <c r="A22" s="130">
        <v>5</v>
      </c>
      <c r="B22" s="134"/>
      <c r="C22" s="125" t="s">
        <v>67</v>
      </c>
      <c r="D22" s="125" t="s">
        <v>148</v>
      </c>
      <c r="E22" s="125" t="s">
        <v>62</v>
      </c>
      <c r="F22" s="125" t="s">
        <v>166</v>
      </c>
      <c r="G22" s="116" t="s">
        <v>52</v>
      </c>
      <c r="H22" s="116" t="s">
        <v>52</v>
      </c>
      <c r="I22" s="116" t="s">
        <v>10</v>
      </c>
      <c r="J22" s="119"/>
    </row>
    <row r="23" spans="1:10" ht="15" customHeight="1">
      <c r="A23" s="131"/>
      <c r="B23" s="134"/>
      <c r="C23" s="126"/>
      <c r="D23" s="126"/>
      <c r="E23" s="128"/>
      <c r="F23" s="126"/>
      <c r="G23" s="117"/>
      <c r="H23" s="117"/>
      <c r="I23" s="117"/>
      <c r="J23" s="120"/>
    </row>
    <row r="24" spans="1:10" ht="15" customHeight="1">
      <c r="A24" s="131"/>
      <c r="B24" s="134"/>
      <c r="C24" s="126"/>
      <c r="D24" s="126"/>
      <c r="E24" s="128"/>
      <c r="F24" s="126"/>
      <c r="G24" s="117"/>
      <c r="H24" s="117"/>
      <c r="I24" s="117"/>
      <c r="J24" s="120"/>
    </row>
    <row r="25" spans="1:10" ht="15" customHeight="1">
      <c r="A25" s="131"/>
      <c r="B25" s="134"/>
      <c r="C25" s="126"/>
      <c r="D25" s="126"/>
      <c r="E25" s="128"/>
      <c r="F25" s="126"/>
      <c r="G25" s="117"/>
      <c r="H25" s="117"/>
      <c r="I25" s="117"/>
      <c r="J25" s="120"/>
    </row>
    <row r="26" spans="1:10" ht="15" customHeight="1">
      <c r="A26" s="131"/>
      <c r="B26" s="134"/>
      <c r="C26" s="126"/>
      <c r="D26" s="126"/>
      <c r="E26" s="128"/>
      <c r="F26" s="126"/>
      <c r="G26" s="117"/>
      <c r="H26" s="117"/>
      <c r="I26" s="117"/>
      <c r="J26" s="120"/>
    </row>
    <row r="27" spans="1:10" ht="15" customHeight="1">
      <c r="A27" s="131"/>
      <c r="B27" s="134"/>
      <c r="C27" s="126"/>
      <c r="D27" s="126"/>
      <c r="E27" s="128"/>
      <c r="F27" s="126"/>
      <c r="G27" s="117"/>
      <c r="H27" s="117"/>
      <c r="I27" s="117"/>
      <c r="J27" s="120"/>
    </row>
    <row r="28" spans="1:10" ht="15" customHeight="1">
      <c r="A28" s="131"/>
      <c r="B28" s="134"/>
      <c r="C28" s="126"/>
      <c r="D28" s="126"/>
      <c r="E28" s="128"/>
      <c r="F28" s="126"/>
      <c r="G28" s="117"/>
      <c r="H28" s="117"/>
      <c r="I28" s="117"/>
      <c r="J28" s="120"/>
    </row>
    <row r="29" spans="1:10" ht="15" customHeight="1">
      <c r="A29" s="132"/>
      <c r="B29" s="134"/>
      <c r="C29" s="127"/>
      <c r="D29" s="127"/>
      <c r="E29" s="129"/>
      <c r="F29" s="127"/>
      <c r="G29" s="118"/>
      <c r="H29" s="118"/>
      <c r="I29" s="118"/>
      <c r="J29" s="121"/>
    </row>
    <row r="30" spans="1:10" ht="12.75">
      <c r="A30" s="116">
        <v>6</v>
      </c>
      <c r="B30" s="134"/>
      <c r="C30" s="125" t="s">
        <v>68</v>
      </c>
      <c r="D30" s="125" t="s">
        <v>149</v>
      </c>
      <c r="E30" s="125" t="s">
        <v>150</v>
      </c>
      <c r="F30" s="125" t="s">
        <v>167</v>
      </c>
      <c r="G30" s="116" t="s">
        <v>52</v>
      </c>
      <c r="H30" s="116" t="s">
        <v>52</v>
      </c>
      <c r="I30" s="116" t="s">
        <v>162</v>
      </c>
      <c r="J30" s="119"/>
    </row>
    <row r="31" spans="1:10" ht="12.75">
      <c r="A31" s="117"/>
      <c r="B31" s="134"/>
      <c r="C31" s="126"/>
      <c r="D31" s="126"/>
      <c r="E31" s="128"/>
      <c r="F31" s="126"/>
      <c r="G31" s="117"/>
      <c r="H31" s="117"/>
      <c r="I31" s="117"/>
      <c r="J31" s="120"/>
    </row>
    <row r="32" spans="1:10" ht="12.75">
      <c r="A32" s="117"/>
      <c r="B32" s="134"/>
      <c r="C32" s="126"/>
      <c r="D32" s="126"/>
      <c r="E32" s="128"/>
      <c r="F32" s="126"/>
      <c r="G32" s="117"/>
      <c r="H32" s="117"/>
      <c r="I32" s="117"/>
      <c r="J32" s="120"/>
    </row>
    <row r="33" spans="1:10" ht="12.75">
      <c r="A33" s="117"/>
      <c r="B33" s="134"/>
      <c r="C33" s="126"/>
      <c r="D33" s="126"/>
      <c r="E33" s="128"/>
      <c r="F33" s="126"/>
      <c r="G33" s="117"/>
      <c r="H33" s="117"/>
      <c r="I33" s="117"/>
      <c r="J33" s="120"/>
    </row>
    <row r="34" spans="1:10" ht="12.75">
      <c r="A34" s="117"/>
      <c r="B34" s="134"/>
      <c r="C34" s="126"/>
      <c r="D34" s="126"/>
      <c r="E34" s="128"/>
      <c r="F34" s="126"/>
      <c r="G34" s="117"/>
      <c r="H34" s="117"/>
      <c r="I34" s="117"/>
      <c r="J34" s="120"/>
    </row>
    <row r="35" spans="1:10" ht="12.75">
      <c r="A35" s="117"/>
      <c r="B35" s="134"/>
      <c r="C35" s="126"/>
      <c r="D35" s="126"/>
      <c r="E35" s="128"/>
      <c r="F35" s="126"/>
      <c r="G35" s="117"/>
      <c r="H35" s="117"/>
      <c r="I35" s="117"/>
      <c r="J35" s="120"/>
    </row>
    <row r="36" spans="1:10" ht="12.75">
      <c r="A36" s="117"/>
      <c r="B36" s="134"/>
      <c r="C36" s="126"/>
      <c r="D36" s="126"/>
      <c r="E36" s="128"/>
      <c r="F36" s="126"/>
      <c r="G36" s="117"/>
      <c r="H36" s="117"/>
      <c r="I36" s="117"/>
      <c r="J36" s="120"/>
    </row>
    <row r="37" spans="1:10" ht="12.75">
      <c r="A37" s="118"/>
      <c r="B37" s="134"/>
      <c r="C37" s="127"/>
      <c r="D37" s="127"/>
      <c r="E37" s="129"/>
      <c r="F37" s="127"/>
      <c r="G37" s="118"/>
      <c r="H37" s="118"/>
      <c r="I37" s="118"/>
      <c r="J37" s="121"/>
    </row>
    <row r="38" spans="1:10" ht="12.75">
      <c r="A38" s="136">
        <v>7</v>
      </c>
      <c r="B38" s="134"/>
      <c r="C38" s="125" t="s">
        <v>157</v>
      </c>
      <c r="D38" s="125" t="s">
        <v>158</v>
      </c>
      <c r="E38" s="125" t="s">
        <v>58</v>
      </c>
      <c r="F38" s="125" t="s">
        <v>168</v>
      </c>
      <c r="G38" s="116" t="s">
        <v>52</v>
      </c>
      <c r="H38" s="116" t="s">
        <v>52</v>
      </c>
      <c r="I38" s="116" t="s">
        <v>10</v>
      </c>
      <c r="J38" s="119"/>
    </row>
    <row r="39" spans="1:10" ht="12.75">
      <c r="A39" s="137"/>
      <c r="B39" s="134"/>
      <c r="C39" s="126"/>
      <c r="D39" s="126"/>
      <c r="E39" s="128"/>
      <c r="F39" s="126"/>
      <c r="G39" s="117"/>
      <c r="H39" s="117"/>
      <c r="I39" s="117"/>
      <c r="J39" s="120"/>
    </row>
    <row r="40" spans="1:10" ht="12.75">
      <c r="A40" s="137"/>
      <c r="B40" s="134"/>
      <c r="C40" s="126"/>
      <c r="D40" s="126"/>
      <c r="E40" s="128"/>
      <c r="F40" s="126"/>
      <c r="G40" s="117"/>
      <c r="H40" s="117"/>
      <c r="I40" s="117"/>
      <c r="J40" s="120"/>
    </row>
    <row r="41" spans="1:10" ht="12.75">
      <c r="A41" s="137"/>
      <c r="B41" s="134"/>
      <c r="C41" s="126"/>
      <c r="D41" s="126"/>
      <c r="E41" s="128"/>
      <c r="F41" s="126"/>
      <c r="G41" s="117"/>
      <c r="H41" s="117"/>
      <c r="I41" s="117"/>
      <c r="J41" s="120"/>
    </row>
    <row r="42" spans="1:10" ht="12.75">
      <c r="A42" s="137"/>
      <c r="B42" s="134"/>
      <c r="C42" s="126"/>
      <c r="D42" s="126"/>
      <c r="E42" s="128"/>
      <c r="F42" s="126"/>
      <c r="G42" s="117"/>
      <c r="H42" s="117"/>
      <c r="I42" s="117"/>
      <c r="J42" s="120"/>
    </row>
    <row r="43" spans="1:10" ht="12.75">
      <c r="A43" s="137"/>
      <c r="B43" s="134"/>
      <c r="C43" s="126"/>
      <c r="D43" s="126"/>
      <c r="E43" s="128"/>
      <c r="F43" s="126"/>
      <c r="G43" s="117"/>
      <c r="H43" s="117"/>
      <c r="I43" s="117"/>
      <c r="J43" s="120"/>
    </row>
    <row r="44" spans="1:10" ht="12.75">
      <c r="A44" s="137"/>
      <c r="B44" s="134"/>
      <c r="C44" s="126"/>
      <c r="D44" s="126"/>
      <c r="E44" s="128"/>
      <c r="F44" s="126"/>
      <c r="G44" s="117"/>
      <c r="H44" s="117"/>
      <c r="I44" s="117"/>
      <c r="J44" s="120"/>
    </row>
    <row r="45" spans="1:10" ht="12.75">
      <c r="A45" s="138"/>
      <c r="B45" s="134"/>
      <c r="C45" s="127"/>
      <c r="D45" s="127"/>
      <c r="E45" s="129"/>
      <c r="F45" s="127"/>
      <c r="G45" s="118"/>
      <c r="H45" s="118"/>
      <c r="I45" s="118"/>
      <c r="J45" s="121"/>
    </row>
    <row r="46" spans="1:10" ht="12.75">
      <c r="A46" s="136">
        <v>8</v>
      </c>
      <c r="B46" s="134"/>
      <c r="C46" s="125" t="s">
        <v>69</v>
      </c>
      <c r="D46" s="125" t="s">
        <v>159</v>
      </c>
      <c r="E46" s="125" t="s">
        <v>86</v>
      </c>
      <c r="F46" s="125" t="s">
        <v>169</v>
      </c>
      <c r="G46" s="116" t="s">
        <v>52</v>
      </c>
      <c r="H46" s="116" t="s">
        <v>52</v>
      </c>
      <c r="I46" s="116" t="s">
        <v>10</v>
      </c>
      <c r="J46" s="119"/>
    </row>
    <row r="47" spans="1:10" ht="12.75">
      <c r="A47" s="137"/>
      <c r="B47" s="134"/>
      <c r="C47" s="126"/>
      <c r="D47" s="126"/>
      <c r="E47" s="128"/>
      <c r="F47" s="126"/>
      <c r="G47" s="117"/>
      <c r="H47" s="117"/>
      <c r="I47" s="117"/>
      <c r="J47" s="120"/>
    </row>
    <row r="48" spans="1:10" ht="12.75">
      <c r="A48" s="137"/>
      <c r="B48" s="134"/>
      <c r="C48" s="126"/>
      <c r="D48" s="126"/>
      <c r="E48" s="128"/>
      <c r="F48" s="126"/>
      <c r="G48" s="117"/>
      <c r="H48" s="117"/>
      <c r="I48" s="117"/>
      <c r="J48" s="120"/>
    </row>
    <row r="49" spans="1:10" ht="12.75">
      <c r="A49" s="137"/>
      <c r="B49" s="134"/>
      <c r="C49" s="126"/>
      <c r="D49" s="126"/>
      <c r="E49" s="128"/>
      <c r="F49" s="126"/>
      <c r="G49" s="117"/>
      <c r="H49" s="117"/>
      <c r="I49" s="117"/>
      <c r="J49" s="120"/>
    </row>
    <row r="50" spans="1:10" ht="12.75">
      <c r="A50" s="137"/>
      <c r="B50" s="134"/>
      <c r="C50" s="126"/>
      <c r="D50" s="126"/>
      <c r="E50" s="128"/>
      <c r="F50" s="126"/>
      <c r="G50" s="117"/>
      <c r="H50" s="117"/>
      <c r="I50" s="117"/>
      <c r="J50" s="120"/>
    </row>
    <row r="51" spans="1:10" ht="12.75">
      <c r="A51" s="137"/>
      <c r="B51" s="134"/>
      <c r="C51" s="126"/>
      <c r="D51" s="126"/>
      <c r="E51" s="128"/>
      <c r="F51" s="126"/>
      <c r="G51" s="117"/>
      <c r="H51" s="117"/>
      <c r="I51" s="117"/>
      <c r="J51" s="120"/>
    </row>
    <row r="52" spans="1:10" ht="12.75">
      <c r="A52" s="137"/>
      <c r="B52" s="134"/>
      <c r="C52" s="126"/>
      <c r="D52" s="126"/>
      <c r="E52" s="128"/>
      <c r="F52" s="126"/>
      <c r="G52" s="117"/>
      <c r="H52" s="117"/>
      <c r="I52" s="117"/>
      <c r="J52" s="120"/>
    </row>
    <row r="53" spans="1:10" ht="12.75">
      <c r="A53" s="138"/>
      <c r="B53" s="134"/>
      <c r="C53" s="127"/>
      <c r="D53" s="127"/>
      <c r="E53" s="129"/>
      <c r="F53" s="127"/>
      <c r="G53" s="118"/>
      <c r="H53" s="118"/>
      <c r="I53" s="118"/>
      <c r="J53" s="121"/>
    </row>
    <row r="54" spans="1:10" ht="12.75">
      <c r="A54" s="116">
        <v>9</v>
      </c>
      <c r="B54" s="134"/>
      <c r="C54" s="125" t="s">
        <v>70</v>
      </c>
      <c r="D54" s="125" t="s">
        <v>160</v>
      </c>
      <c r="E54" s="125" t="s">
        <v>161</v>
      </c>
      <c r="F54" s="125" t="s">
        <v>170</v>
      </c>
      <c r="G54" s="116" t="s">
        <v>52</v>
      </c>
      <c r="H54" s="116" t="s">
        <v>52</v>
      </c>
      <c r="I54" s="116" t="s">
        <v>10</v>
      </c>
      <c r="J54" s="119"/>
    </row>
    <row r="55" spans="1:10" ht="12.75">
      <c r="A55" s="117"/>
      <c r="B55" s="134"/>
      <c r="C55" s="126"/>
      <c r="D55" s="126"/>
      <c r="E55" s="128"/>
      <c r="F55" s="126"/>
      <c r="G55" s="117"/>
      <c r="H55" s="117"/>
      <c r="I55" s="117"/>
      <c r="J55" s="120"/>
    </row>
    <row r="56" spans="1:10" ht="12.75">
      <c r="A56" s="117"/>
      <c r="B56" s="134"/>
      <c r="C56" s="126"/>
      <c r="D56" s="126"/>
      <c r="E56" s="128"/>
      <c r="F56" s="126"/>
      <c r="G56" s="117"/>
      <c r="H56" s="117"/>
      <c r="I56" s="117"/>
      <c r="J56" s="120"/>
    </row>
    <row r="57" spans="1:10" ht="12.75">
      <c r="A57" s="117"/>
      <c r="B57" s="134"/>
      <c r="C57" s="126"/>
      <c r="D57" s="126"/>
      <c r="E57" s="128"/>
      <c r="F57" s="126"/>
      <c r="G57" s="117"/>
      <c r="H57" s="117"/>
      <c r="I57" s="117"/>
      <c r="J57" s="120"/>
    </row>
    <row r="58" spans="1:10" ht="12.75">
      <c r="A58" s="117"/>
      <c r="B58" s="134"/>
      <c r="C58" s="126"/>
      <c r="D58" s="126"/>
      <c r="E58" s="128"/>
      <c r="F58" s="126"/>
      <c r="G58" s="117"/>
      <c r="H58" s="117"/>
      <c r="I58" s="117"/>
      <c r="J58" s="120"/>
    </row>
    <row r="59" spans="1:10" ht="12.75">
      <c r="A59" s="117"/>
      <c r="B59" s="134"/>
      <c r="C59" s="126"/>
      <c r="D59" s="126"/>
      <c r="E59" s="128"/>
      <c r="F59" s="126"/>
      <c r="G59" s="117"/>
      <c r="H59" s="117"/>
      <c r="I59" s="117"/>
      <c r="J59" s="120"/>
    </row>
    <row r="60" spans="1:10" ht="12.75">
      <c r="A60" s="117"/>
      <c r="B60" s="134"/>
      <c r="C60" s="126"/>
      <c r="D60" s="126"/>
      <c r="E60" s="128"/>
      <c r="F60" s="126"/>
      <c r="G60" s="117"/>
      <c r="H60" s="117"/>
      <c r="I60" s="117"/>
      <c r="J60" s="120"/>
    </row>
    <row r="61" spans="1:10" ht="12.75">
      <c r="A61" s="118"/>
      <c r="B61" s="134"/>
      <c r="C61" s="127"/>
      <c r="D61" s="127"/>
      <c r="E61" s="129"/>
      <c r="F61" s="127"/>
      <c r="G61" s="118"/>
      <c r="H61" s="118"/>
      <c r="I61" s="118"/>
      <c r="J61" s="121"/>
    </row>
    <row r="62" spans="1:10" ht="12.75">
      <c r="A62" s="116">
        <v>10</v>
      </c>
      <c r="B62" s="134"/>
      <c r="C62" s="125" t="s">
        <v>71</v>
      </c>
      <c r="D62" s="125" t="s">
        <v>148</v>
      </c>
      <c r="E62" s="125" t="s">
        <v>72</v>
      </c>
      <c r="F62" s="125" t="s">
        <v>171</v>
      </c>
      <c r="G62" s="116" t="s">
        <v>52</v>
      </c>
      <c r="H62" s="116" t="s">
        <v>52</v>
      </c>
      <c r="I62" s="116" t="s">
        <v>10</v>
      </c>
      <c r="J62" s="119"/>
    </row>
    <row r="63" spans="1:10" ht="12.75">
      <c r="A63" s="117"/>
      <c r="B63" s="134"/>
      <c r="C63" s="126"/>
      <c r="D63" s="126"/>
      <c r="E63" s="128"/>
      <c r="F63" s="126"/>
      <c r="G63" s="117"/>
      <c r="H63" s="117"/>
      <c r="I63" s="117"/>
      <c r="J63" s="120"/>
    </row>
    <row r="64" spans="1:10" ht="12.75">
      <c r="A64" s="117"/>
      <c r="B64" s="134"/>
      <c r="C64" s="126"/>
      <c r="D64" s="126"/>
      <c r="E64" s="128"/>
      <c r="F64" s="126"/>
      <c r="G64" s="117"/>
      <c r="H64" s="117"/>
      <c r="I64" s="117"/>
      <c r="J64" s="120"/>
    </row>
    <row r="65" spans="1:10" ht="12.75">
      <c r="A65" s="117"/>
      <c r="B65" s="134"/>
      <c r="C65" s="126"/>
      <c r="D65" s="126"/>
      <c r="E65" s="128"/>
      <c r="F65" s="126"/>
      <c r="G65" s="117"/>
      <c r="H65" s="117"/>
      <c r="I65" s="117"/>
      <c r="J65" s="120"/>
    </row>
    <row r="66" spans="1:10" ht="12.75">
      <c r="A66" s="117"/>
      <c r="B66" s="134"/>
      <c r="C66" s="126"/>
      <c r="D66" s="126"/>
      <c r="E66" s="128"/>
      <c r="F66" s="126"/>
      <c r="G66" s="117"/>
      <c r="H66" s="117"/>
      <c r="I66" s="117"/>
      <c r="J66" s="120"/>
    </row>
    <row r="67" spans="1:10" ht="12.75">
      <c r="A67" s="117"/>
      <c r="B67" s="134"/>
      <c r="C67" s="126"/>
      <c r="D67" s="126"/>
      <c r="E67" s="128"/>
      <c r="F67" s="126"/>
      <c r="G67" s="117"/>
      <c r="H67" s="117"/>
      <c r="I67" s="117"/>
      <c r="J67" s="120"/>
    </row>
    <row r="68" spans="1:10" ht="12.75">
      <c r="A68" s="117"/>
      <c r="B68" s="134"/>
      <c r="C68" s="126"/>
      <c r="D68" s="126"/>
      <c r="E68" s="128"/>
      <c r="F68" s="126"/>
      <c r="G68" s="117"/>
      <c r="H68" s="117"/>
      <c r="I68" s="117"/>
      <c r="J68" s="120"/>
    </row>
    <row r="69" spans="1:10" ht="12.75">
      <c r="A69" s="118"/>
      <c r="B69" s="135"/>
      <c r="C69" s="127"/>
      <c r="D69" s="127"/>
      <c r="E69" s="129"/>
      <c r="F69" s="127"/>
      <c r="G69" s="118"/>
      <c r="H69" s="118"/>
      <c r="I69" s="118"/>
      <c r="J69" s="121"/>
    </row>
  </sheetData>
  <autoFilter ref="H1:H5" xr:uid="{00000000-0009-0000-0000-000001000000}"/>
  <mergeCells count="83">
    <mergeCell ref="H54:H61"/>
    <mergeCell ref="I54:I61"/>
    <mergeCell ref="J54:J61"/>
    <mergeCell ref="C62:C69"/>
    <mergeCell ref="D62:D69"/>
    <mergeCell ref="E62:E69"/>
    <mergeCell ref="F62:F69"/>
    <mergeCell ref="G62:G69"/>
    <mergeCell ref="H62:H69"/>
    <mergeCell ref="I62:I69"/>
    <mergeCell ref="J62:J69"/>
    <mergeCell ref="C54:C61"/>
    <mergeCell ref="D54:D61"/>
    <mergeCell ref="E54:E61"/>
    <mergeCell ref="F54:F61"/>
    <mergeCell ref="G54:G61"/>
    <mergeCell ref="H38:H45"/>
    <mergeCell ref="I38:I45"/>
    <mergeCell ref="J38:J45"/>
    <mergeCell ref="C46:C53"/>
    <mergeCell ref="D46:D53"/>
    <mergeCell ref="E46:E53"/>
    <mergeCell ref="F46:F53"/>
    <mergeCell ref="G46:G53"/>
    <mergeCell ref="H46:H53"/>
    <mergeCell ref="I46:I53"/>
    <mergeCell ref="J46:J53"/>
    <mergeCell ref="C38:C45"/>
    <mergeCell ref="D38:D45"/>
    <mergeCell ref="E38:E45"/>
    <mergeCell ref="F38:F45"/>
    <mergeCell ref="G38:G45"/>
    <mergeCell ref="I22:I29"/>
    <mergeCell ref="J22:J29"/>
    <mergeCell ref="C30:C37"/>
    <mergeCell ref="D30:D37"/>
    <mergeCell ref="E30:E37"/>
    <mergeCell ref="F30:F37"/>
    <mergeCell ref="G30:G37"/>
    <mergeCell ref="H30:H37"/>
    <mergeCell ref="I30:I37"/>
    <mergeCell ref="J30:J37"/>
    <mergeCell ref="H22:H29"/>
    <mergeCell ref="E22:E29"/>
    <mergeCell ref="F22:F29"/>
    <mergeCell ref="G22:G29"/>
    <mergeCell ref="A22:A29"/>
    <mergeCell ref="C22:C29"/>
    <mergeCell ref="C14:C21"/>
    <mergeCell ref="D14:D21"/>
    <mergeCell ref="B4:B69"/>
    <mergeCell ref="D22:D29"/>
    <mergeCell ref="A30:A37"/>
    <mergeCell ref="A38:A45"/>
    <mergeCell ref="A46:A53"/>
    <mergeCell ref="A54:A61"/>
    <mergeCell ref="A62:A69"/>
    <mergeCell ref="H14:H21"/>
    <mergeCell ref="I14:I21"/>
    <mergeCell ref="J14:J21"/>
    <mergeCell ref="A6:A13"/>
    <mergeCell ref="F6:F13"/>
    <mergeCell ref="G6:G13"/>
    <mergeCell ref="H6:H13"/>
    <mergeCell ref="I6:I13"/>
    <mergeCell ref="C6:C13"/>
    <mergeCell ref="D6:D13"/>
    <mergeCell ref="E6:E13"/>
    <mergeCell ref="J6:J13"/>
    <mergeCell ref="A14:A21"/>
    <mergeCell ref="E14:E21"/>
    <mergeCell ref="F14:F21"/>
    <mergeCell ref="G14:G21"/>
    <mergeCell ref="A1:J1"/>
    <mergeCell ref="A2:A3"/>
    <mergeCell ref="B2:B3"/>
    <mergeCell ref="C2:C3"/>
    <mergeCell ref="D2:D3"/>
    <mergeCell ref="E2:E3"/>
    <mergeCell ref="F2:F3"/>
    <mergeCell ref="I2:I3"/>
    <mergeCell ref="J2:J3"/>
    <mergeCell ref="G2:H2"/>
  </mergeCells>
  <dataValidations count="2">
    <dataValidation type="list" allowBlank="1" sqref="I4:I5" xr:uid="{00000000-0002-0000-0100-000000000000}">
      <formula1>"High,Medium,Low"</formula1>
    </dataValidation>
    <dataValidation type="list" allowBlank="1" sqref="G4:H5" xr:uid="{00000000-0002-0000-0100-000001000000}">
      <formula1>"NA,NG,NE,OK"</formula1>
    </dataValidation>
  </dataValidations>
  <pageMargins left="0.7" right="0.7" top="0.75" bottom="0.75" header="0.3" footer="0.3"/>
  <pageSetup paperSize="9" orientation="portrait" horizontalDpi="4294967292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9"/>
  <sheetViews>
    <sheetView topLeftCell="C1" zoomScale="80" zoomScaleNormal="80" workbookViewId="0">
      <selection activeCell="D22" sqref="D22:D29"/>
    </sheetView>
  </sheetViews>
  <sheetFormatPr defaultRowHeight="15"/>
  <cols>
    <col min="1" max="1" width="10.7109375" customWidth="1"/>
    <col min="2" max="2" width="25.7109375" style="14" customWidth="1"/>
    <col min="3" max="6" width="35.7109375" customWidth="1"/>
    <col min="7" max="8" width="15.7109375" customWidth="1"/>
    <col min="9" max="9" width="12.7109375" customWidth="1"/>
    <col min="10" max="10" width="25.7109375" style="15" customWidth="1"/>
  </cols>
  <sheetData>
    <row r="1" spans="1:10" ht="30" customHeight="1">
      <c r="A1" s="106" t="s">
        <v>57</v>
      </c>
      <c r="B1" s="107"/>
      <c r="C1" s="107"/>
      <c r="D1" s="107"/>
      <c r="E1" s="107"/>
      <c r="F1" s="107"/>
      <c r="G1" s="107"/>
      <c r="H1" s="107"/>
      <c r="I1" s="107"/>
      <c r="J1" s="108"/>
    </row>
    <row r="2" spans="1:10" ht="15" customHeight="1">
      <c r="A2" s="109" t="s">
        <v>1</v>
      </c>
      <c r="B2" s="111" t="s">
        <v>0</v>
      </c>
      <c r="C2" s="111" t="s">
        <v>2</v>
      </c>
      <c r="D2" s="111" t="s">
        <v>3</v>
      </c>
      <c r="E2" s="111" t="s">
        <v>4</v>
      </c>
      <c r="F2" s="111" t="s">
        <v>5</v>
      </c>
      <c r="G2" s="111" t="s">
        <v>13</v>
      </c>
      <c r="H2" s="115"/>
      <c r="I2" s="111" t="s">
        <v>6</v>
      </c>
      <c r="J2" s="113" t="s">
        <v>7</v>
      </c>
    </row>
    <row r="3" spans="1:10" ht="15" customHeight="1">
      <c r="A3" s="110"/>
      <c r="B3" s="112"/>
      <c r="C3" s="112"/>
      <c r="D3" s="112"/>
      <c r="E3" s="112"/>
      <c r="F3" s="112"/>
      <c r="G3" s="71" t="s">
        <v>75</v>
      </c>
      <c r="H3" s="71" t="s">
        <v>76</v>
      </c>
      <c r="I3" s="112"/>
      <c r="J3" s="114"/>
    </row>
    <row r="4" spans="1:10" ht="63">
      <c r="A4" s="72">
        <v>1</v>
      </c>
      <c r="B4" s="133" t="s">
        <v>73</v>
      </c>
      <c r="C4" s="73" t="s">
        <v>74</v>
      </c>
      <c r="D4" s="74" t="s">
        <v>152</v>
      </c>
      <c r="E4" s="73" t="s">
        <v>80</v>
      </c>
      <c r="F4" s="74" t="s">
        <v>172</v>
      </c>
      <c r="G4" s="75" t="s">
        <v>51</v>
      </c>
      <c r="H4" s="75" t="s">
        <v>51</v>
      </c>
      <c r="I4" s="76" t="s">
        <v>193</v>
      </c>
      <c r="J4" s="77"/>
    </row>
    <row r="5" spans="1:10" ht="110.25" customHeight="1">
      <c r="A5" s="72">
        <v>2</v>
      </c>
      <c r="B5" s="134"/>
      <c r="C5" s="73" t="s">
        <v>145</v>
      </c>
      <c r="D5" s="74" t="s">
        <v>173</v>
      </c>
      <c r="E5" s="73" t="s">
        <v>80</v>
      </c>
      <c r="F5" s="74" t="s">
        <v>174</v>
      </c>
      <c r="G5" s="75" t="s">
        <v>52</v>
      </c>
      <c r="H5" s="75" t="s">
        <v>52</v>
      </c>
      <c r="I5" s="76" t="s">
        <v>162</v>
      </c>
      <c r="J5" s="77"/>
    </row>
    <row r="6" spans="1:10" ht="12.75" customHeight="1">
      <c r="A6" s="153">
        <v>3</v>
      </c>
      <c r="B6" s="134"/>
      <c r="C6" s="142" t="s">
        <v>77</v>
      </c>
      <c r="D6" s="142" t="s">
        <v>178</v>
      </c>
      <c r="E6" s="142" t="s">
        <v>175</v>
      </c>
      <c r="F6" s="142" t="s">
        <v>176</v>
      </c>
      <c r="G6" s="147" t="s">
        <v>52</v>
      </c>
      <c r="H6" s="147" t="s">
        <v>52</v>
      </c>
      <c r="I6" s="147" t="s">
        <v>10</v>
      </c>
      <c r="J6" s="119"/>
    </row>
    <row r="7" spans="1:10" ht="12.75" customHeight="1">
      <c r="A7" s="154"/>
      <c r="B7" s="134"/>
      <c r="C7" s="143"/>
      <c r="D7" s="143"/>
      <c r="E7" s="145"/>
      <c r="F7" s="143"/>
      <c r="G7" s="148"/>
      <c r="H7" s="148"/>
      <c r="I7" s="148"/>
      <c r="J7" s="120"/>
    </row>
    <row r="8" spans="1:10" ht="12.75" customHeight="1">
      <c r="A8" s="154"/>
      <c r="B8" s="134"/>
      <c r="C8" s="143"/>
      <c r="D8" s="143"/>
      <c r="E8" s="145"/>
      <c r="F8" s="143"/>
      <c r="G8" s="148"/>
      <c r="H8" s="148"/>
      <c r="I8" s="148"/>
      <c r="J8" s="120"/>
    </row>
    <row r="9" spans="1:10" ht="12.75" customHeight="1">
      <c r="A9" s="154"/>
      <c r="B9" s="134"/>
      <c r="C9" s="143"/>
      <c r="D9" s="143"/>
      <c r="E9" s="145"/>
      <c r="F9" s="143"/>
      <c r="G9" s="148"/>
      <c r="H9" s="148"/>
      <c r="I9" s="148"/>
      <c r="J9" s="120"/>
    </row>
    <row r="10" spans="1:10" ht="12.75" customHeight="1">
      <c r="A10" s="154"/>
      <c r="B10" s="134"/>
      <c r="C10" s="143"/>
      <c r="D10" s="143"/>
      <c r="E10" s="145"/>
      <c r="F10" s="143"/>
      <c r="G10" s="148"/>
      <c r="H10" s="148"/>
      <c r="I10" s="148"/>
      <c r="J10" s="120"/>
    </row>
    <row r="11" spans="1:10" ht="12.75" customHeight="1">
      <c r="A11" s="154"/>
      <c r="B11" s="134"/>
      <c r="C11" s="143"/>
      <c r="D11" s="143"/>
      <c r="E11" s="145"/>
      <c r="F11" s="143"/>
      <c r="G11" s="148"/>
      <c r="H11" s="148"/>
      <c r="I11" s="148"/>
      <c r="J11" s="120"/>
    </row>
    <row r="12" spans="1:10" ht="12.75" customHeight="1">
      <c r="A12" s="154"/>
      <c r="B12" s="134"/>
      <c r="C12" s="143"/>
      <c r="D12" s="143"/>
      <c r="E12" s="145"/>
      <c r="F12" s="143"/>
      <c r="G12" s="148"/>
      <c r="H12" s="148"/>
      <c r="I12" s="148"/>
      <c r="J12" s="120"/>
    </row>
    <row r="13" spans="1:10" ht="12.75" customHeight="1">
      <c r="A13" s="155"/>
      <c r="B13" s="134"/>
      <c r="C13" s="144"/>
      <c r="D13" s="144"/>
      <c r="E13" s="146"/>
      <c r="F13" s="144"/>
      <c r="G13" s="149"/>
      <c r="H13" s="149"/>
      <c r="I13" s="149"/>
      <c r="J13" s="121"/>
    </row>
    <row r="14" spans="1:10" ht="12.75" customHeight="1">
      <c r="A14" s="150">
        <v>4</v>
      </c>
      <c r="B14" s="134"/>
      <c r="C14" s="142" t="s">
        <v>177</v>
      </c>
      <c r="D14" s="142" t="s">
        <v>179</v>
      </c>
      <c r="E14" s="142" t="s">
        <v>81</v>
      </c>
      <c r="F14" s="142" t="s">
        <v>180</v>
      </c>
      <c r="G14" s="147" t="s">
        <v>52</v>
      </c>
      <c r="H14" s="147" t="s">
        <v>52</v>
      </c>
      <c r="I14" s="147" t="s">
        <v>10</v>
      </c>
      <c r="J14" s="119"/>
    </row>
    <row r="15" spans="1:10" ht="12.75" customHeight="1">
      <c r="A15" s="151"/>
      <c r="B15" s="134"/>
      <c r="C15" s="143"/>
      <c r="D15" s="143"/>
      <c r="E15" s="145"/>
      <c r="F15" s="143"/>
      <c r="G15" s="148"/>
      <c r="H15" s="148"/>
      <c r="I15" s="148"/>
      <c r="J15" s="120"/>
    </row>
    <row r="16" spans="1:10" ht="12.75" customHeight="1">
      <c r="A16" s="151"/>
      <c r="B16" s="134"/>
      <c r="C16" s="143"/>
      <c r="D16" s="143"/>
      <c r="E16" s="145"/>
      <c r="F16" s="143"/>
      <c r="G16" s="148"/>
      <c r="H16" s="148"/>
      <c r="I16" s="148"/>
      <c r="J16" s="120"/>
    </row>
    <row r="17" spans="1:10" ht="12.75" customHeight="1">
      <c r="A17" s="151"/>
      <c r="B17" s="134"/>
      <c r="C17" s="143"/>
      <c r="D17" s="143"/>
      <c r="E17" s="145"/>
      <c r="F17" s="143"/>
      <c r="G17" s="148"/>
      <c r="H17" s="148"/>
      <c r="I17" s="148"/>
      <c r="J17" s="120"/>
    </row>
    <row r="18" spans="1:10" ht="12.75" customHeight="1">
      <c r="A18" s="151"/>
      <c r="B18" s="134"/>
      <c r="C18" s="143"/>
      <c r="D18" s="143"/>
      <c r="E18" s="145"/>
      <c r="F18" s="143"/>
      <c r="G18" s="148"/>
      <c r="H18" s="148"/>
      <c r="I18" s="148"/>
      <c r="J18" s="120"/>
    </row>
    <row r="19" spans="1:10" ht="12.75" customHeight="1">
      <c r="A19" s="151"/>
      <c r="B19" s="134"/>
      <c r="C19" s="143"/>
      <c r="D19" s="143"/>
      <c r="E19" s="145"/>
      <c r="F19" s="143"/>
      <c r="G19" s="148"/>
      <c r="H19" s="148"/>
      <c r="I19" s="148"/>
      <c r="J19" s="120"/>
    </row>
    <row r="20" spans="1:10" ht="12.75" customHeight="1">
      <c r="A20" s="151"/>
      <c r="B20" s="134"/>
      <c r="C20" s="143"/>
      <c r="D20" s="143"/>
      <c r="E20" s="145"/>
      <c r="F20" s="143"/>
      <c r="G20" s="148"/>
      <c r="H20" s="148"/>
      <c r="I20" s="148"/>
      <c r="J20" s="120"/>
    </row>
    <row r="21" spans="1:10" ht="12.75" customHeight="1">
      <c r="A21" s="152"/>
      <c r="B21" s="134"/>
      <c r="C21" s="144"/>
      <c r="D21" s="144"/>
      <c r="E21" s="146"/>
      <c r="F21" s="144"/>
      <c r="G21" s="149"/>
      <c r="H21" s="149"/>
      <c r="I21" s="149"/>
      <c r="J21" s="121"/>
    </row>
    <row r="22" spans="1:10" ht="15" customHeight="1">
      <c r="A22" s="150">
        <v>5</v>
      </c>
      <c r="B22" s="134"/>
      <c r="C22" s="142" t="s">
        <v>78</v>
      </c>
      <c r="D22" s="142" t="s">
        <v>195</v>
      </c>
      <c r="E22" s="142" t="s">
        <v>181</v>
      </c>
      <c r="F22" s="142" t="s">
        <v>182</v>
      </c>
      <c r="G22" s="147" t="s">
        <v>52</v>
      </c>
      <c r="H22" s="147" t="s">
        <v>52</v>
      </c>
      <c r="I22" s="147" t="s">
        <v>10</v>
      </c>
      <c r="J22" s="119"/>
    </row>
    <row r="23" spans="1:10" ht="15" customHeight="1">
      <c r="A23" s="151"/>
      <c r="B23" s="134"/>
      <c r="C23" s="143"/>
      <c r="D23" s="143"/>
      <c r="E23" s="145"/>
      <c r="F23" s="143"/>
      <c r="G23" s="148"/>
      <c r="H23" s="148"/>
      <c r="I23" s="148"/>
      <c r="J23" s="120"/>
    </row>
    <row r="24" spans="1:10" ht="15" customHeight="1">
      <c r="A24" s="151"/>
      <c r="B24" s="134"/>
      <c r="C24" s="143"/>
      <c r="D24" s="143"/>
      <c r="E24" s="145"/>
      <c r="F24" s="143"/>
      <c r="G24" s="148"/>
      <c r="H24" s="148"/>
      <c r="I24" s="148"/>
      <c r="J24" s="120"/>
    </row>
    <row r="25" spans="1:10" ht="15" customHeight="1">
      <c r="A25" s="151"/>
      <c r="B25" s="134"/>
      <c r="C25" s="143"/>
      <c r="D25" s="143"/>
      <c r="E25" s="145"/>
      <c r="F25" s="143"/>
      <c r="G25" s="148"/>
      <c r="H25" s="148"/>
      <c r="I25" s="148"/>
      <c r="J25" s="120"/>
    </row>
    <row r="26" spans="1:10" ht="15" customHeight="1">
      <c r="A26" s="151"/>
      <c r="B26" s="134"/>
      <c r="C26" s="143"/>
      <c r="D26" s="143"/>
      <c r="E26" s="145"/>
      <c r="F26" s="143"/>
      <c r="G26" s="148"/>
      <c r="H26" s="148"/>
      <c r="I26" s="148"/>
      <c r="J26" s="120"/>
    </row>
    <row r="27" spans="1:10" ht="15" customHeight="1">
      <c r="A27" s="151"/>
      <c r="B27" s="134"/>
      <c r="C27" s="143"/>
      <c r="D27" s="143"/>
      <c r="E27" s="145"/>
      <c r="F27" s="143"/>
      <c r="G27" s="148"/>
      <c r="H27" s="148"/>
      <c r="I27" s="148"/>
      <c r="J27" s="120"/>
    </row>
    <row r="28" spans="1:10" ht="15" customHeight="1">
      <c r="A28" s="151"/>
      <c r="B28" s="134"/>
      <c r="C28" s="143"/>
      <c r="D28" s="143"/>
      <c r="E28" s="145"/>
      <c r="F28" s="143"/>
      <c r="G28" s="148"/>
      <c r="H28" s="148"/>
      <c r="I28" s="148"/>
      <c r="J28" s="120"/>
    </row>
    <row r="29" spans="1:10" ht="15" customHeight="1">
      <c r="A29" s="152"/>
      <c r="B29" s="134"/>
      <c r="C29" s="144"/>
      <c r="D29" s="144"/>
      <c r="E29" s="146"/>
      <c r="F29" s="144"/>
      <c r="G29" s="149"/>
      <c r="H29" s="149"/>
      <c r="I29" s="149"/>
      <c r="J29" s="121"/>
    </row>
    <row r="30" spans="1:10" ht="12.75">
      <c r="A30" s="147">
        <v>6</v>
      </c>
      <c r="B30" s="134"/>
      <c r="C30" s="142" t="s">
        <v>82</v>
      </c>
      <c r="D30" s="142" t="s">
        <v>183</v>
      </c>
      <c r="E30" s="142" t="s">
        <v>79</v>
      </c>
      <c r="F30" s="142" t="s">
        <v>184</v>
      </c>
      <c r="G30" s="147" t="s">
        <v>52</v>
      </c>
      <c r="H30" s="147" t="s">
        <v>52</v>
      </c>
      <c r="I30" s="147" t="s">
        <v>10</v>
      </c>
      <c r="J30" s="119"/>
    </row>
    <row r="31" spans="1:10" ht="12.75">
      <c r="A31" s="148"/>
      <c r="B31" s="134"/>
      <c r="C31" s="143"/>
      <c r="D31" s="143"/>
      <c r="E31" s="145"/>
      <c r="F31" s="143"/>
      <c r="G31" s="148"/>
      <c r="H31" s="148"/>
      <c r="I31" s="148"/>
      <c r="J31" s="120"/>
    </row>
    <row r="32" spans="1:10" ht="12.75">
      <c r="A32" s="148"/>
      <c r="B32" s="134"/>
      <c r="C32" s="143"/>
      <c r="D32" s="143"/>
      <c r="E32" s="145"/>
      <c r="F32" s="143"/>
      <c r="G32" s="148"/>
      <c r="H32" s="148"/>
      <c r="I32" s="148"/>
      <c r="J32" s="120"/>
    </row>
    <row r="33" spans="1:10" ht="12.75">
      <c r="A33" s="148"/>
      <c r="B33" s="134"/>
      <c r="C33" s="143"/>
      <c r="D33" s="143"/>
      <c r="E33" s="145"/>
      <c r="F33" s="143"/>
      <c r="G33" s="148"/>
      <c r="H33" s="148"/>
      <c r="I33" s="148"/>
      <c r="J33" s="120"/>
    </row>
    <row r="34" spans="1:10" ht="12.75">
      <c r="A34" s="148"/>
      <c r="B34" s="134"/>
      <c r="C34" s="143"/>
      <c r="D34" s="143"/>
      <c r="E34" s="145"/>
      <c r="F34" s="143"/>
      <c r="G34" s="148"/>
      <c r="H34" s="148"/>
      <c r="I34" s="148"/>
      <c r="J34" s="120"/>
    </row>
    <row r="35" spans="1:10" ht="12.75">
      <c r="A35" s="148"/>
      <c r="B35" s="134"/>
      <c r="C35" s="143"/>
      <c r="D35" s="143"/>
      <c r="E35" s="145"/>
      <c r="F35" s="143"/>
      <c r="G35" s="148"/>
      <c r="H35" s="148"/>
      <c r="I35" s="148"/>
      <c r="J35" s="120"/>
    </row>
    <row r="36" spans="1:10" ht="12.75">
      <c r="A36" s="148"/>
      <c r="B36" s="134"/>
      <c r="C36" s="143"/>
      <c r="D36" s="143"/>
      <c r="E36" s="145"/>
      <c r="F36" s="143"/>
      <c r="G36" s="148"/>
      <c r="H36" s="148"/>
      <c r="I36" s="148"/>
      <c r="J36" s="120"/>
    </row>
    <row r="37" spans="1:10" ht="12.75">
      <c r="A37" s="149"/>
      <c r="B37" s="134"/>
      <c r="C37" s="144"/>
      <c r="D37" s="144"/>
      <c r="E37" s="146"/>
      <c r="F37" s="144"/>
      <c r="G37" s="149"/>
      <c r="H37" s="149"/>
      <c r="I37" s="149"/>
      <c r="J37" s="121"/>
    </row>
    <row r="38" spans="1:10" ht="12.75">
      <c r="A38" s="139">
        <v>7</v>
      </c>
      <c r="B38" s="134"/>
      <c r="C38" s="142" t="s">
        <v>83</v>
      </c>
      <c r="D38" s="142" t="s">
        <v>186</v>
      </c>
      <c r="E38" s="142" t="s">
        <v>84</v>
      </c>
      <c r="F38" s="142" t="s">
        <v>185</v>
      </c>
      <c r="G38" s="147" t="s">
        <v>52</v>
      </c>
      <c r="H38" s="147" t="s">
        <v>52</v>
      </c>
      <c r="I38" s="147" t="s">
        <v>10</v>
      </c>
      <c r="J38" s="119"/>
    </row>
    <row r="39" spans="1:10" ht="12.75">
      <c r="A39" s="140"/>
      <c r="B39" s="134"/>
      <c r="C39" s="143"/>
      <c r="D39" s="143"/>
      <c r="E39" s="145"/>
      <c r="F39" s="143"/>
      <c r="G39" s="148"/>
      <c r="H39" s="148"/>
      <c r="I39" s="148"/>
      <c r="J39" s="120"/>
    </row>
    <row r="40" spans="1:10" ht="12.75">
      <c r="A40" s="140"/>
      <c r="B40" s="134"/>
      <c r="C40" s="143"/>
      <c r="D40" s="143"/>
      <c r="E40" s="145"/>
      <c r="F40" s="143"/>
      <c r="G40" s="148"/>
      <c r="H40" s="148"/>
      <c r="I40" s="148"/>
      <c r="J40" s="120"/>
    </row>
    <row r="41" spans="1:10" ht="12.75">
      <c r="A41" s="140"/>
      <c r="B41" s="134"/>
      <c r="C41" s="143"/>
      <c r="D41" s="143"/>
      <c r="E41" s="145"/>
      <c r="F41" s="143"/>
      <c r="G41" s="148"/>
      <c r="H41" s="148"/>
      <c r="I41" s="148"/>
      <c r="J41" s="120"/>
    </row>
    <row r="42" spans="1:10" ht="12.75">
      <c r="A42" s="140"/>
      <c r="B42" s="134"/>
      <c r="C42" s="143"/>
      <c r="D42" s="143"/>
      <c r="E42" s="145"/>
      <c r="F42" s="143"/>
      <c r="G42" s="148"/>
      <c r="H42" s="148"/>
      <c r="I42" s="148"/>
      <c r="J42" s="120"/>
    </row>
    <row r="43" spans="1:10" ht="12.75">
      <c r="A43" s="140"/>
      <c r="B43" s="134"/>
      <c r="C43" s="143"/>
      <c r="D43" s="143"/>
      <c r="E43" s="145"/>
      <c r="F43" s="143"/>
      <c r="G43" s="148"/>
      <c r="H43" s="148"/>
      <c r="I43" s="148"/>
      <c r="J43" s="120"/>
    </row>
    <row r="44" spans="1:10" ht="12.75">
      <c r="A44" s="140"/>
      <c r="B44" s="134"/>
      <c r="C44" s="143"/>
      <c r="D44" s="143"/>
      <c r="E44" s="145"/>
      <c r="F44" s="143"/>
      <c r="G44" s="148"/>
      <c r="H44" s="148"/>
      <c r="I44" s="148"/>
      <c r="J44" s="120"/>
    </row>
    <row r="45" spans="1:10" ht="12.75">
      <c r="A45" s="141"/>
      <c r="B45" s="134"/>
      <c r="C45" s="144"/>
      <c r="D45" s="144"/>
      <c r="E45" s="146"/>
      <c r="F45" s="144"/>
      <c r="G45" s="149"/>
      <c r="H45" s="149"/>
      <c r="I45" s="149"/>
      <c r="J45" s="121"/>
    </row>
    <row r="46" spans="1:10" ht="12.75">
      <c r="A46" s="139">
        <v>8</v>
      </c>
      <c r="B46" s="134"/>
      <c r="C46" s="142" t="s">
        <v>85</v>
      </c>
      <c r="D46" s="142" t="s">
        <v>187</v>
      </c>
      <c r="E46" s="142" t="s">
        <v>84</v>
      </c>
      <c r="F46" s="142" t="s">
        <v>188</v>
      </c>
      <c r="G46" s="147" t="s">
        <v>52</v>
      </c>
      <c r="H46" s="147" t="s">
        <v>52</v>
      </c>
      <c r="I46" s="147" t="s">
        <v>10</v>
      </c>
      <c r="J46" s="119"/>
    </row>
    <row r="47" spans="1:10" ht="12.75">
      <c r="A47" s="140"/>
      <c r="B47" s="134"/>
      <c r="C47" s="143"/>
      <c r="D47" s="143"/>
      <c r="E47" s="145"/>
      <c r="F47" s="143"/>
      <c r="G47" s="148"/>
      <c r="H47" s="148"/>
      <c r="I47" s="148"/>
      <c r="J47" s="120"/>
    </row>
    <row r="48" spans="1:10" ht="12.75">
      <c r="A48" s="140"/>
      <c r="B48" s="134"/>
      <c r="C48" s="143"/>
      <c r="D48" s="143"/>
      <c r="E48" s="145"/>
      <c r="F48" s="143"/>
      <c r="G48" s="148"/>
      <c r="H48" s="148"/>
      <c r="I48" s="148"/>
      <c r="J48" s="120"/>
    </row>
    <row r="49" spans="1:10" ht="12.75">
      <c r="A49" s="140"/>
      <c r="B49" s="134"/>
      <c r="C49" s="143"/>
      <c r="D49" s="143"/>
      <c r="E49" s="145"/>
      <c r="F49" s="143"/>
      <c r="G49" s="148"/>
      <c r="H49" s="148"/>
      <c r="I49" s="148"/>
      <c r="J49" s="120"/>
    </row>
    <row r="50" spans="1:10" ht="12.75">
      <c r="A50" s="140"/>
      <c r="B50" s="134"/>
      <c r="C50" s="143"/>
      <c r="D50" s="143"/>
      <c r="E50" s="145"/>
      <c r="F50" s="143"/>
      <c r="G50" s="148"/>
      <c r="H50" s="148"/>
      <c r="I50" s="148"/>
      <c r="J50" s="120"/>
    </row>
    <row r="51" spans="1:10" ht="12.75">
      <c r="A51" s="140"/>
      <c r="B51" s="134"/>
      <c r="C51" s="143"/>
      <c r="D51" s="143"/>
      <c r="E51" s="145"/>
      <c r="F51" s="143"/>
      <c r="G51" s="148"/>
      <c r="H51" s="148"/>
      <c r="I51" s="148"/>
      <c r="J51" s="120"/>
    </row>
    <row r="52" spans="1:10" ht="12.75">
      <c r="A52" s="140"/>
      <c r="B52" s="134"/>
      <c r="C52" s="143"/>
      <c r="D52" s="143"/>
      <c r="E52" s="145"/>
      <c r="F52" s="143"/>
      <c r="G52" s="148"/>
      <c r="H52" s="148"/>
      <c r="I52" s="148"/>
      <c r="J52" s="120"/>
    </row>
    <row r="53" spans="1:10" ht="12.75">
      <c r="A53" s="141"/>
      <c r="B53" s="134"/>
      <c r="C53" s="144"/>
      <c r="D53" s="144"/>
      <c r="E53" s="146"/>
      <c r="F53" s="144"/>
      <c r="G53" s="149"/>
      <c r="H53" s="149"/>
      <c r="I53" s="149"/>
      <c r="J53" s="121"/>
    </row>
    <row r="54" spans="1:10" ht="12.75">
      <c r="A54" s="147">
        <v>9</v>
      </c>
      <c r="B54" s="134"/>
      <c r="C54" s="142" t="s">
        <v>154</v>
      </c>
      <c r="D54" s="142" t="s">
        <v>155</v>
      </c>
      <c r="E54" s="142" t="s">
        <v>87</v>
      </c>
      <c r="F54" s="142" t="s">
        <v>189</v>
      </c>
      <c r="G54" s="147" t="s">
        <v>52</v>
      </c>
      <c r="H54" s="147" t="s">
        <v>52</v>
      </c>
      <c r="I54" s="147" t="s">
        <v>10</v>
      </c>
      <c r="J54" s="119"/>
    </row>
    <row r="55" spans="1:10" ht="12.75">
      <c r="A55" s="148"/>
      <c r="B55" s="134"/>
      <c r="C55" s="143"/>
      <c r="D55" s="143"/>
      <c r="E55" s="145"/>
      <c r="F55" s="143"/>
      <c r="G55" s="148"/>
      <c r="H55" s="148"/>
      <c r="I55" s="148"/>
      <c r="J55" s="120"/>
    </row>
    <row r="56" spans="1:10" ht="12.75">
      <c r="A56" s="148"/>
      <c r="B56" s="134"/>
      <c r="C56" s="143"/>
      <c r="D56" s="143"/>
      <c r="E56" s="145"/>
      <c r="F56" s="143"/>
      <c r="G56" s="148"/>
      <c r="H56" s="148"/>
      <c r="I56" s="148"/>
      <c r="J56" s="120"/>
    </row>
    <row r="57" spans="1:10" ht="12.75">
      <c r="A57" s="148"/>
      <c r="B57" s="134"/>
      <c r="C57" s="143"/>
      <c r="D57" s="143"/>
      <c r="E57" s="145"/>
      <c r="F57" s="143"/>
      <c r="G57" s="148"/>
      <c r="H57" s="148"/>
      <c r="I57" s="148"/>
      <c r="J57" s="120"/>
    </row>
    <row r="58" spans="1:10" ht="12.75">
      <c r="A58" s="148"/>
      <c r="B58" s="134"/>
      <c r="C58" s="143"/>
      <c r="D58" s="143"/>
      <c r="E58" s="145"/>
      <c r="F58" s="143"/>
      <c r="G58" s="148"/>
      <c r="H58" s="148"/>
      <c r="I58" s="148"/>
      <c r="J58" s="120"/>
    </row>
    <row r="59" spans="1:10" ht="12.75">
      <c r="A59" s="148"/>
      <c r="B59" s="134"/>
      <c r="C59" s="143"/>
      <c r="D59" s="143"/>
      <c r="E59" s="145"/>
      <c r="F59" s="143"/>
      <c r="G59" s="148"/>
      <c r="H59" s="148"/>
      <c r="I59" s="148"/>
      <c r="J59" s="120"/>
    </row>
    <row r="60" spans="1:10" ht="12.75">
      <c r="A60" s="148"/>
      <c r="B60" s="134"/>
      <c r="C60" s="143"/>
      <c r="D60" s="143"/>
      <c r="E60" s="145"/>
      <c r="F60" s="143"/>
      <c r="G60" s="148"/>
      <c r="H60" s="148"/>
      <c r="I60" s="148"/>
      <c r="J60" s="120"/>
    </row>
    <row r="61" spans="1:10" ht="12.75">
      <c r="A61" s="149"/>
      <c r="B61" s="134"/>
      <c r="C61" s="144"/>
      <c r="D61" s="144"/>
      <c r="E61" s="146"/>
      <c r="F61" s="144"/>
      <c r="G61" s="149"/>
      <c r="H61" s="149"/>
      <c r="I61" s="149"/>
      <c r="J61" s="121"/>
    </row>
    <row r="62" spans="1:10" ht="12.75">
      <c r="A62" s="147">
        <v>10</v>
      </c>
      <c r="B62" s="134"/>
      <c r="C62" s="142" t="s">
        <v>190</v>
      </c>
      <c r="D62" s="142" t="s">
        <v>191</v>
      </c>
      <c r="E62" s="142" t="s">
        <v>192</v>
      </c>
      <c r="F62" s="142" t="s">
        <v>156</v>
      </c>
      <c r="G62" s="147" t="s">
        <v>52</v>
      </c>
      <c r="H62" s="147" t="s">
        <v>52</v>
      </c>
      <c r="I62" s="147" t="s">
        <v>10</v>
      </c>
      <c r="J62" s="119"/>
    </row>
    <row r="63" spans="1:10" ht="12.75">
      <c r="A63" s="148"/>
      <c r="B63" s="134"/>
      <c r="C63" s="143"/>
      <c r="D63" s="143"/>
      <c r="E63" s="145"/>
      <c r="F63" s="143"/>
      <c r="G63" s="148"/>
      <c r="H63" s="148"/>
      <c r="I63" s="148"/>
      <c r="J63" s="120"/>
    </row>
    <row r="64" spans="1:10" ht="12.75">
      <c r="A64" s="148"/>
      <c r="B64" s="134"/>
      <c r="C64" s="143"/>
      <c r="D64" s="143"/>
      <c r="E64" s="145"/>
      <c r="F64" s="143"/>
      <c r="G64" s="148"/>
      <c r="H64" s="148"/>
      <c r="I64" s="148"/>
      <c r="J64" s="120"/>
    </row>
    <row r="65" spans="1:10" ht="12.75">
      <c r="A65" s="148"/>
      <c r="B65" s="134"/>
      <c r="C65" s="143"/>
      <c r="D65" s="143"/>
      <c r="E65" s="145"/>
      <c r="F65" s="143"/>
      <c r="G65" s="148"/>
      <c r="H65" s="148"/>
      <c r="I65" s="148"/>
      <c r="J65" s="120"/>
    </row>
    <row r="66" spans="1:10" ht="12.75">
      <c r="A66" s="148"/>
      <c r="B66" s="134"/>
      <c r="C66" s="143"/>
      <c r="D66" s="143"/>
      <c r="E66" s="145"/>
      <c r="F66" s="143"/>
      <c r="G66" s="148"/>
      <c r="H66" s="148"/>
      <c r="I66" s="148"/>
      <c r="J66" s="120"/>
    </row>
    <row r="67" spans="1:10" ht="12.75">
      <c r="A67" s="148"/>
      <c r="B67" s="134"/>
      <c r="C67" s="143"/>
      <c r="D67" s="143"/>
      <c r="E67" s="145"/>
      <c r="F67" s="143"/>
      <c r="G67" s="148"/>
      <c r="H67" s="148"/>
      <c r="I67" s="148"/>
      <c r="J67" s="120"/>
    </row>
    <row r="68" spans="1:10" ht="12.75">
      <c r="A68" s="148"/>
      <c r="B68" s="134"/>
      <c r="C68" s="143"/>
      <c r="D68" s="143"/>
      <c r="E68" s="145"/>
      <c r="F68" s="143"/>
      <c r="G68" s="148"/>
      <c r="H68" s="148"/>
      <c r="I68" s="148"/>
      <c r="J68" s="120"/>
    </row>
    <row r="69" spans="1:10" ht="12.75">
      <c r="A69" s="149"/>
      <c r="B69" s="135"/>
      <c r="C69" s="144"/>
      <c r="D69" s="144"/>
      <c r="E69" s="146"/>
      <c r="F69" s="144"/>
      <c r="G69" s="149"/>
      <c r="H69" s="149"/>
      <c r="I69" s="149"/>
      <c r="J69" s="121"/>
    </row>
  </sheetData>
  <mergeCells count="83">
    <mergeCell ref="H62:H69"/>
    <mergeCell ref="I62:I69"/>
    <mergeCell ref="J62:J69"/>
    <mergeCell ref="G54:G61"/>
    <mergeCell ref="H54:H61"/>
    <mergeCell ref="I54:I61"/>
    <mergeCell ref="J54:J61"/>
    <mergeCell ref="G62:G69"/>
    <mergeCell ref="A62:A69"/>
    <mergeCell ref="C62:C69"/>
    <mergeCell ref="D62:D69"/>
    <mergeCell ref="E62:E69"/>
    <mergeCell ref="F62:F69"/>
    <mergeCell ref="F46:F53"/>
    <mergeCell ref="G46:G53"/>
    <mergeCell ref="H46:H53"/>
    <mergeCell ref="I46:I53"/>
    <mergeCell ref="J46:J53"/>
    <mergeCell ref="A54:A61"/>
    <mergeCell ref="C54:C61"/>
    <mergeCell ref="D54:D61"/>
    <mergeCell ref="E54:E61"/>
    <mergeCell ref="F54:F61"/>
    <mergeCell ref="G38:G45"/>
    <mergeCell ref="H38:H45"/>
    <mergeCell ref="I38:I45"/>
    <mergeCell ref="J38:J45"/>
    <mergeCell ref="A30:A37"/>
    <mergeCell ref="C30:C37"/>
    <mergeCell ref="D30:D37"/>
    <mergeCell ref="A38:A45"/>
    <mergeCell ref="C38:C45"/>
    <mergeCell ref="D38:D45"/>
    <mergeCell ref="E38:E45"/>
    <mergeCell ref="F38:F45"/>
    <mergeCell ref="E30:E37"/>
    <mergeCell ref="F30:F37"/>
    <mergeCell ref="J14:J21"/>
    <mergeCell ref="A22:A29"/>
    <mergeCell ref="C22:C29"/>
    <mergeCell ref="D22:D29"/>
    <mergeCell ref="E22:E29"/>
    <mergeCell ref="F22:F29"/>
    <mergeCell ref="G22:G29"/>
    <mergeCell ref="H22:H29"/>
    <mergeCell ref="I22:I29"/>
    <mergeCell ref="J22:J29"/>
    <mergeCell ref="G30:G37"/>
    <mergeCell ref="H30:H37"/>
    <mergeCell ref="I30:I37"/>
    <mergeCell ref="J30:J37"/>
    <mergeCell ref="I6:I13"/>
    <mergeCell ref="J6:J13"/>
    <mergeCell ref="A14:A21"/>
    <mergeCell ref="C14:C21"/>
    <mergeCell ref="D14:D21"/>
    <mergeCell ref="E14:E21"/>
    <mergeCell ref="F14:F21"/>
    <mergeCell ref="G14:G21"/>
    <mergeCell ref="B4:B69"/>
    <mergeCell ref="A6:A13"/>
    <mergeCell ref="C6:C13"/>
    <mergeCell ref="D6:D13"/>
    <mergeCell ref="E6:E13"/>
    <mergeCell ref="F6:F13"/>
    <mergeCell ref="H14:H21"/>
    <mergeCell ref="I14:I21"/>
    <mergeCell ref="A46:A53"/>
    <mergeCell ref="C46:C53"/>
    <mergeCell ref="D46:D53"/>
    <mergeCell ref="E46:E53"/>
    <mergeCell ref="A1:J1"/>
    <mergeCell ref="A2:A3"/>
    <mergeCell ref="B2:B3"/>
    <mergeCell ref="C2:C3"/>
    <mergeCell ref="D2:D3"/>
    <mergeCell ref="E2:E3"/>
    <mergeCell ref="F2:F3"/>
    <mergeCell ref="G2:H2"/>
    <mergeCell ref="I2:I3"/>
    <mergeCell ref="J2:J3"/>
    <mergeCell ref="G6:G13"/>
    <mergeCell ref="H6:H13"/>
  </mergeCells>
  <dataValidations count="2">
    <dataValidation type="list" allowBlank="1" sqref="I4:I5" xr:uid="{00000000-0002-0000-0200-000000000000}">
      <formula1>"High,Medium,Low"</formula1>
    </dataValidation>
    <dataValidation type="list" allowBlank="1" sqref="G4:H5" xr:uid="{00000000-0002-0000-0200-000001000000}">
      <formula1>"NA,NG,NE,OK"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5"/>
  <sheetViews>
    <sheetView topLeftCell="A16" zoomScale="80" zoomScaleNormal="80" workbookViewId="0">
      <selection activeCell="D22" sqref="D22:D29"/>
    </sheetView>
  </sheetViews>
  <sheetFormatPr defaultRowHeight="15"/>
  <cols>
    <col min="1" max="1" width="10.7109375" customWidth="1"/>
    <col min="2" max="2" width="25.7109375" style="14" customWidth="1"/>
    <col min="3" max="6" width="35.7109375" customWidth="1"/>
    <col min="7" max="8" width="15.7109375" customWidth="1"/>
    <col min="9" max="9" width="12.7109375" customWidth="1"/>
    <col min="10" max="10" width="25.7109375" style="15" customWidth="1"/>
  </cols>
  <sheetData>
    <row r="1" spans="1:10" ht="30" customHeight="1">
      <c r="A1" s="106" t="s">
        <v>57</v>
      </c>
      <c r="B1" s="107"/>
      <c r="C1" s="107"/>
      <c r="D1" s="107"/>
      <c r="E1" s="107"/>
      <c r="F1" s="107"/>
      <c r="G1" s="107"/>
      <c r="H1" s="107"/>
      <c r="I1" s="107"/>
      <c r="J1" s="108"/>
    </row>
    <row r="2" spans="1:10" ht="15" customHeight="1">
      <c r="A2" s="109" t="s">
        <v>1</v>
      </c>
      <c r="B2" s="111" t="s">
        <v>0</v>
      </c>
      <c r="C2" s="111" t="s">
        <v>2</v>
      </c>
      <c r="D2" s="111" t="s">
        <v>3</v>
      </c>
      <c r="E2" s="111" t="s">
        <v>4</v>
      </c>
      <c r="F2" s="111" t="s">
        <v>5</v>
      </c>
      <c r="G2" s="111" t="s">
        <v>13</v>
      </c>
      <c r="H2" s="115"/>
      <c r="I2" s="111" t="s">
        <v>6</v>
      </c>
      <c r="J2" s="113" t="s">
        <v>7</v>
      </c>
    </row>
    <row r="3" spans="1:10" ht="15" customHeight="1">
      <c r="A3" s="110"/>
      <c r="B3" s="112"/>
      <c r="C3" s="112"/>
      <c r="D3" s="112"/>
      <c r="E3" s="112"/>
      <c r="F3" s="112"/>
      <c r="G3" s="71" t="s">
        <v>75</v>
      </c>
      <c r="H3" s="71" t="s">
        <v>76</v>
      </c>
      <c r="I3" s="112"/>
      <c r="J3" s="114"/>
    </row>
    <row r="4" spans="1:10" ht="63">
      <c r="A4" s="72">
        <v>1</v>
      </c>
      <c r="B4" s="133" t="s">
        <v>91</v>
      </c>
      <c r="C4" s="73" t="s">
        <v>94</v>
      </c>
      <c r="D4" s="74" t="s">
        <v>194</v>
      </c>
      <c r="E4" s="73" t="s">
        <v>92</v>
      </c>
      <c r="F4" s="74" t="s">
        <v>198</v>
      </c>
      <c r="G4" s="75" t="s">
        <v>51</v>
      </c>
      <c r="H4" s="75" t="s">
        <v>51</v>
      </c>
      <c r="I4" s="76" t="s">
        <v>10</v>
      </c>
      <c r="J4" s="77"/>
    </row>
    <row r="5" spans="1:10" ht="110.25" customHeight="1">
      <c r="A5" s="72">
        <v>2</v>
      </c>
      <c r="B5" s="134"/>
      <c r="C5" s="73" t="s">
        <v>196</v>
      </c>
      <c r="D5" s="74" t="s">
        <v>197</v>
      </c>
      <c r="E5" s="73" t="s">
        <v>97</v>
      </c>
      <c r="F5" s="74" t="s">
        <v>93</v>
      </c>
      <c r="G5" s="75" t="s">
        <v>52</v>
      </c>
      <c r="H5" s="75" t="s">
        <v>52</v>
      </c>
      <c r="I5" s="76" t="s">
        <v>10</v>
      </c>
      <c r="J5" s="77"/>
    </row>
    <row r="6" spans="1:10" ht="12.75" customHeight="1">
      <c r="A6" s="153">
        <v>3</v>
      </c>
      <c r="B6" s="134"/>
      <c r="C6" s="142" t="s">
        <v>95</v>
      </c>
      <c r="D6" s="142" t="s">
        <v>199</v>
      </c>
      <c r="E6" s="142" t="s">
        <v>96</v>
      </c>
      <c r="F6" s="142" t="s">
        <v>98</v>
      </c>
      <c r="G6" s="147" t="s">
        <v>52</v>
      </c>
      <c r="H6" s="147" t="s">
        <v>52</v>
      </c>
      <c r="I6" s="147" t="s">
        <v>10</v>
      </c>
      <c r="J6" s="119"/>
    </row>
    <row r="7" spans="1:10" ht="12.75" customHeight="1">
      <c r="A7" s="154"/>
      <c r="B7" s="134"/>
      <c r="C7" s="143"/>
      <c r="D7" s="143"/>
      <c r="E7" s="145"/>
      <c r="F7" s="143"/>
      <c r="G7" s="148"/>
      <c r="H7" s="148"/>
      <c r="I7" s="148"/>
      <c r="J7" s="120"/>
    </row>
    <row r="8" spans="1:10" ht="12.75" customHeight="1">
      <c r="A8" s="154"/>
      <c r="B8" s="134"/>
      <c r="C8" s="143"/>
      <c r="D8" s="143"/>
      <c r="E8" s="145"/>
      <c r="F8" s="143"/>
      <c r="G8" s="148"/>
      <c r="H8" s="148"/>
      <c r="I8" s="148"/>
      <c r="J8" s="120"/>
    </row>
    <row r="9" spans="1:10" ht="12.75" customHeight="1">
      <c r="A9" s="154"/>
      <c r="B9" s="134"/>
      <c r="C9" s="143"/>
      <c r="D9" s="143"/>
      <c r="E9" s="145"/>
      <c r="F9" s="143"/>
      <c r="G9" s="148"/>
      <c r="H9" s="148"/>
      <c r="I9" s="148"/>
      <c r="J9" s="120"/>
    </row>
    <row r="10" spans="1:10" ht="12.75" customHeight="1">
      <c r="A10" s="154"/>
      <c r="B10" s="134"/>
      <c r="C10" s="143"/>
      <c r="D10" s="143"/>
      <c r="E10" s="145"/>
      <c r="F10" s="143"/>
      <c r="G10" s="148"/>
      <c r="H10" s="148"/>
      <c r="I10" s="148"/>
      <c r="J10" s="120"/>
    </row>
    <row r="11" spans="1:10" ht="12.75" customHeight="1">
      <c r="A11" s="154"/>
      <c r="B11" s="134"/>
      <c r="C11" s="143"/>
      <c r="D11" s="143"/>
      <c r="E11" s="145"/>
      <c r="F11" s="143"/>
      <c r="G11" s="148"/>
      <c r="H11" s="148"/>
      <c r="I11" s="148"/>
      <c r="J11" s="120"/>
    </row>
    <row r="12" spans="1:10" ht="12.75" customHeight="1">
      <c r="A12" s="154"/>
      <c r="B12" s="134"/>
      <c r="C12" s="143"/>
      <c r="D12" s="143"/>
      <c r="E12" s="145"/>
      <c r="F12" s="143"/>
      <c r="G12" s="148"/>
      <c r="H12" s="148"/>
      <c r="I12" s="148"/>
      <c r="J12" s="120"/>
    </row>
    <row r="13" spans="1:10" ht="12.75" customHeight="1">
      <c r="A13" s="155"/>
      <c r="B13" s="134"/>
      <c r="C13" s="144"/>
      <c r="D13" s="144"/>
      <c r="E13" s="146"/>
      <c r="F13" s="144"/>
      <c r="G13" s="149"/>
      <c r="H13" s="149"/>
      <c r="I13" s="149"/>
      <c r="J13" s="121"/>
    </row>
    <row r="14" spans="1:10" ht="12.75" customHeight="1">
      <c r="A14" s="150">
        <v>4</v>
      </c>
      <c r="B14" s="134"/>
      <c r="C14" s="142" t="s">
        <v>74</v>
      </c>
      <c r="D14" s="142" t="s">
        <v>99</v>
      </c>
      <c r="E14" s="142" t="s">
        <v>100</v>
      </c>
      <c r="F14" s="142" t="s">
        <v>101</v>
      </c>
      <c r="G14" s="147" t="s">
        <v>52</v>
      </c>
      <c r="H14" s="147" t="s">
        <v>52</v>
      </c>
      <c r="I14" s="147" t="s">
        <v>10</v>
      </c>
      <c r="J14" s="119"/>
    </row>
    <row r="15" spans="1:10" ht="12.75" customHeight="1">
      <c r="A15" s="151"/>
      <c r="B15" s="134"/>
      <c r="C15" s="143"/>
      <c r="D15" s="143"/>
      <c r="E15" s="145"/>
      <c r="F15" s="143"/>
      <c r="G15" s="148"/>
      <c r="H15" s="148"/>
      <c r="I15" s="148"/>
      <c r="J15" s="120"/>
    </row>
    <row r="16" spans="1:10" ht="12.75" customHeight="1">
      <c r="A16" s="151"/>
      <c r="B16" s="134"/>
      <c r="C16" s="143"/>
      <c r="D16" s="143"/>
      <c r="E16" s="145"/>
      <c r="F16" s="143"/>
      <c r="G16" s="148"/>
      <c r="H16" s="148"/>
      <c r="I16" s="148"/>
      <c r="J16" s="120"/>
    </row>
    <row r="17" spans="1:10" ht="12.75" customHeight="1">
      <c r="A17" s="151"/>
      <c r="B17" s="134"/>
      <c r="C17" s="143"/>
      <c r="D17" s="143"/>
      <c r="E17" s="145"/>
      <c r="F17" s="143"/>
      <c r="G17" s="148"/>
      <c r="H17" s="148"/>
      <c r="I17" s="148"/>
      <c r="J17" s="120"/>
    </row>
    <row r="18" spans="1:10" ht="12.75" customHeight="1">
      <c r="A18" s="151"/>
      <c r="B18" s="134"/>
      <c r="C18" s="143"/>
      <c r="D18" s="143"/>
      <c r="E18" s="145"/>
      <c r="F18" s="143"/>
      <c r="G18" s="148"/>
      <c r="H18" s="148"/>
      <c r="I18" s="148"/>
      <c r="J18" s="120"/>
    </row>
    <row r="19" spans="1:10" ht="12.75" customHeight="1">
      <c r="A19" s="151"/>
      <c r="B19" s="134"/>
      <c r="C19" s="143"/>
      <c r="D19" s="143"/>
      <c r="E19" s="145"/>
      <c r="F19" s="143"/>
      <c r="G19" s="148"/>
      <c r="H19" s="148"/>
      <c r="I19" s="148"/>
      <c r="J19" s="120"/>
    </row>
    <row r="20" spans="1:10" ht="12.75" customHeight="1">
      <c r="A20" s="151"/>
      <c r="B20" s="134"/>
      <c r="C20" s="143"/>
      <c r="D20" s="143"/>
      <c r="E20" s="145"/>
      <c r="F20" s="143"/>
      <c r="G20" s="148"/>
      <c r="H20" s="148"/>
      <c r="I20" s="148"/>
      <c r="J20" s="120"/>
    </row>
    <row r="21" spans="1:10" ht="12.75" customHeight="1">
      <c r="A21" s="152"/>
      <c r="B21" s="134"/>
      <c r="C21" s="144"/>
      <c r="D21" s="144"/>
      <c r="E21" s="146"/>
      <c r="F21" s="144"/>
      <c r="G21" s="149"/>
      <c r="H21" s="149"/>
      <c r="I21" s="149"/>
      <c r="J21" s="121"/>
    </row>
    <row r="22" spans="1:10" ht="15" customHeight="1">
      <c r="A22" s="150">
        <v>5</v>
      </c>
      <c r="B22" s="134"/>
      <c r="C22" s="142" t="s">
        <v>104</v>
      </c>
      <c r="D22" s="142" t="s">
        <v>148</v>
      </c>
      <c r="E22" s="142" t="s">
        <v>102</v>
      </c>
      <c r="F22" s="142" t="s">
        <v>103</v>
      </c>
      <c r="G22" s="147" t="s">
        <v>52</v>
      </c>
      <c r="H22" s="147" t="s">
        <v>52</v>
      </c>
      <c r="I22" s="147" t="s">
        <v>10</v>
      </c>
      <c r="J22" s="119"/>
    </row>
    <row r="23" spans="1:10" ht="15" customHeight="1">
      <c r="A23" s="151"/>
      <c r="B23" s="134"/>
      <c r="C23" s="143"/>
      <c r="D23" s="143"/>
      <c r="E23" s="145"/>
      <c r="F23" s="143"/>
      <c r="G23" s="148"/>
      <c r="H23" s="148"/>
      <c r="I23" s="148"/>
      <c r="J23" s="120"/>
    </row>
    <row r="24" spans="1:10" ht="15" customHeight="1">
      <c r="A24" s="151"/>
      <c r="B24" s="134"/>
      <c r="C24" s="143"/>
      <c r="D24" s="143"/>
      <c r="E24" s="145"/>
      <c r="F24" s="143"/>
      <c r="G24" s="148"/>
      <c r="H24" s="148"/>
      <c r="I24" s="148"/>
      <c r="J24" s="120"/>
    </row>
    <row r="25" spans="1:10" ht="15" customHeight="1">
      <c r="A25" s="151"/>
      <c r="B25" s="134"/>
      <c r="C25" s="143"/>
      <c r="D25" s="143"/>
      <c r="E25" s="145"/>
      <c r="F25" s="143"/>
      <c r="G25" s="148"/>
      <c r="H25" s="148"/>
      <c r="I25" s="148"/>
      <c r="J25" s="120"/>
    </row>
    <row r="26" spans="1:10" ht="15" customHeight="1">
      <c r="A26" s="151"/>
      <c r="B26" s="134"/>
      <c r="C26" s="143"/>
      <c r="D26" s="143"/>
      <c r="E26" s="145"/>
      <c r="F26" s="143"/>
      <c r="G26" s="148"/>
      <c r="H26" s="148"/>
      <c r="I26" s="148"/>
      <c r="J26" s="120"/>
    </row>
    <row r="27" spans="1:10" ht="15" customHeight="1">
      <c r="A27" s="151"/>
      <c r="B27" s="134"/>
      <c r="C27" s="143"/>
      <c r="D27" s="143"/>
      <c r="E27" s="145"/>
      <c r="F27" s="143"/>
      <c r="G27" s="148"/>
      <c r="H27" s="148"/>
      <c r="I27" s="148"/>
      <c r="J27" s="120"/>
    </row>
    <row r="28" spans="1:10" ht="15" customHeight="1">
      <c r="A28" s="151"/>
      <c r="B28" s="134"/>
      <c r="C28" s="143"/>
      <c r="D28" s="143"/>
      <c r="E28" s="145"/>
      <c r="F28" s="143"/>
      <c r="G28" s="148"/>
      <c r="H28" s="148"/>
      <c r="I28" s="148"/>
      <c r="J28" s="120"/>
    </row>
    <row r="29" spans="1:10" ht="15" customHeight="1">
      <c r="A29" s="152"/>
      <c r="B29" s="134"/>
      <c r="C29" s="144"/>
      <c r="D29" s="144"/>
      <c r="E29" s="146"/>
      <c r="F29" s="144"/>
      <c r="G29" s="149"/>
      <c r="H29" s="149"/>
      <c r="I29" s="149"/>
      <c r="J29" s="121"/>
    </row>
    <row r="30" spans="1:10" ht="12.75">
      <c r="A30" s="147">
        <v>6</v>
      </c>
      <c r="B30" s="134"/>
      <c r="C30" s="142" t="s">
        <v>105</v>
      </c>
      <c r="D30" s="142" t="s">
        <v>183</v>
      </c>
      <c r="E30" s="142" t="s">
        <v>79</v>
      </c>
      <c r="F30" s="142" t="s">
        <v>106</v>
      </c>
      <c r="G30" s="147" t="s">
        <v>52</v>
      </c>
      <c r="H30" s="147" t="s">
        <v>52</v>
      </c>
      <c r="I30" s="147" t="s">
        <v>10</v>
      </c>
      <c r="J30" s="119"/>
    </row>
    <row r="31" spans="1:10" ht="12.75">
      <c r="A31" s="148"/>
      <c r="B31" s="134"/>
      <c r="C31" s="143"/>
      <c r="D31" s="143"/>
      <c r="E31" s="145"/>
      <c r="F31" s="143"/>
      <c r="G31" s="148"/>
      <c r="H31" s="148"/>
      <c r="I31" s="148"/>
      <c r="J31" s="120"/>
    </row>
    <row r="32" spans="1:10" ht="12.75">
      <c r="A32" s="148"/>
      <c r="B32" s="134"/>
      <c r="C32" s="143"/>
      <c r="D32" s="143"/>
      <c r="E32" s="145"/>
      <c r="F32" s="143"/>
      <c r="G32" s="148"/>
      <c r="H32" s="148"/>
      <c r="I32" s="148"/>
      <c r="J32" s="120"/>
    </row>
    <row r="33" spans="1:10" ht="12.75">
      <c r="A33" s="148"/>
      <c r="B33" s="134"/>
      <c r="C33" s="143"/>
      <c r="D33" s="143"/>
      <c r="E33" s="145"/>
      <c r="F33" s="143"/>
      <c r="G33" s="148"/>
      <c r="H33" s="148"/>
      <c r="I33" s="148"/>
      <c r="J33" s="120"/>
    </row>
    <row r="34" spans="1:10" ht="12.75">
      <c r="A34" s="148"/>
      <c r="B34" s="134"/>
      <c r="C34" s="143"/>
      <c r="D34" s="143"/>
      <c r="E34" s="145"/>
      <c r="F34" s="143"/>
      <c r="G34" s="148"/>
      <c r="H34" s="148"/>
      <c r="I34" s="148"/>
      <c r="J34" s="120"/>
    </row>
    <row r="35" spans="1:10" ht="12.75">
      <c r="A35" s="148"/>
      <c r="B35" s="134"/>
      <c r="C35" s="143"/>
      <c r="D35" s="143"/>
      <c r="E35" s="145"/>
      <c r="F35" s="143"/>
      <c r="G35" s="148"/>
      <c r="H35" s="148"/>
      <c r="I35" s="148"/>
      <c r="J35" s="120"/>
    </row>
    <row r="36" spans="1:10" ht="12.75">
      <c r="A36" s="148"/>
      <c r="B36" s="134"/>
      <c r="C36" s="143"/>
      <c r="D36" s="143"/>
      <c r="E36" s="145"/>
      <c r="F36" s="143"/>
      <c r="G36" s="148"/>
      <c r="H36" s="148"/>
      <c r="I36" s="148"/>
      <c r="J36" s="120"/>
    </row>
    <row r="37" spans="1:10" ht="12.75">
      <c r="A37" s="149"/>
      <c r="B37" s="134"/>
      <c r="C37" s="144"/>
      <c r="D37" s="144"/>
      <c r="E37" s="146"/>
      <c r="F37" s="144"/>
      <c r="G37" s="149"/>
      <c r="H37" s="149"/>
      <c r="I37" s="149"/>
      <c r="J37" s="121"/>
    </row>
    <row r="38" spans="1:10" ht="12.75">
      <c r="A38" s="139">
        <v>7</v>
      </c>
      <c r="B38" s="134"/>
      <c r="C38" s="142" t="s">
        <v>107</v>
      </c>
      <c r="D38" s="142" t="s">
        <v>200</v>
      </c>
      <c r="E38" s="142" t="s">
        <v>84</v>
      </c>
      <c r="F38" s="142" t="s">
        <v>108</v>
      </c>
      <c r="G38" s="147" t="s">
        <v>52</v>
      </c>
      <c r="H38" s="147" t="s">
        <v>52</v>
      </c>
      <c r="I38" s="147" t="s">
        <v>10</v>
      </c>
      <c r="J38" s="119"/>
    </row>
    <row r="39" spans="1:10" ht="12.75">
      <c r="A39" s="140"/>
      <c r="B39" s="134"/>
      <c r="C39" s="143"/>
      <c r="D39" s="143"/>
      <c r="E39" s="145"/>
      <c r="F39" s="143"/>
      <c r="G39" s="148"/>
      <c r="H39" s="148"/>
      <c r="I39" s="148"/>
      <c r="J39" s="120"/>
    </row>
    <row r="40" spans="1:10" ht="12.75">
      <c r="A40" s="140"/>
      <c r="B40" s="134"/>
      <c r="C40" s="143"/>
      <c r="D40" s="143"/>
      <c r="E40" s="145"/>
      <c r="F40" s="143"/>
      <c r="G40" s="148"/>
      <c r="H40" s="148"/>
      <c r="I40" s="148"/>
      <c r="J40" s="120"/>
    </row>
    <row r="41" spans="1:10" ht="12.75">
      <c r="A41" s="140"/>
      <c r="B41" s="134"/>
      <c r="C41" s="143"/>
      <c r="D41" s="143"/>
      <c r="E41" s="145"/>
      <c r="F41" s="143"/>
      <c r="G41" s="148"/>
      <c r="H41" s="148"/>
      <c r="I41" s="148"/>
      <c r="J41" s="120"/>
    </row>
    <row r="42" spans="1:10" ht="12.75">
      <c r="A42" s="140"/>
      <c r="B42" s="134"/>
      <c r="C42" s="143"/>
      <c r="D42" s="143"/>
      <c r="E42" s="145"/>
      <c r="F42" s="143"/>
      <c r="G42" s="148"/>
      <c r="H42" s="148"/>
      <c r="I42" s="148"/>
      <c r="J42" s="120"/>
    </row>
    <row r="43" spans="1:10" ht="12.75">
      <c r="A43" s="140"/>
      <c r="B43" s="134"/>
      <c r="C43" s="143"/>
      <c r="D43" s="143"/>
      <c r="E43" s="145"/>
      <c r="F43" s="143"/>
      <c r="G43" s="148"/>
      <c r="H43" s="148"/>
      <c r="I43" s="148"/>
      <c r="J43" s="120"/>
    </row>
    <row r="44" spans="1:10" ht="12.75">
      <c r="A44" s="140"/>
      <c r="B44" s="134"/>
      <c r="C44" s="143"/>
      <c r="D44" s="143"/>
      <c r="E44" s="145"/>
      <c r="F44" s="143"/>
      <c r="G44" s="148"/>
      <c r="H44" s="148"/>
      <c r="I44" s="148"/>
      <c r="J44" s="120"/>
    </row>
    <row r="45" spans="1:10" ht="12.75">
      <c r="A45" s="141"/>
      <c r="B45" s="135"/>
      <c r="C45" s="144"/>
      <c r="D45" s="144"/>
      <c r="E45" s="146"/>
      <c r="F45" s="144"/>
      <c r="G45" s="149"/>
      <c r="H45" s="149"/>
      <c r="I45" s="149"/>
      <c r="J45" s="121"/>
    </row>
  </sheetData>
  <mergeCells count="56">
    <mergeCell ref="G38:G45"/>
    <mergeCell ref="H38:H45"/>
    <mergeCell ref="I38:I45"/>
    <mergeCell ref="J38:J45"/>
    <mergeCell ref="A30:A37"/>
    <mergeCell ref="C30:C37"/>
    <mergeCell ref="D30:D37"/>
    <mergeCell ref="A38:A45"/>
    <mergeCell ref="C38:C45"/>
    <mergeCell ref="D38:D45"/>
    <mergeCell ref="E38:E45"/>
    <mergeCell ref="F38:F45"/>
    <mergeCell ref="E30:E37"/>
    <mergeCell ref="F30:F37"/>
    <mergeCell ref="H14:H21"/>
    <mergeCell ref="I14:I21"/>
    <mergeCell ref="J14:J21"/>
    <mergeCell ref="G22:G29"/>
    <mergeCell ref="H22:H29"/>
    <mergeCell ref="I22:I29"/>
    <mergeCell ref="J22:J29"/>
    <mergeCell ref="G30:G37"/>
    <mergeCell ref="H30:H37"/>
    <mergeCell ref="I30:I37"/>
    <mergeCell ref="J30:J37"/>
    <mergeCell ref="A22:A29"/>
    <mergeCell ref="C22:C29"/>
    <mergeCell ref="D22:D29"/>
    <mergeCell ref="E22:E29"/>
    <mergeCell ref="F22:F29"/>
    <mergeCell ref="G6:G13"/>
    <mergeCell ref="H6:H13"/>
    <mergeCell ref="I6:I13"/>
    <mergeCell ref="J6:J13"/>
    <mergeCell ref="A14:A21"/>
    <mergeCell ref="C14:C21"/>
    <mergeCell ref="D14:D21"/>
    <mergeCell ref="E14:E21"/>
    <mergeCell ref="F14:F21"/>
    <mergeCell ref="G14:G21"/>
    <mergeCell ref="B4:B45"/>
    <mergeCell ref="A6:A13"/>
    <mergeCell ref="C6:C13"/>
    <mergeCell ref="D6:D13"/>
    <mergeCell ref="E6:E13"/>
    <mergeCell ref="F6:F13"/>
    <mergeCell ref="A1:J1"/>
    <mergeCell ref="A2:A3"/>
    <mergeCell ref="B2:B3"/>
    <mergeCell ref="C2:C3"/>
    <mergeCell ref="D2:D3"/>
    <mergeCell ref="E2:E3"/>
    <mergeCell ref="F2:F3"/>
    <mergeCell ref="G2:H2"/>
    <mergeCell ref="I2:I3"/>
    <mergeCell ref="J2:J3"/>
  </mergeCells>
  <dataValidations count="2">
    <dataValidation type="list" allowBlank="1" sqref="I4:I5" xr:uid="{00000000-0002-0000-0300-000000000000}">
      <formula1>"High,Medium,Low"</formula1>
    </dataValidation>
    <dataValidation type="list" allowBlank="1" sqref="G4:H5" xr:uid="{00000000-0002-0000-0300-000001000000}">
      <formula1>"NA,NG,NE,OK"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5"/>
  <sheetViews>
    <sheetView zoomScale="80" zoomScaleNormal="80" workbookViewId="0">
      <selection activeCell="F38" sqref="F38:F45"/>
    </sheetView>
  </sheetViews>
  <sheetFormatPr defaultRowHeight="15"/>
  <cols>
    <col min="1" max="1" width="10.7109375" customWidth="1"/>
    <col min="2" max="2" width="25.7109375" style="14" customWidth="1"/>
    <col min="3" max="6" width="35.7109375" customWidth="1"/>
    <col min="7" max="8" width="15.7109375" customWidth="1"/>
    <col min="9" max="9" width="12.7109375" customWidth="1"/>
    <col min="10" max="10" width="25.7109375" style="15" customWidth="1"/>
  </cols>
  <sheetData>
    <row r="1" spans="1:10" ht="30" customHeight="1">
      <c r="A1" s="106" t="s">
        <v>57</v>
      </c>
      <c r="B1" s="107"/>
      <c r="C1" s="107"/>
      <c r="D1" s="107"/>
      <c r="E1" s="107"/>
      <c r="F1" s="107"/>
      <c r="G1" s="107"/>
      <c r="H1" s="107"/>
      <c r="I1" s="107"/>
      <c r="J1" s="108"/>
    </row>
    <row r="2" spans="1:10" ht="15" customHeight="1">
      <c r="A2" s="109" t="s">
        <v>1</v>
      </c>
      <c r="B2" s="111" t="s">
        <v>0</v>
      </c>
      <c r="C2" s="111" t="s">
        <v>2</v>
      </c>
      <c r="D2" s="111" t="s">
        <v>3</v>
      </c>
      <c r="E2" s="111" t="s">
        <v>4</v>
      </c>
      <c r="F2" s="111" t="s">
        <v>5</v>
      </c>
      <c r="G2" s="111" t="s">
        <v>13</v>
      </c>
      <c r="H2" s="115"/>
      <c r="I2" s="111" t="s">
        <v>6</v>
      </c>
      <c r="J2" s="113" t="s">
        <v>7</v>
      </c>
    </row>
    <row r="3" spans="1:10" ht="15" customHeight="1">
      <c r="A3" s="110"/>
      <c r="B3" s="112"/>
      <c r="C3" s="112"/>
      <c r="D3" s="112"/>
      <c r="E3" s="112"/>
      <c r="F3" s="112"/>
      <c r="G3" s="71" t="s">
        <v>75</v>
      </c>
      <c r="H3" s="71" t="s">
        <v>76</v>
      </c>
      <c r="I3" s="112"/>
      <c r="J3" s="114"/>
    </row>
    <row r="4" spans="1:10" ht="63">
      <c r="A4" s="72">
        <v>1</v>
      </c>
      <c r="B4" s="133" t="s">
        <v>109</v>
      </c>
      <c r="C4" s="73" t="s">
        <v>110</v>
      </c>
      <c r="D4" s="74" t="s">
        <v>197</v>
      </c>
      <c r="E4" s="73" t="s">
        <v>111</v>
      </c>
      <c r="F4" s="74" t="s">
        <v>203</v>
      </c>
      <c r="G4" s="75" t="s">
        <v>51</v>
      </c>
      <c r="H4" s="75" t="s">
        <v>51</v>
      </c>
      <c r="I4" s="76" t="s">
        <v>10</v>
      </c>
      <c r="J4" s="77"/>
    </row>
    <row r="5" spans="1:10" ht="110.25" customHeight="1">
      <c r="A5" s="72">
        <v>2</v>
      </c>
      <c r="B5" s="134"/>
      <c r="C5" s="73" t="s">
        <v>112</v>
      </c>
      <c r="D5" s="74" t="s">
        <v>201</v>
      </c>
      <c r="E5" s="73" t="s">
        <v>117</v>
      </c>
      <c r="F5" s="74" t="s">
        <v>113</v>
      </c>
      <c r="G5" s="75" t="s">
        <v>52</v>
      </c>
      <c r="H5" s="75" t="s">
        <v>52</v>
      </c>
      <c r="I5" s="76" t="s">
        <v>10</v>
      </c>
      <c r="J5" s="77"/>
    </row>
    <row r="6" spans="1:10" ht="12.75" customHeight="1">
      <c r="A6" s="153">
        <v>3</v>
      </c>
      <c r="B6" s="134"/>
      <c r="C6" s="142" t="s">
        <v>114</v>
      </c>
      <c r="D6" s="142" t="s">
        <v>202</v>
      </c>
      <c r="E6" s="142" t="s">
        <v>118</v>
      </c>
      <c r="F6" s="142" t="s">
        <v>115</v>
      </c>
      <c r="G6" s="147" t="s">
        <v>52</v>
      </c>
      <c r="H6" s="147" t="s">
        <v>52</v>
      </c>
      <c r="I6" s="147" t="s">
        <v>10</v>
      </c>
      <c r="J6" s="119"/>
    </row>
    <row r="7" spans="1:10" ht="12.75" customHeight="1">
      <c r="A7" s="154"/>
      <c r="B7" s="134"/>
      <c r="C7" s="143"/>
      <c r="D7" s="143"/>
      <c r="E7" s="145"/>
      <c r="F7" s="143"/>
      <c r="G7" s="148"/>
      <c r="H7" s="148"/>
      <c r="I7" s="148"/>
      <c r="J7" s="120"/>
    </row>
    <row r="8" spans="1:10" ht="12.75" customHeight="1">
      <c r="A8" s="154"/>
      <c r="B8" s="134"/>
      <c r="C8" s="143"/>
      <c r="D8" s="143"/>
      <c r="E8" s="145"/>
      <c r="F8" s="143"/>
      <c r="G8" s="148"/>
      <c r="H8" s="148"/>
      <c r="I8" s="148"/>
      <c r="J8" s="120"/>
    </row>
    <row r="9" spans="1:10" ht="12.75" customHeight="1">
      <c r="A9" s="154"/>
      <c r="B9" s="134"/>
      <c r="C9" s="143"/>
      <c r="D9" s="143"/>
      <c r="E9" s="145"/>
      <c r="F9" s="143"/>
      <c r="G9" s="148"/>
      <c r="H9" s="148"/>
      <c r="I9" s="148"/>
      <c r="J9" s="120"/>
    </row>
    <row r="10" spans="1:10" ht="12.75" customHeight="1">
      <c r="A10" s="154"/>
      <c r="B10" s="134"/>
      <c r="C10" s="143"/>
      <c r="D10" s="143"/>
      <c r="E10" s="145"/>
      <c r="F10" s="143"/>
      <c r="G10" s="148"/>
      <c r="H10" s="148"/>
      <c r="I10" s="148"/>
      <c r="J10" s="120"/>
    </row>
    <row r="11" spans="1:10" ht="12.75" customHeight="1">
      <c r="A11" s="154"/>
      <c r="B11" s="134"/>
      <c r="C11" s="143"/>
      <c r="D11" s="143"/>
      <c r="E11" s="145"/>
      <c r="F11" s="143"/>
      <c r="G11" s="148"/>
      <c r="H11" s="148"/>
      <c r="I11" s="148"/>
      <c r="J11" s="120"/>
    </row>
    <row r="12" spans="1:10" ht="12.75" customHeight="1">
      <c r="A12" s="154"/>
      <c r="B12" s="134"/>
      <c r="C12" s="143"/>
      <c r="D12" s="143"/>
      <c r="E12" s="145"/>
      <c r="F12" s="143"/>
      <c r="G12" s="148"/>
      <c r="H12" s="148"/>
      <c r="I12" s="148"/>
      <c r="J12" s="120"/>
    </row>
    <row r="13" spans="1:10" ht="12.75" customHeight="1">
      <c r="A13" s="155"/>
      <c r="B13" s="134"/>
      <c r="C13" s="144"/>
      <c r="D13" s="144"/>
      <c r="E13" s="146"/>
      <c r="F13" s="144"/>
      <c r="G13" s="149"/>
      <c r="H13" s="149"/>
      <c r="I13" s="149"/>
      <c r="J13" s="121"/>
    </row>
    <row r="14" spans="1:10" ht="12.75" customHeight="1">
      <c r="A14" s="150">
        <v>4</v>
      </c>
      <c r="B14" s="134"/>
      <c r="C14" s="142" t="s">
        <v>116</v>
      </c>
      <c r="D14" s="142" t="s">
        <v>204</v>
      </c>
      <c r="E14" s="142" t="s">
        <v>119</v>
      </c>
      <c r="F14" s="142" t="s">
        <v>205</v>
      </c>
      <c r="G14" s="147" t="s">
        <v>52</v>
      </c>
      <c r="H14" s="147" t="s">
        <v>52</v>
      </c>
      <c r="I14" s="147" t="s">
        <v>10</v>
      </c>
      <c r="J14" s="119"/>
    </row>
    <row r="15" spans="1:10" ht="12.75" customHeight="1">
      <c r="A15" s="151"/>
      <c r="B15" s="134"/>
      <c r="C15" s="143"/>
      <c r="D15" s="143"/>
      <c r="E15" s="145"/>
      <c r="F15" s="143"/>
      <c r="G15" s="148"/>
      <c r="H15" s="148"/>
      <c r="I15" s="148"/>
      <c r="J15" s="120"/>
    </row>
    <row r="16" spans="1:10" ht="12.75" customHeight="1">
      <c r="A16" s="151"/>
      <c r="B16" s="134"/>
      <c r="C16" s="143"/>
      <c r="D16" s="143"/>
      <c r="E16" s="145"/>
      <c r="F16" s="143"/>
      <c r="G16" s="148"/>
      <c r="H16" s="148"/>
      <c r="I16" s="148"/>
      <c r="J16" s="120"/>
    </row>
    <row r="17" spans="1:10" ht="12.75" customHeight="1">
      <c r="A17" s="151"/>
      <c r="B17" s="134"/>
      <c r="C17" s="143"/>
      <c r="D17" s="143"/>
      <c r="E17" s="145"/>
      <c r="F17" s="143"/>
      <c r="G17" s="148"/>
      <c r="H17" s="148"/>
      <c r="I17" s="148"/>
      <c r="J17" s="120"/>
    </row>
    <row r="18" spans="1:10" ht="12.75" customHeight="1">
      <c r="A18" s="151"/>
      <c r="B18" s="134"/>
      <c r="C18" s="143"/>
      <c r="D18" s="143"/>
      <c r="E18" s="145"/>
      <c r="F18" s="143"/>
      <c r="G18" s="148"/>
      <c r="H18" s="148"/>
      <c r="I18" s="148"/>
      <c r="J18" s="120"/>
    </row>
    <row r="19" spans="1:10" ht="12.75" customHeight="1">
      <c r="A19" s="151"/>
      <c r="B19" s="134"/>
      <c r="C19" s="143"/>
      <c r="D19" s="143"/>
      <c r="E19" s="145"/>
      <c r="F19" s="143"/>
      <c r="G19" s="148"/>
      <c r="H19" s="148"/>
      <c r="I19" s="148"/>
      <c r="J19" s="120"/>
    </row>
    <row r="20" spans="1:10" ht="12.75" customHeight="1">
      <c r="A20" s="151"/>
      <c r="B20" s="134"/>
      <c r="C20" s="143"/>
      <c r="D20" s="143"/>
      <c r="E20" s="145"/>
      <c r="F20" s="143"/>
      <c r="G20" s="148"/>
      <c r="H20" s="148"/>
      <c r="I20" s="148"/>
      <c r="J20" s="120"/>
    </row>
    <row r="21" spans="1:10" ht="12.75" customHeight="1">
      <c r="A21" s="152"/>
      <c r="B21" s="134"/>
      <c r="C21" s="144"/>
      <c r="D21" s="144"/>
      <c r="E21" s="146"/>
      <c r="F21" s="144"/>
      <c r="G21" s="149"/>
      <c r="H21" s="149"/>
      <c r="I21" s="149"/>
      <c r="J21" s="121"/>
    </row>
    <row r="22" spans="1:10" ht="15" customHeight="1">
      <c r="A22" s="150">
        <v>5</v>
      </c>
      <c r="B22" s="134"/>
      <c r="C22" s="142" t="s">
        <v>123</v>
      </c>
      <c r="D22" s="142" t="s">
        <v>206</v>
      </c>
      <c r="E22" s="142" t="s">
        <v>124</v>
      </c>
      <c r="F22" s="142" t="s">
        <v>207</v>
      </c>
      <c r="G22" s="147" t="s">
        <v>52</v>
      </c>
      <c r="H22" s="147" t="s">
        <v>52</v>
      </c>
      <c r="I22" s="147" t="s">
        <v>10</v>
      </c>
      <c r="J22" s="119"/>
    </row>
    <row r="23" spans="1:10" ht="15" customHeight="1">
      <c r="A23" s="151"/>
      <c r="B23" s="134"/>
      <c r="C23" s="143"/>
      <c r="D23" s="143"/>
      <c r="E23" s="145"/>
      <c r="F23" s="143"/>
      <c r="G23" s="148"/>
      <c r="H23" s="148"/>
      <c r="I23" s="148"/>
      <c r="J23" s="120"/>
    </row>
    <row r="24" spans="1:10" ht="15" customHeight="1">
      <c r="A24" s="151"/>
      <c r="B24" s="134"/>
      <c r="C24" s="143"/>
      <c r="D24" s="143"/>
      <c r="E24" s="145"/>
      <c r="F24" s="143"/>
      <c r="G24" s="148"/>
      <c r="H24" s="148"/>
      <c r="I24" s="148"/>
      <c r="J24" s="120"/>
    </row>
    <row r="25" spans="1:10" ht="15" customHeight="1">
      <c r="A25" s="151"/>
      <c r="B25" s="134"/>
      <c r="C25" s="143"/>
      <c r="D25" s="143"/>
      <c r="E25" s="145"/>
      <c r="F25" s="143"/>
      <c r="G25" s="148"/>
      <c r="H25" s="148"/>
      <c r="I25" s="148"/>
      <c r="J25" s="120"/>
    </row>
    <row r="26" spans="1:10" ht="15" customHeight="1">
      <c r="A26" s="151"/>
      <c r="B26" s="134"/>
      <c r="C26" s="143"/>
      <c r="D26" s="143"/>
      <c r="E26" s="145"/>
      <c r="F26" s="143"/>
      <c r="G26" s="148"/>
      <c r="H26" s="148"/>
      <c r="I26" s="148"/>
      <c r="J26" s="120"/>
    </row>
    <row r="27" spans="1:10" ht="15" customHeight="1">
      <c r="A27" s="151"/>
      <c r="B27" s="134"/>
      <c r="C27" s="143"/>
      <c r="D27" s="143"/>
      <c r="E27" s="145"/>
      <c r="F27" s="143"/>
      <c r="G27" s="148"/>
      <c r="H27" s="148"/>
      <c r="I27" s="148"/>
      <c r="J27" s="120"/>
    </row>
    <row r="28" spans="1:10" ht="15" customHeight="1">
      <c r="A28" s="151"/>
      <c r="B28" s="134"/>
      <c r="C28" s="143"/>
      <c r="D28" s="143"/>
      <c r="E28" s="145"/>
      <c r="F28" s="143"/>
      <c r="G28" s="148"/>
      <c r="H28" s="148"/>
      <c r="I28" s="148"/>
      <c r="J28" s="120"/>
    </row>
    <row r="29" spans="1:10" ht="15" customHeight="1">
      <c r="A29" s="152"/>
      <c r="B29" s="134"/>
      <c r="C29" s="144"/>
      <c r="D29" s="144"/>
      <c r="E29" s="146"/>
      <c r="F29" s="144"/>
      <c r="G29" s="149"/>
      <c r="H29" s="149"/>
      <c r="I29" s="149"/>
      <c r="J29" s="121"/>
    </row>
    <row r="30" spans="1:10" ht="12.75">
      <c r="A30" s="147">
        <v>6</v>
      </c>
      <c r="B30" s="134"/>
      <c r="C30" s="142" t="s">
        <v>125</v>
      </c>
      <c r="D30" s="142" t="s">
        <v>183</v>
      </c>
      <c r="E30" s="142" t="s">
        <v>126</v>
      </c>
      <c r="F30" s="142" t="s">
        <v>208</v>
      </c>
      <c r="G30" s="147" t="s">
        <v>52</v>
      </c>
      <c r="H30" s="147" t="s">
        <v>52</v>
      </c>
      <c r="I30" s="147" t="s">
        <v>10</v>
      </c>
      <c r="J30" s="119"/>
    </row>
    <row r="31" spans="1:10" ht="12.75">
      <c r="A31" s="148"/>
      <c r="B31" s="134"/>
      <c r="C31" s="143"/>
      <c r="D31" s="143"/>
      <c r="E31" s="145"/>
      <c r="F31" s="143"/>
      <c r="G31" s="148"/>
      <c r="H31" s="148"/>
      <c r="I31" s="148"/>
      <c r="J31" s="120"/>
    </row>
    <row r="32" spans="1:10" ht="12.75">
      <c r="A32" s="148"/>
      <c r="B32" s="134"/>
      <c r="C32" s="143"/>
      <c r="D32" s="143"/>
      <c r="E32" s="145"/>
      <c r="F32" s="143"/>
      <c r="G32" s="148"/>
      <c r="H32" s="148"/>
      <c r="I32" s="148"/>
      <c r="J32" s="120"/>
    </row>
    <row r="33" spans="1:10" ht="12.75">
      <c r="A33" s="148"/>
      <c r="B33" s="134"/>
      <c r="C33" s="143"/>
      <c r="D33" s="143"/>
      <c r="E33" s="145"/>
      <c r="F33" s="143"/>
      <c r="G33" s="148"/>
      <c r="H33" s="148"/>
      <c r="I33" s="148"/>
      <c r="J33" s="120"/>
    </row>
    <row r="34" spans="1:10" ht="12.75">
      <c r="A34" s="148"/>
      <c r="B34" s="134"/>
      <c r="C34" s="143"/>
      <c r="D34" s="143"/>
      <c r="E34" s="145"/>
      <c r="F34" s="143"/>
      <c r="G34" s="148"/>
      <c r="H34" s="148"/>
      <c r="I34" s="148"/>
      <c r="J34" s="120"/>
    </row>
    <row r="35" spans="1:10" ht="12.75">
      <c r="A35" s="148"/>
      <c r="B35" s="134"/>
      <c r="C35" s="143"/>
      <c r="D35" s="143"/>
      <c r="E35" s="145"/>
      <c r="F35" s="143"/>
      <c r="G35" s="148"/>
      <c r="H35" s="148"/>
      <c r="I35" s="148"/>
      <c r="J35" s="120"/>
    </row>
    <row r="36" spans="1:10" ht="12.75">
      <c r="A36" s="148"/>
      <c r="B36" s="134"/>
      <c r="C36" s="143"/>
      <c r="D36" s="143"/>
      <c r="E36" s="145"/>
      <c r="F36" s="143"/>
      <c r="G36" s="148"/>
      <c r="H36" s="148"/>
      <c r="I36" s="148"/>
      <c r="J36" s="120"/>
    </row>
    <row r="37" spans="1:10" ht="12.75">
      <c r="A37" s="149"/>
      <c r="B37" s="134"/>
      <c r="C37" s="144"/>
      <c r="D37" s="144"/>
      <c r="E37" s="146"/>
      <c r="F37" s="144"/>
      <c r="G37" s="149"/>
      <c r="H37" s="149"/>
      <c r="I37" s="149"/>
      <c r="J37" s="121"/>
    </row>
    <row r="38" spans="1:10" ht="12.75">
      <c r="A38" s="139">
        <v>7</v>
      </c>
      <c r="B38" s="134"/>
      <c r="C38" s="142" t="s">
        <v>120</v>
      </c>
      <c r="D38" s="142" t="s">
        <v>200</v>
      </c>
      <c r="E38" s="142" t="s">
        <v>121</v>
      </c>
      <c r="F38" s="142" t="s">
        <v>122</v>
      </c>
      <c r="G38" s="147" t="s">
        <v>52</v>
      </c>
      <c r="H38" s="147" t="s">
        <v>52</v>
      </c>
      <c r="I38" s="147" t="s">
        <v>10</v>
      </c>
      <c r="J38" s="119"/>
    </row>
    <row r="39" spans="1:10" ht="12.75">
      <c r="A39" s="140"/>
      <c r="B39" s="134"/>
      <c r="C39" s="143"/>
      <c r="D39" s="143"/>
      <c r="E39" s="145"/>
      <c r="F39" s="143"/>
      <c r="G39" s="148"/>
      <c r="H39" s="148"/>
      <c r="I39" s="148"/>
      <c r="J39" s="120"/>
    </row>
    <row r="40" spans="1:10" ht="12.75">
      <c r="A40" s="140"/>
      <c r="B40" s="134"/>
      <c r="C40" s="143"/>
      <c r="D40" s="143"/>
      <c r="E40" s="145"/>
      <c r="F40" s="143"/>
      <c r="G40" s="148"/>
      <c r="H40" s="148"/>
      <c r="I40" s="148"/>
      <c r="J40" s="120"/>
    </row>
    <row r="41" spans="1:10" ht="12.75">
      <c r="A41" s="140"/>
      <c r="B41" s="134"/>
      <c r="C41" s="143"/>
      <c r="D41" s="143"/>
      <c r="E41" s="145"/>
      <c r="F41" s="143"/>
      <c r="G41" s="148"/>
      <c r="H41" s="148"/>
      <c r="I41" s="148"/>
      <c r="J41" s="120"/>
    </row>
    <row r="42" spans="1:10" ht="12.75">
      <c r="A42" s="140"/>
      <c r="B42" s="134"/>
      <c r="C42" s="143"/>
      <c r="D42" s="143"/>
      <c r="E42" s="145"/>
      <c r="F42" s="143"/>
      <c r="G42" s="148"/>
      <c r="H42" s="148"/>
      <c r="I42" s="148"/>
      <c r="J42" s="120"/>
    </row>
    <row r="43" spans="1:10" ht="12.75">
      <c r="A43" s="140"/>
      <c r="B43" s="134"/>
      <c r="C43" s="143"/>
      <c r="D43" s="143"/>
      <c r="E43" s="145"/>
      <c r="F43" s="143"/>
      <c r="G43" s="148"/>
      <c r="H43" s="148"/>
      <c r="I43" s="148"/>
      <c r="J43" s="120"/>
    </row>
    <row r="44" spans="1:10" ht="12.75">
      <c r="A44" s="140"/>
      <c r="B44" s="134"/>
      <c r="C44" s="143"/>
      <c r="D44" s="143"/>
      <c r="E44" s="145"/>
      <c r="F44" s="143"/>
      <c r="G44" s="148"/>
      <c r="H44" s="148"/>
      <c r="I44" s="148"/>
      <c r="J44" s="120"/>
    </row>
    <row r="45" spans="1:10" ht="12.75">
      <c r="A45" s="141"/>
      <c r="B45" s="135"/>
      <c r="C45" s="144"/>
      <c r="D45" s="144"/>
      <c r="E45" s="146"/>
      <c r="F45" s="144"/>
      <c r="G45" s="149"/>
      <c r="H45" s="149"/>
      <c r="I45" s="149"/>
      <c r="J45" s="121"/>
    </row>
  </sheetData>
  <mergeCells count="56">
    <mergeCell ref="G38:G45"/>
    <mergeCell ref="H38:H45"/>
    <mergeCell ref="I38:I45"/>
    <mergeCell ref="J38:J45"/>
    <mergeCell ref="A30:A37"/>
    <mergeCell ref="C30:C37"/>
    <mergeCell ref="D30:D37"/>
    <mergeCell ref="A38:A45"/>
    <mergeCell ref="C38:C45"/>
    <mergeCell ref="D38:D45"/>
    <mergeCell ref="E38:E45"/>
    <mergeCell ref="F38:F45"/>
    <mergeCell ref="E30:E37"/>
    <mergeCell ref="F30:F37"/>
    <mergeCell ref="H14:H21"/>
    <mergeCell ref="I14:I21"/>
    <mergeCell ref="J14:J21"/>
    <mergeCell ref="G22:G29"/>
    <mergeCell ref="H22:H29"/>
    <mergeCell ref="I22:I29"/>
    <mergeCell ref="J22:J29"/>
    <mergeCell ref="G30:G37"/>
    <mergeCell ref="H30:H37"/>
    <mergeCell ref="I30:I37"/>
    <mergeCell ref="J30:J37"/>
    <mergeCell ref="A22:A29"/>
    <mergeCell ref="C22:C29"/>
    <mergeCell ref="D22:D29"/>
    <mergeCell ref="E22:E29"/>
    <mergeCell ref="F22:F29"/>
    <mergeCell ref="G6:G13"/>
    <mergeCell ref="H6:H13"/>
    <mergeCell ref="I6:I13"/>
    <mergeCell ref="J6:J13"/>
    <mergeCell ref="A14:A21"/>
    <mergeCell ref="C14:C21"/>
    <mergeCell ref="D14:D21"/>
    <mergeCell ref="E14:E21"/>
    <mergeCell ref="F14:F21"/>
    <mergeCell ref="G14:G21"/>
    <mergeCell ref="B4:B45"/>
    <mergeCell ref="A6:A13"/>
    <mergeCell ref="C6:C13"/>
    <mergeCell ref="D6:D13"/>
    <mergeCell ref="E6:E13"/>
    <mergeCell ref="F6:F13"/>
    <mergeCell ref="A1:J1"/>
    <mergeCell ref="A2:A3"/>
    <mergeCell ref="B2:B3"/>
    <mergeCell ref="C2:C3"/>
    <mergeCell ref="D2:D3"/>
    <mergeCell ref="E2:E3"/>
    <mergeCell ref="F2:F3"/>
    <mergeCell ref="G2:H2"/>
    <mergeCell ref="I2:I3"/>
    <mergeCell ref="J2:J3"/>
  </mergeCells>
  <dataValidations count="2">
    <dataValidation type="list" allowBlank="1" sqref="I4:I5" xr:uid="{00000000-0002-0000-0400-000000000000}">
      <formula1>"High,Medium,Low"</formula1>
    </dataValidation>
    <dataValidation type="list" allowBlank="1" sqref="G4:H5" xr:uid="{00000000-0002-0000-0400-000001000000}">
      <formula1>"NA,NG,NE,OK"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7"/>
  <sheetViews>
    <sheetView topLeftCell="A7" zoomScale="80" zoomScaleNormal="80" workbookViewId="0">
      <selection activeCell="C22" sqref="C22:C29"/>
    </sheetView>
  </sheetViews>
  <sheetFormatPr defaultRowHeight="15"/>
  <cols>
    <col min="1" max="1" width="10.7109375" customWidth="1"/>
    <col min="2" max="2" width="25.7109375" style="14" customWidth="1"/>
    <col min="3" max="6" width="35.7109375" customWidth="1"/>
    <col min="7" max="8" width="15.7109375" customWidth="1"/>
    <col min="9" max="9" width="12.7109375" customWidth="1"/>
    <col min="10" max="10" width="25.7109375" style="15" customWidth="1"/>
  </cols>
  <sheetData>
    <row r="1" spans="1:10" ht="30" customHeight="1">
      <c r="A1" s="106" t="s">
        <v>57</v>
      </c>
      <c r="B1" s="107"/>
      <c r="C1" s="107"/>
      <c r="D1" s="107"/>
      <c r="E1" s="107"/>
      <c r="F1" s="107"/>
      <c r="G1" s="107"/>
      <c r="H1" s="107"/>
      <c r="I1" s="107"/>
      <c r="J1" s="108"/>
    </row>
    <row r="2" spans="1:10" ht="15" customHeight="1">
      <c r="A2" s="109" t="s">
        <v>1</v>
      </c>
      <c r="B2" s="111" t="s">
        <v>0</v>
      </c>
      <c r="C2" s="111" t="s">
        <v>2</v>
      </c>
      <c r="D2" s="111" t="s">
        <v>3</v>
      </c>
      <c r="E2" s="111" t="s">
        <v>4</v>
      </c>
      <c r="F2" s="111" t="s">
        <v>5</v>
      </c>
      <c r="G2" s="111" t="s">
        <v>13</v>
      </c>
      <c r="H2" s="115"/>
      <c r="I2" s="111" t="s">
        <v>6</v>
      </c>
      <c r="J2" s="113" t="s">
        <v>7</v>
      </c>
    </row>
    <row r="3" spans="1:10" ht="15" customHeight="1">
      <c r="A3" s="110"/>
      <c r="B3" s="112"/>
      <c r="C3" s="112"/>
      <c r="D3" s="112"/>
      <c r="E3" s="112"/>
      <c r="F3" s="112"/>
      <c r="G3" s="71" t="s">
        <v>75</v>
      </c>
      <c r="H3" s="71" t="s">
        <v>76</v>
      </c>
      <c r="I3" s="112"/>
      <c r="J3" s="114"/>
    </row>
    <row r="4" spans="1:10" ht="110.25">
      <c r="A4" s="72">
        <v>1</v>
      </c>
      <c r="B4" s="133" t="s">
        <v>109</v>
      </c>
      <c r="C4" s="73" t="s">
        <v>133</v>
      </c>
      <c r="D4" s="74" t="s">
        <v>197</v>
      </c>
      <c r="E4" s="73" t="s">
        <v>134</v>
      </c>
      <c r="F4" s="74" t="s">
        <v>135</v>
      </c>
      <c r="G4" s="75" t="s">
        <v>51</v>
      </c>
      <c r="H4" s="75" t="s">
        <v>51</v>
      </c>
      <c r="I4" s="76" t="s">
        <v>10</v>
      </c>
      <c r="J4" s="77"/>
    </row>
    <row r="5" spans="1:10" ht="110.25" customHeight="1">
      <c r="A5" s="72">
        <v>2</v>
      </c>
      <c r="B5" s="134"/>
      <c r="C5" s="73" t="s">
        <v>136</v>
      </c>
      <c r="D5" s="74" t="s">
        <v>201</v>
      </c>
      <c r="E5" s="73" t="s">
        <v>137</v>
      </c>
      <c r="F5" s="74" t="s">
        <v>113</v>
      </c>
      <c r="G5" s="75" t="s">
        <v>52</v>
      </c>
      <c r="H5" s="75" t="s">
        <v>52</v>
      </c>
      <c r="I5" s="76" t="s">
        <v>10</v>
      </c>
      <c r="J5" s="77"/>
    </row>
    <row r="6" spans="1:10" ht="12.75" customHeight="1">
      <c r="A6" s="153">
        <v>3</v>
      </c>
      <c r="B6" s="134"/>
      <c r="C6" s="142" t="s">
        <v>127</v>
      </c>
      <c r="D6" s="142" t="s">
        <v>202</v>
      </c>
      <c r="E6" s="142" t="s">
        <v>128</v>
      </c>
      <c r="F6" s="142" t="s">
        <v>129</v>
      </c>
      <c r="G6" s="147" t="s">
        <v>52</v>
      </c>
      <c r="H6" s="147" t="s">
        <v>52</v>
      </c>
      <c r="I6" s="147" t="s">
        <v>10</v>
      </c>
      <c r="J6" s="119"/>
    </row>
    <row r="7" spans="1:10" ht="12.75" customHeight="1">
      <c r="A7" s="154"/>
      <c r="B7" s="134"/>
      <c r="C7" s="143"/>
      <c r="D7" s="143"/>
      <c r="E7" s="145"/>
      <c r="F7" s="143"/>
      <c r="G7" s="148"/>
      <c r="H7" s="148"/>
      <c r="I7" s="148"/>
      <c r="J7" s="120"/>
    </row>
    <row r="8" spans="1:10" ht="12.75" customHeight="1">
      <c r="A8" s="154"/>
      <c r="B8" s="134"/>
      <c r="C8" s="143"/>
      <c r="D8" s="143"/>
      <c r="E8" s="145"/>
      <c r="F8" s="143"/>
      <c r="G8" s="148"/>
      <c r="H8" s="148"/>
      <c r="I8" s="148"/>
      <c r="J8" s="120"/>
    </row>
    <row r="9" spans="1:10" ht="12.75" customHeight="1">
      <c r="A9" s="154"/>
      <c r="B9" s="134"/>
      <c r="C9" s="143"/>
      <c r="D9" s="143"/>
      <c r="E9" s="145"/>
      <c r="F9" s="143"/>
      <c r="G9" s="148"/>
      <c r="H9" s="148"/>
      <c r="I9" s="148"/>
      <c r="J9" s="120"/>
    </row>
    <row r="10" spans="1:10" ht="12.75" customHeight="1">
      <c r="A10" s="154"/>
      <c r="B10" s="134"/>
      <c r="C10" s="143"/>
      <c r="D10" s="143"/>
      <c r="E10" s="145"/>
      <c r="F10" s="143"/>
      <c r="G10" s="148"/>
      <c r="H10" s="148"/>
      <c r="I10" s="148"/>
      <c r="J10" s="120"/>
    </row>
    <row r="11" spans="1:10" ht="12.75" customHeight="1">
      <c r="A11" s="154"/>
      <c r="B11" s="134"/>
      <c r="C11" s="143"/>
      <c r="D11" s="143"/>
      <c r="E11" s="145"/>
      <c r="F11" s="143"/>
      <c r="G11" s="148"/>
      <c r="H11" s="148"/>
      <c r="I11" s="148"/>
      <c r="J11" s="120"/>
    </row>
    <row r="12" spans="1:10" ht="12.75" customHeight="1">
      <c r="A12" s="154"/>
      <c r="B12" s="134"/>
      <c r="C12" s="143"/>
      <c r="D12" s="143"/>
      <c r="E12" s="145"/>
      <c r="F12" s="143"/>
      <c r="G12" s="148"/>
      <c r="H12" s="148"/>
      <c r="I12" s="148"/>
      <c r="J12" s="120"/>
    </row>
    <row r="13" spans="1:10" ht="12.75" customHeight="1">
      <c r="A13" s="155"/>
      <c r="B13" s="134"/>
      <c r="C13" s="144"/>
      <c r="D13" s="144"/>
      <c r="E13" s="146"/>
      <c r="F13" s="144"/>
      <c r="G13" s="149"/>
      <c r="H13" s="149"/>
      <c r="I13" s="149"/>
      <c r="J13" s="121"/>
    </row>
    <row r="14" spans="1:10" ht="12.75" customHeight="1">
      <c r="A14" s="150">
        <v>4</v>
      </c>
      <c r="B14" s="134"/>
      <c r="C14" s="142" t="s">
        <v>138</v>
      </c>
      <c r="D14" s="142" t="s">
        <v>209</v>
      </c>
      <c r="E14" s="142" t="s">
        <v>141</v>
      </c>
      <c r="F14" s="142" t="s">
        <v>139</v>
      </c>
      <c r="G14" s="147" t="s">
        <v>52</v>
      </c>
      <c r="H14" s="147" t="s">
        <v>52</v>
      </c>
      <c r="I14" s="147" t="s">
        <v>10</v>
      </c>
      <c r="J14" s="119"/>
    </row>
    <row r="15" spans="1:10" ht="12.75" customHeight="1">
      <c r="A15" s="151"/>
      <c r="B15" s="134"/>
      <c r="C15" s="143"/>
      <c r="D15" s="143"/>
      <c r="E15" s="145"/>
      <c r="F15" s="143"/>
      <c r="G15" s="148"/>
      <c r="H15" s="148"/>
      <c r="I15" s="148"/>
      <c r="J15" s="120"/>
    </row>
    <row r="16" spans="1:10" ht="12.75" customHeight="1">
      <c r="A16" s="151"/>
      <c r="B16" s="134"/>
      <c r="C16" s="143"/>
      <c r="D16" s="143"/>
      <c r="E16" s="145"/>
      <c r="F16" s="143"/>
      <c r="G16" s="148"/>
      <c r="H16" s="148"/>
      <c r="I16" s="148"/>
      <c r="J16" s="120"/>
    </row>
    <row r="17" spans="1:10" ht="12.75" customHeight="1">
      <c r="A17" s="151"/>
      <c r="B17" s="134"/>
      <c r="C17" s="143"/>
      <c r="D17" s="143"/>
      <c r="E17" s="145"/>
      <c r="F17" s="143"/>
      <c r="G17" s="148"/>
      <c r="H17" s="148"/>
      <c r="I17" s="148"/>
      <c r="J17" s="120"/>
    </row>
    <row r="18" spans="1:10" ht="12.75" customHeight="1">
      <c r="A18" s="151"/>
      <c r="B18" s="134"/>
      <c r="C18" s="143"/>
      <c r="D18" s="143"/>
      <c r="E18" s="145"/>
      <c r="F18" s="143"/>
      <c r="G18" s="148"/>
      <c r="H18" s="148"/>
      <c r="I18" s="148"/>
      <c r="J18" s="120"/>
    </row>
    <row r="19" spans="1:10" ht="12.75" customHeight="1">
      <c r="A19" s="151"/>
      <c r="B19" s="134"/>
      <c r="C19" s="143"/>
      <c r="D19" s="143"/>
      <c r="E19" s="145"/>
      <c r="F19" s="143"/>
      <c r="G19" s="148"/>
      <c r="H19" s="148"/>
      <c r="I19" s="148"/>
      <c r="J19" s="120"/>
    </row>
    <row r="20" spans="1:10" ht="12.75" customHeight="1">
      <c r="A20" s="151"/>
      <c r="B20" s="134"/>
      <c r="C20" s="143"/>
      <c r="D20" s="143"/>
      <c r="E20" s="145"/>
      <c r="F20" s="143"/>
      <c r="G20" s="148"/>
      <c r="H20" s="148"/>
      <c r="I20" s="148"/>
      <c r="J20" s="120"/>
    </row>
    <row r="21" spans="1:10" ht="12.75" customHeight="1">
      <c r="A21" s="152"/>
      <c r="B21" s="134"/>
      <c r="C21" s="144"/>
      <c r="D21" s="144"/>
      <c r="E21" s="146"/>
      <c r="F21" s="144"/>
      <c r="G21" s="149"/>
      <c r="H21" s="149"/>
      <c r="I21" s="149"/>
      <c r="J21" s="121"/>
    </row>
    <row r="22" spans="1:10" ht="12.75">
      <c r="A22" s="147">
        <v>5</v>
      </c>
      <c r="B22" s="134"/>
      <c r="C22" s="142" t="s">
        <v>140</v>
      </c>
      <c r="D22" s="142" t="s">
        <v>153</v>
      </c>
      <c r="E22" s="142" t="s">
        <v>142</v>
      </c>
      <c r="F22" s="142" t="s">
        <v>143</v>
      </c>
      <c r="G22" s="147" t="s">
        <v>52</v>
      </c>
      <c r="H22" s="147" t="s">
        <v>52</v>
      </c>
      <c r="I22" s="147" t="s">
        <v>10</v>
      </c>
      <c r="J22" s="119"/>
    </row>
    <row r="23" spans="1:10" ht="12.75">
      <c r="A23" s="148"/>
      <c r="B23" s="134"/>
      <c r="C23" s="143"/>
      <c r="D23" s="143"/>
      <c r="E23" s="145"/>
      <c r="F23" s="143"/>
      <c r="G23" s="148"/>
      <c r="H23" s="148"/>
      <c r="I23" s="148"/>
      <c r="J23" s="120"/>
    </row>
    <row r="24" spans="1:10" ht="12.75">
      <c r="A24" s="148"/>
      <c r="B24" s="134"/>
      <c r="C24" s="143"/>
      <c r="D24" s="143"/>
      <c r="E24" s="145"/>
      <c r="F24" s="143"/>
      <c r="G24" s="148"/>
      <c r="H24" s="148"/>
      <c r="I24" s="148"/>
      <c r="J24" s="120"/>
    </row>
    <row r="25" spans="1:10" ht="12.75">
      <c r="A25" s="148"/>
      <c r="B25" s="134"/>
      <c r="C25" s="143"/>
      <c r="D25" s="143"/>
      <c r="E25" s="145"/>
      <c r="F25" s="143"/>
      <c r="G25" s="148"/>
      <c r="H25" s="148"/>
      <c r="I25" s="148"/>
      <c r="J25" s="120"/>
    </row>
    <row r="26" spans="1:10" ht="12.75">
      <c r="A26" s="148"/>
      <c r="B26" s="134"/>
      <c r="C26" s="143"/>
      <c r="D26" s="143"/>
      <c r="E26" s="145"/>
      <c r="F26" s="143"/>
      <c r="G26" s="148"/>
      <c r="H26" s="148"/>
      <c r="I26" s="148"/>
      <c r="J26" s="120"/>
    </row>
    <row r="27" spans="1:10" ht="12.75">
      <c r="A27" s="148"/>
      <c r="B27" s="134"/>
      <c r="C27" s="143"/>
      <c r="D27" s="143"/>
      <c r="E27" s="145"/>
      <c r="F27" s="143"/>
      <c r="G27" s="148"/>
      <c r="H27" s="148"/>
      <c r="I27" s="148"/>
      <c r="J27" s="120"/>
    </row>
    <row r="28" spans="1:10" ht="12.75">
      <c r="A28" s="148"/>
      <c r="B28" s="134"/>
      <c r="C28" s="143"/>
      <c r="D28" s="143"/>
      <c r="E28" s="145"/>
      <c r="F28" s="143"/>
      <c r="G28" s="148"/>
      <c r="H28" s="148"/>
      <c r="I28" s="148"/>
      <c r="J28" s="120"/>
    </row>
    <row r="29" spans="1:10" ht="12.75">
      <c r="A29" s="149"/>
      <c r="B29" s="134"/>
      <c r="C29" s="144"/>
      <c r="D29" s="144"/>
      <c r="E29" s="146"/>
      <c r="F29" s="144"/>
      <c r="G29" s="149"/>
      <c r="H29" s="149"/>
      <c r="I29" s="149"/>
      <c r="J29" s="121"/>
    </row>
    <row r="30" spans="1:10" ht="12.75">
      <c r="A30" s="139">
        <v>6</v>
      </c>
      <c r="B30" s="134"/>
      <c r="C30" s="142" t="s">
        <v>130</v>
      </c>
      <c r="D30" s="142" t="s">
        <v>200</v>
      </c>
      <c r="E30" s="142" t="s">
        <v>131</v>
      </c>
      <c r="F30" s="142" t="s">
        <v>132</v>
      </c>
      <c r="G30" s="147" t="s">
        <v>52</v>
      </c>
      <c r="H30" s="147" t="s">
        <v>52</v>
      </c>
      <c r="I30" s="147" t="s">
        <v>10</v>
      </c>
      <c r="J30" s="119"/>
    </row>
    <row r="31" spans="1:10" ht="12.75">
      <c r="A31" s="140"/>
      <c r="B31" s="134"/>
      <c r="C31" s="143"/>
      <c r="D31" s="143"/>
      <c r="E31" s="145"/>
      <c r="F31" s="143"/>
      <c r="G31" s="148"/>
      <c r="H31" s="148"/>
      <c r="I31" s="148"/>
      <c r="J31" s="120"/>
    </row>
    <row r="32" spans="1:10" ht="12.75">
      <c r="A32" s="140"/>
      <c r="B32" s="134"/>
      <c r="C32" s="143"/>
      <c r="D32" s="143"/>
      <c r="E32" s="145"/>
      <c r="F32" s="143"/>
      <c r="G32" s="148"/>
      <c r="H32" s="148"/>
      <c r="I32" s="148"/>
      <c r="J32" s="120"/>
    </row>
    <row r="33" spans="1:10" ht="12.75">
      <c r="A33" s="140"/>
      <c r="B33" s="134"/>
      <c r="C33" s="143"/>
      <c r="D33" s="143"/>
      <c r="E33" s="145"/>
      <c r="F33" s="143"/>
      <c r="G33" s="148"/>
      <c r="H33" s="148"/>
      <c r="I33" s="148"/>
      <c r="J33" s="120"/>
    </row>
    <row r="34" spans="1:10" ht="12.75">
      <c r="A34" s="140"/>
      <c r="B34" s="134"/>
      <c r="C34" s="143"/>
      <c r="D34" s="143"/>
      <c r="E34" s="145"/>
      <c r="F34" s="143"/>
      <c r="G34" s="148"/>
      <c r="H34" s="148"/>
      <c r="I34" s="148"/>
      <c r="J34" s="120"/>
    </row>
    <row r="35" spans="1:10" ht="12.75">
      <c r="A35" s="140"/>
      <c r="B35" s="134"/>
      <c r="C35" s="143"/>
      <c r="D35" s="143"/>
      <c r="E35" s="145"/>
      <c r="F35" s="143"/>
      <c r="G35" s="148"/>
      <c r="H35" s="148"/>
      <c r="I35" s="148"/>
      <c r="J35" s="120"/>
    </row>
    <row r="36" spans="1:10" ht="12.75">
      <c r="A36" s="140"/>
      <c r="B36" s="134"/>
      <c r="C36" s="143"/>
      <c r="D36" s="143"/>
      <c r="E36" s="145"/>
      <c r="F36" s="143"/>
      <c r="G36" s="148"/>
      <c r="H36" s="148"/>
      <c r="I36" s="148"/>
      <c r="J36" s="120"/>
    </row>
    <row r="37" spans="1:10" ht="12.75">
      <c r="A37" s="141"/>
      <c r="B37" s="135"/>
      <c r="C37" s="144"/>
      <c r="D37" s="144"/>
      <c r="E37" s="146"/>
      <c r="F37" s="144"/>
      <c r="G37" s="149"/>
      <c r="H37" s="149"/>
      <c r="I37" s="149"/>
      <c r="J37" s="121"/>
    </row>
  </sheetData>
  <mergeCells count="47">
    <mergeCell ref="H30:H37"/>
    <mergeCell ref="I30:I37"/>
    <mergeCell ref="J30:J37"/>
    <mergeCell ref="A22:A29"/>
    <mergeCell ref="C22:C29"/>
    <mergeCell ref="D22:D29"/>
    <mergeCell ref="B4:B37"/>
    <mergeCell ref="A6:A13"/>
    <mergeCell ref="C6:C13"/>
    <mergeCell ref="D6:D13"/>
    <mergeCell ref="E6:E13"/>
    <mergeCell ref="F6:F13"/>
    <mergeCell ref="A30:A37"/>
    <mergeCell ref="C30:C37"/>
    <mergeCell ref="D30:D37"/>
    <mergeCell ref="E30:E37"/>
    <mergeCell ref="H14:H21"/>
    <mergeCell ref="I14:I21"/>
    <mergeCell ref="E22:E29"/>
    <mergeCell ref="F22:F29"/>
    <mergeCell ref="J14:J21"/>
    <mergeCell ref="G22:G29"/>
    <mergeCell ref="H22:H29"/>
    <mergeCell ref="I22:I29"/>
    <mergeCell ref="J22:J29"/>
    <mergeCell ref="G14:G21"/>
    <mergeCell ref="F30:F37"/>
    <mergeCell ref="G30:G37"/>
    <mergeCell ref="A14:A21"/>
    <mergeCell ref="C14:C21"/>
    <mergeCell ref="D14:D21"/>
    <mergeCell ref="E14:E21"/>
    <mergeCell ref="F14:F21"/>
    <mergeCell ref="G6:G13"/>
    <mergeCell ref="H6:H13"/>
    <mergeCell ref="A1:J1"/>
    <mergeCell ref="A2:A3"/>
    <mergeCell ref="B2:B3"/>
    <mergeCell ref="C2:C3"/>
    <mergeCell ref="D2:D3"/>
    <mergeCell ref="E2:E3"/>
    <mergeCell ref="F2:F3"/>
    <mergeCell ref="G2:H2"/>
    <mergeCell ref="I2:I3"/>
    <mergeCell ref="J2:J3"/>
    <mergeCell ref="I6:I13"/>
    <mergeCell ref="J6:J13"/>
  </mergeCells>
  <dataValidations count="2">
    <dataValidation type="list" allowBlank="1" sqref="G4:H5" xr:uid="{00000000-0002-0000-0500-000000000000}">
      <formula1>"NA,NG,NE,OK"</formula1>
    </dataValidation>
    <dataValidation type="list" allowBlank="1" sqref="I4:I5" xr:uid="{00000000-0002-0000-0500-000001000000}">
      <formula1>"High,Medium,Low"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 Page</vt:lpstr>
      <vt:lpstr>Registration</vt:lpstr>
      <vt:lpstr>Cash In</vt:lpstr>
      <vt:lpstr>Cash out</vt:lpstr>
      <vt:lpstr>Pay Bill</vt:lpstr>
      <vt:lpstr>Send Money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BONNI</dc:creator>
  <cp:lastModifiedBy>BJIT</cp:lastModifiedBy>
  <dcterms:created xsi:type="dcterms:W3CDTF">2020-06-02T12:27:11Z</dcterms:created>
  <dcterms:modified xsi:type="dcterms:W3CDTF">2023-09-05T04:59:07Z</dcterms:modified>
</cp:coreProperties>
</file>