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bra/Desktop/Projects/quantitative-finance/portfolio-analysis/sy-portfolio/"/>
    </mc:Choice>
  </mc:AlternateContent>
  <xr:revisionPtr revIDLastSave="0" documentId="13_ncr:1_{16885D20-54E0-5844-BF16-2A9AD7F54F7D}" xr6:coauthVersionLast="43" xr6:coauthVersionMax="43" xr10:uidLastSave="{00000000-0000-0000-0000-000000000000}"/>
  <bookViews>
    <workbookView xWindow="0" yWindow="460" windowWidth="33600" windowHeight="20540" activeTab="6" xr2:uid="{D66C35C1-C444-CC43-908E-2C3608E900D9}"/>
  </bookViews>
  <sheets>
    <sheet name="Choice Cards" sheetId="1" r:id="rId1"/>
    <sheet name="Coefficient" sheetId="2" r:id="rId2"/>
    <sheet name="To Earners" sheetId="3" r:id="rId3"/>
    <sheet name="Correlations" sheetId="4" r:id="rId4"/>
    <sheet name="Assets" sheetId="5" r:id="rId5"/>
    <sheet name="Risky portfolio" sheetId="6" r:id="rId6"/>
    <sheet name="with risk free" sheetId="7" r:id="rId7"/>
  </sheets>
  <definedNames>
    <definedName name="_xlchart.v1.0" hidden="1">'Risky portfolio'!$D$27</definedName>
    <definedName name="_xlchart.v1.1" hidden="1">'Risky portfolio'!$D$28:$D$48</definedName>
    <definedName name="_xlchart.v1.2" hidden="1">'Risky portfolio'!$E$27</definedName>
    <definedName name="_xlchart.v1.3" hidden="1">'Risky portfolio'!$E$28:$E$48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6" l="1"/>
  <c r="J17" i="6"/>
  <c r="M2" i="6"/>
  <c r="F36" i="2" l="1"/>
  <c r="F35" i="2"/>
  <c r="F37" i="2"/>
  <c r="F38" i="2"/>
  <c r="F39" i="2"/>
  <c r="F34" i="2"/>
  <c r="I14" i="1"/>
  <c r="I15" i="1"/>
  <c r="I16" i="1"/>
  <c r="I17" i="1"/>
  <c r="I18" i="1"/>
  <c r="I13" i="1"/>
  <c r="H14" i="1"/>
  <c r="H15" i="1"/>
  <c r="H16" i="1"/>
  <c r="H17" i="1"/>
  <c r="H18" i="1"/>
  <c r="H13" i="1"/>
  <c r="E13" i="1"/>
  <c r="F14" i="1"/>
  <c r="F15" i="1"/>
  <c r="F16" i="1"/>
  <c r="F17" i="1"/>
  <c r="F18" i="1"/>
  <c r="F13" i="1"/>
  <c r="E14" i="1"/>
  <c r="E15" i="1"/>
  <c r="E16" i="1"/>
  <c r="E17" i="1"/>
  <c r="E18" i="1"/>
  <c r="C14" i="1"/>
  <c r="C15" i="1"/>
  <c r="C16" i="1"/>
  <c r="C17" i="1"/>
  <c r="C18" i="1"/>
  <c r="C13" i="1"/>
  <c r="B14" i="1"/>
  <c r="B15" i="1"/>
  <c r="B16" i="1"/>
  <c r="B17" i="1"/>
  <c r="B18" i="1"/>
  <c r="B13" i="1"/>
  <c r="H3" i="1"/>
  <c r="I4" i="1"/>
  <c r="I5" i="1"/>
  <c r="I6" i="1"/>
  <c r="I7" i="1"/>
  <c r="I8" i="1"/>
  <c r="I3" i="1"/>
  <c r="H4" i="1"/>
  <c r="H5" i="1"/>
  <c r="H6" i="1"/>
  <c r="H7" i="1"/>
  <c r="H8" i="1"/>
  <c r="F4" i="1"/>
  <c r="F5" i="1"/>
  <c r="F6" i="1"/>
  <c r="F7" i="1"/>
  <c r="F8" i="1"/>
  <c r="F3" i="1"/>
  <c r="E4" i="1"/>
  <c r="E5" i="1"/>
  <c r="E6" i="1"/>
  <c r="E7" i="1"/>
  <c r="E8" i="1"/>
  <c r="E3" i="1"/>
  <c r="B4" i="1"/>
  <c r="B5" i="1"/>
  <c r="B6" i="1"/>
  <c r="B7" i="1"/>
  <c r="B8" i="1"/>
  <c r="B3" i="1"/>
  <c r="C4" i="1"/>
  <c r="C5" i="1"/>
  <c r="C6" i="1"/>
  <c r="C7" i="1"/>
  <c r="C8" i="1"/>
  <c r="C3" i="1"/>
  <c r="F40" i="2" l="1"/>
</calcChain>
</file>

<file path=xl/sharedStrings.xml><?xml version="1.0" encoding="utf-8"?>
<sst xmlns="http://schemas.openxmlformats.org/spreadsheetml/2006/main" count="242" uniqueCount="62">
  <si>
    <t>Risk Premium</t>
  </si>
  <si>
    <t>Risk</t>
  </si>
  <si>
    <t>Portfolio A</t>
  </si>
  <si>
    <t>Asset Class</t>
  </si>
  <si>
    <t>Class A</t>
  </si>
  <si>
    <t>Class B</t>
  </si>
  <si>
    <t>Class D</t>
  </si>
  <si>
    <t>Class C</t>
  </si>
  <si>
    <t>Class E</t>
  </si>
  <si>
    <t>Class F</t>
  </si>
  <si>
    <t>Picked Cards</t>
  </si>
  <si>
    <t>Premium</t>
  </si>
  <si>
    <t>Portfolio B</t>
  </si>
  <si>
    <t>Portfolio C</t>
  </si>
  <si>
    <t>Portfolio D</t>
  </si>
  <si>
    <t>Portfolio E</t>
  </si>
  <si>
    <t>Portfolio F</t>
  </si>
  <si>
    <t>Risk Aversion Co-efficient</t>
  </si>
  <si>
    <t>Average</t>
  </si>
  <si>
    <t>Associated Risk</t>
  </si>
  <si>
    <t>Symbol</t>
  </si>
  <si>
    <t>Annual Return</t>
  </si>
  <si>
    <t>Standard Deviation</t>
  </si>
  <si>
    <t>Sharpe Ratio</t>
  </si>
  <si>
    <t>KAY&amp;QUE</t>
  </si>
  <si>
    <t>STANCERAM</t>
  </si>
  <si>
    <t>RENWICKJA</t>
  </si>
  <si>
    <t xml:space="preserve">AZIZPIPES </t>
  </si>
  <si>
    <t>BDAUTOCA</t>
  </si>
  <si>
    <t>MONNOCERA</t>
  </si>
  <si>
    <t>DAFODILCOM</t>
  </si>
  <si>
    <t>RAHIMAFOOD</t>
  </si>
  <si>
    <t>DULAMIACOT</t>
  </si>
  <si>
    <t>SONALIANSH</t>
  </si>
  <si>
    <t>AZIZPIPES</t>
  </si>
  <si>
    <t>MONNOSTAF</t>
  </si>
  <si>
    <t>UPGDCL</t>
  </si>
  <si>
    <t>NORTHERN</t>
  </si>
  <si>
    <t>RECKITTBEN</t>
  </si>
  <si>
    <t>Companies</t>
  </si>
  <si>
    <t>Monno Group</t>
  </si>
  <si>
    <t>United Power Bangladesh ltd. (UPGDCL)</t>
  </si>
  <si>
    <t>Monno Group (MONNOSTAF)</t>
  </si>
  <si>
    <t>Correlation</t>
  </si>
  <si>
    <t>Portfolio Return</t>
  </si>
  <si>
    <t>Portfolio Sharpe Ratio</t>
  </si>
  <si>
    <t>Portfolio Std</t>
  </si>
  <si>
    <t>Risk Premium to VAR</t>
  </si>
  <si>
    <t>Portfolio Risk</t>
  </si>
  <si>
    <t>y</t>
  </si>
  <si>
    <t>Risk Aversion Coefficient</t>
  </si>
  <si>
    <t>Risk Free Rate</t>
  </si>
  <si>
    <t>Weight of the Risky Portfolio</t>
  </si>
  <si>
    <t xml:space="preserve">Weight of the Risk Free Asset </t>
  </si>
  <si>
    <t>Risk Free Weight</t>
  </si>
  <si>
    <t>Risky Portfolio</t>
  </si>
  <si>
    <t xml:space="preserve">Risk Free </t>
  </si>
  <si>
    <t>United Power Bangladesh ltd</t>
  </si>
  <si>
    <t>T-Bonds</t>
  </si>
  <si>
    <t>Asset</t>
  </si>
  <si>
    <t>Return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</si>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</sst>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1" formatCode="0.000"/>
  </numFmts>
  <fonts count="14">
    <font>
      <sz val="12"/>
      <color theme="1"/>
      <name val="Calibri"/>
      <family val="2"/>
      <scheme val="minor"/>
    </font>
    <font>
      <b/>
      <sz val="14"/>
      <color theme="1"/>
      <name val="TimesNewRomanPS"/>
    </font>
    <font>
      <sz val="14"/>
      <color theme="1"/>
      <name val="TimesNewRomanPS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7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0" fontId="8" fillId="3" borderId="1" xfId="0" applyFont="1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8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/>
    </xf>
    <xf numFmtId="2" fontId="9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2" fontId="8" fillId="0" borderId="1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8" fillId="3" borderId="2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2" fontId="0" fillId="0" borderId="0" xfId="0" applyNumberFormat="1" applyFill="1" applyBorder="1"/>
    <xf numFmtId="2" fontId="0" fillId="0" borderId="1" xfId="0" applyNumberFormat="1" applyBorder="1"/>
    <xf numFmtId="2" fontId="8" fillId="2" borderId="1" xfId="0" applyNumberFormat="1" applyFont="1" applyFill="1" applyBorder="1" applyAlignment="1">
      <alignment horizontal="left" vertical="center" indent="4"/>
    </xf>
    <xf numFmtId="2" fontId="9" fillId="2" borderId="1" xfId="0" applyNumberFormat="1" applyFont="1" applyFill="1" applyBorder="1"/>
    <xf numFmtId="2" fontId="9" fillId="0" borderId="1" xfId="0" applyNumberFormat="1" applyFont="1" applyBorder="1"/>
    <xf numFmtId="9" fontId="9" fillId="0" borderId="1" xfId="1" applyFont="1" applyBorder="1"/>
    <xf numFmtId="9" fontId="9" fillId="0" borderId="1" xfId="1" applyFont="1" applyFill="1" applyBorder="1"/>
    <xf numFmtId="169" fontId="9" fillId="0" borderId="1" xfId="1" applyNumberFormat="1" applyFont="1" applyBorder="1"/>
    <xf numFmtId="2" fontId="9" fillId="0" borderId="1" xfId="1" applyNumberFormat="1" applyFont="1" applyBorder="1"/>
    <xf numFmtId="2" fontId="9" fillId="0" borderId="1" xfId="1" applyNumberFormat="1" applyFont="1" applyFill="1" applyBorder="1"/>
    <xf numFmtId="2" fontId="9" fillId="0" borderId="0" xfId="0" applyNumberFormat="1" applyFont="1"/>
    <xf numFmtId="2" fontId="8" fillId="0" borderId="0" xfId="0" applyNumberFormat="1" applyFont="1" applyFill="1" applyBorder="1" applyAlignment="1">
      <alignment horizontal="center" vertical="top"/>
    </xf>
    <xf numFmtId="2" fontId="8" fillId="0" borderId="0" xfId="0" applyNumberFormat="1" applyFont="1" applyFill="1" applyBorder="1" applyAlignment="1">
      <alignment vertical="top"/>
    </xf>
    <xf numFmtId="2" fontId="9" fillId="0" borderId="0" xfId="0" applyNumberFormat="1" applyFont="1" applyFill="1" applyBorder="1" applyAlignment="1">
      <alignment vertical="top"/>
    </xf>
    <xf numFmtId="2" fontId="8" fillId="2" borderId="1" xfId="0" applyNumberFormat="1" applyFont="1" applyFill="1" applyBorder="1"/>
    <xf numFmtId="2" fontId="8" fillId="2" borderId="1" xfId="0" applyNumberFormat="1" applyFont="1" applyFill="1" applyBorder="1" applyAlignment="1">
      <alignment textRotation="90"/>
    </xf>
    <xf numFmtId="2" fontId="5" fillId="0" borderId="1" xfId="0" applyNumberFormat="1" applyFont="1" applyBorder="1"/>
    <xf numFmtId="9" fontId="0" fillId="0" borderId="1" xfId="1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2" fontId="5" fillId="2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/>
    <xf numFmtId="9" fontId="3" fillId="0" borderId="1" xfId="1" applyFont="1" applyBorder="1"/>
    <xf numFmtId="0" fontId="5" fillId="3" borderId="1" xfId="0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vertical="center" wrapText="1"/>
    </xf>
    <xf numFmtId="2" fontId="5" fillId="3" borderId="1" xfId="0" applyNumberFormat="1" applyFont="1" applyFill="1" applyBorder="1"/>
    <xf numFmtId="9" fontId="10" fillId="3" borderId="1" xfId="1" applyFont="1" applyFill="1" applyBorder="1"/>
    <xf numFmtId="2" fontId="10" fillId="3" borderId="1" xfId="0" applyNumberFormat="1" applyFont="1" applyFill="1" applyBorder="1"/>
    <xf numFmtId="2" fontId="5" fillId="3" borderId="5" xfId="0" applyNumberFormat="1" applyFont="1" applyFill="1" applyBorder="1"/>
    <xf numFmtId="2" fontId="0" fillId="0" borderId="5" xfId="1" applyNumberFormat="1" applyFont="1" applyFill="1" applyBorder="1"/>
    <xf numFmtId="2" fontId="9" fillId="3" borderId="1" xfId="0" applyNumberFormat="1" applyFont="1" applyFill="1" applyBorder="1"/>
    <xf numFmtId="9" fontId="9" fillId="0" borderId="1" xfId="0" applyNumberFormat="1" applyFont="1" applyBorder="1"/>
    <xf numFmtId="9" fontId="9" fillId="0" borderId="1" xfId="0" applyNumberFormat="1" applyFont="1" applyFill="1" applyBorder="1"/>
    <xf numFmtId="0" fontId="9" fillId="3" borderId="1" xfId="0" applyFont="1" applyFill="1" applyBorder="1"/>
    <xf numFmtId="0" fontId="8" fillId="3" borderId="1" xfId="0" applyFont="1" applyFill="1" applyBorder="1"/>
    <xf numFmtId="2" fontId="8" fillId="3" borderId="1" xfId="0" applyNumberFormat="1" applyFont="1" applyFill="1" applyBorder="1" applyAlignment="1">
      <alignment vertical="center"/>
    </xf>
    <xf numFmtId="9" fontId="9" fillId="0" borderId="1" xfId="1" applyFont="1" applyBorder="1" applyAlignment="1">
      <alignment wrapText="1"/>
    </xf>
    <xf numFmtId="2" fontId="11" fillId="0" borderId="0" xfId="0" applyNumberFormat="1" applyFont="1" applyFill="1" applyBorder="1" applyAlignment="1">
      <alignment vertical="center" wrapText="1"/>
    </xf>
    <xf numFmtId="2" fontId="11" fillId="0" borderId="0" xfId="0" applyNumberFormat="1" applyFont="1" applyFill="1" applyBorder="1"/>
    <xf numFmtId="0" fontId="4" fillId="0" borderId="0" xfId="0" applyFont="1" applyFill="1" applyBorder="1"/>
    <xf numFmtId="169" fontId="0" fillId="0" borderId="0" xfId="1" applyNumberFormat="1" applyFont="1"/>
    <xf numFmtId="171" fontId="9" fillId="0" borderId="1" xfId="1" applyNumberFormat="1" applyFont="1" applyBorder="1"/>
    <xf numFmtId="169" fontId="6" fillId="2" borderId="1" xfId="1" applyNumberFormat="1" applyFont="1" applyFill="1" applyBorder="1" applyAlignment="1">
      <alignment vertical="center"/>
    </xf>
    <xf numFmtId="169" fontId="12" fillId="3" borderId="1" xfId="1" applyNumberFormat="1" applyFont="1" applyFill="1" applyBorder="1" applyAlignment="1">
      <alignment vertical="center"/>
    </xf>
    <xf numFmtId="169" fontId="13" fillId="0" borderId="1" xfId="1" applyNumberFormat="1" applyFont="1" applyBorder="1" applyAlignment="1">
      <alignment vertical="center"/>
    </xf>
    <xf numFmtId="169" fontId="7" fillId="0" borderId="1" xfId="1" applyNumberFormat="1" applyFont="1" applyBorder="1" applyAlignment="1">
      <alignment vertical="center"/>
    </xf>
    <xf numFmtId="169" fontId="7" fillId="0" borderId="1" xfId="1" applyNumberFormat="1" applyFont="1" applyBorder="1" applyAlignment="1">
      <alignment horizontal="center" vertical="center"/>
    </xf>
    <xf numFmtId="169" fontId="13" fillId="0" borderId="1" xfId="1" applyNumberFormat="1" applyFont="1" applyBorder="1" applyAlignment="1">
      <alignment horizontal="center" vertical="center"/>
    </xf>
    <xf numFmtId="169" fontId="13" fillId="0" borderId="1" xfId="1" applyNumberFormat="1" applyFont="1" applyFill="1" applyBorder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'Risky portfolio'!$E$27</c:f>
              <c:strCache>
                <c:ptCount val="1"/>
                <c:pt idx="0">
                  <c:v>Portfolio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'Risky portfolio'!$D$28:$D$48</c:f>
              <c:numCache>
                <c:formatCode>0%</c:formatCode>
                <c:ptCount val="21"/>
                <c:pt idx="0">
                  <c:v>0.60716848364093201</c:v>
                </c:pt>
                <c:pt idx="1">
                  <c:v>0.57710026519855695</c:v>
                </c:pt>
                <c:pt idx="2">
                  <c:v>0.54767420440674597</c:v>
                </c:pt>
                <c:pt idx="3">
                  <c:v>0.518999539275116</c:v>
                </c:pt>
                <c:pt idx="4">
                  <c:v>0.49120787745913103</c:v>
                </c:pt>
                <c:pt idx="5">
                  <c:v>0.46445775427150399</c:v>
                </c:pt>
                <c:pt idx="6">
                  <c:v>0.43893963325593499</c:v>
                </c:pt>
                <c:pt idx="7">
                  <c:v>0.41488090736702199</c:v>
                </c:pt>
                <c:pt idx="8">
                  <c:v>0.39254999995849499</c:v>
                </c:pt>
                <c:pt idx="9">
                  <c:v>0.37225798467198401</c:v>
                </c:pt>
                <c:pt idx="10">
                  <c:v>0.35435530382877301</c:v>
                </c:pt>
                <c:pt idx="11">
                  <c:v>0.33922046675579498</c:v>
                </c:pt>
                <c:pt idx="12">
                  <c:v>0.32723773971740899</c:v>
                </c:pt>
                <c:pt idx="13">
                  <c:v>0.31876279745227498</c:v>
                </c:pt>
                <c:pt idx="14">
                  <c:v>0.31407972443114501</c:v>
                </c:pt>
                <c:pt idx="15">
                  <c:v>0.313358572681185</c:v>
                </c:pt>
                <c:pt idx="16">
                  <c:v>0.31662641450412399</c:v>
                </c:pt>
                <c:pt idx="17">
                  <c:v>0.32376248572925698</c:v>
                </c:pt>
                <c:pt idx="18">
                  <c:v>0.334519323035815</c:v>
                </c:pt>
                <c:pt idx="19">
                  <c:v>0.34856187014358597</c:v>
                </c:pt>
                <c:pt idx="20">
                  <c:v>0.365511623162042</c:v>
                </c:pt>
              </c:numCache>
            </c:numRef>
          </c:xVal>
          <c:yVal>
            <c:numRef>
              <c:f>'Risky portfolio'!$E$28:$E$48</c:f>
              <c:numCache>
                <c:formatCode>0%</c:formatCode>
                <c:ptCount val="21"/>
                <c:pt idx="0">
                  <c:v>0.432571051068526</c:v>
                </c:pt>
                <c:pt idx="1">
                  <c:v>0.42535680461708802</c:v>
                </c:pt>
                <c:pt idx="2">
                  <c:v>0.41814255816565099</c:v>
                </c:pt>
                <c:pt idx="3">
                  <c:v>0.41092831171421401</c:v>
                </c:pt>
                <c:pt idx="4">
                  <c:v>0.40371406526277698</c:v>
                </c:pt>
                <c:pt idx="5">
                  <c:v>0.39649981881134</c:v>
                </c:pt>
                <c:pt idx="6">
                  <c:v>0.38928557235990302</c:v>
                </c:pt>
                <c:pt idx="7">
                  <c:v>0.38207132590846499</c:v>
                </c:pt>
                <c:pt idx="8">
                  <c:v>0.37485707945702801</c:v>
                </c:pt>
                <c:pt idx="9">
                  <c:v>0.36764283300559097</c:v>
                </c:pt>
                <c:pt idx="10">
                  <c:v>0.360428586554154</c:v>
                </c:pt>
                <c:pt idx="11">
                  <c:v>0.35321434010271702</c:v>
                </c:pt>
                <c:pt idx="12">
                  <c:v>0.34600009365127998</c:v>
                </c:pt>
                <c:pt idx="13">
                  <c:v>0.33878584719984201</c:v>
                </c:pt>
                <c:pt idx="14">
                  <c:v>0.33157160074840503</c:v>
                </c:pt>
                <c:pt idx="15">
                  <c:v>0.32435735429696799</c:v>
                </c:pt>
                <c:pt idx="16">
                  <c:v>0.31714310784553101</c:v>
                </c:pt>
                <c:pt idx="17">
                  <c:v>0.30992886139409398</c:v>
                </c:pt>
                <c:pt idx="18">
                  <c:v>0.302714614942657</c:v>
                </c:pt>
                <c:pt idx="19">
                  <c:v>0.29550036849121902</c:v>
                </c:pt>
                <c:pt idx="20">
                  <c:v>0.28828612203978199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E-504C-8CD1-3C6FFF05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84848"/>
        <c:axId val="336286480"/>
      </c:scatterChart>
      <c:valAx>
        <c:axId val="3362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6480"/>
        <c:crosses val="autoZero"/>
        <c:crossBetween val="midCat"/>
      </c:valAx>
      <c:valAx>
        <c:axId val="336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243416</xdr:colOff>
      <xdr:row>4</xdr:row>
      <xdr:rowOff>0</xdr:rowOff>
    </xdr:to>
    <xdr:pic>
      <xdr:nvPicPr>
        <xdr:cNvPr id="2" name="Picture 1" descr="page2image64370576">
          <a:extLst>
            <a:ext uri="{FF2B5EF4-FFF2-40B4-BE49-F238E27FC236}">
              <a16:creationId xmlns:a16="http://schemas.microsoft.com/office/drawing/2014/main" id="{CB4F254F-8A11-E34F-AFFA-03B3A3237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1130300</xdr:colOff>
      <xdr:row>4</xdr:row>
      <xdr:rowOff>0</xdr:rowOff>
    </xdr:to>
    <xdr:pic>
      <xdr:nvPicPr>
        <xdr:cNvPr id="3" name="Picture 2" descr="page2image64318512">
          <a:extLst>
            <a:ext uri="{FF2B5EF4-FFF2-40B4-BE49-F238E27FC236}">
              <a16:creationId xmlns:a16="http://schemas.microsoft.com/office/drawing/2014/main" id="{C46D6004-A7F6-BA4B-B215-557A86C8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243416</xdr:colOff>
      <xdr:row>8</xdr:row>
      <xdr:rowOff>0</xdr:rowOff>
    </xdr:to>
    <xdr:pic>
      <xdr:nvPicPr>
        <xdr:cNvPr id="4" name="Picture 3" descr="page2image64317392">
          <a:extLst>
            <a:ext uri="{FF2B5EF4-FFF2-40B4-BE49-F238E27FC236}">
              <a16:creationId xmlns:a16="http://schemas.microsoft.com/office/drawing/2014/main" id="{0EFAE078-81B1-C84F-86AA-C900D06E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10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1130300</xdr:colOff>
      <xdr:row>8</xdr:row>
      <xdr:rowOff>0</xdr:rowOff>
    </xdr:to>
    <xdr:pic>
      <xdr:nvPicPr>
        <xdr:cNvPr id="5" name="Picture 4" descr="page2image64317840">
          <a:extLst>
            <a:ext uri="{FF2B5EF4-FFF2-40B4-BE49-F238E27FC236}">
              <a16:creationId xmlns:a16="http://schemas.microsoft.com/office/drawing/2014/main" id="{826B3B6D-BE9A-644D-9EB0-70F307FD7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1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4</xdr:row>
      <xdr:rowOff>0</xdr:rowOff>
    </xdr:from>
    <xdr:ext cx="1651000" cy="0"/>
    <xdr:pic>
      <xdr:nvPicPr>
        <xdr:cNvPr id="6" name="Picture 5" descr="page2image64370576">
          <a:extLst>
            <a:ext uri="{FF2B5EF4-FFF2-40B4-BE49-F238E27FC236}">
              <a16:creationId xmlns:a16="http://schemas.microsoft.com/office/drawing/2014/main" id="{B21BABD2-FD00-AE40-8E6B-5E1F16472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33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</xdr:row>
      <xdr:rowOff>0</xdr:rowOff>
    </xdr:from>
    <xdr:ext cx="1130300" cy="0"/>
    <xdr:pic>
      <xdr:nvPicPr>
        <xdr:cNvPr id="7" name="Picture 6" descr="page2image64318512">
          <a:extLst>
            <a:ext uri="{FF2B5EF4-FFF2-40B4-BE49-F238E27FC236}">
              <a16:creationId xmlns:a16="http://schemas.microsoft.com/office/drawing/2014/main" id="{694D3E80-264C-5C4D-A61C-3219302C9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1651000" cy="0"/>
    <xdr:pic>
      <xdr:nvPicPr>
        <xdr:cNvPr id="8" name="Picture 7" descr="page2image64370576">
          <a:extLst>
            <a:ext uri="{FF2B5EF4-FFF2-40B4-BE49-F238E27FC236}">
              <a16:creationId xmlns:a16="http://schemas.microsoft.com/office/drawing/2014/main" id="{80A3F6C6-D4C2-DE4F-834D-53C74B16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33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130300" cy="0"/>
    <xdr:pic>
      <xdr:nvPicPr>
        <xdr:cNvPr id="9" name="Picture 8" descr="page2image64318512">
          <a:extLst>
            <a:ext uri="{FF2B5EF4-FFF2-40B4-BE49-F238E27FC236}">
              <a16:creationId xmlns:a16="http://schemas.microsoft.com/office/drawing/2014/main" id="{B89F2ED4-15F6-9C4A-BC83-38A3552E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651000" cy="0"/>
    <xdr:pic>
      <xdr:nvPicPr>
        <xdr:cNvPr id="10" name="Picture 9" descr="page2image64370576">
          <a:extLst>
            <a:ext uri="{FF2B5EF4-FFF2-40B4-BE49-F238E27FC236}">
              <a16:creationId xmlns:a16="http://schemas.microsoft.com/office/drawing/2014/main" id="{58CED1DB-FB49-DD4F-A3D7-F0A12D0A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0417" y="804333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</xdr:row>
      <xdr:rowOff>0</xdr:rowOff>
    </xdr:from>
    <xdr:ext cx="1130300" cy="0"/>
    <xdr:pic>
      <xdr:nvPicPr>
        <xdr:cNvPr id="11" name="Picture 10" descr="page2image64318512">
          <a:extLst>
            <a:ext uri="{FF2B5EF4-FFF2-40B4-BE49-F238E27FC236}">
              <a16:creationId xmlns:a16="http://schemas.microsoft.com/office/drawing/2014/main" id="{60E9F99E-E630-2A45-8B1F-ECB2008F5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5917" y="804333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5</xdr:col>
      <xdr:colOff>814916</xdr:colOff>
      <xdr:row>4</xdr:row>
      <xdr:rowOff>0</xdr:rowOff>
    </xdr:to>
    <xdr:pic>
      <xdr:nvPicPr>
        <xdr:cNvPr id="12" name="Picture 11" descr="page2image64370576">
          <a:extLst>
            <a:ext uri="{FF2B5EF4-FFF2-40B4-BE49-F238E27FC236}">
              <a16:creationId xmlns:a16="http://schemas.microsoft.com/office/drawing/2014/main" id="{4DAA5890-51B0-AD4E-A39C-3A153A07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8128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101600</xdr:colOff>
      <xdr:row>4</xdr:row>
      <xdr:rowOff>0</xdr:rowOff>
    </xdr:to>
    <xdr:pic>
      <xdr:nvPicPr>
        <xdr:cNvPr id="13" name="Picture 12" descr="page2image64318512">
          <a:extLst>
            <a:ext uri="{FF2B5EF4-FFF2-40B4-BE49-F238E27FC236}">
              <a16:creationId xmlns:a16="http://schemas.microsoft.com/office/drawing/2014/main" id="{7F3D194D-DB93-034A-9FD0-4039264F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812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814916</xdr:colOff>
      <xdr:row>8</xdr:row>
      <xdr:rowOff>0</xdr:rowOff>
    </xdr:to>
    <xdr:pic>
      <xdr:nvPicPr>
        <xdr:cNvPr id="14" name="Picture 13" descr="page2image64317392">
          <a:extLst>
            <a:ext uri="{FF2B5EF4-FFF2-40B4-BE49-F238E27FC236}">
              <a16:creationId xmlns:a16="http://schemas.microsoft.com/office/drawing/2014/main" id="{992883A6-C408-A545-9DD1-4E3465AF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16510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101600</xdr:colOff>
      <xdr:row>8</xdr:row>
      <xdr:rowOff>0</xdr:rowOff>
    </xdr:to>
    <xdr:pic>
      <xdr:nvPicPr>
        <xdr:cNvPr id="15" name="Picture 14" descr="page2image64317840">
          <a:extLst>
            <a:ext uri="{FF2B5EF4-FFF2-40B4-BE49-F238E27FC236}">
              <a16:creationId xmlns:a16="http://schemas.microsoft.com/office/drawing/2014/main" id="{FA043044-761D-324F-B849-9AAB3C809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651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</xdr:row>
      <xdr:rowOff>0</xdr:rowOff>
    </xdr:from>
    <xdr:ext cx="1651000" cy="0"/>
    <xdr:pic>
      <xdr:nvPicPr>
        <xdr:cNvPr id="16" name="Picture 15" descr="page2image64370576">
          <a:extLst>
            <a:ext uri="{FF2B5EF4-FFF2-40B4-BE49-F238E27FC236}">
              <a16:creationId xmlns:a16="http://schemas.microsoft.com/office/drawing/2014/main" id="{E1C854F9-0442-C74C-87BA-0ABFBC3C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8128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254000</xdr:colOff>
      <xdr:row>4</xdr:row>
      <xdr:rowOff>0</xdr:rowOff>
    </xdr:from>
    <xdr:ext cx="1130300" cy="0"/>
    <xdr:pic>
      <xdr:nvPicPr>
        <xdr:cNvPr id="17" name="Picture 16" descr="page2image64318512">
          <a:extLst>
            <a:ext uri="{FF2B5EF4-FFF2-40B4-BE49-F238E27FC236}">
              <a16:creationId xmlns:a16="http://schemas.microsoft.com/office/drawing/2014/main" id="{B0D1318C-EE7C-D646-92D9-843D1F30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0668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00" cy="0"/>
    <xdr:pic>
      <xdr:nvPicPr>
        <xdr:cNvPr id="18" name="Picture 17" descr="page2image64370576">
          <a:extLst>
            <a:ext uri="{FF2B5EF4-FFF2-40B4-BE49-F238E27FC236}">
              <a16:creationId xmlns:a16="http://schemas.microsoft.com/office/drawing/2014/main" id="{4C4E2F09-0713-FD4E-913C-E5D7142FB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28956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130300" cy="0"/>
    <xdr:pic>
      <xdr:nvPicPr>
        <xdr:cNvPr id="19" name="Picture 18" descr="page2image64318512">
          <a:extLst>
            <a:ext uri="{FF2B5EF4-FFF2-40B4-BE49-F238E27FC236}">
              <a16:creationId xmlns:a16="http://schemas.microsoft.com/office/drawing/2014/main" id="{518BEE42-6633-F54A-B800-E75F6A5D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8956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14</xdr:row>
      <xdr:rowOff>0</xdr:rowOff>
    </xdr:from>
    <xdr:ext cx="1651000" cy="0"/>
    <xdr:pic>
      <xdr:nvPicPr>
        <xdr:cNvPr id="20" name="Picture 19" descr="page2image64370576">
          <a:extLst>
            <a:ext uri="{FF2B5EF4-FFF2-40B4-BE49-F238E27FC236}">
              <a16:creationId xmlns:a16="http://schemas.microsoft.com/office/drawing/2014/main" id="{EDFC207E-1649-4444-88AF-C989A9F6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28956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1130300" cy="0"/>
    <xdr:pic>
      <xdr:nvPicPr>
        <xdr:cNvPr id="21" name="Picture 20" descr="page2image64318512">
          <a:extLst>
            <a:ext uri="{FF2B5EF4-FFF2-40B4-BE49-F238E27FC236}">
              <a16:creationId xmlns:a16="http://schemas.microsoft.com/office/drawing/2014/main" id="{DDAD99AA-BD08-2D47-834D-48339692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28956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1653116" cy="0"/>
    <xdr:pic>
      <xdr:nvPicPr>
        <xdr:cNvPr id="22" name="Picture 21" descr="page2image64370576">
          <a:extLst>
            <a:ext uri="{FF2B5EF4-FFF2-40B4-BE49-F238E27FC236}">
              <a16:creationId xmlns:a16="http://schemas.microsoft.com/office/drawing/2014/main" id="{313BEFC6-6828-594F-92FB-1D17A6DF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10287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130300" cy="0"/>
    <xdr:pic>
      <xdr:nvPicPr>
        <xdr:cNvPr id="23" name="Picture 22" descr="page2image64318512">
          <a:extLst>
            <a:ext uri="{FF2B5EF4-FFF2-40B4-BE49-F238E27FC236}">
              <a16:creationId xmlns:a16="http://schemas.microsoft.com/office/drawing/2014/main" id="{2ED9A390-4B0D-0747-A350-29848E2B8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287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651000" cy="0"/>
    <xdr:pic>
      <xdr:nvPicPr>
        <xdr:cNvPr id="24" name="Picture 23" descr="page2image64370576">
          <a:extLst>
            <a:ext uri="{FF2B5EF4-FFF2-40B4-BE49-F238E27FC236}">
              <a16:creationId xmlns:a16="http://schemas.microsoft.com/office/drawing/2014/main" id="{EAA3660C-5ACD-8746-945F-334D9ADF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254000</xdr:colOff>
      <xdr:row>24</xdr:row>
      <xdr:rowOff>0</xdr:rowOff>
    </xdr:from>
    <xdr:ext cx="1130300" cy="0"/>
    <xdr:pic>
      <xdr:nvPicPr>
        <xdr:cNvPr id="25" name="Picture 24" descr="page2image64318512">
          <a:extLst>
            <a:ext uri="{FF2B5EF4-FFF2-40B4-BE49-F238E27FC236}">
              <a16:creationId xmlns:a16="http://schemas.microsoft.com/office/drawing/2014/main" id="{F793341D-8C8F-EB40-A4AE-EA13CA5D2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10287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</xdr:row>
      <xdr:rowOff>0</xdr:rowOff>
    </xdr:from>
    <xdr:ext cx="1651000" cy="0"/>
    <xdr:pic>
      <xdr:nvPicPr>
        <xdr:cNvPr id="26" name="Picture 25" descr="page2image64370576">
          <a:extLst>
            <a:ext uri="{FF2B5EF4-FFF2-40B4-BE49-F238E27FC236}">
              <a16:creationId xmlns:a16="http://schemas.microsoft.com/office/drawing/2014/main" id="{3E3C5CEF-E6E2-4E48-9849-BD91BE718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34417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130300" cy="0"/>
    <xdr:pic>
      <xdr:nvPicPr>
        <xdr:cNvPr id="27" name="Picture 26" descr="page2image64318512">
          <a:extLst>
            <a:ext uri="{FF2B5EF4-FFF2-40B4-BE49-F238E27FC236}">
              <a16:creationId xmlns:a16="http://schemas.microsoft.com/office/drawing/2014/main" id="{A53D35AC-CC3F-334B-A1EE-6E6845D9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34417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15</xdr:row>
      <xdr:rowOff>0</xdr:rowOff>
    </xdr:from>
    <xdr:ext cx="1653116" cy="0"/>
    <xdr:pic>
      <xdr:nvPicPr>
        <xdr:cNvPr id="2" name="Picture 1" descr="page2image64370576">
          <a:extLst>
            <a:ext uri="{FF2B5EF4-FFF2-40B4-BE49-F238E27FC236}">
              <a16:creationId xmlns:a16="http://schemas.microsoft.com/office/drawing/2014/main" id="{A95EFAFE-6622-6D40-A949-D36ED8C9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0" y="6286500"/>
          <a:ext cx="165311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130300" cy="0"/>
    <xdr:pic>
      <xdr:nvPicPr>
        <xdr:cNvPr id="3" name="Picture 2" descr="page2image64318512">
          <a:extLst>
            <a:ext uri="{FF2B5EF4-FFF2-40B4-BE49-F238E27FC236}">
              <a16:creationId xmlns:a16="http://schemas.microsoft.com/office/drawing/2014/main" id="{1E09C685-8630-AF40-BFCA-A091B81EF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62865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1651000" cy="0"/>
    <xdr:pic>
      <xdr:nvPicPr>
        <xdr:cNvPr id="4" name="Picture 3" descr="page2image64370576">
          <a:extLst>
            <a:ext uri="{FF2B5EF4-FFF2-40B4-BE49-F238E27FC236}">
              <a16:creationId xmlns:a16="http://schemas.microsoft.com/office/drawing/2014/main" id="{4B62539B-955F-2843-ABBC-12E0B2D9F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10287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254000</xdr:colOff>
      <xdr:row>14</xdr:row>
      <xdr:rowOff>0</xdr:rowOff>
    </xdr:from>
    <xdr:ext cx="1130300" cy="0"/>
    <xdr:pic>
      <xdr:nvPicPr>
        <xdr:cNvPr id="5" name="Picture 4" descr="page2image64318512">
          <a:extLst>
            <a:ext uri="{FF2B5EF4-FFF2-40B4-BE49-F238E27FC236}">
              <a16:creationId xmlns:a16="http://schemas.microsoft.com/office/drawing/2014/main" id="{9BBAB921-F5E6-A14F-8B7E-8112691B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10287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26</xdr:row>
      <xdr:rowOff>0</xdr:rowOff>
    </xdr:from>
    <xdr:ext cx="1651000" cy="0"/>
    <xdr:pic>
      <xdr:nvPicPr>
        <xdr:cNvPr id="2" name="Picture 1" descr="page2image64370576">
          <a:extLst>
            <a:ext uri="{FF2B5EF4-FFF2-40B4-BE49-F238E27FC236}">
              <a16:creationId xmlns:a16="http://schemas.microsoft.com/office/drawing/2014/main" id="{F5B48518-D9DE-6D40-A45C-B6053A5A5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2844800"/>
          <a:ext cx="1651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184150</xdr:colOff>
      <xdr:row>11</xdr:row>
      <xdr:rowOff>177800</xdr:rowOff>
    </xdr:from>
    <xdr:to>
      <xdr:col>19</xdr:col>
      <xdr:colOff>628650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A25E9-C6AE-BF41-BFB5-853E7194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EE7D-C800-7D47-A9C3-37A6F1AD665D}">
  <dimension ref="A1:I22"/>
  <sheetViews>
    <sheetView zoomScale="120" zoomScaleNormal="120" workbookViewId="0">
      <selection activeCell="C27" sqref="C27"/>
    </sheetView>
  </sheetViews>
  <sheetFormatPr baseColWidth="10" defaultRowHeight="18"/>
  <cols>
    <col min="1" max="1" width="15.6640625" style="1" customWidth="1"/>
    <col min="2" max="2" width="18.83203125" style="1" customWidth="1"/>
    <col min="3" max="3" width="17.6640625" style="1" customWidth="1"/>
    <col min="4" max="4" width="18.5" style="1" customWidth="1"/>
    <col min="5" max="5" width="23.33203125" style="1" customWidth="1"/>
    <col min="6" max="7" width="10.83203125" style="1"/>
    <col min="8" max="8" width="15.33203125" style="1" customWidth="1"/>
    <col min="9" max="9" width="15.6640625" style="1" customWidth="1"/>
    <col min="10" max="16384" width="10.83203125" style="1"/>
  </cols>
  <sheetData>
    <row r="1" spans="1:9" ht="16" customHeight="1">
      <c r="A1" s="3" t="s">
        <v>2</v>
      </c>
      <c r="B1" s="3"/>
      <c r="C1" s="3"/>
      <c r="D1" s="3" t="s">
        <v>2</v>
      </c>
      <c r="E1" s="3"/>
      <c r="F1" s="3"/>
      <c r="G1" s="3" t="s">
        <v>2</v>
      </c>
      <c r="H1" s="3"/>
      <c r="I1" s="3"/>
    </row>
    <row r="2" spans="1:9" ht="16" customHeight="1">
      <c r="A2" s="2" t="s">
        <v>3</v>
      </c>
      <c r="B2" s="2" t="s">
        <v>0</v>
      </c>
      <c r="C2" s="2" t="s">
        <v>1</v>
      </c>
      <c r="D2" s="2" t="s">
        <v>3</v>
      </c>
      <c r="E2" s="2" t="s">
        <v>0</v>
      </c>
      <c r="F2" s="2" t="s">
        <v>1</v>
      </c>
      <c r="G2" s="2" t="s">
        <v>3</v>
      </c>
      <c r="H2" s="2" t="s">
        <v>0</v>
      </c>
      <c r="I2" s="2" t="s">
        <v>1</v>
      </c>
    </row>
    <row r="3" spans="1:9" ht="16" customHeight="1">
      <c r="A3" s="2" t="s">
        <v>4</v>
      </c>
      <c r="B3" s="2">
        <f ca="1">RANDBETWEEN(5,15)</f>
        <v>13</v>
      </c>
      <c r="C3" s="2">
        <f ca="1">RANDBETWEEN(10,25)</f>
        <v>18</v>
      </c>
      <c r="D3" s="2" t="s">
        <v>4</v>
      </c>
      <c r="E3" s="2">
        <f ca="1">RANDBETWEEN(10,20)</f>
        <v>16</v>
      </c>
      <c r="F3" s="2">
        <f ca="1">RANDBETWEEN(15,30)</f>
        <v>30</v>
      </c>
      <c r="G3" s="2" t="s">
        <v>4</v>
      </c>
      <c r="H3" s="2">
        <f ca="1">RANDBETWEEN(15,25)</f>
        <v>17</v>
      </c>
      <c r="I3" s="2">
        <f ca="1">RANDBETWEEN(20,35)</f>
        <v>20</v>
      </c>
    </row>
    <row r="4" spans="1:9" ht="16" customHeight="1">
      <c r="A4" s="2" t="s">
        <v>5</v>
      </c>
      <c r="B4" s="2">
        <f t="shared" ref="B4:B8" ca="1" si="0">RANDBETWEEN(5,15)</f>
        <v>14</v>
      </c>
      <c r="C4" s="2">
        <f t="shared" ref="C4:C8" ca="1" si="1">RANDBETWEEN(10,25)</f>
        <v>16</v>
      </c>
      <c r="D4" s="2" t="s">
        <v>5</v>
      </c>
      <c r="E4" s="2">
        <f t="shared" ref="E4:E8" ca="1" si="2">RANDBETWEEN(10,20)</f>
        <v>15</v>
      </c>
      <c r="F4" s="2">
        <f t="shared" ref="F4:F8" ca="1" si="3">RANDBETWEEN(15,30)</f>
        <v>15</v>
      </c>
      <c r="G4" s="2" t="s">
        <v>5</v>
      </c>
      <c r="H4" s="2">
        <f t="shared" ref="H4:H8" ca="1" si="4">RANDBETWEEN(15,25)</f>
        <v>23</v>
      </c>
      <c r="I4" s="2">
        <f t="shared" ref="I4:I8" ca="1" si="5">RANDBETWEEN(20,35)</f>
        <v>31</v>
      </c>
    </row>
    <row r="5" spans="1:9" ht="16" customHeight="1">
      <c r="A5" s="2" t="s">
        <v>7</v>
      </c>
      <c r="B5" s="2">
        <f t="shared" ca="1" si="0"/>
        <v>8</v>
      </c>
      <c r="C5" s="2">
        <f t="shared" ca="1" si="1"/>
        <v>25</v>
      </c>
      <c r="D5" s="2" t="s">
        <v>7</v>
      </c>
      <c r="E5" s="2">
        <f t="shared" ca="1" si="2"/>
        <v>19</v>
      </c>
      <c r="F5" s="2">
        <f t="shared" ca="1" si="3"/>
        <v>24</v>
      </c>
      <c r="G5" s="2" t="s">
        <v>7</v>
      </c>
      <c r="H5" s="2">
        <f t="shared" ca="1" si="4"/>
        <v>19</v>
      </c>
      <c r="I5" s="2">
        <f t="shared" ca="1" si="5"/>
        <v>26</v>
      </c>
    </row>
    <row r="6" spans="1:9" ht="16" customHeight="1">
      <c r="A6" s="2" t="s">
        <v>6</v>
      </c>
      <c r="B6" s="2">
        <f t="shared" ca="1" si="0"/>
        <v>14</v>
      </c>
      <c r="C6" s="2">
        <f t="shared" ca="1" si="1"/>
        <v>16</v>
      </c>
      <c r="D6" s="2" t="s">
        <v>6</v>
      </c>
      <c r="E6" s="2">
        <f t="shared" ca="1" si="2"/>
        <v>12</v>
      </c>
      <c r="F6" s="2">
        <f t="shared" ca="1" si="3"/>
        <v>21</v>
      </c>
      <c r="G6" s="2" t="s">
        <v>6</v>
      </c>
      <c r="H6" s="2">
        <f t="shared" ca="1" si="4"/>
        <v>16</v>
      </c>
      <c r="I6" s="2">
        <f t="shared" ca="1" si="5"/>
        <v>27</v>
      </c>
    </row>
    <row r="7" spans="1:9" ht="18" customHeight="1">
      <c r="A7" s="2" t="s">
        <v>8</v>
      </c>
      <c r="B7" s="2">
        <f t="shared" ca="1" si="0"/>
        <v>8</v>
      </c>
      <c r="C7" s="2">
        <f t="shared" ca="1" si="1"/>
        <v>12</v>
      </c>
      <c r="D7" s="2" t="s">
        <v>8</v>
      </c>
      <c r="E7" s="2">
        <f t="shared" ca="1" si="2"/>
        <v>18</v>
      </c>
      <c r="F7" s="2">
        <f t="shared" ca="1" si="3"/>
        <v>26</v>
      </c>
      <c r="G7" s="2" t="s">
        <v>8</v>
      </c>
      <c r="H7" s="2">
        <f t="shared" ca="1" si="4"/>
        <v>23</v>
      </c>
      <c r="I7" s="2">
        <f t="shared" ca="1" si="5"/>
        <v>33</v>
      </c>
    </row>
    <row r="8" spans="1:9" ht="16" customHeight="1">
      <c r="A8" s="2" t="s">
        <v>9</v>
      </c>
      <c r="B8" s="2">
        <f t="shared" ca="1" si="0"/>
        <v>12</v>
      </c>
      <c r="C8" s="2">
        <f t="shared" ca="1" si="1"/>
        <v>17</v>
      </c>
      <c r="D8" s="2" t="s">
        <v>9</v>
      </c>
      <c r="E8" s="2">
        <f t="shared" ca="1" si="2"/>
        <v>19</v>
      </c>
      <c r="F8" s="2">
        <f t="shared" ca="1" si="3"/>
        <v>20</v>
      </c>
      <c r="G8" s="2" t="s">
        <v>9</v>
      </c>
      <c r="H8" s="2">
        <f t="shared" ca="1" si="4"/>
        <v>17</v>
      </c>
      <c r="I8" s="2">
        <f t="shared" ca="1" si="5"/>
        <v>25</v>
      </c>
    </row>
    <row r="9" spans="1:9" ht="16" customHeight="1"/>
    <row r="10" spans="1:9" ht="16" customHeight="1"/>
    <row r="11" spans="1:9" ht="18" customHeight="1">
      <c r="A11" s="3" t="s">
        <v>2</v>
      </c>
      <c r="B11" s="3"/>
      <c r="C11" s="3"/>
      <c r="D11" s="3" t="s">
        <v>2</v>
      </c>
      <c r="E11" s="3"/>
      <c r="F11" s="3"/>
      <c r="G11" s="3" t="s">
        <v>2</v>
      </c>
      <c r="H11" s="3"/>
      <c r="I11" s="3"/>
    </row>
    <row r="12" spans="1:9" ht="16" customHeight="1">
      <c r="A12" s="2" t="s">
        <v>3</v>
      </c>
      <c r="B12" s="2" t="s">
        <v>0</v>
      </c>
      <c r="C12" s="2" t="s">
        <v>1</v>
      </c>
      <c r="D12" s="2" t="s">
        <v>3</v>
      </c>
      <c r="E12" s="2" t="s">
        <v>0</v>
      </c>
      <c r="F12" s="2" t="s">
        <v>1</v>
      </c>
      <c r="G12" s="2" t="s">
        <v>3</v>
      </c>
      <c r="H12" s="2" t="s">
        <v>0</v>
      </c>
      <c r="I12" s="2" t="s">
        <v>1</v>
      </c>
    </row>
    <row r="13" spans="1:9" ht="16" customHeight="1">
      <c r="A13" s="2" t="s">
        <v>4</v>
      </c>
      <c r="B13" s="2">
        <f ca="1">RANDBETWEEN(20,35)</f>
        <v>31</v>
      </c>
      <c r="C13" s="2">
        <f ca="1">RANDBETWEEN(30,40)</f>
        <v>33</v>
      </c>
      <c r="D13" s="2" t="s">
        <v>4</v>
      </c>
      <c r="E13" s="2">
        <f ca="1">RANDBETWEEN(25,40)</f>
        <v>35</v>
      </c>
      <c r="F13" s="2">
        <f ca="1">RANDBETWEEN(35,50)</f>
        <v>47</v>
      </c>
      <c r="G13" s="2" t="s">
        <v>4</v>
      </c>
      <c r="H13" s="2">
        <f ca="1">RANDBETWEEN(30,50)</f>
        <v>41</v>
      </c>
      <c r="I13" s="2">
        <f ca="1">RANDBETWEEN(40,60)</f>
        <v>58</v>
      </c>
    </row>
    <row r="14" spans="1:9" ht="16" customHeight="1">
      <c r="A14" s="2" t="s">
        <v>5</v>
      </c>
      <c r="B14" s="2">
        <f t="shared" ref="B14:B18" ca="1" si="6">RANDBETWEEN(20,35)</f>
        <v>22</v>
      </c>
      <c r="C14" s="2">
        <f t="shared" ref="C14:C18" ca="1" si="7">RANDBETWEEN(30,40)</f>
        <v>33</v>
      </c>
      <c r="D14" s="2" t="s">
        <v>5</v>
      </c>
      <c r="E14" s="2">
        <f t="shared" ref="E14:E18" ca="1" si="8">RANDBETWEEN(25,40)</f>
        <v>30</v>
      </c>
      <c r="F14" s="2">
        <f t="shared" ref="F14:F18" ca="1" si="9">RANDBETWEEN(35,50)</f>
        <v>35</v>
      </c>
      <c r="G14" s="2" t="s">
        <v>5</v>
      </c>
      <c r="H14" s="2">
        <f t="shared" ref="H14:H18" ca="1" si="10">RANDBETWEEN(30,50)</f>
        <v>34</v>
      </c>
      <c r="I14" s="2">
        <f t="shared" ref="I14:I18" ca="1" si="11">RANDBETWEEN(40,60)</f>
        <v>43</v>
      </c>
    </row>
    <row r="15" spans="1:9">
      <c r="A15" s="2" t="s">
        <v>7</v>
      </c>
      <c r="B15" s="2">
        <f t="shared" ca="1" si="6"/>
        <v>21</v>
      </c>
      <c r="C15" s="2">
        <f t="shared" ca="1" si="7"/>
        <v>32</v>
      </c>
      <c r="D15" s="2" t="s">
        <v>7</v>
      </c>
      <c r="E15" s="2">
        <f t="shared" ca="1" si="8"/>
        <v>29</v>
      </c>
      <c r="F15" s="2">
        <f t="shared" ca="1" si="9"/>
        <v>37</v>
      </c>
      <c r="G15" s="2" t="s">
        <v>7</v>
      </c>
      <c r="H15" s="2">
        <f t="shared" ca="1" si="10"/>
        <v>34</v>
      </c>
      <c r="I15" s="2">
        <f t="shared" ca="1" si="11"/>
        <v>45</v>
      </c>
    </row>
    <row r="16" spans="1:9">
      <c r="A16" s="2" t="s">
        <v>6</v>
      </c>
      <c r="B16" s="2">
        <f t="shared" ca="1" si="6"/>
        <v>29</v>
      </c>
      <c r="C16" s="2">
        <f t="shared" ca="1" si="7"/>
        <v>39</v>
      </c>
      <c r="D16" s="2" t="s">
        <v>6</v>
      </c>
      <c r="E16" s="2">
        <f t="shared" ca="1" si="8"/>
        <v>29</v>
      </c>
      <c r="F16" s="2">
        <f t="shared" ca="1" si="9"/>
        <v>35</v>
      </c>
      <c r="G16" s="2" t="s">
        <v>6</v>
      </c>
      <c r="H16" s="2">
        <f t="shared" ca="1" si="10"/>
        <v>44</v>
      </c>
      <c r="I16" s="2">
        <f t="shared" ca="1" si="11"/>
        <v>42</v>
      </c>
    </row>
    <row r="17" spans="1:9">
      <c r="A17" s="2" t="s">
        <v>8</v>
      </c>
      <c r="B17" s="2">
        <f t="shared" ca="1" si="6"/>
        <v>27</v>
      </c>
      <c r="C17" s="2">
        <f t="shared" ca="1" si="7"/>
        <v>37</v>
      </c>
      <c r="D17" s="2" t="s">
        <v>8</v>
      </c>
      <c r="E17" s="2">
        <f t="shared" ca="1" si="8"/>
        <v>33</v>
      </c>
      <c r="F17" s="2">
        <f t="shared" ca="1" si="9"/>
        <v>42</v>
      </c>
      <c r="G17" s="2" t="s">
        <v>8</v>
      </c>
      <c r="H17" s="2">
        <f t="shared" ca="1" si="10"/>
        <v>48</v>
      </c>
      <c r="I17" s="2">
        <f t="shared" ca="1" si="11"/>
        <v>53</v>
      </c>
    </row>
    <row r="18" spans="1:9">
      <c r="A18" s="2" t="s">
        <v>9</v>
      </c>
      <c r="B18" s="2">
        <f t="shared" ca="1" si="6"/>
        <v>35</v>
      </c>
      <c r="C18" s="2">
        <f t="shared" ca="1" si="7"/>
        <v>35</v>
      </c>
      <c r="D18" s="2" t="s">
        <v>9</v>
      </c>
      <c r="E18" s="2">
        <f t="shared" ca="1" si="8"/>
        <v>27</v>
      </c>
      <c r="F18" s="2">
        <f t="shared" ca="1" si="9"/>
        <v>36</v>
      </c>
      <c r="G18" s="2" t="s">
        <v>9</v>
      </c>
      <c r="H18" s="2">
        <f t="shared" ca="1" si="10"/>
        <v>31</v>
      </c>
      <c r="I18" s="2">
        <f t="shared" ca="1" si="11"/>
        <v>40</v>
      </c>
    </row>
    <row r="21" spans="1:9" ht="16" customHeight="1"/>
    <row r="22" spans="1:9" ht="16" customHeight="1"/>
  </sheetData>
  <mergeCells count="6">
    <mergeCell ref="A1:C1"/>
    <mergeCell ref="D1:F1"/>
    <mergeCell ref="G1:I1"/>
    <mergeCell ref="A11:C11"/>
    <mergeCell ref="D11:F11"/>
    <mergeCell ref="G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3C8C-1AF8-D243-9FBF-57BF9FA3B3B5}">
  <dimension ref="A1:Q40"/>
  <sheetViews>
    <sheetView workbookViewId="0">
      <selection activeCell="J30" sqref="J30"/>
    </sheetView>
  </sheetViews>
  <sheetFormatPr baseColWidth="10" defaultRowHeight="19"/>
  <cols>
    <col min="1" max="1" width="11" style="7" bestFit="1" customWidth="1"/>
    <col min="2" max="2" width="13.5" style="7" bestFit="1" customWidth="1"/>
    <col min="3" max="3" width="14.83203125" style="7" bestFit="1" customWidth="1"/>
    <col min="4" max="4" width="8.83203125" style="24" customWidth="1"/>
    <col min="5" max="5" width="11" style="7" bestFit="1" customWidth="1"/>
    <col min="6" max="6" width="13.5" style="7" bestFit="1" customWidth="1"/>
    <col min="7" max="7" width="14.83203125" style="7" bestFit="1" customWidth="1"/>
    <col min="8" max="8" width="11" style="7" bestFit="1" customWidth="1"/>
    <col min="9" max="9" width="13.5" style="7" bestFit="1" customWidth="1"/>
    <col min="10" max="10" width="14.83203125" style="7" bestFit="1" customWidth="1"/>
    <col min="11" max="11" width="10.83203125" style="7"/>
    <col min="12" max="12" width="12.6640625" style="7" bestFit="1" customWidth="1"/>
    <col min="13" max="13" width="9" style="7" bestFit="1" customWidth="1"/>
    <col min="14" max="14" width="14.83203125" style="7" bestFit="1" customWidth="1"/>
    <col min="15" max="15" width="13.33203125" style="7" bestFit="1" customWidth="1"/>
    <col min="16" max="16384" width="10.83203125" style="7"/>
  </cols>
  <sheetData>
    <row r="1" spans="1:17">
      <c r="A1" s="9" t="s">
        <v>2</v>
      </c>
      <c r="B1" s="9"/>
      <c r="C1" s="9"/>
      <c r="D1" s="23"/>
      <c r="E1" s="9" t="s">
        <v>12</v>
      </c>
      <c r="F1" s="9"/>
      <c r="G1" s="9"/>
      <c r="H1" s="22"/>
      <c r="I1" s="22"/>
      <c r="J1" s="22"/>
      <c r="K1" s="10"/>
      <c r="L1" s="10"/>
      <c r="M1" s="10"/>
      <c r="N1" s="10"/>
      <c r="O1" s="11"/>
      <c r="P1" s="10"/>
      <c r="Q1" s="10"/>
    </row>
    <row r="2" spans="1:17" ht="24" customHeight="1">
      <c r="A2" s="12" t="s">
        <v>3</v>
      </c>
      <c r="B2" s="12" t="s">
        <v>0</v>
      </c>
      <c r="C2" s="12" t="s">
        <v>19</v>
      </c>
      <c r="D2" s="19"/>
      <c r="E2" s="12" t="s">
        <v>3</v>
      </c>
      <c r="F2" s="12" t="s">
        <v>0</v>
      </c>
      <c r="G2" s="12" t="s">
        <v>19</v>
      </c>
      <c r="H2" s="19"/>
      <c r="I2" s="19"/>
      <c r="J2" s="19"/>
      <c r="K2" s="10"/>
      <c r="P2" s="10"/>
      <c r="Q2" s="10"/>
    </row>
    <row r="3" spans="1:17">
      <c r="A3" s="14" t="s">
        <v>4</v>
      </c>
      <c r="B3" s="14">
        <v>9</v>
      </c>
      <c r="C3" s="14">
        <v>24</v>
      </c>
      <c r="D3" s="20"/>
      <c r="E3" s="14" t="s">
        <v>4</v>
      </c>
      <c r="F3" s="14">
        <v>12</v>
      </c>
      <c r="G3" s="14">
        <v>22</v>
      </c>
      <c r="H3" s="20"/>
      <c r="I3" s="20"/>
      <c r="J3" s="20"/>
      <c r="K3" s="10"/>
      <c r="P3" s="10"/>
      <c r="Q3" s="10"/>
    </row>
    <row r="4" spans="1:17">
      <c r="A4" s="14" t="s">
        <v>5</v>
      </c>
      <c r="B4" s="14">
        <v>10</v>
      </c>
      <c r="C4" s="14">
        <v>18</v>
      </c>
      <c r="D4" s="20"/>
      <c r="E4" s="14" t="s">
        <v>5</v>
      </c>
      <c r="F4" s="14">
        <v>19</v>
      </c>
      <c r="G4" s="14">
        <v>26</v>
      </c>
      <c r="H4" s="20"/>
      <c r="I4" s="20"/>
      <c r="J4" s="20"/>
      <c r="K4" s="10"/>
      <c r="P4" s="10"/>
      <c r="Q4" s="10"/>
    </row>
    <row r="5" spans="1:17">
      <c r="A5" s="14" t="s">
        <v>7</v>
      </c>
      <c r="B5" s="14">
        <v>9</v>
      </c>
      <c r="C5" s="14">
        <v>23</v>
      </c>
      <c r="D5" s="20"/>
      <c r="E5" s="14" t="s">
        <v>7</v>
      </c>
      <c r="F5" s="14">
        <v>17</v>
      </c>
      <c r="G5" s="14">
        <v>19</v>
      </c>
      <c r="H5" s="20"/>
      <c r="I5" s="20"/>
      <c r="J5" s="20"/>
      <c r="K5" s="10"/>
      <c r="P5" s="10"/>
      <c r="Q5" s="10"/>
    </row>
    <row r="6" spans="1:17">
      <c r="A6" s="14" t="s">
        <v>6</v>
      </c>
      <c r="B6" s="14">
        <v>7</v>
      </c>
      <c r="C6" s="14">
        <v>10</v>
      </c>
      <c r="D6" s="20"/>
      <c r="E6" s="14" t="s">
        <v>6</v>
      </c>
      <c r="F6" s="14">
        <v>14</v>
      </c>
      <c r="G6" s="14">
        <v>21</v>
      </c>
      <c r="H6" s="20"/>
      <c r="I6" s="20"/>
      <c r="J6" s="20"/>
      <c r="K6" s="10"/>
      <c r="P6" s="10"/>
      <c r="Q6" s="10"/>
    </row>
    <row r="7" spans="1:17">
      <c r="A7" s="14" t="s">
        <v>8</v>
      </c>
      <c r="B7" s="14">
        <v>12</v>
      </c>
      <c r="C7" s="14">
        <v>25</v>
      </c>
      <c r="D7" s="20"/>
      <c r="E7" s="14" t="s">
        <v>8</v>
      </c>
      <c r="F7" s="14">
        <v>19</v>
      </c>
      <c r="G7" s="14">
        <v>17</v>
      </c>
      <c r="H7" s="20"/>
      <c r="I7" s="20"/>
      <c r="J7" s="20"/>
      <c r="K7" s="10"/>
      <c r="P7" s="10"/>
      <c r="Q7" s="10"/>
    </row>
    <row r="8" spans="1:17">
      <c r="A8" s="14" t="s">
        <v>9</v>
      </c>
      <c r="B8" s="14">
        <v>8</v>
      </c>
      <c r="C8" s="14">
        <v>22</v>
      </c>
      <c r="D8" s="20"/>
      <c r="E8" s="14" t="s">
        <v>9</v>
      </c>
      <c r="F8" s="14">
        <v>11</v>
      </c>
      <c r="G8" s="14">
        <v>20</v>
      </c>
      <c r="H8" s="20"/>
      <c r="I8" s="20"/>
      <c r="J8" s="20"/>
      <c r="K8" s="10"/>
      <c r="P8" s="10"/>
      <c r="Q8" s="10"/>
    </row>
    <row r="9" spans="1:17">
      <c r="A9" s="10"/>
      <c r="B9" s="10"/>
      <c r="C9" s="10"/>
      <c r="D9" s="20"/>
      <c r="E9" s="10"/>
      <c r="F9" s="10"/>
      <c r="G9" s="10"/>
      <c r="H9" s="20"/>
      <c r="I9" s="20"/>
      <c r="J9" s="20"/>
      <c r="K9" s="10"/>
      <c r="P9" s="10"/>
      <c r="Q9" s="10"/>
    </row>
    <row r="10" spans="1:17">
      <c r="A10" s="10"/>
      <c r="B10" s="10"/>
      <c r="C10" s="10"/>
      <c r="D10" s="20"/>
      <c r="E10" s="10"/>
      <c r="F10" s="10"/>
      <c r="G10" s="10"/>
      <c r="H10" s="20"/>
      <c r="I10" s="20"/>
      <c r="J10" s="20"/>
      <c r="K10" s="10"/>
      <c r="L10" s="10"/>
      <c r="M10" s="10"/>
      <c r="N10" s="10"/>
      <c r="O10" s="10"/>
      <c r="P10" s="10"/>
      <c r="Q10" s="10"/>
    </row>
    <row r="11" spans="1:17">
      <c r="A11" s="9" t="s">
        <v>14</v>
      </c>
      <c r="B11" s="9"/>
      <c r="C11" s="9"/>
      <c r="D11" s="23"/>
      <c r="E11" s="9" t="s">
        <v>15</v>
      </c>
      <c r="F11" s="9"/>
      <c r="G11" s="9"/>
      <c r="H11" s="22"/>
      <c r="I11" s="22"/>
      <c r="J11" s="22"/>
      <c r="K11" s="10"/>
      <c r="L11" s="10"/>
      <c r="M11" s="10"/>
      <c r="N11" s="10"/>
      <c r="O11" s="10"/>
      <c r="P11" s="10"/>
      <c r="Q11" s="10"/>
    </row>
    <row r="12" spans="1:17">
      <c r="A12" s="12" t="s">
        <v>3</v>
      </c>
      <c r="B12" s="12" t="s">
        <v>0</v>
      </c>
      <c r="C12" s="12" t="s">
        <v>19</v>
      </c>
      <c r="D12" s="19"/>
      <c r="E12" s="12" t="s">
        <v>3</v>
      </c>
      <c r="F12" s="12" t="s">
        <v>0</v>
      </c>
      <c r="G12" s="12" t="s">
        <v>19</v>
      </c>
      <c r="H12" s="19"/>
      <c r="I12" s="19"/>
      <c r="J12" s="19"/>
      <c r="K12" s="10"/>
      <c r="L12" s="10"/>
      <c r="M12" s="10"/>
      <c r="N12" s="10"/>
      <c r="O12" s="10"/>
      <c r="P12" s="10"/>
      <c r="Q12" s="10"/>
    </row>
    <row r="13" spans="1:17">
      <c r="A13" s="14" t="s">
        <v>4</v>
      </c>
      <c r="B13" s="14">
        <v>32</v>
      </c>
      <c r="C13" s="14">
        <v>32</v>
      </c>
      <c r="D13" s="20"/>
      <c r="E13" s="14" t="s">
        <v>4</v>
      </c>
      <c r="F13" s="14">
        <v>39</v>
      </c>
      <c r="G13" s="14">
        <v>49</v>
      </c>
      <c r="H13" s="20"/>
      <c r="I13" s="20"/>
      <c r="J13" s="20"/>
      <c r="K13" s="10"/>
      <c r="L13" s="10"/>
      <c r="M13" s="10"/>
      <c r="N13" s="10"/>
      <c r="O13" s="10"/>
      <c r="P13" s="10"/>
      <c r="Q13" s="10"/>
    </row>
    <row r="14" spans="1:17">
      <c r="A14" s="14" t="s">
        <v>5</v>
      </c>
      <c r="B14" s="14">
        <v>29</v>
      </c>
      <c r="C14" s="14">
        <v>39</v>
      </c>
      <c r="D14" s="20"/>
      <c r="E14" s="14" t="s">
        <v>5</v>
      </c>
      <c r="F14" s="14">
        <v>38</v>
      </c>
      <c r="G14" s="14">
        <v>38</v>
      </c>
      <c r="H14" s="20"/>
      <c r="I14" s="20"/>
      <c r="J14" s="20"/>
      <c r="K14" s="10"/>
      <c r="L14" s="10"/>
      <c r="M14" s="10"/>
      <c r="N14" s="10"/>
      <c r="O14" s="10"/>
      <c r="P14" s="10"/>
      <c r="Q14" s="10"/>
    </row>
    <row r="15" spans="1:17">
      <c r="A15" s="14" t="s">
        <v>7</v>
      </c>
      <c r="B15" s="14">
        <v>25</v>
      </c>
      <c r="C15" s="14">
        <v>27</v>
      </c>
      <c r="D15" s="20"/>
      <c r="E15" s="14" t="s">
        <v>7</v>
      </c>
      <c r="F15" s="14">
        <v>27</v>
      </c>
      <c r="G15" s="14">
        <v>39</v>
      </c>
      <c r="H15" s="20"/>
      <c r="I15" s="20"/>
      <c r="J15" s="20"/>
      <c r="K15" s="10"/>
      <c r="L15" s="10"/>
      <c r="M15" s="10"/>
      <c r="N15" s="10"/>
      <c r="O15" s="10"/>
      <c r="P15" s="10"/>
      <c r="Q15" s="10"/>
    </row>
    <row r="16" spans="1:17">
      <c r="A16" s="14" t="s">
        <v>6</v>
      </c>
      <c r="B16" s="14">
        <v>27</v>
      </c>
      <c r="C16" s="14">
        <v>38</v>
      </c>
      <c r="D16" s="20"/>
      <c r="E16" s="14" t="s">
        <v>6</v>
      </c>
      <c r="F16" s="14">
        <v>31</v>
      </c>
      <c r="G16" s="14">
        <v>49</v>
      </c>
      <c r="H16" s="20"/>
      <c r="I16" s="20"/>
      <c r="J16" s="20"/>
      <c r="K16" s="10"/>
      <c r="L16" s="10"/>
      <c r="M16" s="10"/>
      <c r="N16" s="10"/>
      <c r="O16" s="10"/>
      <c r="P16" s="10"/>
      <c r="Q16" s="10"/>
    </row>
    <row r="17" spans="1:17">
      <c r="A17" s="14" t="s">
        <v>8</v>
      </c>
      <c r="B17" s="14">
        <v>32</v>
      </c>
      <c r="C17" s="14">
        <v>30</v>
      </c>
      <c r="D17" s="20"/>
      <c r="E17" s="14" t="s">
        <v>8</v>
      </c>
      <c r="F17" s="14">
        <v>38</v>
      </c>
      <c r="G17" s="14">
        <v>44</v>
      </c>
      <c r="H17" s="20"/>
      <c r="I17" s="20"/>
      <c r="J17" s="20"/>
      <c r="K17" s="10"/>
      <c r="L17" s="10"/>
      <c r="M17" s="10"/>
      <c r="N17" s="10"/>
      <c r="O17" s="10"/>
      <c r="P17" s="10"/>
      <c r="Q17" s="10"/>
    </row>
    <row r="18" spans="1:17">
      <c r="A18" s="14" t="s">
        <v>9</v>
      </c>
      <c r="B18" s="14">
        <v>26</v>
      </c>
      <c r="C18" s="14">
        <v>37</v>
      </c>
      <c r="D18" s="20"/>
      <c r="E18" s="14" t="s">
        <v>9</v>
      </c>
      <c r="F18" s="14">
        <v>34</v>
      </c>
      <c r="G18" s="14">
        <v>48</v>
      </c>
      <c r="H18" s="20"/>
      <c r="I18" s="20"/>
      <c r="J18" s="20"/>
      <c r="K18" s="10"/>
      <c r="L18" s="10"/>
      <c r="M18" s="10"/>
      <c r="N18" s="10"/>
      <c r="O18" s="10"/>
      <c r="P18" s="10"/>
      <c r="Q18" s="10"/>
    </row>
    <row r="19" spans="1:17">
      <c r="A19" s="10"/>
      <c r="B19" s="10"/>
      <c r="C19" s="10"/>
      <c r="D19" s="2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A20" s="10"/>
      <c r="B20" s="10"/>
      <c r="C20" s="10"/>
      <c r="D20" s="2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A21" s="9" t="s">
        <v>13</v>
      </c>
      <c r="B21" s="9"/>
      <c r="C21" s="9"/>
      <c r="D21" s="20"/>
      <c r="E21" s="25" t="s">
        <v>16</v>
      </c>
      <c r="F21" s="26"/>
      <c r="G21" s="27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12" t="s">
        <v>3</v>
      </c>
      <c r="B22" s="12" t="s">
        <v>0</v>
      </c>
      <c r="C22" s="12" t="s">
        <v>19</v>
      </c>
      <c r="D22" s="20"/>
      <c r="E22" s="12" t="s">
        <v>3</v>
      </c>
      <c r="F22" s="12" t="s">
        <v>0</v>
      </c>
      <c r="G22" s="12" t="s">
        <v>19</v>
      </c>
      <c r="H22" s="10"/>
      <c r="I22" s="10"/>
      <c r="J22" s="10"/>
      <c r="K22" s="10"/>
      <c r="P22" s="10"/>
      <c r="Q22" s="10"/>
    </row>
    <row r="23" spans="1:17">
      <c r="A23" s="14" t="s">
        <v>4</v>
      </c>
      <c r="B23" s="14">
        <v>17</v>
      </c>
      <c r="C23" s="14">
        <v>20</v>
      </c>
      <c r="D23" s="20"/>
      <c r="E23" s="14" t="s">
        <v>4</v>
      </c>
      <c r="F23" s="14">
        <v>33</v>
      </c>
      <c r="G23" s="14">
        <v>58</v>
      </c>
      <c r="H23" s="10"/>
      <c r="I23" s="10"/>
      <c r="J23" s="10"/>
      <c r="K23" s="10"/>
      <c r="P23" s="10"/>
      <c r="Q23" s="10"/>
    </row>
    <row r="24" spans="1:17">
      <c r="A24" s="14" t="s">
        <v>5</v>
      </c>
      <c r="B24" s="14">
        <v>24</v>
      </c>
      <c r="C24" s="14">
        <v>30</v>
      </c>
      <c r="D24" s="20"/>
      <c r="E24" s="14" t="s">
        <v>5</v>
      </c>
      <c r="F24" s="14">
        <v>43</v>
      </c>
      <c r="G24" s="14">
        <v>43</v>
      </c>
      <c r="H24" s="10"/>
      <c r="I24" s="10"/>
      <c r="J24" s="10"/>
      <c r="K24" s="10"/>
      <c r="P24" s="10"/>
      <c r="Q24" s="10"/>
    </row>
    <row r="25" spans="1:17">
      <c r="A25" s="14" t="s">
        <v>7</v>
      </c>
      <c r="B25" s="14">
        <v>25</v>
      </c>
      <c r="C25" s="14">
        <v>24</v>
      </c>
      <c r="D25" s="20"/>
      <c r="E25" s="14" t="s">
        <v>7</v>
      </c>
      <c r="F25" s="14">
        <v>33</v>
      </c>
      <c r="G25" s="14">
        <v>40</v>
      </c>
      <c r="H25" s="10"/>
      <c r="I25" s="10"/>
      <c r="J25" s="10"/>
      <c r="K25" s="10"/>
      <c r="P25" s="10"/>
      <c r="Q25" s="10"/>
    </row>
    <row r="26" spans="1:17">
      <c r="A26" s="14" t="s">
        <v>6</v>
      </c>
      <c r="B26" s="14">
        <v>17</v>
      </c>
      <c r="C26" s="14">
        <v>20</v>
      </c>
      <c r="D26" s="20"/>
      <c r="E26" s="14" t="s">
        <v>6</v>
      </c>
      <c r="F26" s="14">
        <v>50</v>
      </c>
      <c r="G26" s="14">
        <v>43</v>
      </c>
      <c r="H26" s="10"/>
      <c r="I26" s="10"/>
      <c r="J26" s="10"/>
      <c r="K26" s="10"/>
      <c r="P26" s="10"/>
      <c r="Q26" s="10"/>
    </row>
    <row r="27" spans="1:17">
      <c r="A27" s="14" t="s">
        <v>8</v>
      </c>
      <c r="B27" s="14">
        <v>17</v>
      </c>
      <c r="C27" s="14">
        <v>26</v>
      </c>
      <c r="E27" s="14" t="s">
        <v>8</v>
      </c>
      <c r="F27" s="14">
        <v>43</v>
      </c>
      <c r="G27" s="14">
        <v>60</v>
      </c>
    </row>
    <row r="28" spans="1:17">
      <c r="A28" s="14" t="s">
        <v>9</v>
      </c>
      <c r="B28" s="14">
        <v>22</v>
      </c>
      <c r="C28" s="14">
        <v>26</v>
      </c>
      <c r="E28" s="14" t="s">
        <v>9</v>
      </c>
      <c r="F28" s="14">
        <v>43</v>
      </c>
      <c r="G28" s="14">
        <v>50</v>
      </c>
    </row>
    <row r="29" spans="1:17">
      <c r="E29" s="18"/>
      <c r="F29" s="18"/>
      <c r="G29" s="18"/>
    </row>
    <row r="32" spans="1:17">
      <c r="E32" s="8"/>
    </row>
    <row r="33" spans="3:6" ht="34">
      <c r="C33" s="12" t="s">
        <v>10</v>
      </c>
      <c r="D33" s="12" t="s">
        <v>11</v>
      </c>
      <c r="E33" s="12" t="s">
        <v>19</v>
      </c>
      <c r="F33" s="13" t="s">
        <v>17</v>
      </c>
    </row>
    <row r="34" spans="3:6">
      <c r="C34" s="14" t="s">
        <v>2</v>
      </c>
      <c r="D34" s="14">
        <v>10</v>
      </c>
      <c r="E34" s="14">
        <v>18</v>
      </c>
      <c r="F34" s="15">
        <f>(D34/100)/(E34/100)^2</f>
        <v>3.0864197530864201</v>
      </c>
    </row>
    <row r="35" spans="3:6">
      <c r="C35" s="14" t="s">
        <v>12</v>
      </c>
      <c r="D35" s="14">
        <v>14</v>
      </c>
      <c r="E35" s="14">
        <v>21</v>
      </c>
      <c r="F35" s="15">
        <f>(D35/100)/(E35/100)^2</f>
        <v>3.1746031746031753</v>
      </c>
    </row>
    <row r="36" spans="3:6">
      <c r="C36" s="14" t="s">
        <v>13</v>
      </c>
      <c r="D36" s="14">
        <v>22</v>
      </c>
      <c r="E36" s="14">
        <v>26</v>
      </c>
      <c r="F36" s="15">
        <f t="shared" ref="F36:F39" si="0">(D36/100)/(E36/100)^2</f>
        <v>3.254437869822485</v>
      </c>
    </row>
    <row r="37" spans="3:6">
      <c r="C37" s="14" t="s">
        <v>14</v>
      </c>
      <c r="D37" s="14">
        <v>25</v>
      </c>
      <c r="E37" s="14">
        <v>27</v>
      </c>
      <c r="F37" s="15">
        <f t="shared" si="0"/>
        <v>3.4293552812071328</v>
      </c>
    </row>
    <row r="38" spans="3:6">
      <c r="C38" s="14" t="s">
        <v>15</v>
      </c>
      <c r="D38" s="14">
        <v>38</v>
      </c>
      <c r="E38" s="14">
        <v>34</v>
      </c>
      <c r="F38" s="15">
        <f t="shared" si="0"/>
        <v>3.2871972318339093</v>
      </c>
    </row>
    <row r="39" spans="3:6">
      <c r="C39" s="14" t="s">
        <v>16</v>
      </c>
      <c r="D39" s="14">
        <v>43</v>
      </c>
      <c r="E39" s="14">
        <v>43</v>
      </c>
      <c r="F39" s="15">
        <f t="shared" si="0"/>
        <v>2.3255813953488373</v>
      </c>
    </row>
    <row r="40" spans="3:6">
      <c r="C40" s="14"/>
      <c r="D40" s="14"/>
      <c r="E40" s="16" t="s">
        <v>18</v>
      </c>
      <c r="F40" s="17">
        <f>AVERAGE(F34:F39)</f>
        <v>3.09293245098366</v>
      </c>
    </row>
  </sheetData>
  <mergeCells count="8">
    <mergeCell ref="A21:C21"/>
    <mergeCell ref="E21:G21"/>
    <mergeCell ref="A1:C1"/>
    <mergeCell ref="E1:G1"/>
    <mergeCell ref="H1:J1"/>
    <mergeCell ref="A11:C11"/>
    <mergeCell ref="E11:G11"/>
    <mergeCell ref="H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ED85-A3BA-B043-B87E-34A414AF1DC6}">
  <dimension ref="A1:P28"/>
  <sheetViews>
    <sheetView workbookViewId="0">
      <selection activeCell="B14" sqref="B14:C14"/>
    </sheetView>
  </sheetViews>
  <sheetFormatPr baseColWidth="10" defaultRowHeight="16"/>
  <cols>
    <col min="1" max="1" width="15.1640625" bestFit="1" customWidth="1"/>
    <col min="2" max="2" width="12.83203125" bestFit="1" customWidth="1"/>
    <col min="3" max="3" width="16.5" bestFit="1" customWidth="1"/>
    <col min="4" max="4" width="11.33203125" bestFit="1" customWidth="1"/>
    <col min="5" max="5" width="11" bestFit="1" customWidth="1"/>
    <col min="6" max="6" width="13.5" bestFit="1" customWidth="1"/>
    <col min="7" max="7" width="14.83203125" bestFit="1" customWidth="1"/>
    <col min="12" max="12" width="11" bestFit="1" customWidth="1"/>
    <col min="13" max="13" width="13.5" bestFit="1" customWidth="1"/>
    <col min="14" max="14" width="14.83203125" bestFit="1" customWidth="1"/>
  </cols>
  <sheetData>
    <row r="1" spans="1:16">
      <c r="A1" s="30" t="s">
        <v>20</v>
      </c>
      <c r="B1" s="31" t="s">
        <v>21</v>
      </c>
      <c r="C1" s="31" t="s">
        <v>22</v>
      </c>
      <c r="D1" s="31" t="s">
        <v>23</v>
      </c>
    </row>
    <row r="2" spans="1:16">
      <c r="A2" s="32" t="s">
        <v>24</v>
      </c>
      <c r="B2" s="33">
        <v>0.79198797809037902</v>
      </c>
      <c r="C2" s="33">
        <v>0.56721219045353299</v>
      </c>
      <c r="D2" s="36">
        <v>1.2335559599502199</v>
      </c>
    </row>
    <row r="3" spans="1:16">
      <c r="A3" s="32" t="s">
        <v>25</v>
      </c>
      <c r="B3" s="33">
        <v>0.66336047714580304</v>
      </c>
      <c r="C3" s="33">
        <v>0.513062426527778</v>
      </c>
      <c r="D3" s="36">
        <v>1.1130428727952899</v>
      </c>
    </row>
    <row r="4" spans="1:16">
      <c r="A4" s="32" t="s">
        <v>26</v>
      </c>
      <c r="B4" s="33">
        <v>0.55235074341693002</v>
      </c>
      <c r="C4" s="33">
        <v>0.45638075482968199</v>
      </c>
      <c r="D4" s="36">
        <v>1.0080415060197201</v>
      </c>
    </row>
    <row r="5" spans="1:16">
      <c r="A5" s="32" t="s">
        <v>27</v>
      </c>
      <c r="B5" s="33">
        <v>0.58932546242830297</v>
      </c>
      <c r="C5" s="33">
        <v>0.51024338685380699</v>
      </c>
      <c r="D5" s="36">
        <v>0.97409486381193999</v>
      </c>
    </row>
    <row r="6" spans="1:16">
      <c r="A6" s="32" t="s">
        <v>28</v>
      </c>
      <c r="B6" s="33">
        <v>0.63591468209773305</v>
      </c>
      <c r="C6" s="33">
        <v>0.61494647104086297</v>
      </c>
      <c r="D6" s="36">
        <v>0.88400325507617905</v>
      </c>
    </row>
    <row r="7" spans="1:16">
      <c r="A7" s="32" t="s">
        <v>29</v>
      </c>
      <c r="B7" s="33">
        <v>0.54844794268527597</v>
      </c>
      <c r="C7" s="33">
        <v>0.57214464820704503</v>
      </c>
      <c r="D7" s="36">
        <v>0.79725982601555001</v>
      </c>
    </row>
    <row r="8" spans="1:16">
      <c r="A8" s="32" t="s">
        <v>30</v>
      </c>
      <c r="B8" s="33">
        <v>0.351113749786853</v>
      </c>
      <c r="C8" s="33">
        <v>0.38781753487260201</v>
      </c>
      <c r="D8" s="36">
        <v>0.66735958669809303</v>
      </c>
    </row>
    <row r="9" spans="1:16">
      <c r="A9" s="32" t="s">
        <v>31</v>
      </c>
      <c r="B9" s="33">
        <v>0.41166535977108898</v>
      </c>
      <c r="C9" s="34">
        <v>0.48213489093613299</v>
      </c>
      <c r="D9" s="37">
        <v>0.66239835733729102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>
      <c r="A10" s="32" t="s">
        <v>32</v>
      </c>
      <c r="B10" s="33">
        <v>0.51983477755888496</v>
      </c>
      <c r="C10" s="34">
        <v>0.66701680291224097</v>
      </c>
      <c r="D10" s="37">
        <v>0.64096552844281995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32" t="s">
        <v>33</v>
      </c>
      <c r="B11" s="33">
        <v>0.37230920623027902</v>
      </c>
      <c r="C11" s="34">
        <v>0.47399896768192501</v>
      </c>
      <c r="D11" s="37">
        <v>0.59073800856498504</v>
      </c>
      <c r="E11" s="21"/>
      <c r="F11" s="21"/>
      <c r="G11" s="21"/>
      <c r="H11" s="21"/>
      <c r="I11" s="21"/>
      <c r="J11" s="21"/>
      <c r="K11" s="21"/>
      <c r="L11" s="22"/>
      <c r="M11" s="22"/>
      <c r="N11" s="22"/>
      <c r="O11" s="21"/>
      <c r="P11" s="21"/>
    </row>
    <row r="12" spans="1:16">
      <c r="A12" s="32" t="s">
        <v>34</v>
      </c>
      <c r="B12" s="33">
        <v>0.53053179701491204</v>
      </c>
      <c r="C12" s="34">
        <v>0.74234401172191999</v>
      </c>
      <c r="D12" s="37">
        <v>0.59033519513197397</v>
      </c>
      <c r="E12" s="22"/>
      <c r="F12" s="22"/>
      <c r="G12" s="22"/>
      <c r="H12" s="21"/>
      <c r="I12" s="21"/>
      <c r="J12" s="21"/>
      <c r="K12" s="21"/>
      <c r="L12" s="19"/>
      <c r="M12" s="19"/>
      <c r="N12" s="19"/>
      <c r="O12" s="21"/>
      <c r="P12" s="21"/>
    </row>
    <row r="13" spans="1:16">
      <c r="A13" s="32" t="s">
        <v>35</v>
      </c>
      <c r="B13" s="33">
        <v>0.432571051068526</v>
      </c>
      <c r="C13" s="34">
        <v>0.60716848364093201</v>
      </c>
      <c r="D13" s="37">
        <v>0.56042278253321698</v>
      </c>
      <c r="E13" s="19"/>
      <c r="F13" s="19"/>
      <c r="G13" s="19"/>
      <c r="H13" s="21"/>
      <c r="I13" s="21"/>
      <c r="J13" s="21"/>
      <c r="K13" s="21"/>
      <c r="L13" s="20"/>
      <c r="M13" s="20"/>
      <c r="N13" s="20"/>
      <c r="O13" s="21"/>
      <c r="P13" s="21"/>
    </row>
    <row r="14" spans="1:16">
      <c r="A14" s="32" t="s">
        <v>36</v>
      </c>
      <c r="B14" s="33">
        <v>0.28828612203978199</v>
      </c>
      <c r="C14" s="34">
        <v>0.365511623162042</v>
      </c>
      <c r="D14" s="37">
        <v>0.53619668875179904</v>
      </c>
      <c r="E14" s="20"/>
      <c r="F14" s="20"/>
      <c r="G14" s="20"/>
      <c r="H14" s="21"/>
      <c r="I14" s="21"/>
      <c r="J14" s="21"/>
      <c r="K14" s="21"/>
      <c r="L14" s="20"/>
      <c r="M14" s="20"/>
      <c r="N14" s="20"/>
      <c r="O14" s="21"/>
      <c r="P14" s="21"/>
    </row>
    <row r="15" spans="1:16">
      <c r="A15" s="32" t="s">
        <v>37</v>
      </c>
      <c r="B15" s="33">
        <v>0.37038389693748502</v>
      </c>
      <c r="C15" s="34">
        <v>0.54026395574852504</v>
      </c>
      <c r="D15" s="37">
        <v>0.51471858149819605</v>
      </c>
      <c r="E15" s="20"/>
      <c r="F15" s="20"/>
      <c r="G15" s="20"/>
      <c r="H15" s="21"/>
      <c r="I15" s="21"/>
      <c r="J15" s="21"/>
      <c r="K15" s="21"/>
      <c r="L15" s="20"/>
      <c r="M15" s="20"/>
      <c r="N15" s="20"/>
      <c r="O15" s="21"/>
      <c r="P15" s="21"/>
    </row>
    <row r="16" spans="1:16">
      <c r="A16" s="32" t="s">
        <v>38</v>
      </c>
      <c r="B16" s="33">
        <v>0.25030065364336801</v>
      </c>
      <c r="C16" s="34">
        <v>0.307165036113414</v>
      </c>
      <c r="D16" s="37">
        <v>0.51438358884384705</v>
      </c>
      <c r="E16" s="20"/>
      <c r="F16" s="20"/>
      <c r="G16" s="20"/>
      <c r="H16" s="21"/>
      <c r="I16" s="21"/>
      <c r="J16" s="21"/>
      <c r="K16" s="21"/>
      <c r="L16" s="20"/>
      <c r="M16" s="20"/>
      <c r="N16" s="20"/>
      <c r="O16" s="21"/>
      <c r="P16" s="21"/>
    </row>
    <row r="17" spans="1:16">
      <c r="A17" s="4"/>
      <c r="B17" s="4"/>
      <c r="C17" s="28"/>
      <c r="D17" s="28"/>
      <c r="E17" s="20"/>
      <c r="F17" s="20"/>
      <c r="G17" s="20"/>
      <c r="H17" s="21"/>
      <c r="I17" s="21"/>
      <c r="J17" s="21"/>
      <c r="K17" s="21"/>
      <c r="L17" s="20"/>
      <c r="M17" s="20"/>
      <c r="N17" s="20"/>
      <c r="O17" s="21"/>
      <c r="P17" s="21"/>
    </row>
    <row r="18" spans="1:16">
      <c r="C18" s="21"/>
      <c r="D18" s="21"/>
      <c r="E18" s="20"/>
      <c r="F18" s="20"/>
      <c r="G18" s="20"/>
      <c r="H18" s="21"/>
      <c r="I18" s="21"/>
      <c r="J18" s="21"/>
      <c r="K18" s="21"/>
      <c r="L18" s="20"/>
      <c r="M18" s="20"/>
      <c r="N18" s="20"/>
      <c r="O18" s="21"/>
      <c r="P18" s="21"/>
    </row>
    <row r="19" spans="1:16">
      <c r="C19" s="21"/>
      <c r="D19" s="21"/>
      <c r="E19" s="20"/>
      <c r="F19" s="20"/>
      <c r="G19" s="20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</sheetData>
  <mergeCells count="2">
    <mergeCell ref="E12:G12"/>
    <mergeCell ref="L11:N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8DB5-A4A2-514A-AD6F-D5179CD32C3D}">
  <dimension ref="A1:Q33"/>
  <sheetViews>
    <sheetView workbookViewId="0">
      <selection activeCell="P16" sqref="A1:P16"/>
    </sheetView>
  </sheetViews>
  <sheetFormatPr baseColWidth="10" defaultRowHeight="16"/>
  <cols>
    <col min="1" max="1" width="15.1640625" bestFit="1" customWidth="1"/>
    <col min="2" max="2" width="4.6640625" bestFit="1" customWidth="1"/>
    <col min="3" max="3" width="5.33203125" bestFit="1" customWidth="1"/>
    <col min="4" max="5" width="4.6640625" bestFit="1" customWidth="1"/>
    <col min="6" max="6" width="5.33203125" bestFit="1" customWidth="1"/>
    <col min="7" max="7" width="4.6640625" bestFit="1" customWidth="1"/>
    <col min="8" max="9" width="5.33203125" bestFit="1" customWidth="1"/>
    <col min="10" max="11" width="4.6640625" bestFit="1" customWidth="1"/>
    <col min="12" max="12" width="5.33203125" bestFit="1" customWidth="1"/>
    <col min="13" max="15" width="4.6640625" bestFit="1" customWidth="1"/>
    <col min="16" max="16" width="5.33203125" bestFit="1" customWidth="1"/>
  </cols>
  <sheetData>
    <row r="1" spans="1:17" ht="93">
      <c r="A1" s="42" t="s">
        <v>20</v>
      </c>
      <c r="B1" s="43" t="s">
        <v>24</v>
      </c>
      <c r="C1" s="43" t="s">
        <v>25</v>
      </c>
      <c r="D1" s="43" t="s">
        <v>26</v>
      </c>
      <c r="E1" s="43" t="s">
        <v>27</v>
      </c>
      <c r="F1" s="43" t="s">
        <v>28</v>
      </c>
      <c r="G1" s="43" t="s">
        <v>29</v>
      </c>
      <c r="H1" s="43" t="s">
        <v>30</v>
      </c>
      <c r="I1" s="43" t="s">
        <v>31</v>
      </c>
      <c r="J1" s="43" t="s">
        <v>32</v>
      </c>
      <c r="K1" s="43" t="s">
        <v>33</v>
      </c>
      <c r="L1" s="43" t="s">
        <v>34</v>
      </c>
      <c r="M1" s="43" t="s">
        <v>35</v>
      </c>
      <c r="N1" s="43" t="s">
        <v>36</v>
      </c>
      <c r="O1" s="43" t="s">
        <v>37</v>
      </c>
      <c r="P1" s="43" t="s">
        <v>38</v>
      </c>
      <c r="Q1" s="4"/>
    </row>
    <row r="2" spans="1:17">
      <c r="A2" s="42" t="s">
        <v>24</v>
      </c>
      <c r="B2" s="32">
        <v>1</v>
      </c>
      <c r="C2" s="32">
        <v>0.118781984703271</v>
      </c>
      <c r="D2" s="32">
        <v>0.11157429695218</v>
      </c>
      <c r="E2" s="32">
        <v>0.142466991791486</v>
      </c>
      <c r="F2" s="32">
        <v>8.1856456985398104E-2</v>
      </c>
      <c r="G2" s="32">
        <v>0.115717943854472</v>
      </c>
      <c r="H2" s="32">
        <v>6.4275408893590902E-2</v>
      </c>
      <c r="I2" s="32">
        <v>6.9632372669157103E-2</v>
      </c>
      <c r="J2" s="32">
        <v>0.14071587937376201</v>
      </c>
      <c r="K2" s="32">
        <v>0.159915365870619</v>
      </c>
      <c r="L2" s="32">
        <v>2.6880324113715898E-2</v>
      </c>
      <c r="M2" s="32">
        <v>9.0504615706666097E-2</v>
      </c>
      <c r="N2" s="32">
        <v>8.9427457585703196E-2</v>
      </c>
      <c r="O2" s="32">
        <v>0.13121099411266601</v>
      </c>
      <c r="P2" s="32">
        <v>3.8575546752166803E-2</v>
      </c>
      <c r="Q2" s="4"/>
    </row>
    <row r="3" spans="1:17">
      <c r="A3" s="42" t="s">
        <v>25</v>
      </c>
      <c r="B3" s="32">
        <v>0.118781984703271</v>
      </c>
      <c r="C3" s="32">
        <v>1</v>
      </c>
      <c r="D3" s="32">
        <v>9.3667788278735301E-2</v>
      </c>
      <c r="E3" s="32">
        <v>6.0453948944218801E-2</v>
      </c>
      <c r="F3" s="32">
        <v>0.14340887737535701</v>
      </c>
      <c r="G3" s="32">
        <v>0.32587108454640901</v>
      </c>
      <c r="H3" s="32">
        <v>2.88227399977521E-2</v>
      </c>
      <c r="I3" s="32">
        <v>7.2243075883846999E-2</v>
      </c>
      <c r="J3" s="32">
        <v>0.10146836536574701</v>
      </c>
      <c r="K3" s="32">
        <v>0.13432683563567199</v>
      </c>
      <c r="L3" s="32">
        <v>-1.8611966655453199E-2</v>
      </c>
      <c r="M3" s="32">
        <v>9.2315684992546304E-2</v>
      </c>
      <c r="N3" s="32">
        <v>1.44413644087067E-2</v>
      </c>
      <c r="O3" s="32">
        <v>7.5424456163823705E-2</v>
      </c>
      <c r="P3" s="32">
        <v>-3.2612673762528202E-2</v>
      </c>
      <c r="Q3" s="4"/>
    </row>
    <row r="4" spans="1:17">
      <c r="A4" s="42" t="s">
        <v>26</v>
      </c>
      <c r="B4" s="32">
        <v>0.11157429695218</v>
      </c>
      <c r="C4" s="32">
        <v>9.3667788278735301E-2</v>
      </c>
      <c r="D4" s="32">
        <v>1</v>
      </c>
      <c r="E4" s="32">
        <v>0.165765399773074</v>
      </c>
      <c r="F4" s="32">
        <v>0.14795080088674101</v>
      </c>
      <c r="G4" s="32">
        <v>0.20480373804817401</v>
      </c>
      <c r="H4" s="32">
        <v>5.0273479762861003E-3</v>
      </c>
      <c r="I4" s="32">
        <v>7.6910185857030203E-2</v>
      </c>
      <c r="J4" s="32">
        <v>3.2802112027033897E-2</v>
      </c>
      <c r="K4" s="32">
        <v>0.34314019792310302</v>
      </c>
      <c r="L4" s="32">
        <v>3.3785947973171901E-2</v>
      </c>
      <c r="M4" s="32">
        <v>0.236563318931126</v>
      </c>
      <c r="N4" s="32">
        <v>9.1550803406604001E-2</v>
      </c>
      <c r="O4" s="32">
        <v>0.269230586174389</v>
      </c>
      <c r="P4" s="32">
        <v>0.141816964092667</v>
      </c>
      <c r="Q4" s="4"/>
    </row>
    <row r="5" spans="1:17">
      <c r="A5" s="42" t="s">
        <v>27</v>
      </c>
      <c r="B5" s="32">
        <v>0.142466991791486</v>
      </c>
      <c r="C5" s="32">
        <v>6.0453948944218801E-2</v>
      </c>
      <c r="D5" s="32">
        <v>0.165765399773074</v>
      </c>
      <c r="E5" s="32">
        <v>1</v>
      </c>
      <c r="F5" s="32">
        <v>0.172297072408334</v>
      </c>
      <c r="G5" s="32">
        <v>0.177987699715767</v>
      </c>
      <c r="H5" s="32">
        <v>7.0786203972600895E-2</v>
      </c>
      <c r="I5" s="32">
        <v>3.9377720291103403E-2</v>
      </c>
      <c r="J5" s="32">
        <v>7.2637569625983806E-2</v>
      </c>
      <c r="K5" s="32">
        <v>0.127344440268568</v>
      </c>
      <c r="L5" s="32">
        <v>-3.85553900091386E-3</v>
      </c>
      <c r="M5" s="32">
        <v>7.6398122318831294E-2</v>
      </c>
      <c r="N5" s="32">
        <v>1.54456716629939E-2</v>
      </c>
      <c r="O5" s="32">
        <v>8.3914562622689204E-2</v>
      </c>
      <c r="P5" s="32">
        <v>5.9270608023987002E-2</v>
      </c>
      <c r="Q5" s="4"/>
    </row>
    <row r="6" spans="1:17">
      <c r="A6" s="42" t="s">
        <v>28</v>
      </c>
      <c r="B6" s="32">
        <v>8.1856456985398104E-2</v>
      </c>
      <c r="C6" s="32">
        <v>0.14340887737535701</v>
      </c>
      <c r="D6" s="32">
        <v>0.14795080088674101</v>
      </c>
      <c r="E6" s="32">
        <v>0.172297072408334</v>
      </c>
      <c r="F6" s="32">
        <v>1</v>
      </c>
      <c r="G6" s="32">
        <v>0.19550280338196699</v>
      </c>
      <c r="H6" s="32">
        <v>0.119098978327332</v>
      </c>
      <c r="I6" s="32">
        <v>0.177781460473869</v>
      </c>
      <c r="J6" s="32">
        <v>3.8796010249167498E-2</v>
      </c>
      <c r="K6" s="32">
        <v>0.17941020275489</v>
      </c>
      <c r="L6" s="32">
        <v>-1.07988603895632E-2</v>
      </c>
      <c r="M6" s="32">
        <v>8.8479563109410603E-2</v>
      </c>
      <c r="N6" s="32">
        <v>4.59138079464909E-2</v>
      </c>
      <c r="O6" s="32">
        <v>8.6787012092390994E-2</v>
      </c>
      <c r="P6" s="32">
        <v>-7.0531445549731203E-3</v>
      </c>
      <c r="Q6" s="4"/>
    </row>
    <row r="7" spans="1:17">
      <c r="A7" s="42" t="s">
        <v>29</v>
      </c>
      <c r="B7" s="32">
        <v>0.115717943854472</v>
      </c>
      <c r="C7" s="32">
        <v>0.32587108454640901</v>
      </c>
      <c r="D7" s="32">
        <v>0.20480373804817401</v>
      </c>
      <c r="E7" s="32">
        <v>0.177987699715767</v>
      </c>
      <c r="F7" s="32">
        <v>0.19550280338196699</v>
      </c>
      <c r="G7" s="32">
        <v>1</v>
      </c>
      <c r="H7" s="32">
        <v>2.4479576957864999E-2</v>
      </c>
      <c r="I7" s="32">
        <v>5.2619861397229101E-2</v>
      </c>
      <c r="J7" s="32">
        <v>0.10423617036799</v>
      </c>
      <c r="K7" s="32">
        <v>0.16315487316681099</v>
      </c>
      <c r="L7" s="32">
        <v>4.43624960010085E-2</v>
      </c>
      <c r="M7" s="32">
        <v>0.37456577386564399</v>
      </c>
      <c r="N7" s="32">
        <v>1.1615205944520399E-2</v>
      </c>
      <c r="O7" s="32">
        <v>0.119175601479049</v>
      </c>
      <c r="P7" s="32">
        <v>4.1036268148724103E-2</v>
      </c>
      <c r="Q7" s="4"/>
    </row>
    <row r="8" spans="1:17">
      <c r="A8" s="42" t="s">
        <v>30</v>
      </c>
      <c r="B8" s="32">
        <v>6.4275408893590902E-2</v>
      </c>
      <c r="C8" s="32">
        <v>2.88227399977521E-2</v>
      </c>
      <c r="D8" s="32">
        <v>5.0273479762861003E-3</v>
      </c>
      <c r="E8" s="32">
        <v>7.0786203972600895E-2</v>
      </c>
      <c r="F8" s="32">
        <v>0.119098978327332</v>
      </c>
      <c r="G8" s="32">
        <v>2.4479576957864999E-2</v>
      </c>
      <c r="H8" s="32">
        <v>1</v>
      </c>
      <c r="I8" s="32">
        <v>9.4537736296282204E-2</v>
      </c>
      <c r="J8" s="32">
        <v>3.8251257647133399E-2</v>
      </c>
      <c r="K8" s="32">
        <v>7.2809267388243795E-2</v>
      </c>
      <c r="L8" s="32">
        <v>2.5542277113412101E-2</v>
      </c>
      <c r="M8" s="32">
        <v>2.08740633325399E-2</v>
      </c>
      <c r="N8" s="32">
        <v>3.7866507558826201E-2</v>
      </c>
      <c r="O8" s="32">
        <v>1.43152908048646E-2</v>
      </c>
      <c r="P8" s="32">
        <v>-2.2346081646957599E-2</v>
      </c>
      <c r="Q8" s="4"/>
    </row>
    <row r="9" spans="1:17">
      <c r="A9" s="42" t="s">
        <v>31</v>
      </c>
      <c r="B9" s="32">
        <v>6.9632372669157103E-2</v>
      </c>
      <c r="C9" s="32">
        <v>7.2243075883846999E-2</v>
      </c>
      <c r="D9" s="32">
        <v>7.6910185857030203E-2</v>
      </c>
      <c r="E9" s="32">
        <v>3.9377720291103403E-2</v>
      </c>
      <c r="F9" s="32">
        <v>0.177781460473869</v>
      </c>
      <c r="G9" s="32">
        <v>5.2619861397229101E-2</v>
      </c>
      <c r="H9" s="32">
        <v>9.4537736296282204E-2</v>
      </c>
      <c r="I9" s="32">
        <v>1</v>
      </c>
      <c r="J9" s="32">
        <v>8.4985796336474202E-3</v>
      </c>
      <c r="K9" s="32">
        <v>9.7414030349841405E-2</v>
      </c>
      <c r="L9" s="32">
        <v>-1.1235500971950399E-2</v>
      </c>
      <c r="M9" s="32">
        <v>2.7247676456637601E-2</v>
      </c>
      <c r="N9" s="32">
        <v>2.94671320969228E-2</v>
      </c>
      <c r="O9" s="32">
        <v>1.88387360169452E-2</v>
      </c>
      <c r="P9" s="32">
        <v>-3.0555226739058701E-3</v>
      </c>
      <c r="Q9" s="4"/>
    </row>
    <row r="10" spans="1:17">
      <c r="A10" s="42" t="s">
        <v>32</v>
      </c>
      <c r="B10" s="32">
        <v>0.14071587937376201</v>
      </c>
      <c r="C10" s="32">
        <v>0.10146836536574701</v>
      </c>
      <c r="D10" s="32">
        <v>3.2802112027033897E-2</v>
      </c>
      <c r="E10" s="32">
        <v>7.2637569625983806E-2</v>
      </c>
      <c r="F10" s="32">
        <v>3.8796010249167498E-2</v>
      </c>
      <c r="G10" s="32">
        <v>0.10423617036799</v>
      </c>
      <c r="H10" s="32">
        <v>3.8251257647133399E-2</v>
      </c>
      <c r="I10" s="32">
        <v>8.4985796336474202E-3</v>
      </c>
      <c r="J10" s="32">
        <v>1</v>
      </c>
      <c r="K10" s="32">
        <v>6.8621787077765201E-2</v>
      </c>
      <c r="L10" s="32">
        <v>3.1692791515307697E-2</v>
      </c>
      <c r="M10" s="32">
        <v>2.9134126836144102E-2</v>
      </c>
      <c r="N10" s="32">
        <v>4.8535783123714302E-2</v>
      </c>
      <c r="O10" s="32">
        <v>6.47670025449118E-2</v>
      </c>
      <c r="P10" s="32">
        <v>1.6756540208197699E-2</v>
      </c>
      <c r="Q10" s="4"/>
    </row>
    <row r="11" spans="1:17">
      <c r="A11" s="42" t="s">
        <v>33</v>
      </c>
      <c r="B11" s="32">
        <v>0.159915365870619</v>
      </c>
      <c r="C11" s="32">
        <v>0.13432683563567199</v>
      </c>
      <c r="D11" s="32">
        <v>0.34314019792310302</v>
      </c>
      <c r="E11" s="32">
        <v>0.127344440268568</v>
      </c>
      <c r="F11" s="32">
        <v>0.17941020275489</v>
      </c>
      <c r="G11" s="32">
        <v>0.16315487316681099</v>
      </c>
      <c r="H11" s="32">
        <v>7.2809267388243795E-2</v>
      </c>
      <c r="I11" s="32">
        <v>9.7414030349841405E-2</v>
      </c>
      <c r="J11" s="32">
        <v>6.8621787077765201E-2</v>
      </c>
      <c r="K11" s="32">
        <v>1</v>
      </c>
      <c r="L11" s="32">
        <v>1.8040729322446099E-2</v>
      </c>
      <c r="M11" s="32">
        <v>0.12750810572488</v>
      </c>
      <c r="N11" s="32">
        <v>4.6808775471803399E-2</v>
      </c>
      <c r="O11" s="32">
        <v>0.36251917310036003</v>
      </c>
      <c r="P11" s="32">
        <v>0.112883539713911</v>
      </c>
      <c r="Q11" s="4"/>
    </row>
    <row r="12" spans="1:17">
      <c r="A12" s="42" t="s">
        <v>34</v>
      </c>
      <c r="B12" s="32">
        <v>2.6880324113715898E-2</v>
      </c>
      <c r="C12" s="32">
        <v>-1.8611966655453199E-2</v>
      </c>
      <c r="D12" s="32">
        <v>3.3785947973171901E-2</v>
      </c>
      <c r="E12" s="32">
        <v>-3.85553900091386E-3</v>
      </c>
      <c r="F12" s="32">
        <v>-1.07988603895632E-2</v>
      </c>
      <c r="G12" s="32">
        <v>4.43624960010085E-2</v>
      </c>
      <c r="H12" s="32">
        <v>2.5542277113412101E-2</v>
      </c>
      <c r="I12" s="32">
        <v>-1.1235500971950399E-2</v>
      </c>
      <c r="J12" s="32">
        <v>3.1692791515307697E-2</v>
      </c>
      <c r="K12" s="32">
        <v>1.8040729322446099E-2</v>
      </c>
      <c r="L12" s="32">
        <v>1</v>
      </c>
      <c r="M12" s="32">
        <v>4.6169592752229503E-2</v>
      </c>
      <c r="N12" s="32">
        <v>2.0580922807251201E-2</v>
      </c>
      <c r="O12" s="32">
        <v>2.8565441369451199E-2</v>
      </c>
      <c r="P12" s="32">
        <v>4.9593479457027004E-3</v>
      </c>
      <c r="Q12" s="4"/>
    </row>
    <row r="13" spans="1:17">
      <c r="A13" s="42" t="s">
        <v>35</v>
      </c>
      <c r="B13" s="32">
        <v>9.0504615706666097E-2</v>
      </c>
      <c r="C13" s="32">
        <v>9.2315684992546304E-2</v>
      </c>
      <c r="D13" s="32">
        <v>0.236563318931126</v>
      </c>
      <c r="E13" s="32">
        <v>7.6398122318831294E-2</v>
      </c>
      <c r="F13" s="32">
        <v>8.8479563109410603E-2</v>
      </c>
      <c r="G13" s="32">
        <v>0.37456577386564399</v>
      </c>
      <c r="H13" s="32">
        <v>2.08740633325399E-2</v>
      </c>
      <c r="I13" s="32">
        <v>2.7247676456637601E-2</v>
      </c>
      <c r="J13" s="32">
        <v>2.9134126836144102E-2</v>
      </c>
      <c r="K13" s="32">
        <v>0.12750810572488</v>
      </c>
      <c r="L13" s="32">
        <v>4.6169592752229503E-2</v>
      </c>
      <c r="M13" s="32">
        <v>1</v>
      </c>
      <c r="N13" s="32">
        <v>1.0232596645273401E-2</v>
      </c>
      <c r="O13" s="32">
        <v>0.16344330501627499</v>
      </c>
      <c r="P13" s="32">
        <v>4.6156940717270098E-2</v>
      </c>
      <c r="Q13" s="4"/>
    </row>
    <row r="14" spans="1:17">
      <c r="A14" s="42" t="s">
        <v>36</v>
      </c>
      <c r="B14" s="32">
        <v>8.9427457585703196E-2</v>
      </c>
      <c r="C14" s="32">
        <v>1.44413644087067E-2</v>
      </c>
      <c r="D14" s="32">
        <v>9.1550803406604001E-2</v>
      </c>
      <c r="E14" s="32">
        <v>1.54456716629939E-2</v>
      </c>
      <c r="F14" s="32">
        <v>4.59138079464909E-2</v>
      </c>
      <c r="G14" s="32">
        <v>1.1615205944520399E-2</v>
      </c>
      <c r="H14" s="32">
        <v>3.7866507558826201E-2</v>
      </c>
      <c r="I14" s="32">
        <v>2.94671320969228E-2</v>
      </c>
      <c r="J14" s="32">
        <v>4.8535783123714302E-2</v>
      </c>
      <c r="K14" s="32">
        <v>4.6808775471803399E-2</v>
      </c>
      <c r="L14" s="32">
        <v>2.0580922807251201E-2</v>
      </c>
      <c r="M14" s="32">
        <v>1.0232596645273401E-2</v>
      </c>
      <c r="N14" s="32">
        <v>1</v>
      </c>
      <c r="O14" s="32">
        <v>9.0450188605313096E-3</v>
      </c>
      <c r="P14" s="32">
        <v>1.4197278516725099E-2</v>
      </c>
      <c r="Q14" s="4"/>
    </row>
    <row r="15" spans="1:17">
      <c r="A15" s="42" t="s">
        <v>37</v>
      </c>
      <c r="B15" s="32">
        <v>0.13121099411266601</v>
      </c>
      <c r="C15" s="32">
        <v>7.5424456163823705E-2</v>
      </c>
      <c r="D15" s="32">
        <v>0.269230586174389</v>
      </c>
      <c r="E15" s="32">
        <v>8.3914562622689204E-2</v>
      </c>
      <c r="F15" s="32">
        <v>8.6787012092390994E-2</v>
      </c>
      <c r="G15" s="32">
        <v>0.119175601479049</v>
      </c>
      <c r="H15" s="32">
        <v>1.43152908048646E-2</v>
      </c>
      <c r="I15" s="32">
        <v>1.88387360169452E-2</v>
      </c>
      <c r="J15" s="32">
        <v>6.47670025449118E-2</v>
      </c>
      <c r="K15" s="32">
        <v>0.36251917310036003</v>
      </c>
      <c r="L15" s="32">
        <v>2.8565441369451199E-2</v>
      </c>
      <c r="M15" s="32">
        <v>0.16344330501627499</v>
      </c>
      <c r="N15" s="32">
        <v>9.0450188605313096E-3</v>
      </c>
      <c r="O15" s="32">
        <v>1</v>
      </c>
      <c r="P15" s="32">
        <v>1.48465333402432E-2</v>
      </c>
      <c r="Q15" s="4"/>
    </row>
    <row r="16" spans="1:17">
      <c r="A16" s="42" t="s">
        <v>38</v>
      </c>
      <c r="B16" s="32">
        <v>3.8575546752166803E-2</v>
      </c>
      <c r="C16" s="32">
        <v>-3.2612673762528202E-2</v>
      </c>
      <c r="D16" s="32">
        <v>0.141816964092667</v>
      </c>
      <c r="E16" s="32">
        <v>5.9270608023987002E-2</v>
      </c>
      <c r="F16" s="32">
        <v>-7.0531445549731203E-3</v>
      </c>
      <c r="G16" s="32">
        <v>4.1036268148724103E-2</v>
      </c>
      <c r="H16" s="32">
        <v>-2.2346081646957599E-2</v>
      </c>
      <c r="I16" s="32">
        <v>-3.0555226739058701E-3</v>
      </c>
      <c r="J16" s="32">
        <v>1.6756540208197699E-2</v>
      </c>
      <c r="K16" s="32">
        <v>0.112883539713911</v>
      </c>
      <c r="L16" s="32">
        <v>4.9593479457027004E-3</v>
      </c>
      <c r="M16" s="32">
        <v>4.6156940717270098E-2</v>
      </c>
      <c r="N16" s="32">
        <v>1.4197278516725099E-2</v>
      </c>
      <c r="O16" s="32">
        <v>1.48465333402432E-2</v>
      </c>
      <c r="P16" s="32">
        <v>1</v>
      </c>
      <c r="Q16" s="4"/>
    </row>
    <row r="17" spans="1: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4"/>
    </row>
    <row r="18" spans="1:1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28"/>
      <c r="J19" s="28"/>
      <c r="K19" s="28"/>
      <c r="L19" s="28"/>
      <c r="M19" s="28"/>
      <c r="N19" s="4"/>
      <c r="O19" s="4"/>
      <c r="P19" s="4"/>
      <c r="Q19" s="4"/>
    </row>
    <row r="20" spans="1:17">
      <c r="A20" s="4"/>
      <c r="B20" s="4"/>
      <c r="C20" s="4"/>
      <c r="D20" s="4"/>
      <c r="E20" s="4"/>
      <c r="F20" s="4"/>
      <c r="G20" s="4"/>
      <c r="H20" s="4"/>
      <c r="I20" s="28"/>
      <c r="J20" s="28"/>
      <c r="K20" s="28"/>
      <c r="L20" s="28"/>
      <c r="M20" s="28"/>
      <c r="N20" s="4"/>
      <c r="O20" s="4"/>
      <c r="P20" s="4"/>
      <c r="Q20" s="4"/>
    </row>
    <row r="21" spans="1:17">
      <c r="A21" s="4"/>
      <c r="B21" s="4"/>
      <c r="C21" s="4"/>
      <c r="D21" s="4"/>
      <c r="E21" s="4"/>
      <c r="F21" s="4"/>
      <c r="G21" s="4"/>
      <c r="H21" s="4"/>
      <c r="I21" s="28"/>
      <c r="J21" s="28"/>
      <c r="K21" s="28"/>
      <c r="L21" s="28"/>
      <c r="M21" s="28"/>
      <c r="N21" s="4"/>
      <c r="O21" s="4"/>
      <c r="P21" s="4"/>
      <c r="Q21" s="4"/>
    </row>
    <row r="22" spans="1:17">
      <c r="A22" s="4"/>
      <c r="B22" s="4"/>
      <c r="C22" s="4"/>
      <c r="D22" s="4"/>
      <c r="E22" s="4"/>
      <c r="F22" s="4"/>
      <c r="G22" s="4"/>
      <c r="H22" s="4"/>
      <c r="I22" s="28"/>
      <c r="J22" s="28"/>
      <c r="K22" s="28"/>
      <c r="L22" s="28"/>
      <c r="M22" s="28"/>
      <c r="N22" s="4"/>
      <c r="O22" s="4"/>
      <c r="P22" s="4"/>
      <c r="Q22" s="4"/>
    </row>
    <row r="23" spans="1:17">
      <c r="A23" s="4"/>
      <c r="B23" s="4"/>
      <c r="C23" s="4"/>
      <c r="D23" s="4"/>
      <c r="E23" s="4"/>
      <c r="F23" s="4"/>
      <c r="G23" s="4"/>
      <c r="H23" s="4"/>
      <c r="I23" s="28"/>
      <c r="J23" s="28"/>
      <c r="K23" s="39"/>
      <c r="L23" s="39"/>
      <c r="M23" s="39"/>
      <c r="N23" s="4"/>
      <c r="O23" s="4"/>
      <c r="P23" s="4"/>
      <c r="Q23" s="4"/>
    </row>
    <row r="24" spans="1:17">
      <c r="A24" s="4"/>
      <c r="B24" s="4"/>
      <c r="C24" s="4"/>
      <c r="D24" s="4"/>
      <c r="E24" s="4"/>
      <c r="F24" s="4"/>
      <c r="G24" s="4"/>
      <c r="H24" s="4"/>
      <c r="I24" s="28"/>
      <c r="J24" s="28"/>
      <c r="K24" s="40"/>
      <c r="L24" s="40"/>
      <c r="M24" s="40"/>
      <c r="N24" s="4"/>
      <c r="O24" s="4"/>
      <c r="P24" s="4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28"/>
      <c r="J25" s="28"/>
      <c r="K25" s="41"/>
      <c r="L25" s="41"/>
      <c r="M25" s="41"/>
      <c r="N25" s="4"/>
      <c r="O25" s="4"/>
      <c r="P25" s="4"/>
      <c r="Q25" s="4"/>
    </row>
    <row r="26" spans="1:17">
      <c r="I26" s="21"/>
      <c r="J26" s="21"/>
      <c r="K26" s="20"/>
      <c r="L26" s="20"/>
      <c r="M26" s="20"/>
    </row>
    <row r="27" spans="1:17">
      <c r="I27" s="21"/>
      <c r="J27" s="21"/>
      <c r="K27" s="20"/>
      <c r="L27" s="20"/>
      <c r="M27" s="20"/>
    </row>
    <row r="28" spans="1:17">
      <c r="I28" s="21"/>
      <c r="J28" s="21"/>
      <c r="K28" s="20"/>
      <c r="L28" s="20"/>
      <c r="M28" s="20"/>
    </row>
    <row r="29" spans="1:17">
      <c r="I29" s="21"/>
      <c r="J29" s="21"/>
      <c r="K29" s="20"/>
      <c r="L29" s="20"/>
      <c r="M29" s="20"/>
    </row>
    <row r="30" spans="1:17">
      <c r="I30" s="21"/>
      <c r="J30" s="21"/>
      <c r="K30" s="20"/>
      <c r="L30" s="20"/>
      <c r="M30" s="20"/>
    </row>
    <row r="31" spans="1:17">
      <c r="I31" s="21"/>
      <c r="J31" s="21"/>
      <c r="K31" s="21"/>
      <c r="L31" s="21"/>
      <c r="M31" s="21"/>
    </row>
    <row r="32" spans="1:17">
      <c r="I32" s="21"/>
      <c r="J32" s="21"/>
      <c r="K32" s="21"/>
      <c r="L32" s="21"/>
      <c r="M32" s="21"/>
    </row>
    <row r="33" spans="9:13">
      <c r="I33" s="21"/>
      <c r="J33" s="21"/>
      <c r="K33" s="21"/>
      <c r="L33" s="21"/>
      <c r="M33" s="21"/>
    </row>
  </sheetData>
  <mergeCells count="1">
    <mergeCell ref="K23:M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6A60-045C-5A41-8679-B155E2A6C230}">
  <dimension ref="A5:E17"/>
  <sheetViews>
    <sheetView workbookViewId="0">
      <selection activeCell="A16" sqref="A16"/>
    </sheetView>
  </sheetViews>
  <sheetFormatPr baseColWidth="10" defaultRowHeight="16"/>
  <cols>
    <col min="1" max="1" width="12.33203125" bestFit="1" customWidth="1"/>
    <col min="2" max="2" width="12.83203125" bestFit="1" customWidth="1"/>
    <col min="3" max="3" width="16.83203125" bestFit="1" customWidth="1"/>
    <col min="4" max="4" width="12.1640625" bestFit="1" customWidth="1"/>
  </cols>
  <sheetData>
    <row r="5" spans="1:5">
      <c r="A5" s="6" t="s">
        <v>39</v>
      </c>
      <c r="B5" s="46" t="s">
        <v>41</v>
      </c>
      <c r="C5" s="46"/>
      <c r="D5" s="46"/>
    </row>
    <row r="6" spans="1:5">
      <c r="A6" s="5"/>
      <c r="B6" s="47" t="s">
        <v>42</v>
      </c>
      <c r="C6" s="47"/>
      <c r="D6" s="47"/>
    </row>
    <row r="10" spans="1:5">
      <c r="A10" s="49" t="s">
        <v>20</v>
      </c>
      <c r="B10" s="49" t="s">
        <v>21</v>
      </c>
      <c r="C10" s="49" t="s">
        <v>22</v>
      </c>
      <c r="D10" s="49" t="s">
        <v>23</v>
      </c>
      <c r="E10" s="49" t="s">
        <v>43</v>
      </c>
    </row>
    <row r="11" spans="1:5">
      <c r="A11" s="44" t="s">
        <v>36</v>
      </c>
      <c r="B11" s="45">
        <v>0.28828612203978199</v>
      </c>
      <c r="C11" s="45">
        <v>0.365511623162042</v>
      </c>
      <c r="D11" s="29">
        <v>0.53619668875179904</v>
      </c>
      <c r="E11" s="51">
        <v>0.01</v>
      </c>
    </row>
    <row r="12" spans="1:5">
      <c r="A12" s="44" t="s">
        <v>35</v>
      </c>
      <c r="B12" s="45">
        <v>0.432571051068526</v>
      </c>
      <c r="C12" s="45">
        <v>0.60716848364093201</v>
      </c>
      <c r="D12" s="29">
        <v>0.56042278253321698</v>
      </c>
      <c r="E12" s="51"/>
    </row>
    <row r="15" spans="1:5">
      <c r="A15" s="50" t="s">
        <v>20</v>
      </c>
      <c r="B15" s="50" t="s">
        <v>36</v>
      </c>
      <c r="C15" s="50" t="s">
        <v>35</v>
      </c>
    </row>
    <row r="16" spans="1:5">
      <c r="A16" s="50" t="s">
        <v>36</v>
      </c>
      <c r="B16" s="48">
        <v>1</v>
      </c>
      <c r="C16" s="48">
        <v>0.01</v>
      </c>
    </row>
    <row r="17" spans="1:3">
      <c r="A17" s="50" t="s">
        <v>35</v>
      </c>
      <c r="B17" s="48">
        <v>0.01</v>
      </c>
      <c r="C17" s="48">
        <v>1</v>
      </c>
    </row>
  </sheetData>
  <mergeCells count="3">
    <mergeCell ref="B5:D5"/>
    <mergeCell ref="B6:D6"/>
    <mergeCell ref="E11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CACF-CC15-E44D-8E56-078B84F748B3}">
  <dimension ref="A1:M48"/>
  <sheetViews>
    <sheetView workbookViewId="0">
      <selection activeCell="J19" sqref="I13:J19"/>
    </sheetView>
  </sheetViews>
  <sheetFormatPr baseColWidth="10" defaultRowHeight="16"/>
  <cols>
    <col min="1" max="1" width="8" bestFit="1" customWidth="1"/>
    <col min="2" max="2" width="12.33203125" bestFit="1" customWidth="1"/>
    <col min="3" max="3" width="14.1640625" bestFit="1" customWidth="1"/>
    <col min="4" max="4" width="11.33203125" bestFit="1" customWidth="1"/>
    <col min="5" max="5" width="11.6640625" bestFit="1" customWidth="1"/>
    <col min="6" max="6" width="9.6640625" bestFit="1" customWidth="1"/>
    <col min="9" max="9" width="25.83203125" bestFit="1" customWidth="1"/>
    <col min="10" max="10" width="4.83203125" bestFit="1" customWidth="1"/>
    <col min="11" max="11" width="14.1640625" bestFit="1" customWidth="1"/>
    <col min="12" max="12" width="11.33203125" bestFit="1" customWidth="1"/>
    <col min="13" max="13" width="11.6640625" bestFit="1" customWidth="1"/>
  </cols>
  <sheetData>
    <row r="1" spans="1:13" ht="37" customHeight="1">
      <c r="A1" s="54" t="s">
        <v>36</v>
      </c>
      <c r="B1" s="54" t="s">
        <v>35</v>
      </c>
      <c r="C1" s="55" t="s">
        <v>44</v>
      </c>
      <c r="D1" s="55" t="s">
        <v>46</v>
      </c>
      <c r="E1" s="56" t="s">
        <v>45</v>
      </c>
      <c r="F1" s="4"/>
    </row>
    <row r="2" spans="1:13">
      <c r="A2" s="53">
        <v>0</v>
      </c>
      <c r="B2" s="53">
        <v>1</v>
      </c>
      <c r="C2" s="53">
        <v>0.432571051068526</v>
      </c>
      <c r="D2" s="53">
        <v>0.60716848364093201</v>
      </c>
      <c r="E2" s="52">
        <v>0.56042278253321698</v>
      </c>
      <c r="F2" s="4"/>
      <c r="I2" s="54" t="s">
        <v>36</v>
      </c>
      <c r="J2" s="45">
        <v>0.6</v>
      </c>
      <c r="L2" t="s">
        <v>49</v>
      </c>
      <c r="M2" s="4">
        <f>J7/J8</f>
        <v>0.7642442241454418</v>
      </c>
    </row>
    <row r="3" spans="1:13">
      <c r="A3" s="53">
        <v>0.05</v>
      </c>
      <c r="B3" s="53">
        <v>0.95</v>
      </c>
      <c r="C3" s="53">
        <v>0.42535680461708802</v>
      </c>
      <c r="D3" s="53">
        <v>0.57710026519855695</v>
      </c>
      <c r="E3" s="52">
        <v>0.57712121220824097</v>
      </c>
      <c r="F3" s="4"/>
      <c r="I3" s="54" t="s">
        <v>35</v>
      </c>
      <c r="J3" s="45">
        <v>0.39999999999999902</v>
      </c>
    </row>
    <row r="4" spans="1:13">
      <c r="A4" s="53">
        <v>0.1</v>
      </c>
      <c r="B4" s="53">
        <v>0.9</v>
      </c>
      <c r="C4" s="53">
        <v>0.41814255816565099</v>
      </c>
      <c r="D4" s="53">
        <v>0.54767420440674597</v>
      </c>
      <c r="E4" s="52">
        <v>0.59495692063607697</v>
      </c>
      <c r="F4" s="4"/>
      <c r="I4" s="57" t="s">
        <v>44</v>
      </c>
      <c r="J4" s="45">
        <v>0.34600009365127998</v>
      </c>
    </row>
    <row r="5" spans="1:13">
      <c r="A5" s="53">
        <v>0.15</v>
      </c>
      <c r="B5" s="53">
        <v>0.85</v>
      </c>
      <c r="C5" s="53">
        <v>0.41092831171421401</v>
      </c>
      <c r="D5" s="53">
        <v>0.518999539275116</v>
      </c>
      <c r="E5" s="52">
        <v>0.61392792787300099</v>
      </c>
      <c r="F5" s="4"/>
      <c r="I5" s="57" t="s">
        <v>48</v>
      </c>
      <c r="J5" s="45">
        <v>0.32723773971740899</v>
      </c>
    </row>
    <row r="6" spans="1:13">
      <c r="A6" s="53">
        <v>0.2</v>
      </c>
      <c r="B6" s="53">
        <v>0.8</v>
      </c>
      <c r="C6" s="53">
        <v>0.40371406526277698</v>
      </c>
      <c r="D6" s="53">
        <v>0.49120787745913103</v>
      </c>
      <c r="E6" s="52">
        <v>0.63397612203132303</v>
      </c>
      <c r="F6" s="4"/>
      <c r="I6" s="57" t="s">
        <v>45</v>
      </c>
      <c r="J6" s="29">
        <v>0.77527761275446505</v>
      </c>
    </row>
    <row r="7" spans="1:13">
      <c r="A7" s="53">
        <v>0.25</v>
      </c>
      <c r="B7" s="53">
        <v>0.75</v>
      </c>
      <c r="C7" s="53">
        <v>0.39649981881134</v>
      </c>
      <c r="D7" s="53">
        <v>0.46445775427150399</v>
      </c>
      <c r="E7" s="52">
        <v>0.65495691699339398</v>
      </c>
      <c r="F7" s="4"/>
      <c r="I7" s="57" t="s">
        <v>47</v>
      </c>
      <c r="J7" s="29">
        <v>2.3691570948508698</v>
      </c>
    </row>
    <row r="8" spans="1:13">
      <c r="A8" s="53">
        <v>0.3</v>
      </c>
      <c r="B8" s="53">
        <v>0.7</v>
      </c>
      <c r="C8" s="53">
        <v>0.38928557235990302</v>
      </c>
      <c r="D8" s="53">
        <v>0.43893963325593499</v>
      </c>
      <c r="E8" s="52">
        <v>0.67659775937056299</v>
      </c>
      <c r="F8" s="4"/>
      <c r="I8" s="60" t="s">
        <v>50</v>
      </c>
      <c r="J8" s="61">
        <v>3.1</v>
      </c>
    </row>
    <row r="9" spans="1:13">
      <c r="A9" s="53">
        <v>0.35</v>
      </c>
      <c r="B9" s="53">
        <v>0.64999999999999902</v>
      </c>
      <c r="C9" s="53">
        <v>0.38207132590846499</v>
      </c>
      <c r="D9" s="53">
        <v>0.41488090736702199</v>
      </c>
      <c r="E9" s="52">
        <v>0.69844459159968197</v>
      </c>
      <c r="F9" s="4"/>
    </row>
    <row r="10" spans="1:13">
      <c r="A10" s="53">
        <v>0.4</v>
      </c>
      <c r="B10" s="53">
        <v>0.6</v>
      </c>
      <c r="C10" s="53">
        <v>0.37485707945702801</v>
      </c>
      <c r="D10" s="53">
        <v>0.39254999995849499</v>
      </c>
      <c r="E10" s="52">
        <v>0.71979895423997897</v>
      </c>
      <c r="F10" s="4"/>
    </row>
    <row r="11" spans="1:13">
      <c r="A11" s="53">
        <v>0.45</v>
      </c>
      <c r="B11" s="53">
        <v>0.55000000000000004</v>
      </c>
      <c r="C11" s="53">
        <v>0.36764283300559097</v>
      </c>
      <c r="D11" s="53">
        <v>0.37225798467198401</v>
      </c>
      <c r="E11" s="52">
        <v>0.73965594921546096</v>
      </c>
      <c r="F11" s="4"/>
    </row>
    <row r="12" spans="1:13">
      <c r="A12" s="53">
        <v>0.5</v>
      </c>
      <c r="B12" s="53">
        <v>0.5</v>
      </c>
      <c r="C12" s="53">
        <v>0.360428586554154</v>
      </c>
      <c r="D12" s="53">
        <v>0.35435530382877301</v>
      </c>
      <c r="E12" s="52">
        <v>0.75666593291267703</v>
      </c>
      <c r="F12" s="4"/>
    </row>
    <row r="13" spans="1:13">
      <c r="A13" s="53">
        <v>0.55000000000000004</v>
      </c>
      <c r="B13" s="53">
        <v>0.44999999999999901</v>
      </c>
      <c r="C13" s="53">
        <v>0.35321434010271702</v>
      </c>
      <c r="D13" s="53">
        <v>0.33922046675579498</v>
      </c>
      <c r="E13" s="52">
        <v>0.76915860236272005</v>
      </c>
      <c r="F13" s="4"/>
      <c r="I13" s="65" t="s">
        <v>51</v>
      </c>
      <c r="J13" s="33">
        <v>0.09</v>
      </c>
    </row>
    <row r="14" spans="1:13">
      <c r="A14" s="58">
        <v>0.6</v>
      </c>
      <c r="B14" s="58">
        <v>0.39999999999999902</v>
      </c>
      <c r="C14" s="58">
        <v>0.34600009365127998</v>
      </c>
      <c r="D14" s="58">
        <v>0.32723773971740899</v>
      </c>
      <c r="E14" s="59">
        <v>0.77527761275446505</v>
      </c>
      <c r="F14" s="4"/>
      <c r="I14" s="62" t="s">
        <v>50</v>
      </c>
      <c r="J14" s="37">
        <v>3.1</v>
      </c>
    </row>
    <row r="15" spans="1:13">
      <c r="A15" s="53">
        <v>0.65</v>
      </c>
      <c r="B15" s="53">
        <v>0.35</v>
      </c>
      <c r="C15" s="53">
        <v>0.33878584719984201</v>
      </c>
      <c r="D15" s="53">
        <v>0.31876279745227498</v>
      </c>
      <c r="E15" s="52">
        <v>0.77325788696137299</v>
      </c>
      <c r="F15" s="4"/>
      <c r="I15" s="62" t="s">
        <v>44</v>
      </c>
      <c r="J15" s="33">
        <v>0.34600009365127998</v>
      </c>
    </row>
    <row r="16" spans="1:13">
      <c r="A16" s="53">
        <v>0.7</v>
      </c>
      <c r="B16" s="53">
        <v>0.29999999999999899</v>
      </c>
      <c r="C16" s="53">
        <v>0.33157160074840503</v>
      </c>
      <c r="D16" s="53">
        <v>0.31407972443114501</v>
      </c>
      <c r="E16" s="52">
        <v>0.76181804216037696</v>
      </c>
      <c r="F16" s="4"/>
      <c r="I16" s="62" t="s">
        <v>48</v>
      </c>
      <c r="J16" s="33">
        <v>0.32723773971740899</v>
      </c>
    </row>
    <row r="17" spans="1:10">
      <c r="A17" s="53">
        <v>0.75</v>
      </c>
      <c r="B17" s="53">
        <v>0.25</v>
      </c>
      <c r="C17" s="53">
        <v>0.32435735429696799</v>
      </c>
      <c r="D17" s="53">
        <v>0.313358572681185</v>
      </c>
      <c r="E17" s="52">
        <v>0.74054892550543405</v>
      </c>
      <c r="F17" s="4"/>
      <c r="I17" s="62" t="s">
        <v>0</v>
      </c>
      <c r="J17" s="63">
        <f>J15-J13</f>
        <v>0.25600009365127996</v>
      </c>
    </row>
    <row r="18" spans="1:10">
      <c r="A18" s="53">
        <v>0.8</v>
      </c>
      <c r="B18" s="53">
        <v>0.19999999999999901</v>
      </c>
      <c r="C18" s="53">
        <v>0.31714310784553101</v>
      </c>
      <c r="D18" s="53">
        <v>0.31662641450412399</v>
      </c>
      <c r="E18" s="52">
        <v>0.71012113186343895</v>
      </c>
      <c r="F18" s="4"/>
      <c r="I18" s="62" t="s">
        <v>52</v>
      </c>
      <c r="J18" s="63">
        <f>J17/J14/J16^2</f>
        <v>0.77117272657615654</v>
      </c>
    </row>
    <row r="19" spans="1:10">
      <c r="A19" s="53">
        <v>0.85</v>
      </c>
      <c r="B19" s="53">
        <v>0.149999999999999</v>
      </c>
      <c r="C19" s="53">
        <v>0.30992886139409398</v>
      </c>
      <c r="D19" s="53">
        <v>0.32376248572925698</v>
      </c>
      <c r="E19" s="52">
        <v>0.67218677575907704</v>
      </c>
      <c r="F19" s="4"/>
      <c r="I19" s="62" t="s">
        <v>53</v>
      </c>
      <c r="J19" s="64">
        <v>0.23</v>
      </c>
    </row>
    <row r="20" spans="1:10">
      <c r="A20" s="53">
        <v>0.9</v>
      </c>
      <c r="B20" s="53">
        <v>9.9999999999999895E-2</v>
      </c>
      <c r="C20" s="53">
        <v>0.302714614942657</v>
      </c>
      <c r="D20" s="53">
        <v>0.334519323035815</v>
      </c>
      <c r="E20" s="52">
        <v>0.62900586140469095</v>
      </c>
      <c r="F20" s="4"/>
    </row>
    <row r="21" spans="1:10">
      <c r="A21" s="53">
        <v>0.95</v>
      </c>
      <c r="B21" s="53">
        <v>4.9999999999999899E-2</v>
      </c>
      <c r="C21" s="53">
        <v>0.29550036849121902</v>
      </c>
      <c r="D21" s="53">
        <v>0.34856187014358597</v>
      </c>
      <c r="E21" s="52">
        <v>0.58296786280012003</v>
      </c>
      <c r="F21" s="4"/>
    </row>
    <row r="22" spans="1:10">
      <c r="A22" s="53">
        <v>1</v>
      </c>
      <c r="B22" s="53">
        <v>0</v>
      </c>
      <c r="C22" s="53">
        <v>0.28828612203978199</v>
      </c>
      <c r="D22" s="53">
        <v>0.365511623162042</v>
      </c>
      <c r="E22" s="52">
        <v>0.53619668875179904</v>
      </c>
      <c r="F22" s="4"/>
    </row>
    <row r="23" spans="1:10">
      <c r="A23" s="4"/>
      <c r="B23" s="4"/>
      <c r="C23" s="4"/>
      <c r="D23" s="4"/>
      <c r="E23" s="4"/>
      <c r="F23" s="4"/>
    </row>
    <row r="27" spans="1:10">
      <c r="D27" s="55" t="s">
        <v>46</v>
      </c>
      <c r="E27" s="55" t="s">
        <v>44</v>
      </c>
    </row>
    <row r="28" spans="1:10">
      <c r="D28" s="53">
        <v>0.60716848364093201</v>
      </c>
      <c r="E28" s="53">
        <v>0.432571051068526</v>
      </c>
    </row>
    <row r="29" spans="1:10">
      <c r="D29" s="53">
        <v>0.57710026519855695</v>
      </c>
      <c r="E29" s="53">
        <v>0.42535680461708802</v>
      </c>
    </row>
    <row r="30" spans="1:10">
      <c r="D30" s="53">
        <v>0.54767420440674597</v>
      </c>
      <c r="E30" s="53">
        <v>0.41814255816565099</v>
      </c>
    </row>
    <row r="31" spans="1:10">
      <c r="D31" s="53">
        <v>0.518999539275116</v>
      </c>
      <c r="E31" s="53">
        <v>0.41092831171421401</v>
      </c>
      <c r="I31" s="4"/>
      <c r="J31" s="4"/>
    </row>
    <row r="32" spans="1:10">
      <c r="D32" s="53">
        <v>0.49120787745913103</v>
      </c>
      <c r="E32" s="53">
        <v>0.40371406526277698</v>
      </c>
    </row>
    <row r="33" spans="4:5">
      <c r="D33" s="53">
        <v>0.46445775427150399</v>
      </c>
      <c r="E33" s="53">
        <v>0.39649981881134</v>
      </c>
    </row>
    <row r="34" spans="4:5">
      <c r="D34" s="53">
        <v>0.43893963325593499</v>
      </c>
      <c r="E34" s="53">
        <v>0.38928557235990302</v>
      </c>
    </row>
    <row r="35" spans="4:5">
      <c r="D35" s="53">
        <v>0.41488090736702199</v>
      </c>
      <c r="E35" s="53">
        <v>0.38207132590846499</v>
      </c>
    </row>
    <row r="36" spans="4:5">
      <c r="D36" s="53">
        <v>0.39254999995849499</v>
      </c>
      <c r="E36" s="53">
        <v>0.37485707945702801</v>
      </c>
    </row>
    <row r="37" spans="4:5">
      <c r="D37" s="53">
        <v>0.37225798467198401</v>
      </c>
      <c r="E37" s="53">
        <v>0.36764283300559097</v>
      </c>
    </row>
    <row r="38" spans="4:5">
      <c r="D38" s="53">
        <v>0.35435530382877301</v>
      </c>
      <c r="E38" s="53">
        <v>0.360428586554154</v>
      </c>
    </row>
    <row r="39" spans="4:5">
      <c r="D39" s="53">
        <v>0.33922046675579498</v>
      </c>
      <c r="E39" s="53">
        <v>0.35321434010271702</v>
      </c>
    </row>
    <row r="40" spans="4:5">
      <c r="D40" s="58">
        <v>0.32723773971740899</v>
      </c>
      <c r="E40" s="58">
        <v>0.34600009365127998</v>
      </c>
    </row>
    <row r="41" spans="4:5">
      <c r="D41" s="53">
        <v>0.31876279745227498</v>
      </c>
      <c r="E41" s="53">
        <v>0.33878584719984201</v>
      </c>
    </row>
    <row r="42" spans="4:5">
      <c r="D42" s="53">
        <v>0.31407972443114501</v>
      </c>
      <c r="E42" s="53">
        <v>0.33157160074840503</v>
      </c>
    </row>
    <row r="43" spans="4:5">
      <c r="D43" s="53">
        <v>0.313358572681185</v>
      </c>
      <c r="E43" s="53">
        <v>0.32435735429696799</v>
      </c>
    </row>
    <row r="44" spans="4:5">
      <c r="D44" s="53">
        <v>0.31662641450412399</v>
      </c>
      <c r="E44" s="53">
        <v>0.31714310784553101</v>
      </c>
    </row>
    <row r="45" spans="4:5">
      <c r="D45" s="53">
        <v>0.32376248572925698</v>
      </c>
      <c r="E45" s="53">
        <v>0.30992886139409398</v>
      </c>
    </row>
    <row r="46" spans="4:5">
      <c r="D46" s="53">
        <v>0.334519323035815</v>
      </c>
      <c r="E46" s="53">
        <v>0.302714614942657</v>
      </c>
    </row>
    <row r="47" spans="4:5">
      <c r="D47" s="53">
        <v>0.34856187014358597</v>
      </c>
      <c r="E47" s="53">
        <v>0.29550036849121902</v>
      </c>
    </row>
    <row r="48" spans="4:5">
      <c r="D48" s="53">
        <v>0.365511623162042</v>
      </c>
      <c r="E48" s="53">
        <v>0.28828612203978199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D605-2D86-7845-83DA-D0A17915CC4C}">
  <dimension ref="A1:P162"/>
  <sheetViews>
    <sheetView tabSelected="1" workbookViewId="0">
      <selection activeCell="I25" sqref="I25"/>
    </sheetView>
  </sheetViews>
  <sheetFormatPr baseColWidth="10" defaultRowHeight="16"/>
  <cols>
    <col min="1" max="1" width="6.6640625" bestFit="1" customWidth="1"/>
    <col min="2" max="2" width="14.33203125" bestFit="1" customWidth="1"/>
    <col min="3" max="3" width="19.5" bestFit="1" customWidth="1"/>
    <col min="4" max="4" width="12.33203125" bestFit="1" customWidth="1"/>
    <col min="5" max="5" width="12.83203125" bestFit="1" customWidth="1"/>
    <col min="6" max="6" width="9.1640625" bestFit="1" customWidth="1"/>
    <col min="7" max="7" width="14.1640625" bestFit="1" customWidth="1"/>
    <col min="8" max="8" width="11.33203125" bestFit="1" customWidth="1"/>
    <col min="9" max="9" width="14.5" style="71" customWidth="1"/>
    <col min="11" max="11" width="31.1640625" bestFit="1" customWidth="1"/>
    <col min="12" max="12" width="11" bestFit="1" customWidth="1"/>
    <col min="13" max="13" width="8" bestFit="1" customWidth="1"/>
    <col min="14" max="14" width="7.33203125" bestFit="1" customWidth="1"/>
    <col min="15" max="15" width="17.1640625" bestFit="1" customWidth="1"/>
    <col min="16" max="16" width="14.1640625" bestFit="1" customWidth="1"/>
  </cols>
  <sheetData>
    <row r="1" spans="1:16">
      <c r="A1" s="4"/>
      <c r="E1" s="67" t="s">
        <v>55</v>
      </c>
      <c r="F1" s="67" t="s">
        <v>56</v>
      </c>
      <c r="G1" s="67" t="s">
        <v>44</v>
      </c>
      <c r="H1" s="67" t="s">
        <v>46</v>
      </c>
      <c r="I1" s="69"/>
    </row>
    <row r="2" spans="1:16">
      <c r="A2" s="4"/>
      <c r="E2" s="33">
        <v>0</v>
      </c>
      <c r="F2" s="33">
        <v>1</v>
      </c>
      <c r="G2" s="33">
        <v>9.2299999999999993E-2</v>
      </c>
      <c r="H2" s="33">
        <v>0</v>
      </c>
      <c r="I2" s="70"/>
    </row>
    <row r="3" spans="1:16">
      <c r="A3" s="4"/>
      <c r="E3" s="33">
        <v>0.05</v>
      </c>
      <c r="F3" s="33">
        <v>0.95</v>
      </c>
      <c r="G3" s="33">
        <v>0.105184999999999</v>
      </c>
      <c r="H3" s="33">
        <v>1.6526479740558399E-2</v>
      </c>
      <c r="I3" s="70"/>
    </row>
    <row r="4" spans="1:16">
      <c r="A4" s="4"/>
      <c r="E4" s="33">
        <v>0.1</v>
      </c>
      <c r="F4" s="33">
        <v>0.9</v>
      </c>
      <c r="G4" s="33">
        <v>0.118069999999999</v>
      </c>
      <c r="H4" s="33">
        <v>3.3025096656413101E-2</v>
      </c>
      <c r="I4" s="70"/>
    </row>
    <row r="5" spans="1:16">
      <c r="A5" s="4"/>
      <c r="E5" s="33">
        <v>0.15</v>
      </c>
      <c r="F5" s="33">
        <v>0.85</v>
      </c>
      <c r="G5" s="33">
        <v>0.13095499999999999</v>
      </c>
      <c r="H5" s="33">
        <v>4.9523705734234202E-2</v>
      </c>
      <c r="I5" s="70"/>
    </row>
    <row r="6" spans="1:16">
      <c r="A6" s="4"/>
      <c r="E6" s="33">
        <v>0.2</v>
      </c>
      <c r="F6" s="33">
        <v>0.8</v>
      </c>
      <c r="G6" s="33">
        <v>0.14384</v>
      </c>
      <c r="H6" s="33">
        <v>6.6022312850065101E-2</v>
      </c>
      <c r="I6" s="70"/>
    </row>
    <row r="7" spans="1:16">
      <c r="A7" s="4"/>
      <c r="E7" s="33">
        <v>0.25</v>
      </c>
      <c r="F7" s="33">
        <v>0.75</v>
      </c>
      <c r="G7" s="33">
        <v>0.156725</v>
      </c>
      <c r="H7" s="33">
        <v>8.2520919180702104E-2</v>
      </c>
      <c r="I7" s="70"/>
    </row>
    <row r="8" spans="1:16">
      <c r="A8" s="4"/>
      <c r="E8" s="33">
        <v>0.3</v>
      </c>
      <c r="F8" s="33">
        <v>0.7</v>
      </c>
      <c r="G8" s="33">
        <v>0.16960999999999901</v>
      </c>
      <c r="H8" s="33">
        <v>9.9019525118631699E-2</v>
      </c>
      <c r="I8" s="70"/>
      <c r="O8" s="66" t="s">
        <v>58</v>
      </c>
      <c r="P8" s="35">
        <v>0.23</v>
      </c>
    </row>
    <row r="9" spans="1:16">
      <c r="A9" s="4"/>
      <c r="E9" s="33">
        <v>0.35</v>
      </c>
      <c r="F9" s="33">
        <v>0.64999999999999902</v>
      </c>
      <c r="G9" s="33">
        <v>0.18249499999999999</v>
      </c>
      <c r="H9" s="33">
        <v>0.115518130832116</v>
      </c>
      <c r="I9" s="70"/>
      <c r="K9" s="66" t="s">
        <v>54</v>
      </c>
      <c r="L9" s="33">
        <v>0.23</v>
      </c>
      <c r="O9" s="66" t="s">
        <v>40</v>
      </c>
      <c r="P9" s="72">
        <v>0.308</v>
      </c>
    </row>
    <row r="10" spans="1:16">
      <c r="A10" s="4"/>
      <c r="E10" s="33">
        <v>0.4</v>
      </c>
      <c r="F10" s="33">
        <v>0.6</v>
      </c>
      <c r="G10" s="33">
        <v>0.195379999999999</v>
      </c>
      <c r="H10" s="33">
        <v>0.13201673640530501</v>
      </c>
      <c r="I10" s="70"/>
      <c r="K10" s="66" t="s">
        <v>55</v>
      </c>
      <c r="L10" s="33">
        <v>0.77</v>
      </c>
      <c r="O10" s="66" t="s">
        <v>57</v>
      </c>
      <c r="P10" s="35">
        <v>0.46200000000000002</v>
      </c>
    </row>
    <row r="11" spans="1:16">
      <c r="A11" s="4"/>
      <c r="E11" s="33">
        <v>0.45</v>
      </c>
      <c r="F11" s="33">
        <v>0.55000000000000004</v>
      </c>
      <c r="G11" s="33">
        <v>0.20826500000000001</v>
      </c>
      <c r="H11" s="33">
        <v>0.14851534188495399</v>
      </c>
      <c r="I11" s="70"/>
      <c r="K11" s="66" t="s">
        <v>44</v>
      </c>
      <c r="L11" s="33">
        <v>0.28999999999999998</v>
      </c>
      <c r="O11" s="66" t="s">
        <v>44</v>
      </c>
      <c r="P11" s="35">
        <v>0.28999999999999998</v>
      </c>
    </row>
    <row r="12" spans="1:16">
      <c r="A12" s="4"/>
      <c r="E12" s="33">
        <v>0.5</v>
      </c>
      <c r="F12" s="33">
        <v>0.5</v>
      </c>
      <c r="G12" s="33">
        <v>0.22114999999999899</v>
      </c>
      <c r="H12" s="33">
        <v>0.165013947299121</v>
      </c>
      <c r="I12" s="70"/>
      <c r="K12" s="66" t="s">
        <v>48</v>
      </c>
      <c r="L12" s="33">
        <v>0.25</v>
      </c>
      <c r="O12" s="66" t="s">
        <v>48</v>
      </c>
      <c r="P12" s="35">
        <v>0.25</v>
      </c>
    </row>
    <row r="13" spans="1:16">
      <c r="A13" s="4"/>
      <c r="E13" s="33">
        <v>0.55000000000000004</v>
      </c>
      <c r="F13" s="33">
        <v>0.44999999999999901</v>
      </c>
      <c r="G13" s="33">
        <v>0.23403499999999999</v>
      </c>
      <c r="H13" s="33">
        <v>0.18151255266566199</v>
      </c>
      <c r="I13" s="70"/>
      <c r="K13" s="66" t="s">
        <v>23</v>
      </c>
      <c r="L13" s="36">
        <v>0.78</v>
      </c>
      <c r="O13" s="66" t="s">
        <v>23</v>
      </c>
      <c r="P13" s="73">
        <v>0.78</v>
      </c>
    </row>
    <row r="14" spans="1:16">
      <c r="A14" s="4"/>
      <c r="E14" s="33">
        <v>0.6</v>
      </c>
      <c r="F14" s="33">
        <v>0.39999999999999902</v>
      </c>
      <c r="G14" s="33">
        <v>0.24692</v>
      </c>
      <c r="H14" s="68">
        <v>0.198011157996482</v>
      </c>
      <c r="I14" s="70"/>
    </row>
    <row r="15" spans="1:16">
      <c r="A15" s="4"/>
      <c r="E15" s="33">
        <v>0.65</v>
      </c>
      <c r="F15" s="33">
        <v>0.35</v>
      </c>
      <c r="G15" s="33">
        <v>0.25980499999999901</v>
      </c>
      <c r="H15" s="33">
        <v>0.21450976329982199</v>
      </c>
      <c r="I15" s="70"/>
    </row>
    <row r="16" spans="1:16">
      <c r="A16" s="4"/>
      <c r="E16" s="33">
        <v>0.7</v>
      </c>
      <c r="F16" s="33">
        <v>0.29999999999999899</v>
      </c>
      <c r="G16" s="33">
        <v>0.27268999999999999</v>
      </c>
      <c r="H16" s="33">
        <v>0.23100836858157101</v>
      </c>
      <c r="I16" s="70"/>
    </row>
    <row r="17" spans="1:16">
      <c r="A17" s="4"/>
      <c r="E17" s="33">
        <v>0.75</v>
      </c>
      <c r="F17" s="33">
        <v>0.25</v>
      </c>
      <c r="G17" s="33">
        <v>0.28557499999999902</v>
      </c>
      <c r="H17" s="33">
        <v>0.247506973846047</v>
      </c>
      <c r="I17" s="70"/>
    </row>
    <row r="18" spans="1:16">
      <c r="A18" s="4"/>
      <c r="E18" s="33">
        <v>0.8</v>
      </c>
      <c r="F18" s="33">
        <v>0.19999999999999901</v>
      </c>
      <c r="G18" s="33">
        <v>0.298459999999999</v>
      </c>
      <c r="H18" s="33">
        <v>0.26400557909648698</v>
      </c>
      <c r="I18" s="70"/>
    </row>
    <row r="19" spans="1:16">
      <c r="A19" s="4"/>
      <c r="E19" s="33">
        <v>0.85</v>
      </c>
      <c r="F19" s="33">
        <v>0.149999999999999</v>
      </c>
      <c r="G19" s="33">
        <v>0.31134499999999998</v>
      </c>
      <c r="H19" s="33">
        <v>0.280504184335369</v>
      </c>
      <c r="I19" s="70"/>
    </row>
    <row r="20" spans="1:16">
      <c r="A20" s="4"/>
      <c r="E20" s="33">
        <v>0.9</v>
      </c>
      <c r="F20" s="33">
        <v>9.9999999999999895E-2</v>
      </c>
      <c r="G20" s="33">
        <v>0.32423000000000002</v>
      </c>
      <c r="H20" s="33">
        <v>0.29700278956461901</v>
      </c>
      <c r="I20" s="70"/>
    </row>
    <row r="21" spans="1:16">
      <c r="A21" s="4"/>
      <c r="E21" s="33">
        <v>0.95</v>
      </c>
      <c r="F21" s="33">
        <v>4.9999999999999899E-2</v>
      </c>
      <c r="G21" s="33">
        <v>0.337115</v>
      </c>
      <c r="H21" s="33">
        <v>0.313501394785757</v>
      </c>
      <c r="I21" s="70"/>
    </row>
    <row r="22" spans="1:16">
      <c r="A22" s="4"/>
      <c r="E22" s="33">
        <v>1</v>
      </c>
      <c r="F22" s="33">
        <v>0</v>
      </c>
      <c r="G22" s="33">
        <v>0.35</v>
      </c>
      <c r="H22" s="33">
        <v>0.33</v>
      </c>
      <c r="I22" s="70"/>
    </row>
    <row r="23" spans="1:16">
      <c r="A23" s="4"/>
      <c r="E23" s="33">
        <v>1.05</v>
      </c>
      <c r="F23" s="33">
        <v>-0.05</v>
      </c>
      <c r="G23" s="33">
        <v>0.36288500000000001</v>
      </c>
      <c r="H23" s="33">
        <v>0.34649860520833298</v>
      </c>
      <c r="I23" s="70"/>
    </row>
    <row r="24" spans="1:16" ht="19">
      <c r="A24" s="4"/>
      <c r="E24" s="33">
        <v>1.1000000000000001</v>
      </c>
      <c r="F24" s="33">
        <v>-0.1</v>
      </c>
      <c r="G24" s="33">
        <v>0.37576999999999999</v>
      </c>
      <c r="H24" s="33">
        <v>0.36299721041156102</v>
      </c>
      <c r="I24" s="70"/>
      <c r="K24" s="74" t="s">
        <v>59</v>
      </c>
      <c r="L24" s="74" t="s">
        <v>61</v>
      </c>
      <c r="M24" s="74" t="s">
        <v>60</v>
      </c>
      <c r="N24" s="74" t="s">
        <v>1</v>
      </c>
      <c r="O24" s="74" t="s">
        <v>44</v>
      </c>
      <c r="P24" s="74" t="s">
        <v>48</v>
      </c>
    </row>
    <row r="25" spans="1:16" ht="19">
      <c r="A25" s="4"/>
      <c r="E25" s="33">
        <v>1.1499999999999999</v>
      </c>
      <c r="F25" s="33">
        <v>-0.15</v>
      </c>
      <c r="G25" s="33">
        <v>0.38865499999999997</v>
      </c>
      <c r="H25" s="33">
        <v>0.37949581561035201</v>
      </c>
      <c r="I25" s="70"/>
      <c r="K25" s="75" t="s">
        <v>58</v>
      </c>
      <c r="L25" s="76">
        <v>0.23</v>
      </c>
      <c r="M25" s="77">
        <v>0.09</v>
      </c>
      <c r="N25" s="77"/>
      <c r="O25" s="78">
        <v>0.28999999999999998</v>
      </c>
      <c r="P25" s="79">
        <v>0.25</v>
      </c>
    </row>
    <row r="26" spans="1:16" ht="19">
      <c r="A26" s="4"/>
      <c r="E26" s="33">
        <v>1.2</v>
      </c>
      <c r="F26" s="33">
        <v>-0.2</v>
      </c>
      <c r="G26" s="33">
        <v>0.40154000000000001</v>
      </c>
      <c r="H26" s="33">
        <v>0.39599442080525799</v>
      </c>
      <c r="I26" s="70"/>
      <c r="K26" s="75" t="s">
        <v>40</v>
      </c>
      <c r="L26" s="77">
        <v>0.308</v>
      </c>
      <c r="M26" s="76">
        <v>0.432571051068526</v>
      </c>
      <c r="N26" s="80">
        <v>0.60716848364093201</v>
      </c>
      <c r="O26" s="78"/>
      <c r="P26" s="79"/>
    </row>
    <row r="27" spans="1:16" ht="18">
      <c r="A27" s="4"/>
      <c r="E27" s="33">
        <v>1.25</v>
      </c>
      <c r="F27" s="33">
        <v>-0.25</v>
      </c>
      <c r="G27" s="33">
        <v>0.41442499999999999</v>
      </c>
      <c r="H27" s="33">
        <v>0.41249302599674698</v>
      </c>
      <c r="I27" s="70"/>
      <c r="K27" s="75" t="s">
        <v>57</v>
      </c>
      <c r="L27" s="76">
        <v>0.46200000000000002</v>
      </c>
      <c r="M27" s="76">
        <v>0.28828612203978199</v>
      </c>
      <c r="N27" s="80">
        <v>0.365511623162042</v>
      </c>
      <c r="O27" s="78"/>
      <c r="P27" s="79"/>
    </row>
    <row r="28" spans="1:16">
      <c r="A28" s="4"/>
      <c r="E28" s="33">
        <v>1.3</v>
      </c>
      <c r="F28" s="33">
        <v>-0.3</v>
      </c>
      <c r="G28" s="33">
        <v>0.42730999999999902</v>
      </c>
      <c r="H28" s="33">
        <v>0.428991631185213</v>
      </c>
      <c r="I28" s="70"/>
    </row>
    <row r="29" spans="1:16">
      <c r="A29" s="4"/>
      <c r="E29" s="33">
        <v>1.35</v>
      </c>
      <c r="F29" s="33">
        <v>-0.35</v>
      </c>
      <c r="G29" s="33">
        <v>0.440194999999999</v>
      </c>
      <c r="H29" s="33">
        <v>0.445490236370991</v>
      </c>
      <c r="I29" s="70"/>
    </row>
    <row r="30" spans="1:16">
      <c r="A30" s="4"/>
      <c r="E30" s="33">
        <v>1.4</v>
      </c>
      <c r="F30" s="33">
        <v>-0.4</v>
      </c>
      <c r="G30" s="33">
        <v>0.45307999999999998</v>
      </c>
      <c r="H30" s="33">
        <v>0.46198884155436898</v>
      </c>
      <c r="I30" s="70"/>
    </row>
    <row r="31" spans="1:16">
      <c r="A31" s="4"/>
      <c r="E31" s="33">
        <v>1.45</v>
      </c>
      <c r="F31" s="33">
        <v>-0.45</v>
      </c>
      <c r="G31" s="33">
        <v>0.46596500000000002</v>
      </c>
      <c r="H31" s="33">
        <v>0.47848744673559601</v>
      </c>
      <c r="I31" s="70"/>
    </row>
    <row r="32" spans="1:16">
      <c r="A32" s="4"/>
      <c r="E32" s="33">
        <v>1.5</v>
      </c>
      <c r="F32" s="33">
        <v>-0.5</v>
      </c>
      <c r="G32" s="33">
        <v>0.478849999999999</v>
      </c>
      <c r="H32" s="33">
        <v>0.49498605191488698</v>
      </c>
      <c r="I32" s="70"/>
    </row>
    <row r="33" spans="1:9">
      <c r="A33" s="4"/>
      <c r="E33" s="33">
        <v>1.55</v>
      </c>
      <c r="F33" s="33">
        <v>-0.55000000000000004</v>
      </c>
      <c r="G33" s="33">
        <v>0.49173499999999998</v>
      </c>
      <c r="H33" s="33">
        <v>0.51148465709242996</v>
      </c>
      <c r="I33" s="70"/>
    </row>
    <row r="34" spans="1:9">
      <c r="A34" s="4"/>
      <c r="B34" s="4"/>
      <c r="C34" s="4"/>
      <c r="D34" s="4"/>
      <c r="E34" s="4"/>
      <c r="F34" s="4"/>
    </row>
    <row r="35" spans="1:9">
      <c r="A35" s="4"/>
      <c r="B35" s="4"/>
      <c r="C35" s="4"/>
      <c r="D35" s="4"/>
      <c r="E35" s="4"/>
      <c r="F35" s="4"/>
    </row>
    <row r="36" spans="1:9">
      <c r="A36" s="4"/>
      <c r="B36" s="4"/>
      <c r="C36" s="4"/>
      <c r="D36" s="4"/>
      <c r="E36" s="4"/>
      <c r="F36" s="4"/>
    </row>
    <row r="37" spans="1:9">
      <c r="A37" s="4"/>
      <c r="B37" s="4"/>
      <c r="C37" s="4"/>
      <c r="D37" s="4"/>
      <c r="E37" s="4"/>
      <c r="F37" s="4"/>
    </row>
    <row r="38" spans="1:9">
      <c r="A38" s="4"/>
      <c r="B38" s="4"/>
      <c r="C38" s="4"/>
      <c r="D38" s="4"/>
      <c r="E38" s="4"/>
      <c r="F38" s="4"/>
    </row>
    <row r="39" spans="1:9">
      <c r="A39" s="4"/>
      <c r="B39" s="4"/>
      <c r="C39" s="4"/>
      <c r="D39" s="4"/>
      <c r="E39" s="4"/>
      <c r="F39" s="4"/>
    </row>
    <row r="40" spans="1:9">
      <c r="A40" s="4"/>
      <c r="B40" s="4"/>
      <c r="C40" s="4"/>
      <c r="D40" s="4"/>
      <c r="E40" s="4"/>
      <c r="F40" s="4"/>
    </row>
    <row r="41" spans="1:9">
      <c r="A41" s="4"/>
      <c r="B41" s="4"/>
      <c r="C41" s="4"/>
      <c r="D41" s="4"/>
      <c r="E41" s="4"/>
      <c r="F41" s="4"/>
    </row>
    <row r="42" spans="1:9">
      <c r="A42" s="4"/>
      <c r="B42" s="4"/>
      <c r="C42" s="4"/>
      <c r="D42" s="4"/>
      <c r="E42" s="4"/>
      <c r="F42" s="4"/>
    </row>
    <row r="43" spans="1:9">
      <c r="A43" s="4"/>
      <c r="B43" s="4"/>
      <c r="C43" s="4"/>
      <c r="D43" s="4"/>
      <c r="E43" s="4"/>
      <c r="F43" s="4"/>
    </row>
    <row r="44" spans="1:9">
      <c r="A44" s="4"/>
      <c r="B44" s="4"/>
      <c r="C44" s="4"/>
      <c r="D44" s="4"/>
      <c r="E44" s="4"/>
      <c r="F44" s="4"/>
    </row>
    <row r="45" spans="1:9">
      <c r="A45" s="4"/>
      <c r="B45" s="4"/>
      <c r="C45" s="4"/>
      <c r="D45" s="4"/>
      <c r="E45" s="4"/>
      <c r="F45" s="4"/>
    </row>
    <row r="46" spans="1:9">
      <c r="A46" s="4"/>
      <c r="B46" s="4"/>
      <c r="C46" s="4"/>
      <c r="D46" s="4"/>
      <c r="E46" s="4"/>
      <c r="F46" s="4"/>
    </row>
    <row r="47" spans="1:9">
      <c r="A47" s="4"/>
      <c r="B47" s="4"/>
      <c r="C47" s="4"/>
      <c r="D47" s="4"/>
      <c r="E47" s="4"/>
      <c r="F47" s="4"/>
    </row>
    <row r="48" spans="1:9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spans="1:6">
      <c r="A92" s="4"/>
      <c r="B92" s="4"/>
      <c r="C92" s="4"/>
      <c r="D92" s="4"/>
      <c r="E92" s="4"/>
      <c r="F92" s="4"/>
    </row>
    <row r="93" spans="1:6">
      <c r="A93" s="4"/>
      <c r="B93" s="4"/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spans="1:6">
      <c r="A97" s="4"/>
      <c r="B97" s="4"/>
      <c r="C97" s="4"/>
      <c r="D97" s="4"/>
      <c r="E97" s="4"/>
      <c r="F97" s="4"/>
    </row>
    <row r="98" spans="1:6">
      <c r="A98" s="4"/>
      <c r="B98" s="4"/>
      <c r="C98" s="4"/>
      <c r="D98" s="4"/>
      <c r="E98" s="4"/>
      <c r="F98" s="4"/>
    </row>
    <row r="99" spans="1:6">
      <c r="A99" s="4"/>
      <c r="B99" s="4"/>
      <c r="C99" s="4"/>
      <c r="D99" s="4"/>
      <c r="E99" s="4"/>
      <c r="F99" s="4"/>
    </row>
    <row r="100" spans="1:6">
      <c r="A100" s="4"/>
      <c r="B100" s="4"/>
      <c r="C100" s="4"/>
      <c r="D100" s="4"/>
      <c r="E100" s="4"/>
      <c r="F100" s="4"/>
    </row>
    <row r="101" spans="1:6">
      <c r="A101" s="4"/>
      <c r="B101" s="4"/>
      <c r="C101" s="4"/>
      <c r="D101" s="4"/>
      <c r="E101" s="4"/>
      <c r="F101" s="4"/>
    </row>
    <row r="102" spans="1:6">
      <c r="A102" s="4"/>
      <c r="B102" s="4"/>
      <c r="C102" s="4"/>
      <c r="D102" s="4"/>
      <c r="E102" s="4"/>
      <c r="F102" s="4"/>
    </row>
    <row r="103" spans="1:6">
      <c r="A103" s="4"/>
      <c r="B103" s="4"/>
      <c r="C103" s="4"/>
      <c r="D103" s="4"/>
      <c r="E103" s="4"/>
      <c r="F103" s="4"/>
    </row>
    <row r="104" spans="1:6">
      <c r="A104" s="4"/>
      <c r="B104" s="4"/>
      <c r="C104" s="4"/>
      <c r="D104" s="4"/>
      <c r="E104" s="4"/>
      <c r="F104" s="4"/>
    </row>
    <row r="105" spans="1:6">
      <c r="A105" s="4"/>
      <c r="B105" s="4"/>
      <c r="C105" s="4"/>
      <c r="D105" s="4"/>
      <c r="E105" s="4"/>
      <c r="F105" s="4"/>
    </row>
    <row r="106" spans="1:6">
      <c r="A106" s="4"/>
      <c r="B106" s="4"/>
      <c r="C106" s="4"/>
      <c r="D106" s="4"/>
      <c r="E106" s="4"/>
      <c r="F106" s="4"/>
    </row>
    <row r="107" spans="1:6">
      <c r="A107" s="4"/>
      <c r="B107" s="4"/>
      <c r="C107" s="4"/>
      <c r="D107" s="4"/>
      <c r="E107" s="4"/>
      <c r="F107" s="4"/>
    </row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  <row r="147" spans="1:6">
      <c r="A147" s="4"/>
      <c r="B147" s="4"/>
      <c r="C147" s="4"/>
      <c r="D147" s="4"/>
      <c r="E147" s="4"/>
      <c r="F147" s="4"/>
    </row>
    <row r="148" spans="1:6">
      <c r="A148" s="4"/>
      <c r="B148" s="4"/>
      <c r="C148" s="4"/>
      <c r="D148" s="4"/>
      <c r="E148" s="4"/>
      <c r="F148" s="4"/>
    </row>
    <row r="149" spans="1:6">
      <c r="A149" s="4"/>
      <c r="B149" s="4"/>
      <c r="C149" s="4"/>
      <c r="D149" s="4"/>
      <c r="E149" s="4"/>
      <c r="F149" s="4"/>
    </row>
    <row r="150" spans="1:6">
      <c r="A150" s="4"/>
      <c r="B150" s="4"/>
      <c r="C150" s="4"/>
      <c r="D150" s="4"/>
      <c r="E150" s="4"/>
      <c r="F150" s="4"/>
    </row>
    <row r="151" spans="1:6">
      <c r="A151" s="4"/>
      <c r="B151" s="4"/>
      <c r="C151" s="4"/>
      <c r="D151" s="4"/>
      <c r="E151" s="4"/>
      <c r="F151" s="4"/>
    </row>
    <row r="152" spans="1:6">
      <c r="A152" s="4"/>
      <c r="B152" s="4"/>
      <c r="C152" s="4"/>
      <c r="D152" s="4"/>
      <c r="E152" s="4"/>
      <c r="F152" s="4"/>
    </row>
    <row r="153" spans="1:6">
      <c r="A153" s="4"/>
      <c r="B153" s="4"/>
      <c r="C153" s="4"/>
      <c r="D153" s="4"/>
      <c r="E153" s="4"/>
      <c r="F153" s="4"/>
    </row>
    <row r="154" spans="1:6">
      <c r="A154" s="4"/>
      <c r="B154" s="4"/>
      <c r="C154" s="4"/>
      <c r="D154" s="4"/>
      <c r="E154" s="4"/>
      <c r="F154" s="4"/>
    </row>
    <row r="155" spans="1:6">
      <c r="A155" s="4"/>
      <c r="B155" s="4"/>
      <c r="C155" s="4"/>
      <c r="D155" s="4"/>
      <c r="E155" s="4"/>
      <c r="F155" s="4"/>
    </row>
    <row r="156" spans="1:6">
      <c r="A156" s="4"/>
      <c r="B156" s="4"/>
      <c r="C156" s="4"/>
      <c r="D156" s="4"/>
      <c r="E156" s="4"/>
      <c r="F156" s="4"/>
    </row>
    <row r="157" spans="1:6">
      <c r="A157" s="4"/>
      <c r="B157" s="4"/>
      <c r="C157" s="4"/>
      <c r="D157" s="4"/>
      <c r="E157" s="4"/>
      <c r="F157" s="4"/>
    </row>
    <row r="158" spans="1:6">
      <c r="A158" s="4"/>
      <c r="B158" s="4"/>
      <c r="C158" s="4"/>
      <c r="D158" s="4"/>
      <c r="E158" s="4"/>
      <c r="F158" s="4"/>
    </row>
    <row r="159" spans="1:6">
      <c r="A159" s="4"/>
      <c r="B159" s="4"/>
      <c r="C159" s="4"/>
      <c r="D159" s="4"/>
      <c r="E159" s="4"/>
      <c r="F159" s="4"/>
    </row>
    <row r="160" spans="1:6">
      <c r="A160" s="4"/>
      <c r="B160" s="4"/>
      <c r="C160" s="4"/>
      <c r="D160" s="4"/>
      <c r="E160" s="4"/>
      <c r="F160" s="4"/>
    </row>
    <row r="161" spans="1:6">
      <c r="A161" s="4"/>
      <c r="B161" s="4"/>
      <c r="C161" s="4"/>
      <c r="D161" s="4"/>
      <c r="E161" s="4"/>
      <c r="F161" s="4"/>
    </row>
    <row r="162" spans="1:6">
      <c r="A162" s="4"/>
      <c r="B162" s="4"/>
      <c r="C162" s="4"/>
      <c r="D162" s="4"/>
      <c r="E162" s="4"/>
      <c r="F162" s="4"/>
    </row>
  </sheetData>
  <mergeCells count="2">
    <mergeCell ref="O25:O27"/>
    <mergeCell ref="P25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Choice Cards</vt:lpstr>
      <vt:lpstr>Coefficient</vt:lpstr>
      <vt:lpstr>To Earners</vt:lpstr>
      <vt:lpstr>Correlations</vt:lpstr>
      <vt:lpstr>Assets</vt:lpstr>
      <vt:lpstr>Risky portfolio</vt:lpstr>
      <vt:lpstr>with risk free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2019-09-29T06:43:47Z</dcterms:created>
  <dcterms:modified xsi:type="dcterms:W3CDTF">2019-09-29T12:20:07Z</dcterms:modified>
</cp:coreProperties>
</file>